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f0069w4\Github\MaterialDemand\"/>
    </mc:Choice>
  </mc:AlternateContent>
  <xr:revisionPtr revIDLastSave="0" documentId="13_ncr:1_{8CD0120D-43B5-49F6-AA9D-FE17BAFCFEB6}" xr6:coauthVersionLast="47" xr6:coauthVersionMax="47" xr10:uidLastSave="{00000000-0000-0000-0000-000000000000}"/>
  <bookViews>
    <workbookView xWindow="-110" yWindow="-110" windowWidth="19420" windowHeight="11620" activeTab="3" xr2:uid="{AB922AD7-859B-441C-BF6E-3B024EF39C0E}"/>
  </bookViews>
  <sheets>
    <sheet name="mapping" sheetId="5" r:id="rId1"/>
    <sheet name="mi_calc" sheetId="4" r:id="rId2"/>
    <sheet name="multi_cap_new_annual" sheetId="2" r:id="rId3"/>
    <sheet name="multi_cap_new_annual_comb" sheetId="3" r:id="rId4"/>
    <sheet name="multi_demand_annual" sheetId="6" r:id="rId5"/>
    <sheet name="multi_demand_annual_group" sheetId="8" r:id="rId6"/>
    <sheet name="multi_demand_annual_comb" sheetId="7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multi_cap_new_annual!$A$1:$G$1123</definedName>
    <definedName name="_xlnm._FilterDatabase" localSheetId="3" hidden="1">multi_cap_new_annual_comb!$A$1:$H$103</definedName>
    <definedName name="_xlnm._FilterDatabase" localSheetId="4" hidden="1">multi_demand_annual!$A$1:$I$2449</definedName>
    <definedName name="_xlnm._FilterDatabase" localSheetId="6" hidden="1">multi_demand_annual_comb!$A$1:$J$145</definedName>
    <definedName name="_xlnm._FilterDatabase" localSheetId="5" hidden="1">multi_demand_annual_group!$A$1:$J$1009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8" l="1" a="1"/>
  <c r="I3" i="8" s="1"/>
  <c r="I4" i="8" a="1"/>
  <c r="I4" i="8" s="1"/>
  <c r="I5" i="8" a="1"/>
  <c r="I5" i="8" s="1"/>
  <c r="I6" i="8" a="1"/>
  <c r="I6" i="8" s="1"/>
  <c r="I7" i="8" a="1"/>
  <c r="I7" i="8" s="1"/>
  <c r="I8" i="8" a="1"/>
  <c r="I8" i="8" s="1"/>
  <c r="I9" i="8" a="1"/>
  <c r="I9" i="8"/>
  <c r="I10" i="8" a="1"/>
  <c r="I10" i="8" s="1"/>
  <c r="I11" i="8" a="1"/>
  <c r="I11" i="8"/>
  <c r="I12" i="8" a="1"/>
  <c r="I12" i="8" s="1"/>
  <c r="I13" i="8" a="1"/>
  <c r="I13" i="8" s="1"/>
  <c r="I14" i="8" a="1"/>
  <c r="I14" i="8" s="1"/>
  <c r="I15" i="8" a="1"/>
  <c r="I15" i="8" s="1"/>
  <c r="I16" i="8" a="1"/>
  <c r="I16" i="8" s="1"/>
  <c r="I17" i="8" a="1"/>
  <c r="I17" i="8" s="1"/>
  <c r="I18" i="8" a="1"/>
  <c r="I18" i="8" s="1"/>
  <c r="I19" i="8" a="1"/>
  <c r="I19" i="8" s="1"/>
  <c r="I20" i="8" a="1"/>
  <c r="I20" i="8" s="1"/>
  <c r="I21" i="8" a="1"/>
  <c r="I21" i="8" s="1"/>
  <c r="I22" i="8" a="1"/>
  <c r="I22" i="8" s="1"/>
  <c r="I23" i="8" a="1"/>
  <c r="I23" i="8" s="1"/>
  <c r="I24" i="8" a="1"/>
  <c r="I24" i="8" s="1"/>
  <c r="I25" i="8" a="1"/>
  <c r="I25" i="8" s="1"/>
  <c r="I26" i="8" a="1"/>
  <c r="I26" i="8" s="1"/>
  <c r="I27" i="8" a="1"/>
  <c r="I27" i="8" s="1"/>
  <c r="I28" i="8" a="1"/>
  <c r="I28" i="8" s="1"/>
  <c r="I29" i="8" a="1"/>
  <c r="I29" i="8"/>
  <c r="I30" i="8" a="1"/>
  <c r="I30" i="8" s="1"/>
  <c r="I31" i="8" a="1"/>
  <c r="I31" i="8" s="1"/>
  <c r="I32" i="8" a="1"/>
  <c r="I32" i="8" s="1"/>
  <c r="I33" i="8" a="1"/>
  <c r="I33" i="8" s="1"/>
  <c r="I34" i="8" a="1"/>
  <c r="I34" i="8" s="1"/>
  <c r="I35" i="8" a="1"/>
  <c r="I35" i="8" s="1"/>
  <c r="I36" i="8" a="1"/>
  <c r="I36" i="8" s="1"/>
  <c r="I37" i="8" a="1"/>
  <c r="I37" i="8" s="1"/>
  <c r="I38" i="8" a="1"/>
  <c r="I38" i="8" s="1"/>
  <c r="I39" i="8" a="1"/>
  <c r="I39" i="8" s="1"/>
  <c r="I40" i="8" a="1"/>
  <c r="I40" i="8" s="1"/>
  <c r="I41" i="8" a="1"/>
  <c r="I41" i="8" s="1"/>
  <c r="I42" i="8" a="1"/>
  <c r="I42" i="8" s="1"/>
  <c r="I43" i="8" a="1"/>
  <c r="I43" i="8" s="1"/>
  <c r="I44" i="8" a="1"/>
  <c r="I44" i="8"/>
  <c r="I45" i="8" a="1"/>
  <c r="I45" i="8" s="1"/>
  <c r="I46" i="8" a="1"/>
  <c r="I46" i="8" s="1"/>
  <c r="I47" i="8" a="1"/>
  <c r="I47" i="8" s="1"/>
  <c r="I48" i="8" a="1"/>
  <c r="I48" i="8" s="1"/>
  <c r="I49" i="8" a="1"/>
  <c r="I49" i="8"/>
  <c r="I50" i="8" a="1"/>
  <c r="I50" i="8" s="1"/>
  <c r="I51" i="8" a="1"/>
  <c r="I51" i="8" s="1"/>
  <c r="I52" i="8" a="1"/>
  <c r="I52" i="8" s="1"/>
  <c r="I53" i="8" a="1"/>
  <c r="I53" i="8" s="1"/>
  <c r="I54" i="8" a="1"/>
  <c r="I54" i="8" s="1"/>
  <c r="I55" i="8" a="1"/>
  <c r="I55" i="8" s="1"/>
  <c r="I56" i="8" a="1"/>
  <c r="I56" i="8" s="1"/>
  <c r="I57" i="8" a="1"/>
  <c r="I57" i="8" s="1"/>
  <c r="I58" i="8" a="1"/>
  <c r="I58" i="8" s="1"/>
  <c r="I59" i="8" a="1"/>
  <c r="I59" i="8"/>
  <c r="I60" i="8" a="1"/>
  <c r="I60" i="8" s="1"/>
  <c r="I61" i="8" a="1"/>
  <c r="I61" i="8" s="1"/>
  <c r="I62" i="8" a="1"/>
  <c r="I62" i="8" s="1"/>
  <c r="I63" i="8" a="1"/>
  <c r="I63" i="8" s="1"/>
  <c r="I64" i="8" a="1"/>
  <c r="I64" i="8" s="1"/>
  <c r="I65" i="8" a="1"/>
  <c r="I65" i="8"/>
  <c r="I66" i="8" a="1"/>
  <c r="I66" i="8" s="1"/>
  <c r="I67" i="8" a="1"/>
  <c r="I67" i="8" s="1"/>
  <c r="I68" i="8" a="1"/>
  <c r="I68" i="8" s="1"/>
  <c r="I69" i="8" a="1"/>
  <c r="I69" i="8" s="1"/>
  <c r="I70" i="8" a="1"/>
  <c r="I70" i="8" s="1"/>
  <c r="I71" i="8" a="1"/>
  <c r="I71" i="8"/>
  <c r="I72" i="8" a="1"/>
  <c r="I72" i="8" s="1"/>
  <c r="I73" i="8" a="1"/>
  <c r="I73" i="8" s="1"/>
  <c r="I74" i="8" a="1"/>
  <c r="I74" i="8" s="1"/>
  <c r="I75" i="8" a="1"/>
  <c r="I75" i="8" s="1"/>
  <c r="I76" i="8" a="1"/>
  <c r="I76" i="8" s="1"/>
  <c r="I77" i="8" a="1"/>
  <c r="I77" i="8" s="1"/>
  <c r="I78" i="8" a="1"/>
  <c r="I78" i="8"/>
  <c r="I79" i="8" a="1"/>
  <c r="I79" i="8"/>
  <c r="I80" i="8" a="1"/>
  <c r="I80" i="8" s="1"/>
  <c r="I81" i="8" a="1"/>
  <c r="I81" i="8"/>
  <c r="I82" i="8" a="1"/>
  <c r="I82" i="8" s="1"/>
  <c r="I83" i="8" a="1"/>
  <c r="I83" i="8" s="1"/>
  <c r="I84" i="8" a="1"/>
  <c r="I84" i="8" s="1"/>
  <c r="I85" i="8" a="1"/>
  <c r="I85" i="8" s="1"/>
  <c r="I86" i="8" a="1"/>
  <c r="I86" i="8" s="1"/>
  <c r="I87" i="8" a="1"/>
  <c r="I87" i="8" s="1"/>
  <c r="I88" i="8" a="1"/>
  <c r="I88" i="8" s="1"/>
  <c r="I89" i="8" a="1"/>
  <c r="I89" i="8" s="1"/>
  <c r="I90" i="8" a="1"/>
  <c r="I90" i="8" s="1"/>
  <c r="I91" i="8" a="1"/>
  <c r="I91" i="8" s="1"/>
  <c r="I92" i="8" a="1"/>
  <c r="I92" i="8" s="1"/>
  <c r="I93" i="8" a="1"/>
  <c r="I93" i="8" s="1"/>
  <c r="I94" i="8" a="1"/>
  <c r="I94" i="8"/>
  <c r="I95" i="8" a="1"/>
  <c r="I95" i="8" s="1"/>
  <c r="I96" i="8" a="1"/>
  <c r="I96" i="8" s="1"/>
  <c r="I97" i="8" a="1"/>
  <c r="I97" i="8" s="1"/>
  <c r="I98" i="8" a="1"/>
  <c r="I98" i="8" s="1"/>
  <c r="I99" i="8" a="1"/>
  <c r="I99" i="8" s="1"/>
  <c r="I100" i="8" a="1"/>
  <c r="I100" i="8" s="1"/>
  <c r="I101" i="8" a="1"/>
  <c r="I101" i="8" s="1"/>
  <c r="I102" i="8" a="1"/>
  <c r="I102" i="8" s="1"/>
  <c r="I103" i="8" a="1"/>
  <c r="I103" i="8" s="1"/>
  <c r="I104" i="8" a="1"/>
  <c r="I104" i="8" s="1"/>
  <c r="I105" i="8" a="1"/>
  <c r="I105" i="8" s="1"/>
  <c r="I106" i="8" a="1"/>
  <c r="I106" i="8" s="1"/>
  <c r="I107" i="8" a="1"/>
  <c r="I107" i="8" s="1"/>
  <c r="I108" i="8" a="1"/>
  <c r="I108" i="8" s="1"/>
  <c r="I109" i="8" a="1"/>
  <c r="I109" i="8" s="1"/>
  <c r="I110" i="8" a="1"/>
  <c r="I110" i="8" s="1"/>
  <c r="I111" i="8" a="1"/>
  <c r="I111" i="8" s="1"/>
  <c r="I112" i="8" a="1"/>
  <c r="I112" i="8" s="1"/>
  <c r="I113" i="8" a="1"/>
  <c r="I113" i="8" s="1"/>
  <c r="I114" i="8" a="1"/>
  <c r="I114" i="8" s="1"/>
  <c r="I115" i="8" a="1"/>
  <c r="I115" i="8" s="1"/>
  <c r="I116" i="8" a="1"/>
  <c r="I116" i="8" s="1"/>
  <c r="I117" i="8" a="1"/>
  <c r="I117" i="8"/>
  <c r="I118" i="8" a="1"/>
  <c r="I118" i="8" s="1"/>
  <c r="I119" i="8" a="1"/>
  <c r="I119" i="8" s="1"/>
  <c r="I120" i="8" a="1"/>
  <c r="I120" i="8"/>
  <c r="I121" i="8" a="1"/>
  <c r="I121" i="8" s="1"/>
  <c r="I122" i="8" a="1"/>
  <c r="I122" i="8" s="1"/>
  <c r="I123" i="8" a="1"/>
  <c r="I123" i="8" s="1"/>
  <c r="I124" i="8" a="1"/>
  <c r="I124" i="8" s="1"/>
  <c r="I125" i="8" a="1"/>
  <c r="I125" i="8" s="1"/>
  <c r="I126" i="8" a="1"/>
  <c r="I126" i="8" s="1"/>
  <c r="I127" i="8" a="1"/>
  <c r="I127" i="8" s="1"/>
  <c r="I128" i="8" a="1"/>
  <c r="I128" i="8" s="1"/>
  <c r="I129" i="8" a="1"/>
  <c r="I129" i="8" s="1"/>
  <c r="I130" i="8" a="1"/>
  <c r="I130" i="8" s="1"/>
  <c r="I131" i="8" a="1"/>
  <c r="I131" i="8" s="1"/>
  <c r="I132" i="8" a="1"/>
  <c r="I132" i="8" s="1"/>
  <c r="I133" i="8" a="1"/>
  <c r="I133" i="8" s="1"/>
  <c r="I134" i="8" a="1"/>
  <c r="I134" i="8"/>
  <c r="I135" i="8" a="1"/>
  <c r="I135" i="8"/>
  <c r="I136" i="8" a="1"/>
  <c r="I136" i="8" s="1"/>
  <c r="I137" i="8" a="1"/>
  <c r="I137" i="8" s="1"/>
  <c r="I138" i="8" a="1"/>
  <c r="I138" i="8"/>
  <c r="I139" i="8" a="1"/>
  <c r="I139" i="8" s="1"/>
  <c r="I140" i="8" a="1"/>
  <c r="I140" i="8" s="1"/>
  <c r="I141" i="8" a="1"/>
  <c r="I141" i="8" s="1"/>
  <c r="I142" i="8" a="1"/>
  <c r="I142" i="8" s="1"/>
  <c r="I143" i="8" a="1"/>
  <c r="I143" i="8" s="1"/>
  <c r="I144" i="8" a="1"/>
  <c r="I144" i="8" s="1"/>
  <c r="I145" i="8" a="1"/>
  <c r="I145" i="8"/>
  <c r="I146" i="8" a="1"/>
  <c r="I146" i="8"/>
  <c r="I147" i="8" a="1"/>
  <c r="I147" i="8" s="1"/>
  <c r="I148" i="8" a="1"/>
  <c r="I148" i="8" s="1"/>
  <c r="I149" i="8" a="1"/>
  <c r="I149" i="8" s="1"/>
  <c r="I150" i="8" a="1"/>
  <c r="I150" i="8" s="1"/>
  <c r="I151" i="8" a="1"/>
  <c r="I151" i="8" s="1"/>
  <c r="I152" i="8" a="1"/>
  <c r="I152" i="8"/>
  <c r="I153" i="8" a="1"/>
  <c r="I153" i="8" s="1"/>
  <c r="I154" i="8" a="1"/>
  <c r="I154" i="8" s="1"/>
  <c r="I155" i="8" a="1"/>
  <c r="I155" i="8" s="1"/>
  <c r="I156" i="8" a="1"/>
  <c r="I156" i="8" s="1"/>
  <c r="I157" i="8" a="1"/>
  <c r="I157" i="8" s="1"/>
  <c r="I158" i="8" a="1"/>
  <c r="I158" i="8" s="1"/>
  <c r="I159" i="8" a="1"/>
  <c r="I159" i="8" s="1"/>
  <c r="I160" i="8" a="1"/>
  <c r="I160" i="8" s="1"/>
  <c r="I161" i="8" a="1"/>
  <c r="I161" i="8" s="1"/>
  <c r="I162" i="8" a="1"/>
  <c r="I162" i="8" s="1"/>
  <c r="I163" i="8" a="1"/>
  <c r="I163" i="8" s="1"/>
  <c r="I164" i="8" a="1"/>
  <c r="I164" i="8" s="1"/>
  <c r="I165" i="8" a="1"/>
  <c r="I165" i="8" s="1"/>
  <c r="I166" i="8" a="1"/>
  <c r="I166" i="8"/>
  <c r="I167" i="8" a="1"/>
  <c r="I167" i="8" s="1"/>
  <c r="I168" i="8" a="1"/>
  <c r="I168" i="8" s="1"/>
  <c r="I169" i="8" a="1"/>
  <c r="I169" i="8" s="1"/>
  <c r="I170" i="8" a="1"/>
  <c r="I170" i="8" s="1"/>
  <c r="I171" i="8" a="1"/>
  <c r="I171" i="8" s="1"/>
  <c r="I172" i="8" a="1"/>
  <c r="I172" i="8" s="1"/>
  <c r="I173" i="8" a="1"/>
  <c r="I173" i="8" s="1"/>
  <c r="I174" i="8" a="1"/>
  <c r="I174" i="8" s="1"/>
  <c r="I175" i="8" a="1"/>
  <c r="I175" i="8" s="1"/>
  <c r="I176" i="8" a="1"/>
  <c r="I176" i="8"/>
  <c r="I177" i="8" a="1"/>
  <c r="I177" i="8" s="1"/>
  <c r="I178" i="8" a="1"/>
  <c r="I178" i="8" s="1"/>
  <c r="I179" i="8" a="1"/>
  <c r="I179" i="8" s="1"/>
  <c r="I180" i="8" a="1"/>
  <c r="I180" i="8"/>
  <c r="I181" i="8" a="1"/>
  <c r="I181" i="8"/>
  <c r="I182" i="8" a="1"/>
  <c r="I182" i="8" s="1"/>
  <c r="I183" i="8" a="1"/>
  <c r="I183" i="8" s="1"/>
  <c r="I184" i="8" a="1"/>
  <c r="I184" i="8" s="1"/>
  <c r="I185" i="8" a="1"/>
  <c r="I185" i="8" s="1"/>
  <c r="I186" i="8" a="1"/>
  <c r="I186" i="8"/>
  <c r="I187" i="8" a="1"/>
  <c r="I187" i="8" s="1"/>
  <c r="I188" i="8" a="1"/>
  <c r="I188" i="8" s="1"/>
  <c r="I189" i="8" a="1"/>
  <c r="I189" i="8" s="1"/>
  <c r="I190" i="8" a="1"/>
  <c r="I190" i="8"/>
  <c r="I191" i="8" a="1"/>
  <c r="I191" i="8" s="1"/>
  <c r="I192" i="8" a="1"/>
  <c r="I192" i="8" s="1"/>
  <c r="I193" i="8" a="1"/>
  <c r="I193" i="8" s="1"/>
  <c r="I194" i="8" a="1"/>
  <c r="I194" i="8"/>
  <c r="I195" i="8" a="1"/>
  <c r="I195" i="8" s="1"/>
  <c r="I196" i="8" a="1"/>
  <c r="I196" i="8" s="1"/>
  <c r="I197" i="8" a="1"/>
  <c r="I197" i="8" s="1"/>
  <c r="I198" i="8" a="1"/>
  <c r="I198" i="8" s="1"/>
  <c r="I199" i="8" a="1"/>
  <c r="I199" i="8" s="1"/>
  <c r="I200" i="8" a="1"/>
  <c r="I200" i="8" s="1"/>
  <c r="I201" i="8" a="1"/>
  <c r="I201" i="8" s="1"/>
  <c r="I202" i="8" a="1"/>
  <c r="I202" i="8" s="1"/>
  <c r="I203" i="8" a="1"/>
  <c r="I203" i="8" s="1"/>
  <c r="I204" i="8" a="1"/>
  <c r="I204" i="8" s="1"/>
  <c r="I205" i="8" a="1"/>
  <c r="I205" i="8" s="1"/>
  <c r="I206" i="8" a="1"/>
  <c r="I206" i="8" s="1"/>
  <c r="I207" i="8" a="1"/>
  <c r="I207" i="8" s="1"/>
  <c r="I208" i="8" a="1"/>
  <c r="I208" i="8" s="1"/>
  <c r="I209" i="8" a="1"/>
  <c r="I209" i="8" s="1"/>
  <c r="I210" i="8" a="1"/>
  <c r="I210" i="8" s="1"/>
  <c r="I211" i="8" a="1"/>
  <c r="I211" i="8" s="1"/>
  <c r="I212" i="8" a="1"/>
  <c r="I212" i="8" s="1"/>
  <c r="I213" i="8" a="1"/>
  <c r="I213" i="8" s="1"/>
  <c r="I214" i="8" a="1"/>
  <c r="I214" i="8" s="1"/>
  <c r="I215" i="8" a="1"/>
  <c r="I215" i="8" s="1"/>
  <c r="I216" i="8" a="1"/>
  <c r="I216" i="8" s="1"/>
  <c r="I217" i="8" a="1"/>
  <c r="I217" i="8" s="1"/>
  <c r="I218" i="8" a="1"/>
  <c r="I218" i="8" s="1"/>
  <c r="I219" i="8" a="1"/>
  <c r="I219" i="8" s="1"/>
  <c r="I220" i="8" a="1"/>
  <c r="I220" i="8"/>
  <c r="I221" i="8" a="1"/>
  <c r="I221" i="8" s="1"/>
  <c r="I222" i="8" a="1"/>
  <c r="I222" i="8" s="1"/>
  <c r="I223" i="8" a="1"/>
  <c r="I223" i="8" s="1"/>
  <c r="I224" i="8" a="1"/>
  <c r="I224" i="8" s="1"/>
  <c r="I225" i="8" a="1"/>
  <c r="I225" i="8" s="1"/>
  <c r="I226" i="8" a="1"/>
  <c r="I226" i="8" s="1"/>
  <c r="I227" i="8" a="1"/>
  <c r="I227" i="8" s="1"/>
  <c r="I228" i="8" a="1"/>
  <c r="I228" i="8"/>
  <c r="I229" i="8" a="1"/>
  <c r="I229" i="8"/>
  <c r="I230" i="8" a="1"/>
  <c r="I230" i="8" s="1"/>
  <c r="I231" i="8" a="1"/>
  <c r="I231" i="8" s="1"/>
  <c r="I232" i="8" a="1"/>
  <c r="I232" i="8" s="1"/>
  <c r="I233" i="8" a="1"/>
  <c r="I233" i="8" s="1"/>
  <c r="I234" i="8" a="1"/>
  <c r="I234" i="8" s="1"/>
  <c r="I235" i="8" a="1"/>
  <c r="I235" i="8" s="1"/>
  <c r="I236" i="8" a="1"/>
  <c r="I236" i="8" s="1"/>
  <c r="I237" i="8" a="1"/>
  <c r="I237" i="8" s="1"/>
  <c r="I238" i="8" a="1"/>
  <c r="I238" i="8"/>
  <c r="I239" i="8" a="1"/>
  <c r="I239" i="8" s="1"/>
  <c r="I240" i="8" a="1"/>
  <c r="I240" i="8"/>
  <c r="I241" i="8" a="1"/>
  <c r="I241" i="8"/>
  <c r="I242" i="8" a="1"/>
  <c r="I242" i="8" s="1"/>
  <c r="I243" i="8" a="1"/>
  <c r="I243" i="8" s="1"/>
  <c r="I244" i="8" a="1"/>
  <c r="I244" i="8" s="1"/>
  <c r="I245" i="8" a="1"/>
  <c r="I245" i="8" s="1"/>
  <c r="I246" i="8" a="1"/>
  <c r="I246" i="8" s="1"/>
  <c r="I247" i="8" a="1"/>
  <c r="I247" i="8" s="1"/>
  <c r="I248" i="8" a="1"/>
  <c r="I248" i="8" s="1"/>
  <c r="I249" i="8" a="1"/>
  <c r="I249" i="8" s="1"/>
  <c r="I250" i="8" a="1"/>
  <c r="I250" i="8"/>
  <c r="I251" i="8" a="1"/>
  <c r="I251" i="8" s="1"/>
  <c r="I252" i="8" a="1"/>
  <c r="I252" i="8" s="1"/>
  <c r="I253" i="8" a="1"/>
  <c r="I253" i="8" s="1"/>
  <c r="I254" i="8" a="1"/>
  <c r="I254" i="8" s="1"/>
  <c r="I255" i="8" a="1"/>
  <c r="I255" i="8" s="1"/>
  <c r="I256" i="8" a="1"/>
  <c r="I256" i="8" s="1"/>
  <c r="I257" i="8" a="1"/>
  <c r="I257" i="8" s="1"/>
  <c r="I258" i="8" a="1"/>
  <c r="I258" i="8" s="1"/>
  <c r="I259" i="8" a="1"/>
  <c r="I259" i="8" s="1"/>
  <c r="I260" i="8" a="1"/>
  <c r="I260" i="8" s="1"/>
  <c r="I261" i="8" a="1"/>
  <c r="I261" i="8" s="1"/>
  <c r="I262" i="8" a="1"/>
  <c r="I262" i="8" s="1"/>
  <c r="I263" i="8" a="1"/>
  <c r="I263" i="8" s="1"/>
  <c r="I264" i="8" a="1"/>
  <c r="I264" i="8"/>
  <c r="I265" i="8" a="1"/>
  <c r="I265" i="8" s="1"/>
  <c r="I266" i="8" a="1"/>
  <c r="I266" i="8" s="1"/>
  <c r="I267" i="8" a="1"/>
  <c r="I267" i="8" s="1"/>
  <c r="I268" i="8" a="1"/>
  <c r="I268" i="8"/>
  <c r="I269" i="8" a="1"/>
  <c r="I269" i="8" s="1"/>
  <c r="I270" i="8" a="1"/>
  <c r="I270" i="8" s="1"/>
  <c r="I271" i="8" a="1"/>
  <c r="I271" i="8" s="1"/>
  <c r="I272" i="8" a="1"/>
  <c r="I272" i="8" s="1"/>
  <c r="I273" i="8" a="1"/>
  <c r="I273" i="8" s="1"/>
  <c r="I274" i="8" a="1"/>
  <c r="I274" i="8" s="1"/>
  <c r="I275" i="8" a="1"/>
  <c r="I275" i="8" s="1"/>
  <c r="I276" i="8" a="1"/>
  <c r="I276" i="8" s="1"/>
  <c r="I277" i="8" a="1"/>
  <c r="I277" i="8" s="1"/>
  <c r="I278" i="8" a="1"/>
  <c r="I278" i="8" s="1"/>
  <c r="I279" i="8" a="1"/>
  <c r="I279" i="8" s="1"/>
  <c r="I280" i="8" a="1"/>
  <c r="I280" i="8"/>
  <c r="I281" i="8" a="1"/>
  <c r="I281" i="8" s="1"/>
  <c r="I282" i="8" a="1"/>
  <c r="I282" i="8" s="1"/>
  <c r="I283" i="8" a="1"/>
  <c r="I283" i="8" s="1"/>
  <c r="I284" i="8" a="1"/>
  <c r="I284" i="8" s="1"/>
  <c r="I285" i="8" a="1"/>
  <c r="I285" i="8"/>
  <c r="I286" i="8" a="1"/>
  <c r="I286" i="8" s="1"/>
  <c r="I287" i="8" a="1"/>
  <c r="I287" i="8" s="1"/>
  <c r="I288" i="8" a="1"/>
  <c r="I288" i="8" s="1"/>
  <c r="I289" i="8" a="1"/>
  <c r="I289" i="8" s="1"/>
  <c r="I290" i="8" a="1"/>
  <c r="I290" i="8" s="1"/>
  <c r="I291" i="8" a="1"/>
  <c r="I291" i="8" s="1"/>
  <c r="I292" i="8" a="1"/>
  <c r="I292" i="8" s="1"/>
  <c r="I293" i="8" a="1"/>
  <c r="I293" i="8" s="1"/>
  <c r="I294" i="8" a="1"/>
  <c r="I294" i="8" s="1"/>
  <c r="I295" i="8" a="1"/>
  <c r="I295" i="8"/>
  <c r="I296" i="8" a="1"/>
  <c r="I296" i="8" s="1"/>
  <c r="I297" i="8" a="1"/>
  <c r="I297" i="8"/>
  <c r="I298" i="8" a="1"/>
  <c r="I298" i="8" s="1"/>
  <c r="I299" i="8" a="1"/>
  <c r="I299" i="8" s="1"/>
  <c r="I300" i="8" a="1"/>
  <c r="I300" i="8" s="1"/>
  <c r="I301" i="8" a="1"/>
  <c r="I301" i="8"/>
  <c r="I302" i="8" a="1"/>
  <c r="I302" i="8" s="1"/>
  <c r="I303" i="8" a="1"/>
  <c r="I303" i="8" s="1"/>
  <c r="I304" i="8" a="1"/>
  <c r="I304" i="8" s="1"/>
  <c r="I305" i="8" a="1"/>
  <c r="I305" i="8" s="1"/>
  <c r="I306" i="8" a="1"/>
  <c r="I306" i="8" s="1"/>
  <c r="I307" i="8" a="1"/>
  <c r="I307" i="8"/>
  <c r="I308" i="8" a="1"/>
  <c r="I308" i="8" s="1"/>
  <c r="I309" i="8" a="1"/>
  <c r="I309" i="8" s="1"/>
  <c r="I310" i="8" a="1"/>
  <c r="I310" i="8"/>
  <c r="I311" i="8" a="1"/>
  <c r="I311" i="8" s="1"/>
  <c r="I312" i="8" a="1"/>
  <c r="I312" i="8" s="1"/>
  <c r="I313" i="8" a="1"/>
  <c r="I313" i="8" s="1"/>
  <c r="I314" i="8" a="1"/>
  <c r="I314" i="8" s="1"/>
  <c r="I315" i="8" a="1"/>
  <c r="I315" i="8" s="1"/>
  <c r="I316" i="8" a="1"/>
  <c r="I316" i="8" s="1"/>
  <c r="I317" i="8" a="1"/>
  <c r="I317" i="8" s="1"/>
  <c r="I318" i="8" a="1"/>
  <c r="I318" i="8" s="1"/>
  <c r="I319" i="8" a="1"/>
  <c r="I319" i="8" s="1"/>
  <c r="I320" i="8" a="1"/>
  <c r="I320" i="8" s="1"/>
  <c r="I321" i="8" a="1"/>
  <c r="I321" i="8" s="1"/>
  <c r="I322" i="8" a="1"/>
  <c r="I322" i="8"/>
  <c r="I323" i="8" a="1"/>
  <c r="I323" i="8" s="1"/>
  <c r="I324" i="8" a="1"/>
  <c r="I324" i="8" s="1"/>
  <c r="I325" i="8" a="1"/>
  <c r="I325" i="8"/>
  <c r="I326" i="8" a="1"/>
  <c r="I326" i="8" s="1"/>
  <c r="I327" i="8" a="1"/>
  <c r="I327" i="8"/>
  <c r="I328" i="8" a="1"/>
  <c r="I328" i="8" s="1"/>
  <c r="I329" i="8" a="1"/>
  <c r="I329" i="8" s="1"/>
  <c r="I330" i="8" a="1"/>
  <c r="I330" i="8" s="1"/>
  <c r="I331" i="8" a="1"/>
  <c r="I331" i="8" s="1"/>
  <c r="I332" i="8" a="1"/>
  <c r="I332" i="8" s="1"/>
  <c r="I333" i="8" a="1"/>
  <c r="I333" i="8" s="1"/>
  <c r="I334" i="8" a="1"/>
  <c r="I334" i="8" s="1"/>
  <c r="I335" i="8" a="1"/>
  <c r="I335" i="8" s="1"/>
  <c r="I336" i="8" a="1"/>
  <c r="I336" i="8" s="1"/>
  <c r="I337" i="8" a="1"/>
  <c r="I337" i="8" s="1"/>
  <c r="I338" i="8" a="1"/>
  <c r="I338" i="8"/>
  <c r="I339" i="8" a="1"/>
  <c r="I339" i="8" s="1"/>
  <c r="I340" i="8" a="1"/>
  <c r="I340" i="8" s="1"/>
  <c r="I341" i="8" a="1"/>
  <c r="I341" i="8" s="1"/>
  <c r="I342" i="8" a="1"/>
  <c r="I342" i="8" s="1"/>
  <c r="I343" i="8" a="1"/>
  <c r="I343" i="8" s="1"/>
  <c r="I344" i="8" a="1"/>
  <c r="I344" i="8" s="1"/>
  <c r="I345" i="8" a="1"/>
  <c r="I345" i="8" s="1"/>
  <c r="I346" i="8" a="1"/>
  <c r="I346" i="8" s="1"/>
  <c r="I347" i="8" a="1"/>
  <c r="I347" i="8" s="1"/>
  <c r="I348" i="8" a="1"/>
  <c r="I348" i="8" s="1"/>
  <c r="I349" i="8" a="1"/>
  <c r="I349" i="8"/>
  <c r="I350" i="8" a="1"/>
  <c r="I350" i="8" s="1"/>
  <c r="I351" i="8" a="1"/>
  <c r="I351" i="8" s="1"/>
  <c r="I352" i="8" a="1"/>
  <c r="I352" i="8" s="1"/>
  <c r="I353" i="8" a="1"/>
  <c r="I353" i="8" s="1"/>
  <c r="I354" i="8" a="1"/>
  <c r="I354" i="8" s="1"/>
  <c r="I355" i="8" a="1"/>
  <c r="I355" i="8" s="1"/>
  <c r="I356" i="8" a="1"/>
  <c r="I356" i="8" s="1"/>
  <c r="I357" i="8" a="1"/>
  <c r="I357" i="8" s="1"/>
  <c r="I358" i="8" a="1"/>
  <c r="I358" i="8" s="1"/>
  <c r="I359" i="8" a="1"/>
  <c r="I359" i="8" s="1"/>
  <c r="I360" i="8" a="1"/>
  <c r="I360" i="8"/>
  <c r="I361" i="8" a="1"/>
  <c r="I361" i="8" s="1"/>
  <c r="I362" i="8" a="1"/>
  <c r="I362" i="8" s="1"/>
  <c r="I363" i="8" a="1"/>
  <c r="I363" i="8" s="1"/>
  <c r="I364" i="8" a="1"/>
  <c r="I364" i="8" s="1"/>
  <c r="I365" i="8" a="1"/>
  <c r="I365" i="8"/>
  <c r="I366" i="8" a="1"/>
  <c r="I366" i="8"/>
  <c r="I367" i="8" a="1"/>
  <c r="I367" i="8" s="1"/>
  <c r="I368" i="8" a="1"/>
  <c r="I368" i="8" s="1"/>
  <c r="I369" i="8" a="1"/>
  <c r="I369" i="8" s="1"/>
  <c r="I370" i="8" a="1"/>
  <c r="I370" i="8"/>
  <c r="I371" i="8" a="1"/>
  <c r="I371" i="8" s="1"/>
  <c r="I372" i="8" a="1"/>
  <c r="I372" i="8" s="1"/>
  <c r="I373" i="8" a="1"/>
  <c r="I373" i="8" s="1"/>
  <c r="I374" i="8" a="1"/>
  <c r="I374" i="8" s="1"/>
  <c r="I375" i="8" a="1"/>
  <c r="I375" i="8" s="1"/>
  <c r="I376" i="8" a="1"/>
  <c r="I376" i="8" s="1"/>
  <c r="I377" i="8" a="1"/>
  <c r="I377" i="8" s="1"/>
  <c r="I378" i="8" a="1"/>
  <c r="I378" i="8"/>
  <c r="I379" i="8" a="1"/>
  <c r="I379" i="8" s="1"/>
  <c r="I380" i="8" a="1"/>
  <c r="I380" i="8" s="1"/>
  <c r="I381" i="8" a="1"/>
  <c r="I381" i="8" s="1"/>
  <c r="I382" i="8" a="1"/>
  <c r="I382" i="8" s="1"/>
  <c r="I383" i="8" a="1"/>
  <c r="I383" i="8" s="1"/>
  <c r="I384" i="8" a="1"/>
  <c r="I384" i="8" s="1"/>
  <c r="I385" i="8" a="1"/>
  <c r="I385" i="8" s="1"/>
  <c r="I386" i="8" a="1"/>
  <c r="I386" i="8"/>
  <c r="I387" i="8" a="1"/>
  <c r="I387" i="8" s="1"/>
  <c r="I388" i="8" a="1"/>
  <c r="I388" i="8" s="1"/>
  <c r="I389" i="8" a="1"/>
  <c r="I389" i="8" s="1"/>
  <c r="I390" i="8" a="1"/>
  <c r="I390" i="8" s="1"/>
  <c r="I391" i="8" a="1"/>
  <c r="I391" i="8" s="1"/>
  <c r="I392" i="8" a="1"/>
  <c r="I392" i="8" s="1"/>
  <c r="I393" i="8" a="1"/>
  <c r="I393" i="8" s="1"/>
  <c r="I394" i="8" a="1"/>
  <c r="I394" i="8" s="1"/>
  <c r="I395" i="8" a="1"/>
  <c r="I395" i="8" s="1"/>
  <c r="I396" i="8" a="1"/>
  <c r="I396" i="8" s="1"/>
  <c r="I397" i="8" a="1"/>
  <c r="I397" i="8" s="1"/>
  <c r="I398" i="8" a="1"/>
  <c r="I398" i="8"/>
  <c r="I399" i="8" a="1"/>
  <c r="I399" i="8" s="1"/>
  <c r="I400" i="8" a="1"/>
  <c r="I400" i="8"/>
  <c r="I401" i="8" a="1"/>
  <c r="I401" i="8" s="1"/>
  <c r="I402" i="8" a="1"/>
  <c r="I402" i="8" s="1"/>
  <c r="I403" i="8" a="1"/>
  <c r="I403" i="8" s="1"/>
  <c r="I404" i="8" a="1"/>
  <c r="I404" i="8" s="1"/>
  <c r="I405" i="8" a="1"/>
  <c r="I405" i="8" s="1"/>
  <c r="I406" i="8" a="1"/>
  <c r="I406" i="8" s="1"/>
  <c r="I407" i="8" a="1"/>
  <c r="I407" i="8"/>
  <c r="I408" i="8" a="1"/>
  <c r="I408" i="8" s="1"/>
  <c r="I409" i="8" a="1"/>
  <c r="I409" i="8" s="1"/>
  <c r="I410" i="8" a="1"/>
  <c r="I410" i="8" s="1"/>
  <c r="I411" i="8" a="1"/>
  <c r="I411" i="8" s="1"/>
  <c r="I412" i="8" a="1"/>
  <c r="I412" i="8"/>
  <c r="I413" i="8" a="1"/>
  <c r="I413" i="8" s="1"/>
  <c r="I414" i="8" a="1"/>
  <c r="I414" i="8" s="1"/>
  <c r="I415" i="8" a="1"/>
  <c r="I415" i="8" s="1"/>
  <c r="I416" i="8" a="1"/>
  <c r="I416" i="8" s="1"/>
  <c r="I417" i="8" a="1"/>
  <c r="I417" i="8" s="1"/>
  <c r="I418" i="8" a="1"/>
  <c r="I418" i="8" s="1"/>
  <c r="I419" i="8" a="1"/>
  <c r="I419" i="8" s="1"/>
  <c r="I420" i="8" a="1"/>
  <c r="I420" i="8" s="1"/>
  <c r="I421" i="8" a="1"/>
  <c r="I421" i="8"/>
  <c r="I422" i="8" a="1"/>
  <c r="I422" i="8" s="1"/>
  <c r="I423" i="8" a="1"/>
  <c r="I423" i="8" s="1"/>
  <c r="I424" i="8" a="1"/>
  <c r="I424" i="8" s="1"/>
  <c r="I425" i="8" a="1"/>
  <c r="I425" i="8" s="1"/>
  <c r="I426" i="8" a="1"/>
  <c r="I426" i="8" s="1"/>
  <c r="I427" i="8" a="1"/>
  <c r="I427" i="8" s="1"/>
  <c r="I428" i="8" a="1"/>
  <c r="I428" i="8" s="1"/>
  <c r="I429" i="8" a="1"/>
  <c r="I429" i="8"/>
  <c r="I430" i="8" a="1"/>
  <c r="I430" i="8"/>
  <c r="I431" i="8" a="1"/>
  <c r="I431" i="8" s="1"/>
  <c r="I432" i="8" a="1"/>
  <c r="I432" i="8" s="1"/>
  <c r="I433" i="8" a="1"/>
  <c r="I433" i="8" s="1"/>
  <c r="I434" i="8" a="1"/>
  <c r="I434" i="8" s="1"/>
  <c r="I435" i="8" a="1"/>
  <c r="I435" i="8" s="1"/>
  <c r="I436" i="8" a="1"/>
  <c r="I436" i="8" s="1"/>
  <c r="I437" i="8" a="1"/>
  <c r="I437" i="8" s="1"/>
  <c r="I438" i="8" a="1"/>
  <c r="I438" i="8"/>
  <c r="I439" i="8" a="1"/>
  <c r="I439" i="8"/>
  <c r="I440" i="8" a="1"/>
  <c r="I440" i="8" s="1"/>
  <c r="I441" i="8" a="1"/>
  <c r="I441" i="8" s="1"/>
  <c r="I442" i="8" a="1"/>
  <c r="I442" i="8" s="1"/>
  <c r="I443" i="8" a="1"/>
  <c r="I443" i="8" s="1"/>
  <c r="I444" i="8" a="1"/>
  <c r="I444" i="8"/>
  <c r="I445" i="8" a="1"/>
  <c r="I445" i="8" s="1"/>
  <c r="I446" i="8" a="1"/>
  <c r="I446" i="8" s="1"/>
  <c r="I447" i="8" a="1"/>
  <c r="I447" i="8" s="1"/>
  <c r="I448" i="8" a="1"/>
  <c r="I448" i="8" s="1"/>
  <c r="I449" i="8" a="1"/>
  <c r="I449" i="8" s="1"/>
  <c r="I450" i="8" a="1"/>
  <c r="I450" i="8"/>
  <c r="I451" i="8" a="1"/>
  <c r="I451" i="8" s="1"/>
  <c r="I452" i="8" a="1"/>
  <c r="I452" i="8" s="1"/>
  <c r="I453" i="8" a="1"/>
  <c r="I453" i="8" s="1"/>
  <c r="I454" i="8" a="1"/>
  <c r="I454" i="8"/>
  <c r="I455" i="8" a="1"/>
  <c r="I455" i="8" s="1"/>
  <c r="I456" i="8" a="1"/>
  <c r="I456" i="8" s="1"/>
  <c r="I457" i="8" a="1"/>
  <c r="I457" i="8" s="1"/>
  <c r="I458" i="8" a="1"/>
  <c r="I458" i="8" s="1"/>
  <c r="I459" i="8" a="1"/>
  <c r="I459" i="8"/>
  <c r="I460" i="8" a="1"/>
  <c r="I460" i="8" s="1"/>
  <c r="I461" i="8" a="1"/>
  <c r="I461" i="8" s="1"/>
  <c r="I462" i="8" a="1"/>
  <c r="I462" i="8" s="1"/>
  <c r="I463" i="8" a="1"/>
  <c r="I463" i="8" s="1"/>
  <c r="I464" i="8" a="1"/>
  <c r="I464" i="8" s="1"/>
  <c r="I465" i="8" a="1"/>
  <c r="I465" i="8" s="1"/>
  <c r="I466" i="8" a="1"/>
  <c r="I466" i="8" s="1"/>
  <c r="I467" i="8" a="1"/>
  <c r="I467" i="8" s="1"/>
  <c r="I468" i="8" a="1"/>
  <c r="I468" i="8"/>
  <c r="I469" i="8" a="1"/>
  <c r="I469" i="8" s="1"/>
  <c r="I470" i="8" a="1"/>
  <c r="I470" i="8" s="1"/>
  <c r="I471" i="8" a="1"/>
  <c r="I471" i="8"/>
  <c r="I472" i="8" a="1"/>
  <c r="I472" i="8"/>
  <c r="I473" i="8" a="1"/>
  <c r="I473" i="8" s="1"/>
  <c r="I474" i="8" a="1"/>
  <c r="I474" i="8" s="1"/>
  <c r="I475" i="8" a="1"/>
  <c r="I475" i="8" s="1"/>
  <c r="I476" i="8" a="1"/>
  <c r="I476" i="8" s="1"/>
  <c r="I477" i="8" a="1"/>
  <c r="I477" i="8" s="1"/>
  <c r="I478" i="8" a="1"/>
  <c r="I478" i="8" s="1"/>
  <c r="I479" i="8" a="1"/>
  <c r="I479" i="8" s="1"/>
  <c r="I480" i="8" a="1"/>
  <c r="I480" i="8" s="1"/>
  <c r="I481" i="8" a="1"/>
  <c r="I481" i="8" s="1"/>
  <c r="I482" i="8" a="1"/>
  <c r="I482" i="8"/>
  <c r="I483" i="8" a="1"/>
  <c r="I483" i="8" s="1"/>
  <c r="I484" i="8" a="1"/>
  <c r="I484" i="8" s="1"/>
  <c r="I485" i="8" a="1"/>
  <c r="I485" i="8"/>
  <c r="I486" i="8" a="1"/>
  <c r="I486" i="8"/>
  <c r="I487" i="8" a="1"/>
  <c r="I487" i="8" s="1"/>
  <c r="I488" i="8" a="1"/>
  <c r="I488" i="8" s="1"/>
  <c r="I489" i="8" a="1"/>
  <c r="I489" i="8" s="1"/>
  <c r="I490" i="8" a="1"/>
  <c r="I490" i="8" s="1"/>
  <c r="I491" i="8" a="1"/>
  <c r="I491" i="8" s="1"/>
  <c r="I492" i="8" a="1"/>
  <c r="I492" i="8" s="1"/>
  <c r="I493" i="8" a="1"/>
  <c r="I493" i="8" s="1"/>
  <c r="I494" i="8" a="1"/>
  <c r="I494" i="8" s="1"/>
  <c r="I495" i="8" a="1"/>
  <c r="I495" i="8" s="1"/>
  <c r="I496" i="8" a="1"/>
  <c r="I496" i="8"/>
  <c r="I497" i="8" a="1"/>
  <c r="I497" i="8" s="1"/>
  <c r="I498" i="8" a="1"/>
  <c r="I498" i="8" s="1"/>
  <c r="I499" i="8" a="1"/>
  <c r="I499" i="8" s="1"/>
  <c r="I500" i="8" a="1"/>
  <c r="I500" i="8" s="1"/>
  <c r="I501" i="8" a="1"/>
  <c r="I501" i="8"/>
  <c r="I502" i="8" a="1"/>
  <c r="I502" i="8" s="1"/>
  <c r="I503" i="8" a="1"/>
  <c r="I503" i="8" s="1"/>
  <c r="I504" i="8" a="1"/>
  <c r="I504" i="8" s="1"/>
  <c r="I505" i="8" a="1"/>
  <c r="I505" i="8" s="1"/>
  <c r="I506" i="8" a="1"/>
  <c r="I506" i="8" s="1"/>
  <c r="I507" i="8" a="1"/>
  <c r="I507" i="8" s="1"/>
  <c r="I508" i="8" a="1"/>
  <c r="I508" i="8" s="1"/>
  <c r="I509" i="8" a="1"/>
  <c r="I509" i="8" s="1"/>
  <c r="I510" i="8" a="1"/>
  <c r="I510" i="8" s="1"/>
  <c r="I511" i="8" a="1"/>
  <c r="I511" i="8" s="1"/>
  <c r="I512" i="8" a="1"/>
  <c r="I512" i="8" s="1"/>
  <c r="I513" i="8" a="1"/>
  <c r="I513" i="8" s="1"/>
  <c r="I514" i="8" a="1"/>
  <c r="I514" i="8"/>
  <c r="I515" i="8" a="1"/>
  <c r="I515" i="8"/>
  <c r="I516" i="8" a="1"/>
  <c r="I516" i="8" s="1"/>
  <c r="I517" i="8" a="1"/>
  <c r="I517" i="8" s="1"/>
  <c r="I518" i="8" a="1"/>
  <c r="I518" i="8" s="1"/>
  <c r="I519" i="8" a="1"/>
  <c r="I519" i="8" s="1"/>
  <c r="I520" i="8" a="1"/>
  <c r="I520" i="8" s="1"/>
  <c r="I521" i="8" a="1"/>
  <c r="I521" i="8" s="1"/>
  <c r="I522" i="8" a="1"/>
  <c r="I522" i="8" s="1"/>
  <c r="I523" i="8" a="1"/>
  <c r="I523" i="8" s="1"/>
  <c r="I524" i="8" a="1"/>
  <c r="I524" i="8"/>
  <c r="I525" i="8" a="1"/>
  <c r="I525" i="8" s="1"/>
  <c r="I526" i="8" a="1"/>
  <c r="I526" i="8" s="1"/>
  <c r="I527" i="8" a="1"/>
  <c r="I527" i="8"/>
  <c r="I528" i="8" a="1"/>
  <c r="I528" i="8" s="1"/>
  <c r="I529" i="8" a="1"/>
  <c r="I529" i="8" s="1"/>
  <c r="I530" i="8" a="1"/>
  <c r="I530" i="8" s="1"/>
  <c r="I531" i="8" a="1"/>
  <c r="I531" i="8" s="1"/>
  <c r="I532" i="8" a="1"/>
  <c r="I532" i="8" s="1"/>
  <c r="I533" i="8" a="1"/>
  <c r="I533" i="8" s="1"/>
  <c r="I534" i="8" a="1"/>
  <c r="I534" i="8"/>
  <c r="I535" i="8" a="1"/>
  <c r="I535" i="8" s="1"/>
  <c r="I536" i="8" a="1"/>
  <c r="I536" i="8" s="1"/>
  <c r="I537" i="8" a="1"/>
  <c r="I537" i="8" s="1"/>
  <c r="I538" i="8" a="1"/>
  <c r="I538" i="8" s="1"/>
  <c r="I539" i="8" a="1"/>
  <c r="I539" i="8" s="1"/>
  <c r="I540" i="8" a="1"/>
  <c r="I540" i="8" s="1"/>
  <c r="I541" i="8" a="1"/>
  <c r="I541" i="8" s="1"/>
  <c r="I542" i="8" a="1"/>
  <c r="I542" i="8" s="1"/>
  <c r="I543" i="8" a="1"/>
  <c r="I543" i="8" s="1"/>
  <c r="I544" i="8" a="1"/>
  <c r="I544" i="8" s="1"/>
  <c r="I545" i="8" a="1"/>
  <c r="I545" i="8" s="1"/>
  <c r="I546" i="8" a="1"/>
  <c r="I546" i="8" s="1"/>
  <c r="I547" i="8" a="1"/>
  <c r="I547" i="8" s="1"/>
  <c r="I548" i="8" a="1"/>
  <c r="I548" i="8"/>
  <c r="I549" i="8" a="1"/>
  <c r="I549" i="8" s="1"/>
  <c r="I550" i="8" a="1"/>
  <c r="I550" i="8" s="1"/>
  <c r="I551" i="8" a="1"/>
  <c r="I551" i="8" s="1"/>
  <c r="I552" i="8" a="1"/>
  <c r="I552" i="8"/>
  <c r="I553" i="8" a="1"/>
  <c r="I553" i="8" s="1"/>
  <c r="I554" i="8" a="1"/>
  <c r="I554" i="8"/>
  <c r="I555" i="8" a="1"/>
  <c r="I555" i="8" s="1"/>
  <c r="I556" i="8" a="1"/>
  <c r="I556" i="8" s="1"/>
  <c r="I557" i="8" a="1"/>
  <c r="I557" i="8" s="1"/>
  <c r="I558" i="8" a="1"/>
  <c r="I558" i="8" s="1"/>
  <c r="I559" i="8" a="1"/>
  <c r="I559" i="8" s="1"/>
  <c r="I560" i="8" a="1"/>
  <c r="I560" i="8" s="1"/>
  <c r="I561" i="8" a="1"/>
  <c r="I561" i="8" s="1"/>
  <c r="I562" i="8" a="1"/>
  <c r="I562" i="8" s="1"/>
  <c r="I563" i="8" a="1"/>
  <c r="I563" i="8" s="1"/>
  <c r="I564" i="8" a="1"/>
  <c r="I564" i="8" s="1"/>
  <c r="I565" i="8" a="1"/>
  <c r="I565" i="8" s="1"/>
  <c r="I566" i="8" a="1"/>
  <c r="I566" i="8"/>
  <c r="I567" i="8" a="1"/>
  <c r="I567" i="8" s="1"/>
  <c r="I568" i="8" a="1"/>
  <c r="I568" i="8" s="1"/>
  <c r="I569" i="8" a="1"/>
  <c r="I569" i="8" s="1"/>
  <c r="I570" i="8" a="1"/>
  <c r="I570" i="8" s="1"/>
  <c r="I571" i="8" a="1"/>
  <c r="I571" i="8" s="1"/>
  <c r="I572" i="8" a="1"/>
  <c r="I572" i="8" s="1"/>
  <c r="I573" i="8" a="1"/>
  <c r="I573" i="8" s="1"/>
  <c r="I574" i="8" a="1"/>
  <c r="I574" i="8" s="1"/>
  <c r="I575" i="8" a="1"/>
  <c r="I575" i="8" s="1"/>
  <c r="I576" i="8" a="1"/>
  <c r="I576" i="8" s="1"/>
  <c r="I577" i="8" a="1"/>
  <c r="I577" i="8"/>
  <c r="I578" i="8" a="1"/>
  <c r="I578" i="8" s="1"/>
  <c r="I579" i="8" a="1"/>
  <c r="I579" i="8"/>
  <c r="I580" i="8" a="1"/>
  <c r="I580" i="8" s="1"/>
  <c r="I581" i="8" a="1"/>
  <c r="I581" i="8" s="1"/>
  <c r="I582" i="8" a="1"/>
  <c r="I582" i="8" s="1"/>
  <c r="I583" i="8" a="1"/>
  <c r="I583" i="8" s="1"/>
  <c r="I584" i="8" a="1"/>
  <c r="I584" i="8" s="1"/>
  <c r="I585" i="8" a="1"/>
  <c r="I585" i="8" s="1"/>
  <c r="I586" i="8" a="1"/>
  <c r="I586" i="8" s="1"/>
  <c r="I587" i="8" a="1"/>
  <c r="I587" i="8"/>
  <c r="I588" i="8" a="1"/>
  <c r="I588" i="8" s="1"/>
  <c r="I589" i="8" a="1"/>
  <c r="I589" i="8" s="1"/>
  <c r="I590" i="8" a="1"/>
  <c r="I590" i="8" s="1"/>
  <c r="I591" i="8" a="1"/>
  <c r="I591" i="8" s="1"/>
  <c r="I592" i="8" a="1"/>
  <c r="I592" i="8" s="1"/>
  <c r="I593" i="8" a="1"/>
  <c r="I593" i="8" s="1"/>
  <c r="I594" i="8" a="1"/>
  <c r="I594" i="8" s="1"/>
  <c r="I595" i="8" a="1"/>
  <c r="I595" i="8" s="1"/>
  <c r="I596" i="8" a="1"/>
  <c r="I596" i="8" s="1"/>
  <c r="I597" i="8" a="1"/>
  <c r="I597" i="8" s="1"/>
  <c r="I598" i="8" a="1"/>
  <c r="I598" i="8" s="1"/>
  <c r="I599" i="8" a="1"/>
  <c r="I599" i="8" s="1"/>
  <c r="I600" i="8" a="1"/>
  <c r="I600" i="8"/>
  <c r="I601" i="8" a="1"/>
  <c r="I601" i="8" s="1"/>
  <c r="I602" i="8" a="1"/>
  <c r="I602" i="8"/>
  <c r="I603" i="8" a="1"/>
  <c r="I603" i="8" s="1"/>
  <c r="I604" i="8" a="1"/>
  <c r="I604" i="8" s="1"/>
  <c r="I605" i="8" a="1"/>
  <c r="I605" i="8" s="1"/>
  <c r="I606" i="8" a="1"/>
  <c r="I606" i="8" s="1"/>
  <c r="I607" i="8" a="1"/>
  <c r="I607" i="8" s="1"/>
  <c r="I608" i="8" a="1"/>
  <c r="I608" i="8" s="1"/>
  <c r="I609" i="8" a="1"/>
  <c r="I609" i="8"/>
  <c r="I610" i="8" a="1"/>
  <c r="I610" i="8" s="1"/>
  <c r="I611" i="8" a="1"/>
  <c r="I611" i="8" s="1"/>
  <c r="I612" i="8" a="1"/>
  <c r="I612" i="8"/>
  <c r="I613" i="8" a="1"/>
  <c r="I613" i="8" s="1"/>
  <c r="I614" i="8" a="1"/>
  <c r="I614" i="8" s="1"/>
  <c r="I615" i="8" a="1"/>
  <c r="I615" i="8" s="1"/>
  <c r="I616" i="8" a="1"/>
  <c r="I616" i="8"/>
  <c r="I617" i="8" a="1"/>
  <c r="I617" i="8" s="1"/>
  <c r="I618" i="8" a="1"/>
  <c r="I618" i="8" s="1"/>
  <c r="I619" i="8" a="1"/>
  <c r="I619" i="8" s="1"/>
  <c r="I620" i="8" a="1"/>
  <c r="I620" i="8" s="1"/>
  <c r="I621" i="8" a="1"/>
  <c r="I621" i="8" s="1"/>
  <c r="I622" i="8" a="1"/>
  <c r="I622" i="8" s="1"/>
  <c r="I623" i="8" a="1"/>
  <c r="I623" i="8" s="1"/>
  <c r="I624" i="8" a="1"/>
  <c r="I624" i="8" s="1"/>
  <c r="I625" i="8" a="1"/>
  <c r="I625" i="8" s="1"/>
  <c r="I626" i="8" a="1"/>
  <c r="I626" i="8"/>
  <c r="I627" i="8" a="1"/>
  <c r="I627" i="8" s="1"/>
  <c r="I628" i="8" a="1"/>
  <c r="I628" i="8"/>
  <c r="I629" i="8" a="1"/>
  <c r="I629" i="8" s="1"/>
  <c r="I630" i="8" a="1"/>
  <c r="I630" i="8"/>
  <c r="I631" i="8" a="1"/>
  <c r="I631" i="8" s="1"/>
  <c r="I632" i="8" a="1"/>
  <c r="I632" i="8" s="1"/>
  <c r="I633" i="8" a="1"/>
  <c r="I633" i="8" s="1"/>
  <c r="I634" i="8" a="1"/>
  <c r="I634" i="8" s="1"/>
  <c r="I635" i="8" a="1"/>
  <c r="I635" i="8" s="1"/>
  <c r="I636" i="8" a="1"/>
  <c r="I636" i="8" s="1"/>
  <c r="I637" i="8" a="1"/>
  <c r="I637" i="8" s="1"/>
  <c r="I638" i="8" a="1"/>
  <c r="I638" i="8" s="1"/>
  <c r="I639" i="8" a="1"/>
  <c r="I639" i="8" s="1"/>
  <c r="I640" i="8" a="1"/>
  <c r="I640" i="8"/>
  <c r="I641" i="8" a="1"/>
  <c r="I641" i="8" s="1"/>
  <c r="I642" i="8" a="1"/>
  <c r="I642" i="8"/>
  <c r="I643" i="8" a="1"/>
  <c r="I643" i="8" s="1"/>
  <c r="I644" i="8" a="1"/>
  <c r="I644" i="8" s="1"/>
  <c r="I645" i="8" a="1"/>
  <c r="I645" i="8" s="1"/>
  <c r="I646" i="8" a="1"/>
  <c r="I646" i="8" s="1"/>
  <c r="I647" i="8" a="1"/>
  <c r="I647" i="8" s="1"/>
  <c r="I648" i="8" a="1"/>
  <c r="I648" i="8" s="1"/>
  <c r="I649" i="8" a="1"/>
  <c r="I649" i="8" s="1"/>
  <c r="I650" i="8" a="1"/>
  <c r="I650" i="8" s="1"/>
  <c r="I651" i="8" a="1"/>
  <c r="I651" i="8" s="1"/>
  <c r="I652" i="8" a="1"/>
  <c r="I652" i="8" s="1"/>
  <c r="I653" i="8" a="1"/>
  <c r="I653" i="8" s="1"/>
  <c r="I654" i="8" a="1"/>
  <c r="I654" i="8" s="1"/>
  <c r="I655" i="8" a="1"/>
  <c r="I655" i="8" s="1"/>
  <c r="I656" i="8" a="1"/>
  <c r="I656" i="8" s="1"/>
  <c r="I657" i="8" a="1"/>
  <c r="I657" i="8" s="1"/>
  <c r="I658" i="8" a="1"/>
  <c r="I658" i="8"/>
  <c r="I659" i="8" a="1"/>
  <c r="I659" i="8" s="1"/>
  <c r="I660" i="8" a="1"/>
  <c r="I660" i="8"/>
  <c r="I661" i="8" a="1"/>
  <c r="I661" i="8" s="1"/>
  <c r="I662" i="8" a="1"/>
  <c r="I662" i="8"/>
  <c r="I663" i="8" a="1"/>
  <c r="I663" i="8" s="1"/>
  <c r="I664" i="8" a="1"/>
  <c r="I664" i="8" s="1"/>
  <c r="I665" i="8" a="1"/>
  <c r="I665" i="8"/>
  <c r="I666" i="8" a="1"/>
  <c r="I666" i="8" s="1"/>
  <c r="I667" i="8" a="1"/>
  <c r="I667" i="8" s="1"/>
  <c r="I668" i="8" a="1"/>
  <c r="I668" i="8"/>
  <c r="I669" i="8" a="1"/>
  <c r="I669" i="8" s="1"/>
  <c r="I670" i="8" a="1"/>
  <c r="I670" i="8" s="1"/>
  <c r="I671" i="8" a="1"/>
  <c r="I671" i="8" s="1"/>
  <c r="I672" i="8" a="1"/>
  <c r="I672" i="8"/>
  <c r="I673" i="8" a="1"/>
  <c r="I673" i="8" s="1"/>
  <c r="I674" i="8" a="1"/>
  <c r="I674" i="8"/>
  <c r="I675" i="8" a="1"/>
  <c r="I675" i="8" s="1"/>
  <c r="I676" i="8" a="1"/>
  <c r="I676" i="8" s="1"/>
  <c r="I677" i="8" a="1"/>
  <c r="I677" i="8" s="1"/>
  <c r="I678" i="8" a="1"/>
  <c r="I678" i="8" s="1"/>
  <c r="I679" i="8" a="1"/>
  <c r="I679" i="8" s="1"/>
  <c r="I680" i="8" a="1"/>
  <c r="I680" i="8"/>
  <c r="I681" i="8" a="1"/>
  <c r="I681" i="8"/>
  <c r="I682" i="8" a="1"/>
  <c r="I682" i="8"/>
  <c r="I683" i="8" a="1"/>
  <c r="I683" i="8" s="1"/>
  <c r="I684" i="8" a="1"/>
  <c r="I684" i="8" s="1"/>
  <c r="I685" i="8" a="1"/>
  <c r="I685" i="8" s="1"/>
  <c r="I686" i="8" a="1"/>
  <c r="I686" i="8"/>
  <c r="I687" i="8" a="1"/>
  <c r="I687" i="8" s="1"/>
  <c r="I688" i="8" a="1"/>
  <c r="I688" i="8" s="1"/>
  <c r="I689" i="8" a="1"/>
  <c r="I689" i="8" s="1"/>
  <c r="I690" i="8" a="1"/>
  <c r="I690" i="8" s="1"/>
  <c r="I691" i="8" a="1"/>
  <c r="I691" i="8" s="1"/>
  <c r="I692" i="8" a="1"/>
  <c r="I692" i="8" s="1"/>
  <c r="I693" i="8" a="1"/>
  <c r="I693" i="8" s="1"/>
  <c r="I694" i="8" a="1"/>
  <c r="I694" i="8" s="1"/>
  <c r="I695" i="8" a="1"/>
  <c r="I695" i="8" s="1"/>
  <c r="I696" i="8" a="1"/>
  <c r="I696" i="8" s="1"/>
  <c r="I697" i="8" a="1"/>
  <c r="I697" i="8" s="1"/>
  <c r="I698" i="8" a="1"/>
  <c r="I698" i="8" s="1"/>
  <c r="I699" i="8" a="1"/>
  <c r="I699" i="8" s="1"/>
  <c r="I700" i="8" a="1"/>
  <c r="I700" i="8" s="1"/>
  <c r="I701" i="8" a="1"/>
  <c r="I701" i="8" s="1"/>
  <c r="I702" i="8" a="1"/>
  <c r="I702" i="8"/>
  <c r="I703" i="8" a="1"/>
  <c r="I703" i="8" s="1"/>
  <c r="I704" i="8" a="1"/>
  <c r="I704" i="8" s="1"/>
  <c r="I705" i="8" a="1"/>
  <c r="I705" i="8" s="1"/>
  <c r="I706" i="8" a="1"/>
  <c r="I706" i="8" s="1"/>
  <c r="I707" i="8" a="1"/>
  <c r="I707" i="8"/>
  <c r="I708" i="8" a="1"/>
  <c r="I708" i="8" s="1"/>
  <c r="I709" i="8" a="1"/>
  <c r="I709" i="8" s="1"/>
  <c r="I710" i="8" a="1"/>
  <c r="I710" i="8" s="1"/>
  <c r="I711" i="8" a="1"/>
  <c r="I711" i="8" s="1"/>
  <c r="I712" i="8" a="1"/>
  <c r="I712" i="8" s="1"/>
  <c r="I713" i="8" a="1"/>
  <c r="I713" i="8" s="1"/>
  <c r="I714" i="8" a="1"/>
  <c r="I714" i="8" s="1"/>
  <c r="I715" i="8" a="1"/>
  <c r="I715" i="8" s="1"/>
  <c r="I716" i="8" a="1"/>
  <c r="I716" i="8" s="1"/>
  <c r="I717" i="8" a="1"/>
  <c r="I717" i="8" s="1"/>
  <c r="I718" i="8" a="1"/>
  <c r="I718" i="8"/>
  <c r="I719" i="8" a="1"/>
  <c r="I719" i="8" s="1"/>
  <c r="I720" i="8" a="1"/>
  <c r="I720" i="8" s="1"/>
  <c r="I721" i="8" a="1"/>
  <c r="I721" i="8" s="1"/>
  <c r="I722" i="8" a="1"/>
  <c r="I722" i="8"/>
  <c r="I723" i="8" a="1"/>
  <c r="I723" i="8" s="1"/>
  <c r="I724" i="8" a="1"/>
  <c r="I724" i="8"/>
  <c r="I725" i="8" a="1"/>
  <c r="I725" i="8" s="1"/>
  <c r="I726" i="8" a="1"/>
  <c r="I726" i="8" s="1"/>
  <c r="I727" i="8" a="1"/>
  <c r="I727" i="8"/>
  <c r="I728" i="8" a="1"/>
  <c r="I728" i="8" s="1"/>
  <c r="I729" i="8" a="1"/>
  <c r="I729" i="8" s="1"/>
  <c r="I730" i="8" a="1"/>
  <c r="I730" i="8" s="1"/>
  <c r="I731" i="8" a="1"/>
  <c r="I731" i="8" s="1"/>
  <c r="I732" i="8" a="1"/>
  <c r="I732" i="8" s="1"/>
  <c r="I733" i="8" a="1"/>
  <c r="I733" i="8" s="1"/>
  <c r="I734" i="8" a="1"/>
  <c r="I734" i="8" s="1"/>
  <c r="I735" i="8" a="1"/>
  <c r="I735" i="8" s="1"/>
  <c r="I736" i="8" a="1"/>
  <c r="I736" i="8" s="1"/>
  <c r="I737" i="8" a="1"/>
  <c r="I737" i="8"/>
  <c r="I738" i="8" a="1"/>
  <c r="I738" i="8"/>
  <c r="I739" i="8" a="1"/>
  <c r="I739" i="8" s="1"/>
  <c r="I740" i="8" a="1"/>
  <c r="I740" i="8" s="1"/>
  <c r="I741" i="8" a="1"/>
  <c r="I741" i="8" s="1"/>
  <c r="I742" i="8" a="1"/>
  <c r="I742" i="8" s="1"/>
  <c r="I743" i="8" a="1"/>
  <c r="I743" i="8" s="1"/>
  <c r="I744" i="8" a="1"/>
  <c r="I744" i="8"/>
  <c r="I745" i="8" a="1"/>
  <c r="I745" i="8" s="1"/>
  <c r="I746" i="8" a="1"/>
  <c r="I746" i="8" s="1"/>
  <c r="I747" i="8" a="1"/>
  <c r="I747" i="8" s="1"/>
  <c r="I748" i="8" a="1"/>
  <c r="I748" i="8" s="1"/>
  <c r="I749" i="8" a="1"/>
  <c r="I749" i="8" s="1"/>
  <c r="I750" i="8" a="1"/>
  <c r="I750" i="8" s="1"/>
  <c r="I751" i="8" a="1"/>
  <c r="I751" i="8" s="1"/>
  <c r="I752" i="8" a="1"/>
  <c r="I752" i="8" s="1"/>
  <c r="I753" i="8" a="1"/>
  <c r="I753" i="8" s="1"/>
  <c r="I754" i="8" a="1"/>
  <c r="I754" i="8" s="1"/>
  <c r="I755" i="8" a="1"/>
  <c r="I755" i="8"/>
  <c r="I756" i="8" a="1"/>
  <c r="I756" i="8"/>
  <c r="I757" i="8" a="1"/>
  <c r="I757" i="8"/>
  <c r="I758" i="8" a="1"/>
  <c r="I758" i="8"/>
  <c r="I759" i="8" a="1"/>
  <c r="I759" i="8" s="1"/>
  <c r="I760" i="8" a="1"/>
  <c r="I760" i="8" s="1"/>
  <c r="I761" i="8" a="1"/>
  <c r="I761" i="8" s="1"/>
  <c r="I762" i="8" a="1"/>
  <c r="I762" i="8" s="1"/>
  <c r="I763" i="8" a="1"/>
  <c r="I763" i="8" s="1"/>
  <c r="I764" i="8" a="1"/>
  <c r="I764" i="8" s="1"/>
  <c r="I765" i="8" a="1"/>
  <c r="I765" i="8" s="1"/>
  <c r="I766" i="8" a="1"/>
  <c r="I766" i="8"/>
  <c r="I767" i="8" a="1"/>
  <c r="I767" i="8" s="1"/>
  <c r="I768" i="8" a="1"/>
  <c r="I768" i="8" s="1"/>
  <c r="I769" i="8" a="1"/>
  <c r="I769" i="8" s="1"/>
  <c r="I770" i="8" a="1"/>
  <c r="I770" i="8" s="1"/>
  <c r="I771" i="8" a="1"/>
  <c r="I771" i="8" s="1"/>
  <c r="I772" i="8" a="1"/>
  <c r="I772" i="8" s="1"/>
  <c r="I773" i="8" a="1"/>
  <c r="I773" i="8" s="1"/>
  <c r="I774" i="8" a="1"/>
  <c r="I774" i="8"/>
  <c r="I775" i="8" a="1"/>
  <c r="I775" i="8" s="1"/>
  <c r="I776" i="8" a="1"/>
  <c r="I776" i="8" s="1"/>
  <c r="I777" i="8" a="1"/>
  <c r="I777" i="8" s="1"/>
  <c r="I778" i="8" a="1"/>
  <c r="I778" i="8" s="1"/>
  <c r="I779" i="8" a="1"/>
  <c r="I779" i="8" s="1"/>
  <c r="I780" i="8" a="1"/>
  <c r="I780" i="8" s="1"/>
  <c r="I781" i="8" a="1"/>
  <c r="I781" i="8" s="1"/>
  <c r="I782" i="8" a="1"/>
  <c r="I782" i="8" s="1"/>
  <c r="I783" i="8" a="1"/>
  <c r="I783" i="8" s="1"/>
  <c r="I784" i="8" a="1"/>
  <c r="I784" i="8" s="1"/>
  <c r="I785" i="8" a="1"/>
  <c r="I785" i="8" s="1"/>
  <c r="I786" i="8" a="1"/>
  <c r="I786" i="8" s="1"/>
  <c r="I787" i="8" a="1"/>
  <c r="I787" i="8"/>
  <c r="I788" i="8" a="1"/>
  <c r="I788" i="8"/>
  <c r="I789" i="8" a="1"/>
  <c r="I789" i="8" s="1"/>
  <c r="I790" i="8" a="1"/>
  <c r="I790" i="8"/>
  <c r="I791" i="8" a="1"/>
  <c r="I791" i="8" s="1"/>
  <c r="I792" i="8" a="1"/>
  <c r="I792" i="8" s="1"/>
  <c r="I793" i="8" a="1"/>
  <c r="I793" i="8" s="1"/>
  <c r="I794" i="8" a="1"/>
  <c r="I794" i="8" s="1"/>
  <c r="I795" i="8" a="1"/>
  <c r="I795" i="8" s="1"/>
  <c r="I796" i="8" a="1"/>
  <c r="I796" i="8" s="1"/>
  <c r="I797" i="8" a="1"/>
  <c r="I797" i="8" s="1"/>
  <c r="I798" i="8" a="1"/>
  <c r="I798" i="8"/>
  <c r="I799" i="8" a="1"/>
  <c r="I799" i="8"/>
  <c r="I800" i="8" a="1"/>
  <c r="I800" i="8" s="1"/>
  <c r="I801" i="8" a="1"/>
  <c r="I801" i="8"/>
  <c r="I802" i="8" a="1"/>
  <c r="I802" i="8"/>
  <c r="I803" i="8" a="1"/>
  <c r="I803" i="8" s="1"/>
  <c r="I804" i="8" a="1"/>
  <c r="I804" i="8" s="1"/>
  <c r="I805" i="8" a="1"/>
  <c r="I805" i="8"/>
  <c r="I806" i="8" a="1"/>
  <c r="I806" i="8" s="1"/>
  <c r="I807" i="8" a="1"/>
  <c r="I807" i="8" s="1"/>
  <c r="I808" i="8" a="1"/>
  <c r="I808" i="8" s="1"/>
  <c r="I809" i="8" a="1"/>
  <c r="I809" i="8"/>
  <c r="I810" i="8" a="1"/>
  <c r="I810" i="8" s="1"/>
  <c r="I811" i="8" a="1"/>
  <c r="I811" i="8"/>
  <c r="I812" i="8" a="1"/>
  <c r="I812" i="8"/>
  <c r="I813" i="8" a="1"/>
  <c r="I813" i="8" s="1"/>
  <c r="I814" i="8" a="1"/>
  <c r="I814" i="8" s="1"/>
  <c r="I815" i="8" a="1"/>
  <c r="I815" i="8" s="1"/>
  <c r="I816" i="8" a="1"/>
  <c r="I816" i="8" s="1"/>
  <c r="I817" i="8" a="1"/>
  <c r="I817" i="8" s="1"/>
  <c r="I818" i="8" a="1"/>
  <c r="I818" i="8"/>
  <c r="I819" i="8" a="1"/>
  <c r="I819" i="8" s="1"/>
  <c r="I820" i="8" a="1"/>
  <c r="I820" i="8" s="1"/>
  <c r="I821" i="8" a="1"/>
  <c r="I821" i="8" s="1"/>
  <c r="I822" i="8" a="1"/>
  <c r="I822" i="8" s="1"/>
  <c r="I823" i="8" a="1"/>
  <c r="I823" i="8" s="1"/>
  <c r="I824" i="8" a="1"/>
  <c r="I824" i="8" s="1"/>
  <c r="I825" i="8" a="1"/>
  <c r="I825" i="8" s="1"/>
  <c r="I826" i="8" a="1"/>
  <c r="I826" i="8" s="1"/>
  <c r="I827" i="8" a="1"/>
  <c r="I827" i="8" s="1"/>
  <c r="I828" i="8" a="1"/>
  <c r="I828" i="8"/>
  <c r="I829" i="8" a="1"/>
  <c r="I829" i="8"/>
  <c r="I830" i="8" a="1"/>
  <c r="I830" i="8"/>
  <c r="I831" i="8" a="1"/>
  <c r="I831" i="8" s="1"/>
  <c r="I832" i="8" a="1"/>
  <c r="I832" i="8" s="1"/>
  <c r="I833" i="8" a="1"/>
  <c r="I833" i="8" s="1"/>
  <c r="I834" i="8" a="1"/>
  <c r="I834" i="8" s="1"/>
  <c r="I835" i="8" a="1"/>
  <c r="I835" i="8" s="1"/>
  <c r="I836" i="8" a="1"/>
  <c r="I836" i="8" s="1"/>
  <c r="I837" i="8" a="1"/>
  <c r="I837" i="8" s="1"/>
  <c r="I838" i="8" a="1"/>
  <c r="I838" i="8" s="1"/>
  <c r="I839" i="8" a="1"/>
  <c r="I839" i="8" s="1"/>
  <c r="I840" i="8" a="1"/>
  <c r="I840" i="8" s="1"/>
  <c r="I841" i="8" a="1"/>
  <c r="I841" i="8"/>
  <c r="I842" i="8" a="1"/>
  <c r="I842" i="8" s="1"/>
  <c r="I843" i="8" a="1"/>
  <c r="I843" i="8" s="1"/>
  <c r="I844" i="8" a="1"/>
  <c r="I844" i="8" s="1"/>
  <c r="I845" i="8" a="1"/>
  <c r="I845" i="8" s="1"/>
  <c r="I846" i="8" a="1"/>
  <c r="I846" i="8" s="1"/>
  <c r="I847" i="8" a="1"/>
  <c r="I847" i="8"/>
  <c r="I848" i="8" a="1"/>
  <c r="I848" i="8" s="1"/>
  <c r="I849" i="8" a="1"/>
  <c r="I849" i="8" s="1"/>
  <c r="I850" i="8" a="1"/>
  <c r="I850" i="8" s="1"/>
  <c r="I851" i="8" a="1"/>
  <c r="I851" i="8" s="1"/>
  <c r="I852" i="8" a="1"/>
  <c r="I852" i="8" s="1"/>
  <c r="I853" i="8" a="1"/>
  <c r="I853" i="8" s="1"/>
  <c r="I854" i="8" a="1"/>
  <c r="I854" i="8"/>
  <c r="I855" i="8" a="1"/>
  <c r="I855" i="8" s="1"/>
  <c r="I856" i="8" a="1"/>
  <c r="I856" i="8" s="1"/>
  <c r="I857" i="8" a="1"/>
  <c r="I857" i="8"/>
  <c r="I858" i="8" a="1"/>
  <c r="I858" i="8" s="1"/>
  <c r="I859" i="8" a="1"/>
  <c r="I859" i="8"/>
  <c r="I860" i="8" a="1"/>
  <c r="I860" i="8" s="1"/>
  <c r="I861" i="8" a="1"/>
  <c r="I861" i="8" s="1"/>
  <c r="I862" i="8" a="1"/>
  <c r="I862" i="8" s="1"/>
  <c r="I863" i="8" a="1"/>
  <c r="I863" i="8"/>
  <c r="I864" i="8" a="1"/>
  <c r="I864" i="8" s="1"/>
  <c r="I865" i="8" a="1"/>
  <c r="I865" i="8" s="1"/>
  <c r="I866" i="8" a="1"/>
  <c r="I866" i="8" s="1"/>
  <c r="I867" i="8" a="1"/>
  <c r="I867" i="8" s="1"/>
  <c r="I868" i="8" a="1"/>
  <c r="I868" i="8" s="1"/>
  <c r="I869" i="8" a="1"/>
  <c r="I869" i="8" s="1"/>
  <c r="I870" i="8" a="1"/>
  <c r="I870" i="8" s="1"/>
  <c r="I871" i="8" a="1"/>
  <c r="I871" i="8" s="1"/>
  <c r="I872" i="8" a="1"/>
  <c r="I872" i="8" s="1"/>
  <c r="I873" i="8" a="1"/>
  <c r="I873" i="8" s="1"/>
  <c r="I874" i="8" a="1"/>
  <c r="I874" i="8"/>
  <c r="I875" i="8" a="1"/>
  <c r="I875" i="8" s="1"/>
  <c r="I876" i="8" a="1"/>
  <c r="I876" i="8" s="1"/>
  <c r="I877" i="8" a="1"/>
  <c r="I877" i="8" s="1"/>
  <c r="I878" i="8" a="1"/>
  <c r="I878" i="8" s="1"/>
  <c r="I879" i="8" a="1"/>
  <c r="I879" i="8"/>
  <c r="I880" i="8" a="1"/>
  <c r="I880" i="8"/>
  <c r="I881" i="8" a="1"/>
  <c r="I881" i="8" s="1"/>
  <c r="I882" i="8" a="1"/>
  <c r="I882" i="8" s="1"/>
  <c r="I883" i="8" a="1"/>
  <c r="I883" i="8" s="1"/>
  <c r="I884" i="8" a="1"/>
  <c r="I884" i="8" s="1"/>
  <c r="I885" i="8" a="1"/>
  <c r="I885" i="8" s="1"/>
  <c r="I886" i="8" a="1"/>
  <c r="I886" i="8" s="1"/>
  <c r="I887" i="8" a="1"/>
  <c r="I887" i="8"/>
  <c r="I888" i="8" a="1"/>
  <c r="I888" i="8" s="1"/>
  <c r="I889" i="8" a="1"/>
  <c r="I889" i="8"/>
  <c r="I890" i="8" a="1"/>
  <c r="I890" i="8" s="1"/>
  <c r="I891" i="8" a="1"/>
  <c r="I891" i="8" s="1"/>
  <c r="I892" i="8" a="1"/>
  <c r="I892" i="8" s="1"/>
  <c r="I893" i="8" a="1"/>
  <c r="I893" i="8" s="1"/>
  <c r="I894" i="8" a="1"/>
  <c r="I894" i="8"/>
  <c r="I895" i="8" a="1"/>
  <c r="I895" i="8" s="1"/>
  <c r="I896" i="8" a="1"/>
  <c r="I896" i="8" s="1"/>
  <c r="I897" i="8" a="1"/>
  <c r="I897" i="8" s="1"/>
  <c r="I898" i="8" a="1"/>
  <c r="I898" i="8" s="1"/>
  <c r="I899" i="8" a="1"/>
  <c r="I899" i="8"/>
  <c r="I900" i="8" a="1"/>
  <c r="I900" i="8" s="1"/>
  <c r="I901" i="8" a="1"/>
  <c r="I901" i="8"/>
  <c r="I902" i="8" a="1"/>
  <c r="I902" i="8" s="1"/>
  <c r="I903" i="8" a="1"/>
  <c r="I903" i="8"/>
  <c r="I904" i="8" a="1"/>
  <c r="I904" i="8" s="1"/>
  <c r="I905" i="8" a="1"/>
  <c r="I905" i="8" s="1"/>
  <c r="I906" i="8" a="1"/>
  <c r="I906" i="8" s="1"/>
  <c r="I907" i="8" a="1"/>
  <c r="I907" i="8"/>
  <c r="I908" i="8" a="1"/>
  <c r="I908" i="8" s="1"/>
  <c r="I909" i="8" a="1"/>
  <c r="I909" i="8" s="1"/>
  <c r="I910" i="8" a="1"/>
  <c r="I910" i="8" s="1"/>
  <c r="I911" i="8" a="1"/>
  <c r="I911" i="8" s="1"/>
  <c r="I912" i="8" a="1"/>
  <c r="I912" i="8" s="1"/>
  <c r="I913" i="8" a="1"/>
  <c r="I913" i="8" s="1"/>
  <c r="I914" i="8" a="1"/>
  <c r="I914" i="8"/>
  <c r="I915" i="8" a="1"/>
  <c r="I915" i="8" s="1"/>
  <c r="I916" i="8" a="1"/>
  <c r="I916" i="8" s="1"/>
  <c r="I917" i="8" a="1"/>
  <c r="I917" i="8"/>
  <c r="I918" i="8" a="1"/>
  <c r="I918" i="8" s="1"/>
  <c r="I919" i="8" a="1"/>
  <c r="I919" i="8" s="1"/>
  <c r="I920" i="8" a="1"/>
  <c r="I920" i="8" s="1"/>
  <c r="I921" i="8" a="1"/>
  <c r="I921" i="8" s="1"/>
  <c r="I922" i="8" a="1"/>
  <c r="I922" i="8" s="1"/>
  <c r="I923" i="8" a="1"/>
  <c r="I923" i="8" s="1"/>
  <c r="I924" i="8" a="1"/>
  <c r="I924" i="8" s="1"/>
  <c r="I925" i="8" a="1"/>
  <c r="I925" i="8" s="1"/>
  <c r="I926" i="8" a="1"/>
  <c r="I926" i="8" s="1"/>
  <c r="I927" i="8" a="1"/>
  <c r="I927" i="8" s="1"/>
  <c r="I928" i="8" a="1"/>
  <c r="I928" i="8" s="1"/>
  <c r="I929" i="8" a="1"/>
  <c r="I929" i="8" s="1"/>
  <c r="I930" i="8" a="1"/>
  <c r="I930" i="8"/>
  <c r="I931" i="8" a="1"/>
  <c r="I931" i="8" s="1"/>
  <c r="I932" i="8" a="1"/>
  <c r="I932" i="8" s="1"/>
  <c r="I933" i="8" a="1"/>
  <c r="I933" i="8" s="1"/>
  <c r="I934" i="8" a="1"/>
  <c r="I934" i="8" s="1"/>
  <c r="I935" i="8" a="1"/>
  <c r="I935" i="8" s="1"/>
  <c r="I936" i="8" a="1"/>
  <c r="I936" i="8" s="1"/>
  <c r="I937" i="8" a="1"/>
  <c r="I937" i="8" s="1"/>
  <c r="I938" i="8" a="1"/>
  <c r="I938" i="8" s="1"/>
  <c r="I939" i="8" a="1"/>
  <c r="I939" i="8"/>
  <c r="I940" i="8" a="1"/>
  <c r="I940" i="8"/>
  <c r="I941" i="8" a="1"/>
  <c r="I941" i="8"/>
  <c r="I942" i="8" a="1"/>
  <c r="I942" i="8" s="1"/>
  <c r="I943" i="8" a="1"/>
  <c r="I943" i="8" s="1"/>
  <c r="I944" i="8" a="1"/>
  <c r="I944" i="8" s="1"/>
  <c r="I945" i="8" a="1"/>
  <c r="I945" i="8" s="1"/>
  <c r="I946" i="8" a="1"/>
  <c r="I946" i="8" s="1"/>
  <c r="I947" i="8" a="1"/>
  <c r="I947" i="8" s="1"/>
  <c r="I948" i="8" a="1"/>
  <c r="I948" i="8" s="1"/>
  <c r="I949" i="8" a="1"/>
  <c r="I949" i="8" s="1"/>
  <c r="I950" i="8" a="1"/>
  <c r="I950" i="8" s="1"/>
  <c r="I951" i="8" a="1"/>
  <c r="I951" i="8"/>
  <c r="I952" i="8" a="1"/>
  <c r="I952" i="8" s="1"/>
  <c r="I953" i="8" a="1"/>
  <c r="I953" i="8" s="1"/>
  <c r="I954" i="8" a="1"/>
  <c r="I954" i="8" s="1"/>
  <c r="I955" i="8" a="1"/>
  <c r="I955" i="8" s="1"/>
  <c r="I956" i="8" a="1"/>
  <c r="I956" i="8" s="1"/>
  <c r="I957" i="8" a="1"/>
  <c r="I957" i="8"/>
  <c r="I958" i="8" a="1"/>
  <c r="I958" i="8" s="1"/>
  <c r="I959" i="8" a="1"/>
  <c r="I959" i="8" s="1"/>
  <c r="I960" i="8" a="1"/>
  <c r="I960" i="8" s="1"/>
  <c r="I961" i="8" a="1"/>
  <c r="I961" i="8" s="1"/>
  <c r="I962" i="8" a="1"/>
  <c r="I962" i="8" s="1"/>
  <c r="I963" i="8" a="1"/>
  <c r="I963" i="8" s="1"/>
  <c r="I964" i="8" a="1"/>
  <c r="I964" i="8" s="1"/>
  <c r="I965" i="8" a="1"/>
  <c r="I965" i="8" s="1"/>
  <c r="I966" i="8" a="1"/>
  <c r="I966" i="8" s="1"/>
  <c r="I967" i="8" a="1"/>
  <c r="I967" i="8"/>
  <c r="I968" i="8" a="1"/>
  <c r="I968" i="8" s="1"/>
  <c r="I969" i="8" a="1"/>
  <c r="I969" i="8" s="1"/>
  <c r="I970" i="8" a="1"/>
  <c r="I970" i="8" s="1"/>
  <c r="I971" i="8" a="1"/>
  <c r="I971" i="8" s="1"/>
  <c r="I972" i="8" a="1"/>
  <c r="I972" i="8" s="1"/>
  <c r="I973" i="8" a="1"/>
  <c r="I973" i="8"/>
  <c r="I974" i="8" a="1"/>
  <c r="I974" i="8"/>
  <c r="I975" i="8" a="1"/>
  <c r="I975" i="8" s="1"/>
  <c r="I976" i="8" a="1"/>
  <c r="I976" i="8" s="1"/>
  <c r="I977" i="8" a="1"/>
  <c r="I977" i="8" s="1"/>
  <c r="I978" i="8" a="1"/>
  <c r="I978" i="8" s="1"/>
  <c r="I979" i="8" a="1"/>
  <c r="I979" i="8" s="1"/>
  <c r="I980" i="8" a="1"/>
  <c r="I980" i="8" s="1"/>
  <c r="I981" i="8" a="1"/>
  <c r="I981" i="8" s="1"/>
  <c r="I982" i="8" a="1"/>
  <c r="I982" i="8" s="1"/>
  <c r="I983" i="8" a="1"/>
  <c r="I983" i="8"/>
  <c r="I984" i="8" a="1"/>
  <c r="I984" i="8" s="1"/>
  <c r="I985" i="8" a="1"/>
  <c r="I985" i="8" s="1"/>
  <c r="I986" i="8" a="1"/>
  <c r="I986" i="8" s="1"/>
  <c r="I987" i="8" a="1"/>
  <c r="I987" i="8" s="1"/>
  <c r="I988" i="8" a="1"/>
  <c r="I988" i="8" s="1"/>
  <c r="I989" i="8" a="1"/>
  <c r="I989" i="8" s="1"/>
  <c r="I990" i="8" a="1"/>
  <c r="I990" i="8"/>
  <c r="I991" i="8" a="1"/>
  <c r="I991" i="8" s="1"/>
  <c r="I992" i="8" a="1"/>
  <c r="I992" i="8" s="1"/>
  <c r="I993" i="8" a="1"/>
  <c r="I993" i="8" s="1"/>
  <c r="I994" i="8" a="1"/>
  <c r="I994" i="8" s="1"/>
  <c r="I995" i="8" a="1"/>
  <c r="I995" i="8" s="1"/>
  <c r="I996" i="8" a="1"/>
  <c r="I996" i="8" s="1"/>
  <c r="I997" i="8" a="1"/>
  <c r="I997" i="8" s="1"/>
  <c r="I998" i="8" a="1"/>
  <c r="I998" i="8" s="1"/>
  <c r="I999" i="8" a="1"/>
  <c r="I999" i="8" s="1"/>
  <c r="I1000" i="8" a="1"/>
  <c r="I1000" i="8"/>
  <c r="I1001" i="8" a="1"/>
  <c r="I1001" i="8" s="1"/>
  <c r="I1002" i="8" a="1"/>
  <c r="I1002" i="8" s="1"/>
  <c r="I1003" i="8" a="1"/>
  <c r="I1003" i="8" s="1"/>
  <c r="I1004" i="8" a="1"/>
  <c r="I1004" i="8" s="1"/>
  <c r="I1005" i="8" a="1"/>
  <c r="I1005" i="8" s="1"/>
  <c r="I1006" i="8" a="1"/>
  <c r="I1006" i="8" s="1"/>
  <c r="I1007" i="8" a="1"/>
  <c r="I1007" i="8" s="1"/>
  <c r="I1008" i="8" a="1"/>
  <c r="I1008" i="8" s="1"/>
  <c r="I1009" i="8" a="1"/>
  <c r="I1009" i="8" s="1"/>
  <c r="G145" i="7" a="1"/>
  <c r="G145" i="7" s="1"/>
  <c r="G144" i="7" a="1"/>
  <c r="G144" i="7" s="1"/>
  <c r="G143" i="7" a="1"/>
  <c r="G143" i="7" s="1"/>
  <c r="G142" i="7" a="1"/>
  <c r="G142" i="7" s="1"/>
  <c r="G141" i="7" a="1"/>
  <c r="G141" i="7" s="1"/>
  <c r="G140" i="7" a="1"/>
  <c r="G140" i="7" s="1"/>
  <c r="G139" i="7" a="1"/>
  <c r="G139" i="7" s="1"/>
  <c r="G138" i="7" a="1"/>
  <c r="G138" i="7" s="1"/>
  <c r="G137" i="7" a="1"/>
  <c r="G137" i="7" s="1"/>
  <c r="G136" i="7" a="1"/>
  <c r="G136" i="7" s="1"/>
  <c r="G135" i="7" a="1"/>
  <c r="G135" i="7" s="1"/>
  <c r="G134" i="7" a="1"/>
  <c r="G134" i="7" s="1"/>
  <c r="G133" i="7" a="1"/>
  <c r="G133" i="7" s="1"/>
  <c r="G132" i="7" a="1"/>
  <c r="G132" i="7" s="1"/>
  <c r="G131" i="7" a="1"/>
  <c r="G131" i="7" s="1"/>
  <c r="G130" i="7" a="1"/>
  <c r="G130" i="7" s="1"/>
  <c r="G129" i="7" a="1"/>
  <c r="G129" i="7" s="1"/>
  <c r="G128" i="7" a="1"/>
  <c r="G128" i="7" s="1"/>
  <c r="G127" i="7" a="1"/>
  <c r="G127" i="7" s="1"/>
  <c r="G126" i="7" a="1"/>
  <c r="G126" i="7" s="1"/>
  <c r="G125" i="7" a="1"/>
  <c r="G125" i="7" s="1"/>
  <c r="G124" i="7" a="1"/>
  <c r="G124" i="7" s="1"/>
  <c r="G123" i="7" a="1"/>
  <c r="G123" i="7" s="1"/>
  <c r="G122" i="7" a="1"/>
  <c r="G122" i="7" s="1"/>
  <c r="G121" i="7" a="1"/>
  <c r="G121" i="7" s="1"/>
  <c r="G120" i="7" a="1"/>
  <c r="G120" i="7" s="1"/>
  <c r="G119" i="7" a="1"/>
  <c r="G119" i="7" s="1"/>
  <c r="G118" i="7" a="1"/>
  <c r="G118" i="7" s="1"/>
  <c r="G117" i="7" a="1"/>
  <c r="G117" i="7" s="1"/>
  <c r="G116" i="7" a="1"/>
  <c r="G116" i="7" s="1"/>
  <c r="G115" i="7" a="1"/>
  <c r="G115" i="7" s="1"/>
  <c r="G114" i="7" a="1"/>
  <c r="G114" i="7" s="1"/>
  <c r="G113" i="7" a="1"/>
  <c r="G113" i="7" s="1"/>
  <c r="G112" i="7" a="1"/>
  <c r="G112" i="7" s="1"/>
  <c r="G111" i="7" a="1"/>
  <c r="G111" i="7" s="1"/>
  <c r="G110" i="7" a="1"/>
  <c r="G110" i="7" s="1"/>
  <c r="G109" i="7" a="1"/>
  <c r="G109" i="7" s="1"/>
  <c r="G108" i="7" a="1"/>
  <c r="G108" i="7" s="1"/>
  <c r="G107" i="7" a="1"/>
  <c r="G107" i="7" s="1"/>
  <c r="G106" i="7" a="1"/>
  <c r="G106" i="7" s="1"/>
  <c r="G105" i="7" a="1"/>
  <c r="G105" i="7" s="1"/>
  <c r="G104" i="7" a="1"/>
  <c r="G104" i="7" s="1"/>
  <c r="G103" i="7" a="1"/>
  <c r="G103" i="7" s="1"/>
  <c r="G102" i="7" a="1"/>
  <c r="G102" i="7" s="1"/>
  <c r="G101" i="7" a="1"/>
  <c r="G101" i="7" s="1"/>
  <c r="G100" i="7" a="1"/>
  <c r="G100" i="7" s="1"/>
  <c r="G99" i="7" a="1"/>
  <c r="G99" i="7" s="1"/>
  <c r="G98" i="7" a="1"/>
  <c r="G98" i="7" s="1"/>
  <c r="G97" i="7" a="1"/>
  <c r="G97" i="7" s="1"/>
  <c r="G96" i="7" a="1"/>
  <c r="G96" i="7" s="1"/>
  <c r="G95" i="7" a="1"/>
  <c r="G95" i="7" s="1"/>
  <c r="G94" i="7" a="1"/>
  <c r="G94" i="7" s="1"/>
  <c r="G93" i="7" a="1"/>
  <c r="G93" i="7" s="1"/>
  <c r="G92" i="7" a="1"/>
  <c r="G92" i="7" s="1"/>
  <c r="G91" i="7" a="1"/>
  <c r="G91" i="7" s="1"/>
  <c r="G90" i="7" a="1"/>
  <c r="G90" i="7" s="1"/>
  <c r="G89" i="7" a="1"/>
  <c r="G89" i="7" s="1"/>
  <c r="G88" i="7" a="1"/>
  <c r="G88" i="7" s="1"/>
  <c r="G87" i="7" a="1"/>
  <c r="G87" i="7" s="1"/>
  <c r="G86" i="7" a="1"/>
  <c r="G86" i="7" s="1"/>
  <c r="G85" i="7" a="1"/>
  <c r="G85" i="7" s="1"/>
  <c r="G84" i="7" a="1"/>
  <c r="G84" i="7" s="1"/>
  <c r="G83" i="7" a="1"/>
  <c r="G83" i="7" s="1"/>
  <c r="G82" i="7" a="1"/>
  <c r="G82" i="7" s="1"/>
  <c r="G81" i="7" a="1"/>
  <c r="G81" i="7" s="1"/>
  <c r="G80" i="7" a="1"/>
  <c r="G80" i="7" s="1"/>
  <c r="G79" i="7" a="1"/>
  <c r="G79" i="7" s="1"/>
  <c r="G78" i="7" a="1"/>
  <c r="G78" i="7" s="1"/>
  <c r="G77" i="7" a="1"/>
  <c r="G77" i="7" s="1"/>
  <c r="G76" i="7" a="1"/>
  <c r="G76" i="7" s="1"/>
  <c r="G75" i="7" a="1"/>
  <c r="G75" i="7" s="1"/>
  <c r="G74" i="7" a="1"/>
  <c r="G74" i="7" s="1"/>
  <c r="G73" i="7" a="1"/>
  <c r="G73" i="7" s="1"/>
  <c r="G72" i="7" a="1"/>
  <c r="G72" i="7" s="1"/>
  <c r="G71" i="7" a="1"/>
  <c r="G71" i="7" s="1"/>
  <c r="G70" i="7" a="1"/>
  <c r="G70" i="7" s="1"/>
  <c r="G69" i="7" a="1"/>
  <c r="G69" i="7" s="1"/>
  <c r="G68" i="7" a="1"/>
  <c r="G68" i="7" s="1"/>
  <c r="G67" i="7" a="1"/>
  <c r="G67" i="7" s="1"/>
  <c r="G66" i="7" a="1"/>
  <c r="G66" i="7" s="1"/>
  <c r="G65" i="7" a="1"/>
  <c r="G65" i="7" s="1"/>
  <c r="G64" i="7" a="1"/>
  <c r="G64" i="7" s="1"/>
  <c r="G63" i="7" a="1"/>
  <c r="G63" i="7" s="1"/>
  <c r="G62" i="7" a="1"/>
  <c r="G62" i="7" s="1"/>
  <c r="G61" i="7" a="1"/>
  <c r="G61" i="7" s="1"/>
  <c r="G60" i="7" a="1"/>
  <c r="G60" i="7" s="1"/>
  <c r="G59" i="7" a="1"/>
  <c r="G59" i="7" s="1"/>
  <c r="G58" i="7" a="1"/>
  <c r="G58" i="7" s="1"/>
  <c r="G57" i="7" a="1"/>
  <c r="G57" i="7" s="1"/>
  <c r="G56" i="7" a="1"/>
  <c r="G56" i="7" s="1"/>
  <c r="G55" i="7" a="1"/>
  <c r="G55" i="7" s="1"/>
  <c r="G54" i="7" a="1"/>
  <c r="G54" i="7" s="1"/>
  <c r="G53" i="7" a="1"/>
  <c r="G53" i="7" s="1"/>
  <c r="G52" i="7" a="1"/>
  <c r="G52" i="7" s="1"/>
  <c r="G51" i="7" a="1"/>
  <c r="G51" i="7" s="1"/>
  <c r="G50" i="7" a="1"/>
  <c r="G50" i="7" s="1"/>
  <c r="G49" i="7" a="1"/>
  <c r="G49" i="7" s="1"/>
  <c r="G48" i="7" a="1"/>
  <c r="G48" i="7" s="1"/>
  <c r="G47" i="7" a="1"/>
  <c r="G47" i="7" s="1"/>
  <c r="G46" i="7" a="1"/>
  <c r="G46" i="7" s="1"/>
  <c r="G45" i="7" a="1"/>
  <c r="G45" i="7" s="1"/>
  <c r="G44" i="7" a="1"/>
  <c r="G44" i="7" s="1"/>
  <c r="G43" i="7" a="1"/>
  <c r="G43" i="7" s="1"/>
  <c r="G42" i="7" a="1"/>
  <c r="G42" i="7" s="1"/>
  <c r="G41" i="7" a="1"/>
  <c r="G41" i="7" s="1"/>
  <c r="G40" i="7" a="1"/>
  <c r="G40" i="7" s="1"/>
  <c r="G39" i="7" a="1"/>
  <c r="G39" i="7" s="1"/>
  <c r="G38" i="7" a="1"/>
  <c r="G38" i="7" s="1"/>
  <c r="G37" i="7" a="1"/>
  <c r="G37" i="7" s="1"/>
  <c r="G36" i="7" a="1"/>
  <c r="G36" i="7" s="1"/>
  <c r="G35" i="7" a="1"/>
  <c r="G35" i="7" s="1"/>
  <c r="G34" i="7" a="1"/>
  <c r="G34" i="7" s="1"/>
  <c r="G33" i="7" a="1"/>
  <c r="G33" i="7" s="1"/>
  <c r="G32" i="7" a="1"/>
  <c r="G32" i="7" s="1"/>
  <c r="G31" i="7" a="1"/>
  <c r="G31" i="7" s="1"/>
  <c r="G30" i="7" a="1"/>
  <c r="G30" i="7" s="1"/>
  <c r="G29" i="7" a="1"/>
  <c r="G29" i="7" s="1"/>
  <c r="G28" i="7" a="1"/>
  <c r="G28" i="7" s="1"/>
  <c r="G27" i="7" a="1"/>
  <c r="G27" i="7" s="1"/>
  <c r="G26" i="7" a="1"/>
  <c r="G26" i="7" s="1"/>
  <c r="G25" i="7" a="1"/>
  <c r="G25" i="7" s="1"/>
  <c r="G24" i="7" a="1"/>
  <c r="G24" i="7" s="1"/>
  <c r="G23" i="7" a="1"/>
  <c r="G23" i="7" s="1"/>
  <c r="G22" i="7" a="1"/>
  <c r="G22" i="7" s="1"/>
  <c r="G21" i="7" a="1"/>
  <c r="G21" i="7" s="1"/>
  <c r="G20" i="7" a="1"/>
  <c r="G20" i="7" s="1"/>
  <c r="G19" i="7" a="1"/>
  <c r="G19" i="7" s="1"/>
  <c r="G18" i="7" a="1"/>
  <c r="G18" i="7" s="1"/>
  <c r="G17" i="7" a="1"/>
  <c r="G17" i="7" s="1"/>
  <c r="G16" i="7" a="1"/>
  <c r="G16" i="7" s="1"/>
  <c r="G15" i="7" a="1"/>
  <c r="G15" i="7" s="1"/>
  <c r="G14" i="7" a="1"/>
  <c r="G14" i="7" s="1"/>
  <c r="G13" i="7" a="1"/>
  <c r="G13" i="7" s="1"/>
  <c r="G12" i="7" a="1"/>
  <c r="G12" i="7" s="1"/>
  <c r="G11" i="7" a="1"/>
  <c r="G11" i="7" s="1"/>
  <c r="G10" i="7" a="1"/>
  <c r="G10" i="7" s="1"/>
  <c r="G9" i="7" a="1"/>
  <c r="G9" i="7" s="1"/>
  <c r="G8" i="7" a="1"/>
  <c r="G8" i="7" s="1"/>
  <c r="G7" i="7" a="1"/>
  <c r="G7" i="7" s="1"/>
  <c r="G6" i="7" a="1"/>
  <c r="G6" i="7" s="1"/>
  <c r="G5" i="7" a="1"/>
  <c r="G5" i="7" s="1"/>
  <c r="G4" i="7" a="1"/>
  <c r="G4" i="7" s="1"/>
  <c r="G3" i="7" a="1"/>
  <c r="G3" i="7" s="1"/>
  <c r="G2" i="7" a="1"/>
  <c r="G2" i="7" s="1"/>
  <c r="I2" i="8" a="1"/>
  <c r="I2" i="8" s="1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196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99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2" i="4"/>
  <c r="E197" i="4" l="1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196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99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2" i="4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866" i="8"/>
  <c r="C865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722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578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434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290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146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2" i="8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" i="6"/>
  <c r="H2" i="3" l="1"/>
  <c r="F1123" i="2" l="1" a="1"/>
  <c r="F1123" i="2" s="1"/>
  <c r="F1122" i="2" a="1"/>
  <c r="F1122" i="2" s="1"/>
  <c r="F1121" i="2" a="1"/>
  <c r="F1121" i="2" s="1"/>
  <c r="F1120" i="2" a="1"/>
  <c r="F1120" i="2" s="1"/>
  <c r="F1119" i="2" a="1"/>
  <c r="F1119" i="2" s="1"/>
  <c r="F1118" i="2" a="1"/>
  <c r="F1118" i="2" s="1"/>
  <c r="F1117" i="2" a="1"/>
  <c r="F1117" i="2" s="1"/>
  <c r="F1116" i="2" a="1"/>
  <c r="F1116" i="2" s="1"/>
  <c r="F1115" i="2" a="1"/>
  <c r="F1115" i="2" s="1"/>
  <c r="F1114" i="2" a="1"/>
  <c r="F1114" i="2" s="1"/>
  <c r="F1113" i="2" a="1"/>
  <c r="F1113" i="2" s="1"/>
  <c r="F1112" i="2" a="1"/>
  <c r="F1112" i="2" s="1"/>
  <c r="F1111" i="2" a="1"/>
  <c r="F1111" i="2" s="1"/>
  <c r="F1110" i="2" a="1"/>
  <c r="F1110" i="2" s="1"/>
  <c r="F1109" i="2" a="1"/>
  <c r="F1109" i="2" s="1"/>
  <c r="F1108" i="2" a="1"/>
  <c r="F1108" i="2" s="1"/>
  <c r="F1107" i="2" a="1"/>
  <c r="F1107" i="2" s="1"/>
  <c r="F1106" i="2" a="1"/>
  <c r="F1106" i="2" s="1"/>
  <c r="F1105" i="2" a="1"/>
  <c r="F1105" i="2" s="1"/>
  <c r="F1104" i="2" a="1"/>
  <c r="F1104" i="2" s="1"/>
  <c r="F1103" i="2" a="1"/>
  <c r="F1103" i="2" s="1"/>
  <c r="F1102" i="2" a="1"/>
  <c r="F1102" i="2" s="1"/>
  <c r="F1101" i="2" a="1"/>
  <c r="F1101" i="2" s="1"/>
  <c r="F1100" i="2" a="1"/>
  <c r="F1100" i="2" s="1"/>
  <c r="F1099" i="2" a="1"/>
  <c r="F1099" i="2" s="1"/>
  <c r="F1098" i="2" a="1"/>
  <c r="F1098" i="2" s="1"/>
  <c r="F1097" i="2" a="1"/>
  <c r="F1097" i="2" s="1"/>
  <c r="F1096" i="2" a="1"/>
  <c r="F1096" i="2" s="1"/>
  <c r="F1095" i="2" a="1"/>
  <c r="F1095" i="2" s="1"/>
  <c r="F1094" i="2" a="1"/>
  <c r="F1094" i="2" s="1"/>
  <c r="F1093" i="2" a="1"/>
  <c r="F1093" i="2" s="1"/>
  <c r="F1092" i="2" a="1"/>
  <c r="F1092" i="2" s="1"/>
  <c r="F1091" i="2" a="1"/>
  <c r="F1091" i="2" s="1"/>
  <c r="F1090" i="2" a="1"/>
  <c r="F1090" i="2" s="1"/>
  <c r="F1089" i="2" a="1"/>
  <c r="F1089" i="2" s="1"/>
  <c r="F1088" i="2" a="1"/>
  <c r="F1088" i="2" s="1"/>
  <c r="F1087" i="2" a="1"/>
  <c r="F1087" i="2" s="1"/>
  <c r="F1086" i="2" a="1"/>
  <c r="F1086" i="2" s="1"/>
  <c r="F1085" i="2" a="1"/>
  <c r="F1085" i="2" s="1"/>
  <c r="F1084" i="2" a="1"/>
  <c r="F1084" i="2" s="1"/>
  <c r="F1083" i="2" a="1"/>
  <c r="F1083" i="2" s="1"/>
  <c r="F1082" i="2" a="1"/>
  <c r="F1082" i="2" s="1"/>
  <c r="F1081" i="2" a="1"/>
  <c r="F1081" i="2" s="1"/>
  <c r="F1080" i="2" a="1"/>
  <c r="F1080" i="2" s="1"/>
  <c r="F1079" i="2" a="1"/>
  <c r="F1079" i="2" s="1"/>
  <c r="F1078" i="2" a="1"/>
  <c r="F1078" i="2" s="1"/>
  <c r="F1077" i="2" a="1"/>
  <c r="F1077" i="2" s="1"/>
  <c r="F1076" i="2" a="1"/>
  <c r="F1076" i="2" s="1"/>
  <c r="F1075" i="2" a="1"/>
  <c r="F1075" i="2" s="1"/>
  <c r="F1074" i="2" a="1"/>
  <c r="F1074" i="2" s="1"/>
  <c r="F1073" i="2" a="1"/>
  <c r="F1073" i="2" s="1"/>
  <c r="F1072" i="2" a="1"/>
  <c r="F1072" i="2" s="1"/>
  <c r="F1071" i="2" a="1"/>
  <c r="F1071" i="2" s="1"/>
  <c r="F1070" i="2" a="1"/>
  <c r="F1070" i="2" s="1"/>
  <c r="F1069" i="2" a="1"/>
  <c r="F1069" i="2" s="1"/>
  <c r="F1068" i="2" a="1"/>
  <c r="F1068" i="2" s="1"/>
  <c r="F1067" i="2" a="1"/>
  <c r="F1067" i="2" s="1"/>
  <c r="F1066" i="2" a="1"/>
  <c r="F1066" i="2" s="1"/>
  <c r="F1065" i="2" a="1"/>
  <c r="F1065" i="2" s="1"/>
  <c r="F1064" i="2" a="1"/>
  <c r="F1064" i="2" s="1"/>
  <c r="F1063" i="2" a="1"/>
  <c r="F1063" i="2" s="1"/>
  <c r="F1062" i="2" a="1"/>
  <c r="F1062" i="2" s="1"/>
  <c r="F1061" i="2" a="1"/>
  <c r="F1061" i="2" s="1"/>
  <c r="F1060" i="2" a="1"/>
  <c r="F1060" i="2" s="1"/>
  <c r="F1059" i="2" a="1"/>
  <c r="F1059" i="2" s="1"/>
  <c r="F1058" i="2" a="1"/>
  <c r="F1058" i="2" s="1"/>
  <c r="F1057" i="2" a="1"/>
  <c r="F1057" i="2" s="1"/>
  <c r="F1056" i="2" a="1"/>
  <c r="F1056" i="2" s="1"/>
  <c r="F1055" i="2" a="1"/>
  <c r="F1055" i="2" s="1"/>
  <c r="F1054" i="2" a="1"/>
  <c r="F1054" i="2" s="1"/>
  <c r="F1053" i="2" a="1"/>
  <c r="F1053" i="2" s="1"/>
  <c r="F1052" i="2" a="1"/>
  <c r="F1052" i="2" s="1"/>
  <c r="F1051" i="2" a="1"/>
  <c r="F1051" i="2" s="1"/>
  <c r="F1050" i="2" a="1"/>
  <c r="F1050" i="2" s="1"/>
  <c r="F1049" i="2" a="1"/>
  <c r="F1049" i="2" s="1"/>
  <c r="F1048" i="2" a="1"/>
  <c r="F1048" i="2" s="1"/>
  <c r="F1047" i="2" a="1"/>
  <c r="F1047" i="2" s="1"/>
  <c r="F1046" i="2" a="1"/>
  <c r="F1046" i="2" s="1"/>
  <c r="F1045" i="2" a="1"/>
  <c r="F1045" i="2" s="1"/>
  <c r="F1044" i="2" a="1"/>
  <c r="F1044" i="2" s="1"/>
  <c r="F1043" i="2" a="1"/>
  <c r="F1043" i="2" s="1"/>
  <c r="F1042" i="2" a="1"/>
  <c r="F1042" i="2" s="1"/>
  <c r="F1041" i="2" a="1"/>
  <c r="F1041" i="2" s="1"/>
  <c r="F1040" i="2" a="1"/>
  <c r="F1040" i="2" s="1"/>
  <c r="F1039" i="2" a="1"/>
  <c r="F1039" i="2" s="1"/>
  <c r="F1038" i="2" a="1"/>
  <c r="F1038" i="2" s="1"/>
  <c r="F1037" i="2" a="1"/>
  <c r="F1037" i="2" s="1"/>
  <c r="F1036" i="2" a="1"/>
  <c r="F1036" i="2" s="1"/>
  <c r="F1035" i="2" a="1"/>
  <c r="F1035" i="2" s="1"/>
  <c r="F1034" i="2" a="1"/>
  <c r="F1034" i="2" s="1"/>
  <c r="F1033" i="2" a="1"/>
  <c r="F1033" i="2" s="1"/>
  <c r="F1032" i="2" a="1"/>
  <c r="F1032" i="2" s="1"/>
  <c r="F1031" i="2" a="1"/>
  <c r="F1031" i="2" s="1"/>
  <c r="F1030" i="2" a="1"/>
  <c r="F1030" i="2" s="1"/>
  <c r="F1029" i="2" a="1"/>
  <c r="F1029" i="2" s="1"/>
  <c r="F1028" i="2" a="1"/>
  <c r="F1028" i="2" s="1"/>
  <c r="F1027" i="2" a="1"/>
  <c r="F1027" i="2" s="1"/>
  <c r="F1026" i="2" a="1"/>
  <c r="F1026" i="2" s="1"/>
  <c r="F1025" i="2" a="1"/>
  <c r="F1025" i="2" s="1"/>
  <c r="F1024" i="2" a="1"/>
  <c r="F1024" i="2" s="1"/>
  <c r="F1023" i="2" a="1"/>
  <c r="F1023" i="2" s="1"/>
  <c r="F1022" i="2" a="1"/>
  <c r="F1022" i="2" s="1"/>
  <c r="F1021" i="2" a="1"/>
  <c r="F1021" i="2" s="1"/>
  <c r="F1020" i="2" a="1"/>
  <c r="F1020" i="2" s="1"/>
  <c r="F1019" i="2" a="1"/>
  <c r="F1019" i="2" s="1"/>
  <c r="F1018" i="2" a="1"/>
  <c r="F1018" i="2" s="1"/>
  <c r="F1017" i="2" a="1"/>
  <c r="F1017" i="2" s="1"/>
  <c r="F1016" i="2" a="1"/>
  <c r="F1016" i="2" s="1"/>
  <c r="F1015" i="2" a="1"/>
  <c r="F1015" i="2" s="1"/>
  <c r="F1014" i="2" a="1"/>
  <c r="F1014" i="2" s="1"/>
  <c r="F1013" i="2" a="1"/>
  <c r="F1013" i="2" s="1"/>
  <c r="F1012" i="2" a="1"/>
  <c r="F1012" i="2" s="1"/>
  <c r="F1011" i="2" a="1"/>
  <c r="F1011" i="2" s="1"/>
  <c r="F1010" i="2" a="1"/>
  <c r="F1010" i="2" s="1"/>
  <c r="F1009" i="2" a="1"/>
  <c r="F1009" i="2" s="1"/>
  <c r="F1008" i="2" a="1"/>
  <c r="F1008" i="2" s="1"/>
  <c r="F1007" i="2" a="1"/>
  <c r="F1007" i="2" s="1"/>
  <c r="F1006" i="2" a="1"/>
  <c r="F1006" i="2" s="1"/>
  <c r="F1005" i="2" a="1"/>
  <c r="F1005" i="2" s="1"/>
  <c r="F1004" i="2" a="1"/>
  <c r="F1004" i="2" s="1"/>
  <c r="F1003" i="2" a="1"/>
  <c r="F1003" i="2" s="1"/>
  <c r="F1002" i="2" a="1"/>
  <c r="F1002" i="2" s="1"/>
  <c r="F1001" i="2" a="1"/>
  <c r="F1001" i="2" s="1"/>
  <c r="F1000" i="2" a="1"/>
  <c r="F1000" i="2" s="1"/>
  <c r="F999" i="2" a="1"/>
  <c r="F999" i="2" s="1"/>
  <c r="F998" i="2" a="1"/>
  <c r="F998" i="2" s="1"/>
  <c r="F997" i="2" a="1"/>
  <c r="F997" i="2" s="1"/>
  <c r="F996" i="2" a="1"/>
  <c r="F996" i="2" s="1"/>
  <c r="F995" i="2" a="1"/>
  <c r="F995" i="2" s="1"/>
  <c r="F994" i="2" a="1"/>
  <c r="F994" i="2" s="1"/>
  <c r="F993" i="2" a="1"/>
  <c r="F993" i="2" s="1"/>
  <c r="F992" i="2" a="1"/>
  <c r="F992" i="2" s="1"/>
  <c r="F991" i="2" a="1"/>
  <c r="F991" i="2" s="1"/>
  <c r="F990" i="2" a="1"/>
  <c r="F990" i="2" s="1"/>
  <c r="F989" i="2" a="1"/>
  <c r="F989" i="2" s="1"/>
  <c r="F988" i="2" a="1"/>
  <c r="F988" i="2" s="1"/>
  <c r="F987" i="2" a="1"/>
  <c r="F987" i="2" s="1"/>
  <c r="F986" i="2" a="1"/>
  <c r="F986" i="2" s="1"/>
  <c r="F985" i="2" a="1"/>
  <c r="F985" i="2" s="1"/>
  <c r="F984" i="2" a="1"/>
  <c r="F984" i="2" s="1"/>
  <c r="F983" i="2" a="1"/>
  <c r="F983" i="2" s="1"/>
  <c r="F982" i="2" a="1"/>
  <c r="F982" i="2" s="1"/>
  <c r="F981" i="2" a="1"/>
  <c r="F981" i="2" s="1"/>
  <c r="F980" i="2" a="1"/>
  <c r="F980" i="2" s="1"/>
  <c r="F979" i="2" a="1"/>
  <c r="F979" i="2" s="1"/>
  <c r="F978" i="2" a="1"/>
  <c r="F978" i="2" s="1"/>
  <c r="F977" i="2" a="1"/>
  <c r="F977" i="2" s="1"/>
  <c r="F976" i="2" a="1"/>
  <c r="F976" i="2" s="1"/>
  <c r="F975" i="2" a="1"/>
  <c r="F975" i="2" s="1"/>
  <c r="F974" i="2" a="1"/>
  <c r="F974" i="2" s="1"/>
  <c r="F973" i="2" a="1"/>
  <c r="F973" i="2" s="1"/>
  <c r="F972" i="2" a="1"/>
  <c r="F972" i="2" s="1"/>
  <c r="F971" i="2" a="1"/>
  <c r="F971" i="2" s="1"/>
  <c r="F970" i="2" a="1"/>
  <c r="F970" i="2" s="1"/>
  <c r="F969" i="2" a="1"/>
  <c r="F969" i="2" s="1"/>
  <c r="F968" i="2" a="1"/>
  <c r="F968" i="2" s="1"/>
  <c r="F967" i="2" a="1"/>
  <c r="F967" i="2" s="1"/>
  <c r="F966" i="2" a="1"/>
  <c r="F966" i="2" s="1"/>
  <c r="F965" i="2" a="1"/>
  <c r="F965" i="2" s="1"/>
  <c r="F964" i="2" a="1"/>
  <c r="F964" i="2" s="1"/>
  <c r="F963" i="2" a="1"/>
  <c r="F963" i="2" s="1"/>
  <c r="F962" i="2" a="1"/>
  <c r="F962" i="2" s="1"/>
  <c r="F961" i="2" a="1"/>
  <c r="F961" i="2" s="1"/>
  <c r="F960" i="2" a="1"/>
  <c r="F960" i="2" s="1"/>
  <c r="F959" i="2" a="1"/>
  <c r="F959" i="2" s="1"/>
  <c r="F958" i="2" a="1"/>
  <c r="F958" i="2" s="1"/>
  <c r="F957" i="2" a="1"/>
  <c r="F957" i="2" s="1"/>
  <c r="F956" i="2" a="1"/>
  <c r="F956" i="2" s="1"/>
  <c r="F955" i="2" a="1"/>
  <c r="F955" i="2" s="1"/>
  <c r="F954" i="2" a="1"/>
  <c r="F954" i="2" s="1"/>
  <c r="F953" i="2" a="1"/>
  <c r="F953" i="2" s="1"/>
  <c r="F952" i="2" a="1"/>
  <c r="F952" i="2" s="1"/>
  <c r="F951" i="2" a="1"/>
  <c r="F951" i="2" s="1"/>
  <c r="F950" i="2" a="1"/>
  <c r="F950" i="2" s="1"/>
  <c r="F949" i="2" a="1"/>
  <c r="F949" i="2" s="1"/>
  <c r="F948" i="2" a="1"/>
  <c r="F948" i="2" s="1"/>
  <c r="F947" i="2" a="1"/>
  <c r="F947" i="2" s="1"/>
  <c r="F946" i="2" a="1"/>
  <c r="F946" i="2" s="1"/>
  <c r="F945" i="2" a="1"/>
  <c r="F945" i="2" s="1"/>
  <c r="F944" i="2" a="1"/>
  <c r="F944" i="2" s="1"/>
  <c r="F943" i="2" a="1"/>
  <c r="F943" i="2" s="1"/>
  <c r="F942" i="2" a="1"/>
  <c r="F942" i="2" s="1"/>
  <c r="F941" i="2" a="1"/>
  <c r="F941" i="2" s="1"/>
  <c r="F940" i="2" a="1"/>
  <c r="F940" i="2" s="1"/>
  <c r="F939" i="2" a="1"/>
  <c r="F939" i="2" s="1"/>
  <c r="F938" i="2" a="1"/>
  <c r="F938" i="2" s="1"/>
  <c r="F937" i="2" a="1"/>
  <c r="F937" i="2" s="1"/>
  <c r="F936" i="2" a="1"/>
  <c r="F936" i="2" s="1"/>
  <c r="F935" i="2" a="1"/>
  <c r="F935" i="2" s="1"/>
  <c r="F934" i="2" a="1"/>
  <c r="F934" i="2" s="1"/>
  <c r="F933" i="2" a="1"/>
  <c r="F933" i="2" s="1"/>
  <c r="F932" i="2" a="1"/>
  <c r="F932" i="2" s="1"/>
  <c r="F931" i="2" a="1"/>
  <c r="F931" i="2" s="1"/>
  <c r="F930" i="2" a="1"/>
  <c r="F930" i="2" s="1"/>
  <c r="F929" i="2" a="1"/>
  <c r="F929" i="2" s="1"/>
  <c r="F928" i="2" a="1"/>
  <c r="F928" i="2" s="1"/>
  <c r="F927" i="2" a="1"/>
  <c r="F927" i="2" s="1"/>
  <c r="F926" i="2" a="1"/>
  <c r="F926" i="2" s="1"/>
  <c r="F925" i="2" a="1"/>
  <c r="F925" i="2" s="1"/>
  <c r="F924" i="2" a="1"/>
  <c r="F924" i="2" s="1"/>
  <c r="F923" i="2" a="1"/>
  <c r="F923" i="2" s="1"/>
  <c r="F922" i="2" a="1"/>
  <c r="F922" i="2" s="1"/>
  <c r="F921" i="2" a="1"/>
  <c r="F921" i="2" s="1"/>
  <c r="F920" i="2" a="1"/>
  <c r="F920" i="2" s="1"/>
  <c r="F919" i="2" a="1"/>
  <c r="F919" i="2" s="1"/>
  <c r="F918" i="2" a="1"/>
  <c r="F918" i="2" s="1"/>
  <c r="F917" i="2" a="1"/>
  <c r="F917" i="2" s="1"/>
  <c r="F916" i="2" a="1"/>
  <c r="F916" i="2" s="1"/>
  <c r="F915" i="2" a="1"/>
  <c r="F915" i="2" s="1"/>
  <c r="F914" i="2" a="1"/>
  <c r="F914" i="2" s="1"/>
  <c r="F913" i="2" a="1"/>
  <c r="F913" i="2" s="1"/>
  <c r="F912" i="2" a="1"/>
  <c r="F912" i="2" s="1"/>
  <c r="F911" i="2" a="1"/>
  <c r="F911" i="2" s="1"/>
  <c r="F910" i="2" a="1"/>
  <c r="F910" i="2" s="1"/>
  <c r="F909" i="2" a="1"/>
  <c r="F909" i="2" s="1"/>
  <c r="F908" i="2" a="1"/>
  <c r="F908" i="2" s="1"/>
  <c r="F907" i="2" a="1"/>
  <c r="F907" i="2" s="1"/>
  <c r="F906" i="2" a="1"/>
  <c r="F906" i="2" s="1"/>
  <c r="F905" i="2" a="1"/>
  <c r="F905" i="2" s="1"/>
  <c r="F904" i="2" a="1"/>
  <c r="F904" i="2" s="1"/>
  <c r="F903" i="2" a="1"/>
  <c r="F903" i="2" s="1"/>
  <c r="F902" i="2" a="1"/>
  <c r="F902" i="2" s="1"/>
  <c r="F901" i="2" a="1"/>
  <c r="F901" i="2" s="1"/>
  <c r="F900" i="2" a="1"/>
  <c r="F900" i="2" s="1"/>
  <c r="F899" i="2" a="1"/>
  <c r="F899" i="2" s="1"/>
  <c r="F898" i="2" a="1"/>
  <c r="F898" i="2" s="1"/>
  <c r="F897" i="2" a="1"/>
  <c r="F897" i="2" s="1"/>
  <c r="F896" i="2" a="1"/>
  <c r="F896" i="2" s="1"/>
  <c r="F895" i="2" a="1"/>
  <c r="F895" i="2" s="1"/>
  <c r="F894" i="2" a="1"/>
  <c r="F894" i="2" s="1"/>
  <c r="F893" i="2" a="1"/>
  <c r="F893" i="2" s="1"/>
  <c r="F892" i="2" a="1"/>
  <c r="F892" i="2" s="1"/>
  <c r="F891" i="2" a="1"/>
  <c r="F891" i="2" s="1"/>
  <c r="F890" i="2" a="1"/>
  <c r="F890" i="2" s="1"/>
  <c r="F889" i="2" a="1"/>
  <c r="F889" i="2" s="1"/>
  <c r="F888" i="2" a="1"/>
  <c r="F888" i="2" s="1"/>
  <c r="F887" i="2" a="1"/>
  <c r="F887" i="2" s="1"/>
  <c r="F886" i="2" a="1"/>
  <c r="F886" i="2" s="1"/>
  <c r="F885" i="2" a="1"/>
  <c r="F885" i="2" s="1"/>
  <c r="F884" i="2" a="1"/>
  <c r="F884" i="2" s="1"/>
  <c r="F883" i="2" a="1"/>
  <c r="F883" i="2" s="1"/>
  <c r="F882" i="2" a="1"/>
  <c r="F882" i="2" s="1"/>
  <c r="F881" i="2" a="1"/>
  <c r="F881" i="2" s="1"/>
  <c r="F880" i="2" a="1"/>
  <c r="F880" i="2" s="1"/>
  <c r="F879" i="2" a="1"/>
  <c r="F879" i="2" s="1"/>
  <c r="F878" i="2" a="1"/>
  <c r="F878" i="2" s="1"/>
  <c r="F877" i="2" a="1"/>
  <c r="F877" i="2" s="1"/>
  <c r="F876" i="2" a="1"/>
  <c r="F876" i="2" s="1"/>
  <c r="F875" i="2" a="1"/>
  <c r="F875" i="2" s="1"/>
  <c r="F874" i="2" a="1"/>
  <c r="F874" i="2" s="1"/>
  <c r="F873" i="2" a="1"/>
  <c r="F873" i="2" s="1"/>
  <c r="F872" i="2" a="1"/>
  <c r="F872" i="2" s="1"/>
  <c r="F871" i="2" a="1"/>
  <c r="F871" i="2" s="1"/>
  <c r="F870" i="2" a="1"/>
  <c r="F870" i="2" s="1"/>
  <c r="F869" i="2" a="1"/>
  <c r="F869" i="2" s="1"/>
  <c r="F868" i="2" a="1"/>
  <c r="F868" i="2" s="1"/>
  <c r="F867" i="2" a="1"/>
  <c r="F867" i="2" s="1"/>
  <c r="F866" i="2" a="1"/>
  <c r="F866" i="2" s="1"/>
  <c r="F865" i="2" a="1"/>
  <c r="F865" i="2" s="1"/>
  <c r="F864" i="2" a="1"/>
  <c r="F864" i="2" s="1"/>
  <c r="F863" i="2" a="1"/>
  <c r="F863" i="2" s="1"/>
  <c r="F862" i="2" a="1"/>
  <c r="F862" i="2" s="1"/>
  <c r="F861" i="2" a="1"/>
  <c r="F861" i="2" s="1"/>
  <c r="F860" i="2" a="1"/>
  <c r="F860" i="2" s="1"/>
  <c r="F859" i="2" a="1"/>
  <c r="F859" i="2" s="1"/>
  <c r="F858" i="2" a="1"/>
  <c r="F858" i="2" s="1"/>
  <c r="F857" i="2" a="1"/>
  <c r="F857" i="2" s="1"/>
  <c r="F856" i="2" a="1"/>
  <c r="F856" i="2" s="1"/>
  <c r="F855" i="2" a="1"/>
  <c r="F855" i="2" s="1"/>
  <c r="F854" i="2" a="1"/>
  <c r="F854" i="2" s="1"/>
  <c r="F853" i="2" a="1"/>
  <c r="F853" i="2" s="1"/>
  <c r="F852" i="2" a="1"/>
  <c r="F852" i="2" s="1"/>
  <c r="F851" i="2" a="1"/>
  <c r="F851" i="2" s="1"/>
  <c r="F850" i="2" a="1"/>
  <c r="F850" i="2" s="1"/>
  <c r="F849" i="2" a="1"/>
  <c r="F849" i="2" s="1"/>
  <c r="F848" i="2" a="1"/>
  <c r="F848" i="2" s="1"/>
  <c r="F847" i="2" a="1"/>
  <c r="F847" i="2" s="1"/>
  <c r="F846" i="2" a="1"/>
  <c r="F846" i="2" s="1"/>
  <c r="F845" i="2" a="1"/>
  <c r="F845" i="2" s="1"/>
  <c r="F844" i="2" a="1"/>
  <c r="F844" i="2" s="1"/>
  <c r="F843" i="2" a="1"/>
  <c r="F843" i="2" s="1"/>
  <c r="F842" i="2" a="1"/>
  <c r="F842" i="2" s="1"/>
  <c r="F841" i="2" a="1"/>
  <c r="F841" i="2" s="1"/>
  <c r="F840" i="2" a="1"/>
  <c r="F840" i="2" s="1"/>
  <c r="F839" i="2" a="1"/>
  <c r="F839" i="2" s="1"/>
  <c r="F838" i="2" a="1"/>
  <c r="F838" i="2" s="1"/>
  <c r="F837" i="2" a="1"/>
  <c r="F837" i="2" s="1"/>
  <c r="F836" i="2" a="1"/>
  <c r="F836" i="2" s="1"/>
  <c r="F835" i="2" a="1"/>
  <c r="F835" i="2" s="1"/>
  <c r="F834" i="2" a="1"/>
  <c r="F834" i="2" s="1"/>
  <c r="F833" i="2" a="1"/>
  <c r="F833" i="2" s="1"/>
  <c r="F832" i="2" a="1"/>
  <c r="F832" i="2" s="1"/>
  <c r="F831" i="2" a="1"/>
  <c r="F831" i="2" s="1"/>
  <c r="F830" i="2" a="1"/>
  <c r="F830" i="2" s="1"/>
  <c r="F829" i="2" a="1"/>
  <c r="F829" i="2" s="1"/>
  <c r="F828" i="2" a="1"/>
  <c r="F828" i="2" s="1"/>
  <c r="F827" i="2" a="1"/>
  <c r="F827" i="2" s="1"/>
  <c r="F826" i="2" a="1"/>
  <c r="F826" i="2" s="1"/>
  <c r="F825" i="2" a="1"/>
  <c r="F825" i="2" s="1"/>
  <c r="F824" i="2" a="1"/>
  <c r="F824" i="2" s="1"/>
  <c r="F823" i="2" a="1"/>
  <c r="F823" i="2" s="1"/>
  <c r="F822" i="2" a="1"/>
  <c r="F822" i="2" s="1"/>
  <c r="F821" i="2" a="1"/>
  <c r="F821" i="2" s="1"/>
  <c r="F820" i="2" a="1"/>
  <c r="F820" i="2" s="1"/>
  <c r="F819" i="2" a="1"/>
  <c r="F819" i="2" s="1"/>
  <c r="F818" i="2" a="1"/>
  <c r="F818" i="2" s="1"/>
  <c r="F817" i="2" a="1"/>
  <c r="F817" i="2" s="1"/>
  <c r="F816" i="2" a="1"/>
  <c r="F816" i="2" s="1"/>
  <c r="F815" i="2" a="1"/>
  <c r="F815" i="2" s="1"/>
  <c r="F814" i="2" a="1"/>
  <c r="F814" i="2" s="1"/>
  <c r="F813" i="2" a="1"/>
  <c r="F813" i="2" s="1"/>
  <c r="F812" i="2" a="1"/>
  <c r="F812" i="2" s="1"/>
  <c r="F811" i="2" a="1"/>
  <c r="F811" i="2" s="1"/>
  <c r="F810" i="2" a="1"/>
  <c r="F810" i="2" s="1"/>
  <c r="F809" i="2" a="1"/>
  <c r="F809" i="2" s="1"/>
  <c r="F808" i="2" a="1"/>
  <c r="F808" i="2" s="1"/>
  <c r="F807" i="2" a="1"/>
  <c r="F807" i="2" s="1"/>
  <c r="F806" i="2" a="1"/>
  <c r="F806" i="2" s="1"/>
  <c r="F805" i="2" a="1"/>
  <c r="F805" i="2" s="1"/>
  <c r="F804" i="2" a="1"/>
  <c r="F804" i="2" s="1"/>
  <c r="F803" i="2" a="1"/>
  <c r="F803" i="2" s="1"/>
  <c r="F802" i="2" a="1"/>
  <c r="F802" i="2" s="1"/>
  <c r="F801" i="2" a="1"/>
  <c r="F801" i="2" s="1"/>
  <c r="F800" i="2" a="1"/>
  <c r="F800" i="2" s="1"/>
  <c r="F799" i="2" a="1"/>
  <c r="F799" i="2" s="1"/>
  <c r="F798" i="2" a="1"/>
  <c r="F798" i="2" s="1"/>
  <c r="F797" i="2" a="1"/>
  <c r="F797" i="2" s="1"/>
  <c r="F796" i="2" a="1"/>
  <c r="F796" i="2" s="1"/>
  <c r="F795" i="2" a="1"/>
  <c r="F795" i="2" s="1"/>
  <c r="F794" i="2" a="1"/>
  <c r="F794" i="2" s="1"/>
  <c r="F793" i="2" a="1"/>
  <c r="F793" i="2" s="1"/>
  <c r="F792" i="2" a="1"/>
  <c r="F792" i="2" s="1"/>
  <c r="F791" i="2" a="1"/>
  <c r="F791" i="2" s="1"/>
  <c r="F790" i="2" a="1"/>
  <c r="F790" i="2" s="1"/>
  <c r="F789" i="2" a="1"/>
  <c r="F789" i="2" s="1"/>
  <c r="F788" i="2" a="1"/>
  <c r="F788" i="2" s="1"/>
  <c r="F787" i="2" a="1"/>
  <c r="F787" i="2" s="1"/>
  <c r="F786" i="2" a="1"/>
  <c r="F786" i="2" s="1"/>
  <c r="F785" i="2" a="1"/>
  <c r="F785" i="2" s="1"/>
  <c r="F784" i="2" a="1"/>
  <c r="F784" i="2" s="1"/>
  <c r="F783" i="2" a="1"/>
  <c r="F783" i="2" s="1"/>
  <c r="F782" i="2" a="1"/>
  <c r="F782" i="2" s="1"/>
  <c r="F781" i="2" a="1"/>
  <c r="F781" i="2" s="1"/>
  <c r="F780" i="2" a="1"/>
  <c r="F780" i="2" s="1"/>
  <c r="F779" i="2" a="1"/>
  <c r="F779" i="2" s="1"/>
  <c r="F778" i="2" a="1"/>
  <c r="F778" i="2" s="1"/>
  <c r="F777" i="2" a="1"/>
  <c r="F777" i="2" s="1"/>
  <c r="F776" i="2" a="1"/>
  <c r="F776" i="2" s="1"/>
  <c r="F775" i="2" a="1"/>
  <c r="F775" i="2" s="1"/>
  <c r="F774" i="2" a="1"/>
  <c r="F774" i="2" s="1"/>
  <c r="F773" i="2" a="1"/>
  <c r="F773" i="2" s="1"/>
  <c r="F772" i="2" a="1"/>
  <c r="F772" i="2" s="1"/>
  <c r="F771" i="2" a="1"/>
  <c r="F771" i="2" s="1"/>
  <c r="F770" i="2" a="1"/>
  <c r="F770" i="2" s="1"/>
  <c r="F769" i="2" a="1"/>
  <c r="F769" i="2" s="1"/>
  <c r="F768" i="2" a="1"/>
  <c r="F768" i="2" s="1"/>
  <c r="F767" i="2" a="1"/>
  <c r="F767" i="2" s="1"/>
  <c r="F766" i="2" a="1"/>
  <c r="F766" i="2" s="1"/>
  <c r="F765" i="2" a="1"/>
  <c r="F765" i="2" s="1"/>
  <c r="F764" i="2" a="1"/>
  <c r="F764" i="2" s="1"/>
  <c r="F763" i="2" a="1"/>
  <c r="F763" i="2" s="1"/>
  <c r="F762" i="2" a="1"/>
  <c r="F762" i="2" s="1"/>
  <c r="F761" i="2" a="1"/>
  <c r="F761" i="2" s="1"/>
  <c r="F760" i="2" a="1"/>
  <c r="F760" i="2" s="1"/>
  <c r="F759" i="2" a="1"/>
  <c r="F759" i="2" s="1"/>
  <c r="F758" i="2" a="1"/>
  <c r="F758" i="2" s="1"/>
  <c r="F757" i="2" a="1"/>
  <c r="F757" i="2" s="1"/>
  <c r="F756" i="2" a="1"/>
  <c r="F756" i="2" s="1"/>
  <c r="F755" i="2" a="1"/>
  <c r="F755" i="2" s="1"/>
  <c r="F754" i="2" a="1"/>
  <c r="F754" i="2" s="1"/>
  <c r="F753" i="2" a="1"/>
  <c r="F753" i="2" s="1"/>
  <c r="F752" i="2" a="1"/>
  <c r="F752" i="2" s="1"/>
  <c r="F751" i="2" a="1"/>
  <c r="F751" i="2" s="1"/>
  <c r="F750" i="2" a="1"/>
  <c r="F750" i="2" s="1"/>
  <c r="F749" i="2" a="1"/>
  <c r="F749" i="2" s="1"/>
  <c r="F748" i="2" a="1"/>
  <c r="F748" i="2" s="1"/>
  <c r="F747" i="2" a="1"/>
  <c r="F747" i="2" s="1"/>
  <c r="F746" i="2" a="1"/>
  <c r="F746" i="2" s="1"/>
  <c r="F745" i="2" a="1"/>
  <c r="F745" i="2" s="1"/>
  <c r="F744" i="2" a="1"/>
  <c r="F744" i="2" s="1"/>
  <c r="F743" i="2" a="1"/>
  <c r="F743" i="2" s="1"/>
  <c r="F742" i="2" a="1"/>
  <c r="F742" i="2" s="1"/>
  <c r="F741" i="2" a="1"/>
  <c r="F741" i="2" s="1"/>
  <c r="F740" i="2" a="1"/>
  <c r="F740" i="2" s="1"/>
  <c r="F739" i="2" a="1"/>
  <c r="F739" i="2" s="1"/>
  <c r="F738" i="2" a="1"/>
  <c r="F738" i="2" s="1"/>
  <c r="F737" i="2" a="1"/>
  <c r="F737" i="2" s="1"/>
  <c r="F736" i="2" a="1"/>
  <c r="F736" i="2" s="1"/>
  <c r="F735" i="2" a="1"/>
  <c r="F735" i="2" s="1"/>
  <c r="F734" i="2" a="1"/>
  <c r="F734" i="2" s="1"/>
  <c r="F733" i="2" a="1"/>
  <c r="F733" i="2" s="1"/>
  <c r="F732" i="2" a="1"/>
  <c r="F732" i="2" s="1"/>
  <c r="F731" i="2" a="1"/>
  <c r="F731" i="2" s="1"/>
  <c r="F730" i="2" a="1"/>
  <c r="F730" i="2" s="1"/>
  <c r="F729" i="2" a="1"/>
  <c r="F729" i="2" s="1"/>
  <c r="F728" i="2" a="1"/>
  <c r="F728" i="2" s="1"/>
  <c r="F727" i="2" a="1"/>
  <c r="F727" i="2" s="1"/>
  <c r="F726" i="2" a="1"/>
  <c r="F726" i="2" s="1"/>
  <c r="F725" i="2" a="1"/>
  <c r="F725" i="2" s="1"/>
  <c r="F724" i="2" a="1"/>
  <c r="F724" i="2" s="1"/>
  <c r="F723" i="2" a="1"/>
  <c r="F723" i="2" s="1"/>
  <c r="F722" i="2" a="1"/>
  <c r="F722" i="2" s="1"/>
  <c r="F721" i="2" a="1"/>
  <c r="F721" i="2" s="1"/>
  <c r="F720" i="2" a="1"/>
  <c r="F720" i="2" s="1"/>
  <c r="F719" i="2" a="1"/>
  <c r="F719" i="2" s="1"/>
  <c r="F718" i="2" a="1"/>
  <c r="F718" i="2" s="1"/>
  <c r="F717" i="2" a="1"/>
  <c r="F717" i="2" s="1"/>
  <c r="F716" i="2" a="1"/>
  <c r="F716" i="2" s="1"/>
  <c r="F715" i="2" a="1"/>
  <c r="F715" i="2" s="1"/>
  <c r="F714" i="2" a="1"/>
  <c r="F714" i="2" s="1"/>
  <c r="F713" i="2" a="1"/>
  <c r="F713" i="2" s="1"/>
  <c r="F712" i="2" a="1"/>
  <c r="F712" i="2" s="1"/>
  <c r="F711" i="2" a="1"/>
  <c r="F711" i="2" s="1"/>
  <c r="F710" i="2" a="1"/>
  <c r="F710" i="2" s="1"/>
  <c r="F709" i="2" a="1"/>
  <c r="F709" i="2" s="1"/>
  <c r="F708" i="2" a="1"/>
  <c r="F708" i="2" s="1"/>
  <c r="F707" i="2" a="1"/>
  <c r="F707" i="2" s="1"/>
  <c r="F706" i="2" a="1"/>
  <c r="F706" i="2" s="1"/>
  <c r="F705" i="2" a="1"/>
  <c r="F705" i="2" s="1"/>
  <c r="F704" i="2" a="1"/>
  <c r="F704" i="2" s="1"/>
  <c r="F703" i="2" a="1"/>
  <c r="F703" i="2" s="1"/>
  <c r="F702" i="2" a="1"/>
  <c r="F702" i="2" s="1"/>
  <c r="F701" i="2" a="1"/>
  <c r="F701" i="2" s="1"/>
  <c r="F700" i="2" a="1"/>
  <c r="F700" i="2" s="1"/>
  <c r="F699" i="2" a="1"/>
  <c r="F699" i="2" s="1"/>
  <c r="F698" i="2" a="1"/>
  <c r="F698" i="2" s="1"/>
  <c r="F697" i="2" a="1"/>
  <c r="F697" i="2" s="1"/>
  <c r="F696" i="2" a="1"/>
  <c r="F696" i="2" s="1"/>
  <c r="F695" i="2" a="1"/>
  <c r="F695" i="2" s="1"/>
  <c r="F694" i="2" a="1"/>
  <c r="F694" i="2" s="1"/>
  <c r="F693" i="2" a="1"/>
  <c r="F693" i="2" s="1"/>
  <c r="F692" i="2" a="1"/>
  <c r="F692" i="2" s="1"/>
  <c r="F691" i="2" a="1"/>
  <c r="F691" i="2" s="1"/>
  <c r="F690" i="2" a="1"/>
  <c r="F690" i="2" s="1"/>
  <c r="F689" i="2" a="1"/>
  <c r="F689" i="2" s="1"/>
  <c r="F688" i="2" a="1"/>
  <c r="F688" i="2" s="1"/>
  <c r="F687" i="2" a="1"/>
  <c r="F687" i="2" s="1"/>
  <c r="F686" i="2" a="1"/>
  <c r="F686" i="2" s="1"/>
  <c r="F685" i="2" a="1"/>
  <c r="F685" i="2" s="1"/>
  <c r="F684" i="2" a="1"/>
  <c r="F684" i="2" s="1"/>
  <c r="F683" i="2" a="1"/>
  <c r="F683" i="2" s="1"/>
  <c r="F682" i="2" a="1"/>
  <c r="F682" i="2" s="1"/>
  <c r="F681" i="2" a="1"/>
  <c r="F681" i="2" s="1"/>
  <c r="F680" i="2" a="1"/>
  <c r="F680" i="2" s="1"/>
  <c r="F679" i="2" a="1"/>
  <c r="F679" i="2" s="1"/>
  <c r="F678" i="2" a="1"/>
  <c r="F678" i="2" s="1"/>
  <c r="F677" i="2" a="1"/>
  <c r="F677" i="2" s="1"/>
  <c r="F676" i="2" a="1"/>
  <c r="F676" i="2" s="1"/>
  <c r="F675" i="2" a="1"/>
  <c r="F675" i="2" s="1"/>
  <c r="F674" i="2" a="1"/>
  <c r="F674" i="2" s="1"/>
  <c r="F673" i="2" a="1"/>
  <c r="F673" i="2" s="1"/>
  <c r="F672" i="2" a="1"/>
  <c r="F672" i="2" s="1"/>
  <c r="F671" i="2" a="1"/>
  <c r="F671" i="2" s="1"/>
  <c r="F670" i="2" a="1"/>
  <c r="F670" i="2" s="1"/>
  <c r="F669" i="2" a="1"/>
  <c r="F669" i="2" s="1"/>
  <c r="F668" i="2" a="1"/>
  <c r="F668" i="2" s="1"/>
  <c r="F667" i="2" a="1"/>
  <c r="F667" i="2" s="1"/>
  <c r="F666" i="2" a="1"/>
  <c r="F666" i="2" s="1"/>
  <c r="F665" i="2" a="1"/>
  <c r="F665" i="2" s="1"/>
  <c r="F664" i="2" a="1"/>
  <c r="F664" i="2" s="1"/>
  <c r="F663" i="2" a="1"/>
  <c r="F663" i="2" s="1"/>
  <c r="F662" i="2" a="1"/>
  <c r="F662" i="2" s="1"/>
  <c r="F661" i="2" a="1"/>
  <c r="F661" i="2" s="1"/>
  <c r="F660" i="2" a="1"/>
  <c r="F660" i="2" s="1"/>
  <c r="F659" i="2" a="1"/>
  <c r="F659" i="2" s="1"/>
  <c r="F658" i="2" a="1"/>
  <c r="F658" i="2" s="1"/>
  <c r="F657" i="2" a="1"/>
  <c r="F657" i="2" s="1"/>
  <c r="F656" i="2" a="1"/>
  <c r="F656" i="2" s="1"/>
  <c r="F655" i="2" a="1"/>
  <c r="F655" i="2" s="1"/>
  <c r="F654" i="2" a="1"/>
  <c r="F654" i="2" s="1"/>
  <c r="F653" i="2" a="1"/>
  <c r="F653" i="2" s="1"/>
  <c r="F652" i="2" a="1"/>
  <c r="F652" i="2" s="1"/>
  <c r="F651" i="2" a="1"/>
  <c r="F651" i="2" s="1"/>
  <c r="F650" i="2" a="1"/>
  <c r="F650" i="2" s="1"/>
  <c r="F649" i="2" a="1"/>
  <c r="F649" i="2" s="1"/>
  <c r="F648" i="2" a="1"/>
  <c r="F648" i="2" s="1"/>
  <c r="F647" i="2" a="1"/>
  <c r="F647" i="2" s="1"/>
  <c r="F646" i="2" a="1"/>
  <c r="F646" i="2" s="1"/>
  <c r="F645" i="2" a="1"/>
  <c r="F645" i="2" s="1"/>
  <c r="F644" i="2" a="1"/>
  <c r="F644" i="2" s="1"/>
  <c r="F643" i="2" a="1"/>
  <c r="F643" i="2" s="1"/>
  <c r="F642" i="2" a="1"/>
  <c r="F642" i="2" s="1"/>
  <c r="F641" i="2" a="1"/>
  <c r="F641" i="2" s="1"/>
  <c r="F640" i="2" a="1"/>
  <c r="F640" i="2" s="1"/>
  <c r="F639" i="2" a="1"/>
  <c r="F639" i="2" s="1"/>
  <c r="F638" i="2" a="1"/>
  <c r="F638" i="2" s="1"/>
  <c r="F637" i="2" a="1"/>
  <c r="F637" i="2" s="1"/>
  <c r="F636" i="2" a="1"/>
  <c r="F636" i="2" s="1"/>
  <c r="F635" i="2" a="1"/>
  <c r="F635" i="2" s="1"/>
  <c r="F634" i="2" a="1"/>
  <c r="F634" i="2" s="1"/>
  <c r="F633" i="2" a="1"/>
  <c r="F633" i="2" s="1"/>
  <c r="F632" i="2" a="1"/>
  <c r="F632" i="2" s="1"/>
  <c r="F631" i="2" a="1"/>
  <c r="F631" i="2" s="1"/>
  <c r="F630" i="2" a="1"/>
  <c r="F630" i="2" s="1"/>
  <c r="F629" i="2" a="1"/>
  <c r="F629" i="2" s="1"/>
  <c r="F628" i="2" a="1"/>
  <c r="F628" i="2" s="1"/>
  <c r="F627" i="2" a="1"/>
  <c r="F627" i="2" s="1"/>
  <c r="F626" i="2" a="1"/>
  <c r="F626" i="2" s="1"/>
  <c r="F625" i="2" a="1"/>
  <c r="F625" i="2" s="1"/>
  <c r="F624" i="2" a="1"/>
  <c r="F624" i="2" s="1"/>
  <c r="F623" i="2" a="1"/>
  <c r="F623" i="2" s="1"/>
  <c r="F622" i="2" a="1"/>
  <c r="F622" i="2" s="1"/>
  <c r="F621" i="2" a="1"/>
  <c r="F621" i="2" s="1"/>
  <c r="F620" i="2" a="1"/>
  <c r="F620" i="2" s="1"/>
  <c r="F619" i="2" a="1"/>
  <c r="F619" i="2" s="1"/>
  <c r="F618" i="2" a="1"/>
  <c r="F618" i="2" s="1"/>
  <c r="F617" i="2" a="1"/>
  <c r="F617" i="2" s="1"/>
  <c r="F616" i="2" a="1"/>
  <c r="F616" i="2" s="1"/>
  <c r="F615" i="2" a="1"/>
  <c r="F615" i="2" s="1"/>
  <c r="F614" i="2" a="1"/>
  <c r="F614" i="2" s="1"/>
  <c r="F613" i="2" a="1"/>
  <c r="F613" i="2" s="1"/>
  <c r="F612" i="2" a="1"/>
  <c r="F612" i="2" s="1"/>
  <c r="F611" i="2" a="1"/>
  <c r="F611" i="2" s="1"/>
  <c r="F610" i="2" a="1"/>
  <c r="F610" i="2" s="1"/>
  <c r="F609" i="2" a="1"/>
  <c r="F609" i="2" s="1"/>
  <c r="F608" i="2" a="1"/>
  <c r="F608" i="2" s="1"/>
  <c r="F607" i="2" a="1"/>
  <c r="F607" i="2" s="1"/>
  <c r="F606" i="2" a="1"/>
  <c r="F606" i="2" s="1"/>
  <c r="F605" i="2" a="1"/>
  <c r="F605" i="2" s="1"/>
  <c r="F604" i="2" a="1"/>
  <c r="F604" i="2" s="1"/>
  <c r="F603" i="2" a="1"/>
  <c r="F603" i="2" s="1"/>
  <c r="F602" i="2" a="1"/>
  <c r="F602" i="2" s="1"/>
  <c r="F601" i="2" a="1"/>
  <c r="F601" i="2" s="1"/>
  <c r="F600" i="2" a="1"/>
  <c r="F600" i="2" s="1"/>
  <c r="F599" i="2" a="1"/>
  <c r="F599" i="2" s="1"/>
  <c r="F598" i="2" a="1"/>
  <c r="F598" i="2" s="1"/>
  <c r="F597" i="2" a="1"/>
  <c r="F597" i="2" s="1"/>
  <c r="F596" i="2" a="1"/>
  <c r="F596" i="2" s="1"/>
  <c r="F595" i="2" a="1"/>
  <c r="F595" i="2" s="1"/>
  <c r="F594" i="2" a="1"/>
  <c r="F594" i="2" s="1"/>
  <c r="F593" i="2" a="1"/>
  <c r="F593" i="2" s="1"/>
  <c r="F592" i="2" a="1"/>
  <c r="F592" i="2" s="1"/>
  <c r="F591" i="2" a="1"/>
  <c r="F591" i="2" s="1"/>
  <c r="F590" i="2" a="1"/>
  <c r="F590" i="2" s="1"/>
  <c r="F589" i="2" a="1"/>
  <c r="F589" i="2" s="1"/>
  <c r="F588" i="2" a="1"/>
  <c r="F588" i="2" s="1"/>
  <c r="F587" i="2" a="1"/>
  <c r="F587" i="2" s="1"/>
  <c r="F586" i="2" a="1"/>
  <c r="F586" i="2" s="1"/>
  <c r="F585" i="2" a="1"/>
  <c r="F585" i="2" s="1"/>
  <c r="F584" i="2" a="1"/>
  <c r="F584" i="2" s="1"/>
  <c r="F583" i="2" a="1"/>
  <c r="F583" i="2" s="1"/>
  <c r="F582" i="2" a="1"/>
  <c r="F582" i="2" s="1"/>
  <c r="F581" i="2" a="1"/>
  <c r="F581" i="2" s="1"/>
  <c r="F580" i="2" a="1"/>
  <c r="F580" i="2" s="1"/>
  <c r="F579" i="2" a="1"/>
  <c r="F579" i="2" s="1"/>
  <c r="F578" i="2" a="1"/>
  <c r="F578" i="2" s="1"/>
  <c r="F577" i="2" a="1"/>
  <c r="F577" i="2" s="1"/>
  <c r="F576" i="2" a="1"/>
  <c r="F576" i="2" s="1"/>
  <c r="F575" i="2" a="1"/>
  <c r="F575" i="2" s="1"/>
  <c r="F574" i="2" a="1"/>
  <c r="F574" i="2" s="1"/>
  <c r="F573" i="2" a="1"/>
  <c r="F573" i="2" s="1"/>
  <c r="F572" i="2" a="1"/>
  <c r="F572" i="2" s="1"/>
  <c r="F571" i="2" a="1"/>
  <c r="F571" i="2" s="1"/>
  <c r="F570" i="2" a="1"/>
  <c r="F570" i="2" s="1"/>
  <c r="F569" i="2" a="1"/>
  <c r="F569" i="2" s="1"/>
  <c r="F568" i="2" a="1"/>
  <c r="F568" i="2" s="1"/>
  <c r="F567" i="2" a="1"/>
  <c r="F567" i="2" s="1"/>
  <c r="F566" i="2" a="1"/>
  <c r="F566" i="2" s="1"/>
  <c r="F565" i="2" a="1"/>
  <c r="F565" i="2" s="1"/>
  <c r="F564" i="2" a="1"/>
  <c r="F564" i="2" s="1"/>
  <c r="F563" i="2" a="1"/>
  <c r="F563" i="2" s="1"/>
  <c r="H19" i="3"/>
  <c r="H20" i="3"/>
  <c r="H21" i="3"/>
  <c r="H23" i="3"/>
  <c r="H24" i="3"/>
  <c r="H25" i="3"/>
  <c r="H29" i="3"/>
  <c r="H33" i="3"/>
  <c r="H34" i="3"/>
  <c r="H36" i="3"/>
  <c r="H37" i="3"/>
  <c r="H38" i="3"/>
  <c r="H40" i="3"/>
  <c r="H41" i="3"/>
  <c r="H42" i="3"/>
  <c r="H46" i="3"/>
  <c r="H50" i="3"/>
  <c r="H51" i="3"/>
  <c r="H53" i="3"/>
  <c r="H54" i="3"/>
  <c r="H55" i="3"/>
  <c r="H57" i="3"/>
  <c r="H58" i="3"/>
  <c r="H59" i="3"/>
  <c r="H63" i="3"/>
  <c r="H67" i="3"/>
  <c r="H68" i="3"/>
  <c r="H70" i="3"/>
  <c r="H71" i="3"/>
  <c r="H72" i="3"/>
  <c r="H74" i="3"/>
  <c r="H75" i="3"/>
  <c r="H76" i="3"/>
  <c r="H80" i="3"/>
  <c r="H84" i="3"/>
  <c r="H85" i="3"/>
  <c r="H87" i="3"/>
  <c r="H88" i="3"/>
  <c r="H89" i="3"/>
  <c r="H91" i="3"/>
  <c r="H92" i="3"/>
  <c r="H93" i="3"/>
  <c r="H97" i="3"/>
  <c r="H101" i="3"/>
  <c r="H102" i="3"/>
  <c r="H3" i="3"/>
  <c r="H4" i="3"/>
  <c r="H6" i="3"/>
  <c r="H7" i="3"/>
  <c r="H8" i="3"/>
  <c r="H12" i="3"/>
  <c r="H16" i="3"/>
  <c r="H17" i="3"/>
  <c r="F20" i="4"/>
  <c r="D5" i="3"/>
  <c r="H5" i="3" s="1"/>
  <c r="D6" i="3"/>
  <c r="D7" i="3"/>
  <c r="D8" i="3"/>
  <c r="D9" i="3"/>
  <c r="D10" i="3"/>
  <c r="H10" i="3" s="1"/>
  <c r="D11" i="3"/>
  <c r="D12" i="3"/>
  <c r="D13" i="3"/>
  <c r="D14" i="3"/>
  <c r="D15" i="3"/>
  <c r="D16" i="3"/>
  <c r="D17" i="3"/>
  <c r="D18" i="3"/>
  <c r="D19" i="3"/>
  <c r="D20" i="3"/>
  <c r="D21" i="3"/>
  <c r="G53" i="3" l="1"/>
  <c r="G55" i="3"/>
  <c r="G71" i="3"/>
  <c r="G54" i="3"/>
  <c r="G77" i="3"/>
  <c r="G79" i="3"/>
  <c r="G62" i="3"/>
  <c r="G103" i="3"/>
  <c r="G89" i="3"/>
  <c r="I89" i="3" s="1"/>
  <c r="G90" i="3"/>
  <c r="G61" i="3"/>
  <c r="G80" i="3"/>
  <c r="I80" i="3" s="1"/>
  <c r="G63" i="3"/>
  <c r="I63" i="3" s="1"/>
  <c r="G101" i="3"/>
  <c r="I101" i="3" s="1"/>
  <c r="G64" i="3"/>
  <c r="G102" i="3"/>
  <c r="I102" i="3" s="1"/>
  <c r="G83" i="3"/>
  <c r="G66" i="3"/>
  <c r="G84" i="3"/>
  <c r="I84" i="3" s="1"/>
  <c r="G67" i="3"/>
  <c r="I67" i="3" s="1"/>
  <c r="G85" i="3"/>
  <c r="I85" i="3" s="1"/>
  <c r="G88" i="3"/>
  <c r="I88" i="3" s="1"/>
  <c r="G99" i="3"/>
  <c r="G100" i="3"/>
  <c r="G81" i="3"/>
  <c r="G82" i="3"/>
  <c r="G65" i="3"/>
  <c r="G68" i="3"/>
  <c r="I68" i="3" s="1"/>
  <c r="G86" i="3"/>
  <c r="G69" i="3"/>
  <c r="G87" i="3"/>
  <c r="I87" i="3" s="1"/>
  <c r="G70" i="3"/>
  <c r="I70" i="3" s="1"/>
  <c r="G73" i="3"/>
  <c r="G92" i="3"/>
  <c r="I92" i="3" s="1"/>
  <c r="G56" i="3"/>
  <c r="G75" i="3"/>
  <c r="I75" i="3" s="1"/>
  <c r="G93" i="3"/>
  <c r="I93" i="3" s="1"/>
  <c r="G76" i="3"/>
  <c r="I76" i="3" s="1"/>
  <c r="G94" i="3"/>
  <c r="G72" i="3"/>
  <c r="I72" i="3" s="1"/>
  <c r="G57" i="3"/>
  <c r="I57" i="3" s="1"/>
  <c r="G95" i="3"/>
  <c r="G96" i="3"/>
  <c r="G59" i="3"/>
  <c r="I59" i="3" s="1"/>
  <c r="G97" i="3"/>
  <c r="I97" i="3" s="1"/>
  <c r="G91" i="3"/>
  <c r="I91" i="3" s="1"/>
  <c r="G74" i="3"/>
  <c r="I74" i="3" s="1"/>
  <c r="G58" i="3"/>
  <c r="I58" i="3" s="1"/>
  <c r="G60" i="3"/>
  <c r="G78" i="3"/>
  <c r="G98" i="3"/>
  <c r="H18" i="3"/>
  <c r="H15" i="3"/>
  <c r="H14" i="3"/>
  <c r="H13" i="3"/>
  <c r="H11" i="3"/>
  <c r="H9" i="3"/>
  <c r="E2" i="2" a="1"/>
  <c r="E2" i="2" s="1"/>
  <c r="E1123" i="2" a="1"/>
  <c r="E1123" i="2" s="1"/>
  <c r="E1122" i="2" a="1"/>
  <c r="E1122" i="2" s="1"/>
  <c r="E1121" i="2" a="1"/>
  <c r="E1121" i="2" s="1"/>
  <c r="E1120" i="2" a="1"/>
  <c r="E1120" i="2" s="1"/>
  <c r="E1119" i="2" a="1"/>
  <c r="E1119" i="2" s="1"/>
  <c r="E1118" i="2" a="1"/>
  <c r="E1118" i="2" s="1"/>
  <c r="E1117" i="2" a="1"/>
  <c r="E1117" i="2" s="1"/>
  <c r="E1116" i="2" a="1"/>
  <c r="E1116" i="2" s="1"/>
  <c r="E1115" i="2" a="1"/>
  <c r="E1115" i="2" s="1"/>
  <c r="E1114" i="2" a="1"/>
  <c r="E1114" i="2" s="1"/>
  <c r="E1113" i="2" a="1"/>
  <c r="E1113" i="2" s="1"/>
  <c r="E1112" i="2" a="1"/>
  <c r="E1112" i="2" s="1"/>
  <c r="E1111" i="2" a="1"/>
  <c r="E1111" i="2" s="1"/>
  <c r="E1110" i="2" a="1"/>
  <c r="E1110" i="2" s="1"/>
  <c r="E1109" i="2" a="1"/>
  <c r="E1109" i="2" s="1"/>
  <c r="E1108" i="2" a="1"/>
  <c r="E1108" i="2" s="1"/>
  <c r="E1107" i="2" a="1"/>
  <c r="E1107" i="2" s="1"/>
  <c r="E1106" i="2" a="1"/>
  <c r="E1106" i="2" s="1"/>
  <c r="E1105" i="2" a="1"/>
  <c r="E1105" i="2" s="1"/>
  <c r="E1104" i="2" a="1"/>
  <c r="E1104" i="2" s="1"/>
  <c r="E1103" i="2" a="1"/>
  <c r="E1103" i="2" s="1"/>
  <c r="E1102" i="2" a="1"/>
  <c r="E1102" i="2" s="1"/>
  <c r="E1101" i="2" a="1"/>
  <c r="E1101" i="2" s="1"/>
  <c r="E1100" i="2" a="1"/>
  <c r="E1100" i="2" s="1"/>
  <c r="E1099" i="2" a="1"/>
  <c r="E1099" i="2" s="1"/>
  <c r="E1098" i="2" a="1"/>
  <c r="E1098" i="2" s="1"/>
  <c r="E1097" i="2" a="1"/>
  <c r="E1097" i="2" s="1"/>
  <c r="E1096" i="2" a="1"/>
  <c r="E1096" i="2" s="1"/>
  <c r="E1095" i="2" a="1"/>
  <c r="E1095" i="2" s="1"/>
  <c r="E1094" i="2" a="1"/>
  <c r="E1094" i="2" s="1"/>
  <c r="E1093" i="2" a="1"/>
  <c r="E1093" i="2" s="1"/>
  <c r="E1092" i="2" a="1"/>
  <c r="E1092" i="2" s="1"/>
  <c r="E1091" i="2" a="1"/>
  <c r="E1091" i="2" s="1"/>
  <c r="E1090" i="2" a="1"/>
  <c r="E1090" i="2" s="1"/>
  <c r="E1089" i="2" a="1"/>
  <c r="E1089" i="2" s="1"/>
  <c r="E1088" i="2" a="1"/>
  <c r="E1088" i="2" s="1"/>
  <c r="E1087" i="2" a="1"/>
  <c r="E1087" i="2" s="1"/>
  <c r="E1086" i="2" a="1"/>
  <c r="E1086" i="2" s="1"/>
  <c r="E1085" i="2" a="1"/>
  <c r="E1085" i="2" s="1"/>
  <c r="E1084" i="2" a="1"/>
  <c r="E1084" i="2" s="1"/>
  <c r="E1083" i="2" a="1"/>
  <c r="E1083" i="2" s="1"/>
  <c r="E1082" i="2" a="1"/>
  <c r="E1082" i="2" s="1"/>
  <c r="E1081" i="2" a="1"/>
  <c r="E1081" i="2" s="1"/>
  <c r="E1080" i="2" a="1"/>
  <c r="E1080" i="2" s="1"/>
  <c r="E1079" i="2" a="1"/>
  <c r="E1079" i="2" s="1"/>
  <c r="E1078" i="2" a="1"/>
  <c r="E1078" i="2" s="1"/>
  <c r="E1077" i="2" a="1"/>
  <c r="E1077" i="2" s="1"/>
  <c r="E1076" i="2" a="1"/>
  <c r="E1076" i="2" s="1"/>
  <c r="E1075" i="2" a="1"/>
  <c r="E1075" i="2" s="1"/>
  <c r="E1074" i="2" a="1"/>
  <c r="E1074" i="2" s="1"/>
  <c r="E1073" i="2" a="1"/>
  <c r="E1073" i="2" s="1"/>
  <c r="E1072" i="2" a="1"/>
  <c r="E1072" i="2" s="1"/>
  <c r="E1071" i="2" a="1"/>
  <c r="E1071" i="2" s="1"/>
  <c r="E1070" i="2" a="1"/>
  <c r="E1070" i="2" s="1"/>
  <c r="E1069" i="2" a="1"/>
  <c r="E1069" i="2" s="1"/>
  <c r="E1068" i="2" a="1"/>
  <c r="E1068" i="2" s="1"/>
  <c r="E1067" i="2" a="1"/>
  <c r="E1067" i="2" s="1"/>
  <c r="E1066" i="2" a="1"/>
  <c r="E1066" i="2" s="1"/>
  <c r="E1065" i="2" a="1"/>
  <c r="E1065" i="2" s="1"/>
  <c r="E1064" i="2" a="1"/>
  <c r="E1064" i="2" s="1"/>
  <c r="E1063" i="2" a="1"/>
  <c r="E1063" i="2" s="1"/>
  <c r="E1062" i="2" a="1"/>
  <c r="E1062" i="2" s="1"/>
  <c r="E1061" i="2" a="1"/>
  <c r="E1061" i="2" s="1"/>
  <c r="E1060" i="2" a="1"/>
  <c r="E1060" i="2" s="1"/>
  <c r="E1059" i="2" a="1"/>
  <c r="E1059" i="2" s="1"/>
  <c r="E1058" i="2" a="1"/>
  <c r="E1058" i="2" s="1"/>
  <c r="E1057" i="2" a="1"/>
  <c r="E1057" i="2" s="1"/>
  <c r="E1056" i="2" a="1"/>
  <c r="E1056" i="2" s="1"/>
  <c r="E1055" i="2" a="1"/>
  <c r="E1055" i="2" s="1"/>
  <c r="E1054" i="2" a="1"/>
  <c r="E1054" i="2" s="1"/>
  <c r="E1053" i="2" a="1"/>
  <c r="E1053" i="2" s="1"/>
  <c r="E1052" i="2" a="1"/>
  <c r="E1052" i="2" s="1"/>
  <c r="E1051" i="2" a="1"/>
  <c r="E1051" i="2" s="1"/>
  <c r="E1050" i="2" a="1"/>
  <c r="E1050" i="2" s="1"/>
  <c r="E1049" i="2" a="1"/>
  <c r="E1049" i="2" s="1"/>
  <c r="E1048" i="2" a="1"/>
  <c r="E1048" i="2" s="1"/>
  <c r="E1047" i="2" a="1"/>
  <c r="E1047" i="2" s="1"/>
  <c r="E1046" i="2" a="1"/>
  <c r="E1046" i="2" s="1"/>
  <c r="E1045" i="2" a="1"/>
  <c r="E1045" i="2" s="1"/>
  <c r="E1044" i="2" a="1"/>
  <c r="E1044" i="2" s="1"/>
  <c r="E1043" i="2" a="1"/>
  <c r="E1043" i="2" s="1"/>
  <c r="E1042" i="2" a="1"/>
  <c r="E1042" i="2" s="1"/>
  <c r="E1041" i="2" a="1"/>
  <c r="E1041" i="2" s="1"/>
  <c r="E1040" i="2" a="1"/>
  <c r="E1040" i="2" s="1"/>
  <c r="E1039" i="2" a="1"/>
  <c r="E1039" i="2" s="1"/>
  <c r="E1038" i="2" a="1"/>
  <c r="E1038" i="2" s="1"/>
  <c r="E1037" i="2" a="1"/>
  <c r="E1037" i="2" s="1"/>
  <c r="E1036" i="2" a="1"/>
  <c r="E1036" i="2" s="1"/>
  <c r="E1035" i="2" a="1"/>
  <c r="E1035" i="2" s="1"/>
  <c r="E1034" i="2" a="1"/>
  <c r="E1034" i="2" s="1"/>
  <c r="E1033" i="2" a="1"/>
  <c r="E1033" i="2" s="1"/>
  <c r="E1032" i="2" a="1"/>
  <c r="E1032" i="2" s="1"/>
  <c r="E1031" i="2" a="1"/>
  <c r="E1031" i="2" s="1"/>
  <c r="E1030" i="2" a="1"/>
  <c r="E1030" i="2" s="1"/>
  <c r="E1029" i="2" a="1"/>
  <c r="E1029" i="2" s="1"/>
  <c r="E1028" i="2" a="1"/>
  <c r="E1028" i="2" s="1"/>
  <c r="E1027" i="2" a="1"/>
  <c r="E1027" i="2" s="1"/>
  <c r="E1026" i="2" a="1"/>
  <c r="E1026" i="2" s="1"/>
  <c r="E1025" i="2" a="1"/>
  <c r="E1025" i="2" s="1"/>
  <c r="E1024" i="2" a="1"/>
  <c r="E1024" i="2" s="1"/>
  <c r="E1023" i="2" a="1"/>
  <c r="E1023" i="2" s="1"/>
  <c r="E1022" i="2" a="1"/>
  <c r="E1022" i="2" s="1"/>
  <c r="E1021" i="2" a="1"/>
  <c r="E1021" i="2" s="1"/>
  <c r="E1020" i="2" a="1"/>
  <c r="E1020" i="2" s="1"/>
  <c r="E1019" i="2" a="1"/>
  <c r="E1019" i="2" s="1"/>
  <c r="E1018" i="2" a="1"/>
  <c r="E1018" i="2" s="1"/>
  <c r="E1017" i="2" a="1"/>
  <c r="E1017" i="2" s="1"/>
  <c r="E1016" i="2" a="1"/>
  <c r="E1016" i="2" s="1"/>
  <c r="E1015" i="2" a="1"/>
  <c r="E1015" i="2" s="1"/>
  <c r="E1014" i="2" a="1"/>
  <c r="E1014" i="2" s="1"/>
  <c r="E1013" i="2" a="1"/>
  <c r="E1013" i="2" s="1"/>
  <c r="E1012" i="2" a="1"/>
  <c r="E1012" i="2" s="1"/>
  <c r="E1011" i="2" a="1"/>
  <c r="E1011" i="2" s="1"/>
  <c r="E1010" i="2" a="1"/>
  <c r="E1010" i="2" s="1"/>
  <c r="E1009" i="2" a="1"/>
  <c r="E1009" i="2" s="1"/>
  <c r="E1008" i="2" a="1"/>
  <c r="E1008" i="2" s="1"/>
  <c r="E1007" i="2" a="1"/>
  <c r="E1007" i="2" s="1"/>
  <c r="E1006" i="2" a="1"/>
  <c r="E1006" i="2" s="1"/>
  <c r="E1005" i="2" a="1"/>
  <c r="E1005" i="2" s="1"/>
  <c r="E1004" i="2" a="1"/>
  <c r="E1004" i="2" s="1"/>
  <c r="E1003" i="2" a="1"/>
  <c r="E1003" i="2" s="1"/>
  <c r="E1002" i="2" a="1"/>
  <c r="E1002" i="2" s="1"/>
  <c r="E1001" i="2" a="1"/>
  <c r="E1001" i="2" s="1"/>
  <c r="E1000" i="2" a="1"/>
  <c r="E1000" i="2" s="1"/>
  <c r="E999" i="2" a="1"/>
  <c r="E999" i="2" s="1"/>
  <c r="E998" i="2" a="1"/>
  <c r="E998" i="2" s="1"/>
  <c r="E997" i="2" a="1"/>
  <c r="E997" i="2" s="1"/>
  <c r="E996" i="2" a="1"/>
  <c r="E996" i="2" s="1"/>
  <c r="E995" i="2" a="1"/>
  <c r="E995" i="2" s="1"/>
  <c r="E994" i="2" a="1"/>
  <c r="E994" i="2" s="1"/>
  <c r="E993" i="2" a="1"/>
  <c r="E993" i="2" s="1"/>
  <c r="E992" i="2" a="1"/>
  <c r="E992" i="2" s="1"/>
  <c r="E991" i="2" a="1"/>
  <c r="E991" i="2" s="1"/>
  <c r="E990" i="2" a="1"/>
  <c r="E990" i="2" s="1"/>
  <c r="E989" i="2" a="1"/>
  <c r="E989" i="2" s="1"/>
  <c r="E988" i="2" a="1"/>
  <c r="E988" i="2" s="1"/>
  <c r="E987" i="2" a="1"/>
  <c r="E987" i="2" s="1"/>
  <c r="E986" i="2" a="1"/>
  <c r="E986" i="2" s="1"/>
  <c r="E985" i="2" a="1"/>
  <c r="E985" i="2" s="1"/>
  <c r="E984" i="2" a="1"/>
  <c r="E984" i="2" s="1"/>
  <c r="E983" i="2" a="1"/>
  <c r="E983" i="2" s="1"/>
  <c r="E982" i="2" a="1"/>
  <c r="E982" i="2" s="1"/>
  <c r="E981" i="2" a="1"/>
  <c r="E981" i="2" s="1"/>
  <c r="E980" i="2" a="1"/>
  <c r="E980" i="2" s="1"/>
  <c r="E979" i="2" a="1"/>
  <c r="E979" i="2" s="1"/>
  <c r="E978" i="2" a="1"/>
  <c r="E978" i="2" s="1"/>
  <c r="E977" i="2" a="1"/>
  <c r="E977" i="2" s="1"/>
  <c r="E976" i="2" a="1"/>
  <c r="E976" i="2" s="1"/>
  <c r="E975" i="2" a="1"/>
  <c r="E975" i="2" s="1"/>
  <c r="E974" i="2" a="1"/>
  <c r="E974" i="2" s="1"/>
  <c r="E973" i="2" a="1"/>
  <c r="E973" i="2" s="1"/>
  <c r="E972" i="2" a="1"/>
  <c r="E972" i="2" s="1"/>
  <c r="E971" i="2" a="1"/>
  <c r="E971" i="2" s="1"/>
  <c r="E970" i="2" a="1"/>
  <c r="E970" i="2" s="1"/>
  <c r="E969" i="2" a="1"/>
  <c r="E969" i="2" s="1"/>
  <c r="E968" i="2" a="1"/>
  <c r="E968" i="2" s="1"/>
  <c r="E967" i="2" a="1"/>
  <c r="E967" i="2" s="1"/>
  <c r="E966" i="2" a="1"/>
  <c r="E966" i="2" s="1"/>
  <c r="E965" i="2" a="1"/>
  <c r="E965" i="2" s="1"/>
  <c r="E964" i="2" a="1"/>
  <c r="E964" i="2" s="1"/>
  <c r="E963" i="2" a="1"/>
  <c r="E963" i="2" s="1"/>
  <c r="E962" i="2" a="1"/>
  <c r="E962" i="2" s="1"/>
  <c r="E961" i="2" a="1"/>
  <c r="E961" i="2" s="1"/>
  <c r="E960" i="2" a="1"/>
  <c r="E960" i="2" s="1"/>
  <c r="E959" i="2" a="1"/>
  <c r="E959" i="2" s="1"/>
  <c r="E958" i="2" a="1"/>
  <c r="E958" i="2" s="1"/>
  <c r="E957" i="2" a="1"/>
  <c r="E957" i="2" s="1"/>
  <c r="E956" i="2" a="1"/>
  <c r="E956" i="2" s="1"/>
  <c r="E955" i="2" a="1"/>
  <c r="E955" i="2" s="1"/>
  <c r="E954" i="2" a="1"/>
  <c r="E954" i="2" s="1"/>
  <c r="E953" i="2" a="1"/>
  <c r="E953" i="2" s="1"/>
  <c r="E952" i="2" a="1"/>
  <c r="E952" i="2" s="1"/>
  <c r="E951" i="2" a="1"/>
  <c r="E951" i="2" s="1"/>
  <c r="E950" i="2" a="1"/>
  <c r="E950" i="2" s="1"/>
  <c r="E949" i="2" a="1"/>
  <c r="E949" i="2" s="1"/>
  <c r="E948" i="2" a="1"/>
  <c r="E948" i="2" s="1"/>
  <c r="E947" i="2" a="1"/>
  <c r="E947" i="2" s="1"/>
  <c r="E946" i="2" a="1"/>
  <c r="E946" i="2" s="1"/>
  <c r="E945" i="2" a="1"/>
  <c r="E945" i="2" s="1"/>
  <c r="E944" i="2" a="1"/>
  <c r="E944" i="2" s="1"/>
  <c r="E943" i="2" a="1"/>
  <c r="E943" i="2" s="1"/>
  <c r="E942" i="2" a="1"/>
  <c r="E942" i="2" s="1"/>
  <c r="E941" i="2" a="1"/>
  <c r="E941" i="2" s="1"/>
  <c r="E940" i="2" a="1"/>
  <c r="E940" i="2" s="1"/>
  <c r="E939" i="2" a="1"/>
  <c r="E939" i="2" s="1"/>
  <c r="E938" i="2" a="1"/>
  <c r="E938" i="2" s="1"/>
  <c r="E937" i="2" a="1"/>
  <c r="E937" i="2" s="1"/>
  <c r="E936" i="2" a="1"/>
  <c r="E936" i="2" s="1"/>
  <c r="E935" i="2" a="1"/>
  <c r="E935" i="2" s="1"/>
  <c r="E934" i="2" a="1"/>
  <c r="E934" i="2" s="1"/>
  <c r="E933" i="2" a="1"/>
  <c r="E933" i="2" s="1"/>
  <c r="E932" i="2" a="1"/>
  <c r="E932" i="2" s="1"/>
  <c r="E931" i="2" a="1"/>
  <c r="E931" i="2" s="1"/>
  <c r="E930" i="2" a="1"/>
  <c r="E930" i="2" s="1"/>
  <c r="E929" i="2" a="1"/>
  <c r="E929" i="2" s="1"/>
  <c r="E928" i="2" a="1"/>
  <c r="E928" i="2" s="1"/>
  <c r="E927" i="2" a="1"/>
  <c r="E927" i="2" s="1"/>
  <c r="E926" i="2" a="1"/>
  <c r="E926" i="2" s="1"/>
  <c r="E925" i="2" a="1"/>
  <c r="E925" i="2" s="1"/>
  <c r="E924" i="2" a="1"/>
  <c r="E924" i="2" s="1"/>
  <c r="E923" i="2" a="1"/>
  <c r="E923" i="2" s="1"/>
  <c r="E922" i="2" a="1"/>
  <c r="E922" i="2" s="1"/>
  <c r="E921" i="2" a="1"/>
  <c r="E921" i="2" s="1"/>
  <c r="E920" i="2" a="1"/>
  <c r="E920" i="2" s="1"/>
  <c r="E919" i="2" a="1"/>
  <c r="E919" i="2" s="1"/>
  <c r="E918" i="2" a="1"/>
  <c r="E918" i="2" s="1"/>
  <c r="E917" i="2" a="1"/>
  <c r="E917" i="2" s="1"/>
  <c r="E916" i="2" a="1"/>
  <c r="E916" i="2" s="1"/>
  <c r="E915" i="2" a="1"/>
  <c r="E915" i="2" s="1"/>
  <c r="E914" i="2" a="1"/>
  <c r="E914" i="2" s="1"/>
  <c r="E913" i="2" a="1"/>
  <c r="E913" i="2" s="1"/>
  <c r="E912" i="2" a="1"/>
  <c r="E912" i="2" s="1"/>
  <c r="E911" i="2" a="1"/>
  <c r="E911" i="2" s="1"/>
  <c r="E910" i="2" a="1"/>
  <c r="E910" i="2" s="1"/>
  <c r="E909" i="2" a="1"/>
  <c r="E909" i="2" s="1"/>
  <c r="E908" i="2" a="1"/>
  <c r="E908" i="2" s="1"/>
  <c r="E907" i="2" a="1"/>
  <c r="E907" i="2" s="1"/>
  <c r="E906" i="2" a="1"/>
  <c r="E906" i="2" s="1"/>
  <c r="E905" i="2" a="1"/>
  <c r="E905" i="2" s="1"/>
  <c r="E904" i="2" a="1"/>
  <c r="E904" i="2" s="1"/>
  <c r="E903" i="2" a="1"/>
  <c r="E903" i="2" s="1"/>
  <c r="E902" i="2" a="1"/>
  <c r="E902" i="2" s="1"/>
  <c r="E901" i="2" a="1"/>
  <c r="E901" i="2" s="1"/>
  <c r="E900" i="2" a="1"/>
  <c r="E900" i="2" s="1"/>
  <c r="E899" i="2" a="1"/>
  <c r="E899" i="2" s="1"/>
  <c r="E898" i="2" a="1"/>
  <c r="E898" i="2" s="1"/>
  <c r="E897" i="2" a="1"/>
  <c r="E897" i="2" s="1"/>
  <c r="E896" i="2" a="1"/>
  <c r="E896" i="2" s="1"/>
  <c r="E895" i="2" a="1"/>
  <c r="E895" i="2" s="1"/>
  <c r="E894" i="2" a="1"/>
  <c r="E894" i="2" s="1"/>
  <c r="E893" i="2" a="1"/>
  <c r="E893" i="2" s="1"/>
  <c r="E892" i="2" a="1"/>
  <c r="E892" i="2" s="1"/>
  <c r="E891" i="2" a="1"/>
  <c r="E891" i="2" s="1"/>
  <c r="E890" i="2" a="1"/>
  <c r="E890" i="2" s="1"/>
  <c r="E889" i="2" a="1"/>
  <c r="E889" i="2" s="1"/>
  <c r="E888" i="2" a="1"/>
  <c r="E888" i="2" s="1"/>
  <c r="E887" i="2" a="1"/>
  <c r="E887" i="2" s="1"/>
  <c r="E886" i="2" a="1"/>
  <c r="E886" i="2" s="1"/>
  <c r="E885" i="2" a="1"/>
  <c r="E885" i="2" s="1"/>
  <c r="E884" i="2" a="1"/>
  <c r="E884" i="2" s="1"/>
  <c r="E883" i="2" a="1"/>
  <c r="E883" i="2" s="1"/>
  <c r="E882" i="2" a="1"/>
  <c r="E882" i="2" s="1"/>
  <c r="E881" i="2" a="1"/>
  <c r="E881" i="2" s="1"/>
  <c r="E880" i="2" a="1"/>
  <c r="E880" i="2" s="1"/>
  <c r="E879" i="2" a="1"/>
  <c r="E879" i="2" s="1"/>
  <c r="E878" i="2" a="1"/>
  <c r="E878" i="2" s="1"/>
  <c r="E877" i="2" a="1"/>
  <c r="E877" i="2" s="1"/>
  <c r="E876" i="2" a="1"/>
  <c r="E876" i="2" s="1"/>
  <c r="E875" i="2" a="1"/>
  <c r="E875" i="2" s="1"/>
  <c r="E874" i="2" a="1"/>
  <c r="E874" i="2" s="1"/>
  <c r="E873" i="2" a="1"/>
  <c r="E873" i="2" s="1"/>
  <c r="E872" i="2" a="1"/>
  <c r="E872" i="2" s="1"/>
  <c r="E871" i="2" a="1"/>
  <c r="E871" i="2" s="1"/>
  <c r="E870" i="2" a="1"/>
  <c r="E870" i="2" s="1"/>
  <c r="E869" i="2" a="1"/>
  <c r="E869" i="2" s="1"/>
  <c r="E868" i="2" a="1"/>
  <c r="E868" i="2" s="1"/>
  <c r="E867" i="2" a="1"/>
  <c r="E867" i="2" s="1"/>
  <c r="E866" i="2" a="1"/>
  <c r="E866" i="2" s="1"/>
  <c r="E865" i="2" a="1"/>
  <c r="E865" i="2" s="1"/>
  <c r="E864" i="2" a="1"/>
  <c r="E864" i="2" s="1"/>
  <c r="E863" i="2" a="1"/>
  <c r="E863" i="2" s="1"/>
  <c r="E862" i="2" a="1"/>
  <c r="E862" i="2" s="1"/>
  <c r="E861" i="2" a="1"/>
  <c r="E861" i="2" s="1"/>
  <c r="E860" i="2" a="1"/>
  <c r="E860" i="2" s="1"/>
  <c r="E859" i="2" a="1"/>
  <c r="E859" i="2" s="1"/>
  <c r="E858" i="2" a="1"/>
  <c r="E858" i="2" s="1"/>
  <c r="E857" i="2" a="1"/>
  <c r="E857" i="2" s="1"/>
  <c r="E856" i="2" a="1"/>
  <c r="E856" i="2" s="1"/>
  <c r="E855" i="2" a="1"/>
  <c r="E855" i="2" s="1"/>
  <c r="E854" i="2" a="1"/>
  <c r="E854" i="2" s="1"/>
  <c r="E853" i="2" a="1"/>
  <c r="E853" i="2" s="1"/>
  <c r="E852" i="2" a="1"/>
  <c r="E852" i="2" s="1"/>
  <c r="E851" i="2" a="1"/>
  <c r="E851" i="2" s="1"/>
  <c r="E850" i="2" a="1"/>
  <c r="E850" i="2" s="1"/>
  <c r="E849" i="2" a="1"/>
  <c r="E849" i="2" s="1"/>
  <c r="E848" i="2" a="1"/>
  <c r="E848" i="2" s="1"/>
  <c r="E847" i="2" a="1"/>
  <c r="E847" i="2" s="1"/>
  <c r="E846" i="2" a="1"/>
  <c r="E846" i="2" s="1"/>
  <c r="E845" i="2" a="1"/>
  <c r="E845" i="2" s="1"/>
  <c r="E844" i="2" a="1"/>
  <c r="E844" i="2" s="1"/>
  <c r="E843" i="2" a="1"/>
  <c r="E843" i="2" s="1"/>
  <c r="E842" i="2" a="1"/>
  <c r="E842" i="2" s="1"/>
  <c r="E841" i="2" a="1"/>
  <c r="E841" i="2" s="1"/>
  <c r="E840" i="2" a="1"/>
  <c r="E840" i="2" s="1"/>
  <c r="E839" i="2" a="1"/>
  <c r="E839" i="2" s="1"/>
  <c r="E838" i="2" a="1"/>
  <c r="E838" i="2" s="1"/>
  <c r="E837" i="2" a="1"/>
  <c r="E837" i="2" s="1"/>
  <c r="E836" i="2" a="1"/>
  <c r="E836" i="2" s="1"/>
  <c r="E835" i="2" a="1"/>
  <c r="E835" i="2" s="1"/>
  <c r="E834" i="2" a="1"/>
  <c r="E834" i="2" s="1"/>
  <c r="E833" i="2" a="1"/>
  <c r="E833" i="2" s="1"/>
  <c r="E832" i="2" a="1"/>
  <c r="E832" i="2" s="1"/>
  <c r="E831" i="2" a="1"/>
  <c r="E831" i="2" s="1"/>
  <c r="E830" i="2" a="1"/>
  <c r="E830" i="2" s="1"/>
  <c r="E829" i="2" a="1"/>
  <c r="E829" i="2" s="1"/>
  <c r="E828" i="2" a="1"/>
  <c r="E828" i="2" s="1"/>
  <c r="E827" i="2" a="1"/>
  <c r="E827" i="2" s="1"/>
  <c r="E826" i="2" a="1"/>
  <c r="E826" i="2" s="1"/>
  <c r="E825" i="2" a="1"/>
  <c r="E825" i="2" s="1"/>
  <c r="E824" i="2" a="1"/>
  <c r="E824" i="2" s="1"/>
  <c r="E823" i="2" a="1"/>
  <c r="E823" i="2" s="1"/>
  <c r="E822" i="2" a="1"/>
  <c r="E822" i="2" s="1"/>
  <c r="E821" i="2" a="1"/>
  <c r="E821" i="2" s="1"/>
  <c r="E820" i="2" a="1"/>
  <c r="E820" i="2" s="1"/>
  <c r="E819" i="2" a="1"/>
  <c r="E819" i="2" s="1"/>
  <c r="E818" i="2" a="1"/>
  <c r="E818" i="2" s="1"/>
  <c r="E817" i="2" a="1"/>
  <c r="E817" i="2" s="1"/>
  <c r="E816" i="2" a="1"/>
  <c r="E816" i="2" s="1"/>
  <c r="E815" i="2" a="1"/>
  <c r="E815" i="2" s="1"/>
  <c r="E814" i="2" a="1"/>
  <c r="E814" i="2" s="1"/>
  <c r="E813" i="2" a="1"/>
  <c r="E813" i="2" s="1"/>
  <c r="E812" i="2" a="1"/>
  <c r="E812" i="2" s="1"/>
  <c r="E811" i="2" a="1"/>
  <c r="E811" i="2" s="1"/>
  <c r="E810" i="2" a="1"/>
  <c r="E810" i="2" s="1"/>
  <c r="E809" i="2" a="1"/>
  <c r="E809" i="2" s="1"/>
  <c r="E808" i="2" a="1"/>
  <c r="E808" i="2" s="1"/>
  <c r="E807" i="2" a="1"/>
  <c r="E807" i="2" s="1"/>
  <c r="E806" i="2" a="1"/>
  <c r="E806" i="2" s="1"/>
  <c r="E805" i="2" a="1"/>
  <c r="E805" i="2" s="1"/>
  <c r="E804" i="2" a="1"/>
  <c r="E804" i="2" s="1"/>
  <c r="E803" i="2" a="1"/>
  <c r="E803" i="2" s="1"/>
  <c r="E802" i="2" a="1"/>
  <c r="E802" i="2" s="1"/>
  <c r="E801" i="2" a="1"/>
  <c r="E801" i="2" s="1"/>
  <c r="E800" i="2" a="1"/>
  <c r="E800" i="2" s="1"/>
  <c r="E799" i="2" a="1"/>
  <c r="E799" i="2" s="1"/>
  <c r="E798" i="2" a="1"/>
  <c r="E798" i="2" s="1"/>
  <c r="E797" i="2" a="1"/>
  <c r="E797" i="2" s="1"/>
  <c r="E796" i="2" a="1"/>
  <c r="E796" i="2" s="1"/>
  <c r="E795" i="2" a="1"/>
  <c r="E795" i="2" s="1"/>
  <c r="E794" i="2" a="1"/>
  <c r="E794" i="2" s="1"/>
  <c r="E793" i="2" a="1"/>
  <c r="E793" i="2" s="1"/>
  <c r="E792" i="2" a="1"/>
  <c r="E792" i="2" s="1"/>
  <c r="E791" i="2" a="1"/>
  <c r="E791" i="2" s="1"/>
  <c r="E790" i="2" a="1"/>
  <c r="E790" i="2" s="1"/>
  <c r="E789" i="2" a="1"/>
  <c r="E789" i="2" s="1"/>
  <c r="E788" i="2" a="1"/>
  <c r="E788" i="2" s="1"/>
  <c r="E787" i="2" a="1"/>
  <c r="E787" i="2" s="1"/>
  <c r="E786" i="2" a="1"/>
  <c r="E786" i="2" s="1"/>
  <c r="E785" i="2" a="1"/>
  <c r="E785" i="2" s="1"/>
  <c r="E784" i="2" a="1"/>
  <c r="E784" i="2" s="1"/>
  <c r="E783" i="2" a="1"/>
  <c r="E783" i="2" s="1"/>
  <c r="E782" i="2" a="1"/>
  <c r="E782" i="2" s="1"/>
  <c r="E781" i="2" a="1"/>
  <c r="E781" i="2" s="1"/>
  <c r="E780" i="2" a="1"/>
  <c r="E780" i="2" s="1"/>
  <c r="E779" i="2" a="1"/>
  <c r="E779" i="2" s="1"/>
  <c r="E778" i="2" a="1"/>
  <c r="E778" i="2" s="1"/>
  <c r="E777" i="2" a="1"/>
  <c r="E777" i="2" s="1"/>
  <c r="E776" i="2" a="1"/>
  <c r="E776" i="2" s="1"/>
  <c r="E775" i="2" a="1"/>
  <c r="E775" i="2" s="1"/>
  <c r="E774" i="2" a="1"/>
  <c r="E774" i="2" s="1"/>
  <c r="E773" i="2" a="1"/>
  <c r="E773" i="2" s="1"/>
  <c r="E772" i="2" a="1"/>
  <c r="E772" i="2" s="1"/>
  <c r="E771" i="2" a="1"/>
  <c r="E771" i="2" s="1"/>
  <c r="E770" i="2" a="1"/>
  <c r="E770" i="2" s="1"/>
  <c r="E769" i="2" a="1"/>
  <c r="E769" i="2" s="1"/>
  <c r="E768" i="2" a="1"/>
  <c r="E768" i="2" s="1"/>
  <c r="E767" i="2" a="1"/>
  <c r="E767" i="2" s="1"/>
  <c r="E766" i="2" a="1"/>
  <c r="E766" i="2" s="1"/>
  <c r="E765" i="2" a="1"/>
  <c r="E765" i="2" s="1"/>
  <c r="E764" i="2" a="1"/>
  <c r="E764" i="2" s="1"/>
  <c r="E763" i="2" a="1"/>
  <c r="E763" i="2" s="1"/>
  <c r="E762" i="2" a="1"/>
  <c r="E762" i="2" s="1"/>
  <c r="E761" i="2" a="1"/>
  <c r="E761" i="2" s="1"/>
  <c r="E760" i="2" a="1"/>
  <c r="E760" i="2" s="1"/>
  <c r="E759" i="2" a="1"/>
  <c r="E759" i="2" s="1"/>
  <c r="E758" i="2" a="1"/>
  <c r="E758" i="2" s="1"/>
  <c r="E757" i="2" a="1"/>
  <c r="E757" i="2" s="1"/>
  <c r="E756" i="2" a="1"/>
  <c r="E756" i="2" s="1"/>
  <c r="E755" i="2" a="1"/>
  <c r="E755" i="2" s="1"/>
  <c r="E754" i="2" a="1"/>
  <c r="E754" i="2" s="1"/>
  <c r="E753" i="2" a="1"/>
  <c r="E753" i="2" s="1"/>
  <c r="E752" i="2" a="1"/>
  <c r="E752" i="2" s="1"/>
  <c r="E751" i="2" a="1"/>
  <c r="E751" i="2" s="1"/>
  <c r="E750" i="2" a="1"/>
  <c r="E750" i="2" s="1"/>
  <c r="E749" i="2" a="1"/>
  <c r="E749" i="2" s="1"/>
  <c r="E748" i="2" a="1"/>
  <c r="E748" i="2" s="1"/>
  <c r="E747" i="2" a="1"/>
  <c r="E747" i="2" s="1"/>
  <c r="E746" i="2" a="1"/>
  <c r="E746" i="2" s="1"/>
  <c r="E745" i="2" a="1"/>
  <c r="E745" i="2" s="1"/>
  <c r="E744" i="2" a="1"/>
  <c r="E744" i="2" s="1"/>
  <c r="E743" i="2" a="1"/>
  <c r="E743" i="2" s="1"/>
  <c r="E742" i="2" a="1"/>
  <c r="E742" i="2" s="1"/>
  <c r="E741" i="2" a="1"/>
  <c r="E741" i="2" s="1"/>
  <c r="E740" i="2" a="1"/>
  <c r="E740" i="2" s="1"/>
  <c r="E739" i="2" a="1"/>
  <c r="E739" i="2" s="1"/>
  <c r="E738" i="2" a="1"/>
  <c r="E738" i="2" s="1"/>
  <c r="E737" i="2" a="1"/>
  <c r="E737" i="2" s="1"/>
  <c r="E736" i="2" a="1"/>
  <c r="E736" i="2" s="1"/>
  <c r="E735" i="2" a="1"/>
  <c r="E735" i="2" s="1"/>
  <c r="E734" i="2" a="1"/>
  <c r="E734" i="2" s="1"/>
  <c r="E733" i="2" a="1"/>
  <c r="E733" i="2" s="1"/>
  <c r="E732" i="2" a="1"/>
  <c r="E732" i="2" s="1"/>
  <c r="E731" i="2" a="1"/>
  <c r="E731" i="2" s="1"/>
  <c r="E730" i="2" a="1"/>
  <c r="E730" i="2" s="1"/>
  <c r="E729" i="2" a="1"/>
  <c r="E729" i="2" s="1"/>
  <c r="E728" i="2" a="1"/>
  <c r="E728" i="2" s="1"/>
  <c r="E727" i="2" a="1"/>
  <c r="E727" i="2" s="1"/>
  <c r="E726" i="2" a="1"/>
  <c r="E726" i="2" s="1"/>
  <c r="E725" i="2" a="1"/>
  <c r="E725" i="2" s="1"/>
  <c r="E724" i="2" a="1"/>
  <c r="E724" i="2" s="1"/>
  <c r="E723" i="2" a="1"/>
  <c r="E723" i="2" s="1"/>
  <c r="E722" i="2" a="1"/>
  <c r="E722" i="2" s="1"/>
  <c r="E721" i="2" a="1"/>
  <c r="E721" i="2" s="1"/>
  <c r="E720" i="2" a="1"/>
  <c r="E720" i="2" s="1"/>
  <c r="E719" i="2" a="1"/>
  <c r="E719" i="2" s="1"/>
  <c r="E718" i="2" a="1"/>
  <c r="E718" i="2" s="1"/>
  <c r="E717" i="2" a="1"/>
  <c r="E717" i="2" s="1"/>
  <c r="E716" i="2" a="1"/>
  <c r="E716" i="2" s="1"/>
  <c r="E715" i="2" a="1"/>
  <c r="E715" i="2" s="1"/>
  <c r="E714" i="2" a="1"/>
  <c r="E714" i="2" s="1"/>
  <c r="E713" i="2" a="1"/>
  <c r="E713" i="2" s="1"/>
  <c r="E712" i="2" a="1"/>
  <c r="E712" i="2" s="1"/>
  <c r="E711" i="2" a="1"/>
  <c r="E711" i="2" s="1"/>
  <c r="E710" i="2" a="1"/>
  <c r="E710" i="2" s="1"/>
  <c r="E709" i="2" a="1"/>
  <c r="E709" i="2" s="1"/>
  <c r="E708" i="2" a="1"/>
  <c r="E708" i="2" s="1"/>
  <c r="E707" i="2" a="1"/>
  <c r="E707" i="2" s="1"/>
  <c r="E706" i="2" a="1"/>
  <c r="E706" i="2" s="1"/>
  <c r="E705" i="2" a="1"/>
  <c r="E705" i="2" s="1"/>
  <c r="E704" i="2" a="1"/>
  <c r="E704" i="2" s="1"/>
  <c r="E703" i="2" a="1"/>
  <c r="E703" i="2" s="1"/>
  <c r="E702" i="2" a="1"/>
  <c r="E702" i="2" s="1"/>
  <c r="E701" i="2" a="1"/>
  <c r="E701" i="2" s="1"/>
  <c r="E700" i="2" a="1"/>
  <c r="E700" i="2" s="1"/>
  <c r="E699" i="2" a="1"/>
  <c r="E699" i="2" s="1"/>
  <c r="E698" i="2" a="1"/>
  <c r="E698" i="2" s="1"/>
  <c r="E697" i="2" a="1"/>
  <c r="E697" i="2" s="1"/>
  <c r="E696" i="2" a="1"/>
  <c r="E696" i="2" s="1"/>
  <c r="E695" i="2" a="1"/>
  <c r="E695" i="2" s="1"/>
  <c r="E694" i="2" a="1"/>
  <c r="E694" i="2" s="1"/>
  <c r="E693" i="2" a="1"/>
  <c r="E693" i="2" s="1"/>
  <c r="E692" i="2" a="1"/>
  <c r="E692" i="2" s="1"/>
  <c r="E691" i="2" a="1"/>
  <c r="E691" i="2" s="1"/>
  <c r="E690" i="2" a="1"/>
  <c r="E690" i="2" s="1"/>
  <c r="E689" i="2" a="1"/>
  <c r="E689" i="2" s="1"/>
  <c r="E688" i="2" a="1"/>
  <c r="E688" i="2" s="1"/>
  <c r="E687" i="2" a="1"/>
  <c r="E687" i="2" s="1"/>
  <c r="E686" i="2" a="1"/>
  <c r="E686" i="2" s="1"/>
  <c r="E685" i="2" a="1"/>
  <c r="E685" i="2" s="1"/>
  <c r="E684" i="2" a="1"/>
  <c r="E684" i="2" s="1"/>
  <c r="E683" i="2" a="1"/>
  <c r="E683" i="2" s="1"/>
  <c r="E682" i="2" a="1"/>
  <c r="E682" i="2" s="1"/>
  <c r="E681" i="2" a="1"/>
  <c r="E681" i="2" s="1"/>
  <c r="E680" i="2" a="1"/>
  <c r="E680" i="2" s="1"/>
  <c r="E679" i="2" a="1"/>
  <c r="E679" i="2" s="1"/>
  <c r="E678" i="2" a="1"/>
  <c r="E678" i="2" s="1"/>
  <c r="E677" i="2" a="1"/>
  <c r="E677" i="2" s="1"/>
  <c r="E676" i="2" a="1"/>
  <c r="E676" i="2" s="1"/>
  <c r="E675" i="2" a="1"/>
  <c r="E675" i="2" s="1"/>
  <c r="E674" i="2" a="1"/>
  <c r="E674" i="2" s="1"/>
  <c r="E673" i="2" a="1"/>
  <c r="E673" i="2" s="1"/>
  <c r="E672" i="2" a="1"/>
  <c r="E672" i="2" s="1"/>
  <c r="E671" i="2" a="1"/>
  <c r="E671" i="2" s="1"/>
  <c r="E670" i="2" a="1"/>
  <c r="E670" i="2" s="1"/>
  <c r="E669" i="2" a="1"/>
  <c r="E669" i="2" s="1"/>
  <c r="E668" i="2" a="1"/>
  <c r="E668" i="2" s="1"/>
  <c r="E667" i="2" a="1"/>
  <c r="E667" i="2" s="1"/>
  <c r="E666" i="2" a="1"/>
  <c r="E666" i="2" s="1"/>
  <c r="E665" i="2" a="1"/>
  <c r="E665" i="2" s="1"/>
  <c r="E664" i="2" a="1"/>
  <c r="E664" i="2" s="1"/>
  <c r="E663" i="2" a="1"/>
  <c r="E663" i="2" s="1"/>
  <c r="E662" i="2" a="1"/>
  <c r="E662" i="2" s="1"/>
  <c r="E661" i="2" a="1"/>
  <c r="E661" i="2" s="1"/>
  <c r="E660" i="2" a="1"/>
  <c r="E660" i="2" s="1"/>
  <c r="E659" i="2" a="1"/>
  <c r="E659" i="2" s="1"/>
  <c r="E658" i="2" a="1"/>
  <c r="E658" i="2" s="1"/>
  <c r="E657" i="2" a="1"/>
  <c r="E657" i="2" s="1"/>
  <c r="E656" i="2" a="1"/>
  <c r="E656" i="2" s="1"/>
  <c r="E655" i="2" a="1"/>
  <c r="E655" i="2" s="1"/>
  <c r="E654" i="2" a="1"/>
  <c r="E654" i="2" s="1"/>
  <c r="E653" i="2" a="1"/>
  <c r="E653" i="2" s="1"/>
  <c r="E652" i="2" a="1"/>
  <c r="E652" i="2" s="1"/>
  <c r="E651" i="2" a="1"/>
  <c r="E651" i="2" s="1"/>
  <c r="E650" i="2" a="1"/>
  <c r="E650" i="2" s="1"/>
  <c r="E649" i="2" a="1"/>
  <c r="E649" i="2" s="1"/>
  <c r="E648" i="2" a="1"/>
  <c r="E648" i="2" s="1"/>
  <c r="E647" i="2" a="1"/>
  <c r="E647" i="2" s="1"/>
  <c r="E646" i="2" a="1"/>
  <c r="E646" i="2" s="1"/>
  <c r="E645" i="2" a="1"/>
  <c r="E645" i="2" s="1"/>
  <c r="E644" i="2" a="1"/>
  <c r="E644" i="2" s="1"/>
  <c r="E643" i="2" a="1"/>
  <c r="E643" i="2" s="1"/>
  <c r="E642" i="2" a="1"/>
  <c r="E642" i="2" s="1"/>
  <c r="E641" i="2" a="1"/>
  <c r="E641" i="2" s="1"/>
  <c r="E640" i="2" a="1"/>
  <c r="E640" i="2" s="1"/>
  <c r="E639" i="2" a="1"/>
  <c r="E639" i="2" s="1"/>
  <c r="E638" i="2" a="1"/>
  <c r="E638" i="2" s="1"/>
  <c r="E637" i="2" a="1"/>
  <c r="E637" i="2" s="1"/>
  <c r="E636" i="2" a="1"/>
  <c r="E636" i="2" s="1"/>
  <c r="E635" i="2" a="1"/>
  <c r="E635" i="2" s="1"/>
  <c r="E634" i="2" a="1"/>
  <c r="E634" i="2" s="1"/>
  <c r="E633" i="2" a="1"/>
  <c r="E633" i="2" s="1"/>
  <c r="E632" i="2" a="1"/>
  <c r="E632" i="2" s="1"/>
  <c r="E631" i="2" a="1"/>
  <c r="E631" i="2" s="1"/>
  <c r="E630" i="2" a="1"/>
  <c r="E630" i="2" s="1"/>
  <c r="E629" i="2" a="1"/>
  <c r="E629" i="2" s="1"/>
  <c r="E628" i="2" a="1"/>
  <c r="E628" i="2" s="1"/>
  <c r="E627" i="2" a="1"/>
  <c r="E627" i="2" s="1"/>
  <c r="E626" i="2" a="1"/>
  <c r="E626" i="2" s="1"/>
  <c r="E625" i="2" a="1"/>
  <c r="E625" i="2" s="1"/>
  <c r="E624" i="2" a="1"/>
  <c r="E624" i="2" s="1"/>
  <c r="E623" i="2" a="1"/>
  <c r="E623" i="2" s="1"/>
  <c r="E622" i="2" a="1"/>
  <c r="E622" i="2" s="1"/>
  <c r="E621" i="2" a="1"/>
  <c r="E621" i="2" s="1"/>
  <c r="E620" i="2" a="1"/>
  <c r="E620" i="2" s="1"/>
  <c r="E619" i="2" a="1"/>
  <c r="E619" i="2" s="1"/>
  <c r="E618" i="2" a="1"/>
  <c r="E618" i="2" s="1"/>
  <c r="E617" i="2" a="1"/>
  <c r="E617" i="2" s="1"/>
  <c r="E616" i="2" a="1"/>
  <c r="E616" i="2" s="1"/>
  <c r="E615" i="2" a="1"/>
  <c r="E615" i="2" s="1"/>
  <c r="E614" i="2" a="1"/>
  <c r="E614" i="2" s="1"/>
  <c r="E613" i="2" a="1"/>
  <c r="E613" i="2" s="1"/>
  <c r="E612" i="2" a="1"/>
  <c r="E612" i="2" s="1"/>
  <c r="E611" i="2" a="1"/>
  <c r="E611" i="2" s="1"/>
  <c r="E610" i="2" a="1"/>
  <c r="E610" i="2" s="1"/>
  <c r="E609" i="2" a="1"/>
  <c r="E609" i="2" s="1"/>
  <c r="E608" i="2" a="1"/>
  <c r="E608" i="2" s="1"/>
  <c r="E607" i="2" a="1"/>
  <c r="E607" i="2" s="1"/>
  <c r="E606" i="2" a="1"/>
  <c r="E606" i="2" s="1"/>
  <c r="E605" i="2" a="1"/>
  <c r="E605" i="2" s="1"/>
  <c r="E604" i="2" a="1"/>
  <c r="E604" i="2" s="1"/>
  <c r="E603" i="2" a="1"/>
  <c r="E603" i="2" s="1"/>
  <c r="E602" i="2" a="1"/>
  <c r="E602" i="2" s="1"/>
  <c r="E601" i="2" a="1"/>
  <c r="E601" i="2" s="1"/>
  <c r="E600" i="2" a="1"/>
  <c r="E600" i="2" s="1"/>
  <c r="E599" i="2" a="1"/>
  <c r="E599" i="2" s="1"/>
  <c r="E598" i="2" a="1"/>
  <c r="E598" i="2" s="1"/>
  <c r="E597" i="2" a="1"/>
  <c r="E597" i="2" s="1"/>
  <c r="E596" i="2" a="1"/>
  <c r="E596" i="2" s="1"/>
  <c r="E595" i="2" a="1"/>
  <c r="E595" i="2" s="1"/>
  <c r="E594" i="2" a="1"/>
  <c r="E594" i="2" s="1"/>
  <c r="E593" i="2" a="1"/>
  <c r="E593" i="2" s="1"/>
  <c r="E592" i="2" a="1"/>
  <c r="E592" i="2" s="1"/>
  <c r="E591" i="2" a="1"/>
  <c r="E591" i="2" s="1"/>
  <c r="E590" i="2" a="1"/>
  <c r="E590" i="2" s="1"/>
  <c r="E589" i="2" a="1"/>
  <c r="E589" i="2" s="1"/>
  <c r="E588" i="2" a="1"/>
  <c r="E588" i="2" s="1"/>
  <c r="E587" i="2" a="1"/>
  <c r="E587" i="2" s="1"/>
  <c r="E586" i="2" a="1"/>
  <c r="E586" i="2" s="1"/>
  <c r="E585" i="2" a="1"/>
  <c r="E585" i="2" s="1"/>
  <c r="E584" i="2" a="1"/>
  <c r="E584" i="2" s="1"/>
  <c r="E583" i="2" a="1"/>
  <c r="E583" i="2" s="1"/>
  <c r="E582" i="2" a="1"/>
  <c r="E582" i="2" s="1"/>
  <c r="E581" i="2" a="1"/>
  <c r="E581" i="2" s="1"/>
  <c r="E580" i="2" a="1"/>
  <c r="E580" i="2" s="1"/>
  <c r="E579" i="2" a="1"/>
  <c r="E579" i="2" s="1"/>
  <c r="E578" i="2" a="1"/>
  <c r="E578" i="2" s="1"/>
  <c r="E577" i="2" a="1"/>
  <c r="E577" i="2" s="1"/>
  <c r="E576" i="2" a="1"/>
  <c r="E576" i="2" s="1"/>
  <c r="E575" i="2" a="1"/>
  <c r="E575" i="2" s="1"/>
  <c r="E574" i="2" a="1"/>
  <c r="E574" i="2" s="1"/>
  <c r="E573" i="2" a="1"/>
  <c r="E573" i="2" s="1"/>
  <c r="E572" i="2" a="1"/>
  <c r="E572" i="2" s="1"/>
  <c r="E571" i="2" a="1"/>
  <c r="E571" i="2" s="1"/>
  <c r="E570" i="2" a="1"/>
  <c r="E570" i="2" s="1"/>
  <c r="E569" i="2" a="1"/>
  <c r="E569" i="2" s="1"/>
  <c r="E568" i="2" a="1"/>
  <c r="E568" i="2" s="1"/>
  <c r="E567" i="2" a="1"/>
  <c r="E567" i="2" s="1"/>
  <c r="E566" i="2" a="1"/>
  <c r="E566" i="2" s="1"/>
  <c r="E565" i="2" a="1"/>
  <c r="E565" i="2" s="1"/>
  <c r="E564" i="2" a="1"/>
  <c r="E564" i="2" s="1"/>
  <c r="E563" i="2" a="1"/>
  <c r="E563" i="2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 s="1"/>
  <c r="E250" i="2" a="1"/>
  <c r="E250" i="2" s="1"/>
  <c r="E251" i="2" a="1"/>
  <c r="E251" i="2" s="1"/>
  <c r="E252" i="2" a="1"/>
  <c r="E252" i="2" s="1"/>
  <c r="E253" i="2" a="1"/>
  <c r="E253" i="2" s="1"/>
  <c r="E254" i="2" a="1"/>
  <c r="E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 s="1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 s="1"/>
  <c r="E273" i="2" a="1"/>
  <c r="E273" i="2" s="1"/>
  <c r="E274" i="2" a="1"/>
  <c r="E274" i="2" s="1"/>
  <c r="E275" i="2" a="1"/>
  <c r="E275" i="2" s="1"/>
  <c r="E276" i="2" a="1"/>
  <c r="E276" i="2" s="1"/>
  <c r="E277" i="2" a="1"/>
  <c r="E277" i="2" s="1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 s="1"/>
  <c r="E285" i="2" a="1"/>
  <c r="E285" i="2" s="1"/>
  <c r="E286" i="2" a="1"/>
  <c r="E286" i="2" s="1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E293" i="2" a="1"/>
  <c r="E293" i="2" s="1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 s="1"/>
  <c r="E300" i="2" a="1"/>
  <c r="E300" i="2" s="1"/>
  <c r="E301" i="2" a="1"/>
  <c r="E301" i="2" s="1"/>
  <c r="E302" i="2" a="1"/>
  <c r="E302" i="2" s="1"/>
  <c r="E303" i="2" a="1"/>
  <c r="E303" i="2" s="1"/>
  <c r="E304" i="2" a="1"/>
  <c r="E304" i="2" s="1"/>
  <c r="E305" i="2" a="1"/>
  <c r="E305" i="2" s="1"/>
  <c r="E306" i="2" a="1"/>
  <c r="E306" i="2" s="1"/>
  <c r="E307" i="2" a="1"/>
  <c r="E307" i="2" s="1"/>
  <c r="E308" i="2" a="1"/>
  <c r="E308" i="2" s="1"/>
  <c r="E309" i="2" a="1"/>
  <c r="E309" i="2" s="1"/>
  <c r="E310" i="2" a="1"/>
  <c r="E310" i="2" s="1"/>
  <c r="E311" i="2" a="1"/>
  <c r="E311" i="2" s="1"/>
  <c r="E312" i="2" a="1"/>
  <c r="E312" i="2" s="1"/>
  <c r="E313" i="2" a="1"/>
  <c r="E313" i="2" s="1"/>
  <c r="E314" i="2" a="1"/>
  <c r="E314" i="2" s="1"/>
  <c r="E315" i="2" a="1"/>
  <c r="E315" i="2" s="1"/>
  <c r="E316" i="2" a="1"/>
  <c r="E316" i="2" s="1"/>
  <c r="E317" i="2" a="1"/>
  <c r="E317" i="2" s="1"/>
  <c r="E318" i="2" a="1"/>
  <c r="E318" i="2" s="1"/>
  <c r="E319" i="2" a="1"/>
  <c r="E319" i="2" s="1"/>
  <c r="E320" i="2" a="1"/>
  <c r="E320" i="2" s="1"/>
  <c r="E321" i="2" a="1"/>
  <c r="E321" i="2" s="1"/>
  <c r="E322" i="2" a="1"/>
  <c r="E322" i="2" s="1"/>
  <c r="E323" i="2" a="1"/>
  <c r="E323" i="2" s="1"/>
  <c r="E324" i="2" a="1"/>
  <c r="E324" i="2" s="1"/>
  <c r="E325" i="2" a="1"/>
  <c r="E325" i="2" s="1"/>
  <c r="E326" i="2" a="1"/>
  <c r="E326" i="2" s="1"/>
  <c r="E327" i="2" a="1"/>
  <c r="E327" i="2" s="1"/>
  <c r="E328" i="2" a="1"/>
  <c r="E328" i="2" s="1"/>
  <c r="E329" i="2" a="1"/>
  <c r="E329" i="2" s="1"/>
  <c r="E330" i="2" a="1"/>
  <c r="E330" i="2" s="1"/>
  <c r="E331" i="2" a="1"/>
  <c r="E331" i="2" s="1"/>
  <c r="E332" i="2" a="1"/>
  <c r="E332" i="2" s="1"/>
  <c r="E333" i="2" a="1"/>
  <c r="E333" i="2" s="1"/>
  <c r="E334" i="2" a="1"/>
  <c r="E334" i="2" s="1"/>
  <c r="E335" i="2" a="1"/>
  <c r="E335" i="2" s="1"/>
  <c r="E336" i="2" a="1"/>
  <c r="E336" i="2" s="1"/>
  <c r="E337" i="2" a="1"/>
  <c r="E337" i="2" s="1"/>
  <c r="E338" i="2" a="1"/>
  <c r="E338" i="2" s="1"/>
  <c r="E339" i="2" a="1"/>
  <c r="E339" i="2" s="1"/>
  <c r="E340" i="2" a="1"/>
  <c r="E340" i="2" s="1"/>
  <c r="E341" i="2" a="1"/>
  <c r="E341" i="2" s="1"/>
  <c r="E342" i="2" a="1"/>
  <c r="E342" i="2" s="1"/>
  <c r="E343" i="2" a="1"/>
  <c r="E343" i="2" s="1"/>
  <c r="E344" i="2" a="1"/>
  <c r="E344" i="2" s="1"/>
  <c r="E345" i="2" a="1"/>
  <c r="E345" i="2" s="1"/>
  <c r="E346" i="2" a="1"/>
  <c r="E346" i="2" s="1"/>
  <c r="E347" i="2" a="1"/>
  <c r="E347" i="2" s="1"/>
  <c r="E348" i="2" a="1"/>
  <c r="E348" i="2" s="1"/>
  <c r="E349" i="2" a="1"/>
  <c r="E349" i="2" s="1"/>
  <c r="E350" i="2" a="1"/>
  <c r="E350" i="2" s="1"/>
  <c r="E351" i="2" a="1"/>
  <c r="E351" i="2" s="1"/>
  <c r="E352" i="2" a="1"/>
  <c r="E352" i="2" s="1"/>
  <c r="E353" i="2" a="1"/>
  <c r="E353" i="2" s="1"/>
  <c r="E354" i="2" a="1"/>
  <c r="E354" i="2" s="1"/>
  <c r="E355" i="2" a="1"/>
  <c r="E355" i="2" s="1"/>
  <c r="E356" i="2" a="1"/>
  <c r="E356" i="2" s="1"/>
  <c r="E357" i="2" a="1"/>
  <c r="E357" i="2" s="1"/>
  <c r="E358" i="2" a="1"/>
  <c r="E358" i="2" s="1"/>
  <c r="E359" i="2" a="1"/>
  <c r="E359" i="2" s="1"/>
  <c r="E360" i="2" a="1"/>
  <c r="E360" i="2" s="1"/>
  <c r="E361" i="2" a="1"/>
  <c r="E361" i="2" s="1"/>
  <c r="E362" i="2" a="1"/>
  <c r="E362" i="2" s="1"/>
  <c r="E363" i="2" a="1"/>
  <c r="E363" i="2" s="1"/>
  <c r="E364" i="2" a="1"/>
  <c r="E364" i="2" s="1"/>
  <c r="E365" i="2" a="1"/>
  <c r="E365" i="2" s="1"/>
  <c r="E366" i="2" a="1"/>
  <c r="E366" i="2" s="1"/>
  <c r="E367" i="2" a="1"/>
  <c r="E367" i="2" s="1"/>
  <c r="E368" i="2" a="1"/>
  <c r="E368" i="2" s="1"/>
  <c r="E369" i="2" a="1"/>
  <c r="E369" i="2" s="1"/>
  <c r="E370" i="2" a="1"/>
  <c r="E370" i="2" s="1"/>
  <c r="E371" i="2" a="1"/>
  <c r="E371" i="2" s="1"/>
  <c r="E372" i="2" a="1"/>
  <c r="E372" i="2" s="1"/>
  <c r="E373" i="2" a="1"/>
  <c r="E373" i="2" s="1"/>
  <c r="E374" i="2" a="1"/>
  <c r="E374" i="2" s="1"/>
  <c r="E375" i="2" a="1"/>
  <c r="E375" i="2" s="1"/>
  <c r="E376" i="2" a="1"/>
  <c r="E376" i="2" s="1"/>
  <c r="E377" i="2" a="1"/>
  <c r="E377" i="2" s="1"/>
  <c r="E378" i="2" a="1"/>
  <c r="E378" i="2" s="1"/>
  <c r="E379" i="2" a="1"/>
  <c r="E379" i="2" s="1"/>
  <c r="E380" i="2" a="1"/>
  <c r="E380" i="2" s="1"/>
  <c r="E381" i="2" a="1"/>
  <c r="E381" i="2" s="1"/>
  <c r="E382" i="2" a="1"/>
  <c r="E382" i="2" s="1"/>
  <c r="E383" i="2" a="1"/>
  <c r="E383" i="2" s="1"/>
  <c r="E384" i="2" a="1"/>
  <c r="E384" i="2" s="1"/>
  <c r="E385" i="2" a="1"/>
  <c r="E385" i="2" s="1"/>
  <c r="E386" i="2" a="1"/>
  <c r="E386" i="2" s="1"/>
  <c r="E387" i="2" a="1"/>
  <c r="E387" i="2" s="1"/>
  <c r="E388" i="2" a="1"/>
  <c r="E388" i="2" s="1"/>
  <c r="E389" i="2" a="1"/>
  <c r="E389" i="2" s="1"/>
  <c r="E390" i="2" a="1"/>
  <c r="E390" i="2" s="1"/>
  <c r="E391" i="2" a="1"/>
  <c r="E391" i="2" s="1"/>
  <c r="E392" i="2" a="1"/>
  <c r="E392" i="2" s="1"/>
  <c r="E393" i="2" a="1"/>
  <c r="E393" i="2" s="1"/>
  <c r="E394" i="2" a="1"/>
  <c r="E394" i="2" s="1"/>
  <c r="E395" i="2" a="1"/>
  <c r="E395" i="2" s="1"/>
  <c r="E396" i="2" a="1"/>
  <c r="E396" i="2" s="1"/>
  <c r="E397" i="2" a="1"/>
  <c r="E397" i="2" s="1"/>
  <c r="E398" i="2" a="1"/>
  <c r="E398" i="2" s="1"/>
  <c r="E399" i="2" a="1"/>
  <c r="E399" i="2" s="1"/>
  <c r="E400" i="2" a="1"/>
  <c r="E400" i="2" s="1"/>
  <c r="E401" i="2" a="1"/>
  <c r="E401" i="2" s="1"/>
  <c r="E402" i="2" a="1"/>
  <c r="E402" i="2" s="1"/>
  <c r="E403" i="2" a="1"/>
  <c r="E403" i="2" s="1"/>
  <c r="E404" i="2" a="1"/>
  <c r="E404" i="2" s="1"/>
  <c r="E405" i="2" a="1"/>
  <c r="E405" i="2" s="1"/>
  <c r="E406" i="2" a="1"/>
  <c r="E406" i="2" s="1"/>
  <c r="E407" i="2" a="1"/>
  <c r="E407" i="2" s="1"/>
  <c r="E408" i="2" a="1"/>
  <c r="E408" i="2" s="1"/>
  <c r="E409" i="2" a="1"/>
  <c r="E409" i="2" s="1"/>
  <c r="E410" i="2" a="1"/>
  <c r="E410" i="2" s="1"/>
  <c r="E411" i="2" a="1"/>
  <c r="E411" i="2" s="1"/>
  <c r="E412" i="2" a="1"/>
  <c r="E412" i="2" s="1"/>
  <c r="E413" i="2" a="1"/>
  <c r="E413" i="2" s="1"/>
  <c r="E414" i="2" a="1"/>
  <c r="E414" i="2" s="1"/>
  <c r="E415" i="2" a="1"/>
  <c r="E415" i="2" s="1"/>
  <c r="E416" i="2" a="1"/>
  <c r="E416" i="2" s="1"/>
  <c r="E417" i="2" a="1"/>
  <c r="E417" i="2" s="1"/>
  <c r="E418" i="2" a="1"/>
  <c r="E418" i="2" s="1"/>
  <c r="E419" i="2" a="1"/>
  <c r="E419" i="2" s="1"/>
  <c r="E420" i="2" a="1"/>
  <c r="E420" i="2" s="1"/>
  <c r="E421" i="2" a="1"/>
  <c r="E421" i="2" s="1"/>
  <c r="E422" i="2" a="1"/>
  <c r="E422" i="2" s="1"/>
  <c r="E423" i="2" a="1"/>
  <c r="E423" i="2" s="1"/>
  <c r="E424" i="2" a="1"/>
  <c r="E424" i="2" s="1"/>
  <c r="E425" i="2" a="1"/>
  <c r="E425" i="2" s="1"/>
  <c r="E426" i="2" a="1"/>
  <c r="E426" i="2" s="1"/>
  <c r="E427" i="2" a="1"/>
  <c r="E427" i="2" s="1"/>
  <c r="E428" i="2" a="1"/>
  <c r="E428" i="2" s="1"/>
  <c r="E429" i="2" a="1"/>
  <c r="E429" i="2" s="1"/>
  <c r="E430" i="2" a="1"/>
  <c r="E430" i="2" s="1"/>
  <c r="E431" i="2" a="1"/>
  <c r="E431" i="2" s="1"/>
  <c r="E432" i="2" a="1"/>
  <c r="E432" i="2" s="1"/>
  <c r="E433" i="2" a="1"/>
  <c r="E433" i="2" s="1"/>
  <c r="E434" i="2" a="1"/>
  <c r="E434" i="2" s="1"/>
  <c r="E435" i="2" a="1"/>
  <c r="E435" i="2" s="1"/>
  <c r="E436" i="2" a="1"/>
  <c r="E436" i="2" s="1"/>
  <c r="E437" i="2" a="1"/>
  <c r="E437" i="2" s="1"/>
  <c r="E438" i="2" a="1"/>
  <c r="E438" i="2" s="1"/>
  <c r="E439" i="2" a="1"/>
  <c r="E439" i="2" s="1"/>
  <c r="E440" i="2" a="1"/>
  <c r="E440" i="2" s="1"/>
  <c r="E441" i="2" a="1"/>
  <c r="E441" i="2" s="1"/>
  <c r="E442" i="2" a="1"/>
  <c r="E442" i="2" s="1"/>
  <c r="E443" i="2" a="1"/>
  <c r="E443" i="2" s="1"/>
  <c r="E444" i="2" a="1"/>
  <c r="E444" i="2" s="1"/>
  <c r="E445" i="2" a="1"/>
  <c r="E445" i="2" s="1"/>
  <c r="E446" i="2" a="1"/>
  <c r="E446" i="2" s="1"/>
  <c r="E447" i="2" a="1"/>
  <c r="E447" i="2" s="1"/>
  <c r="E448" i="2" a="1"/>
  <c r="E448" i="2" s="1"/>
  <c r="E449" i="2" a="1"/>
  <c r="E449" i="2" s="1"/>
  <c r="E450" i="2" a="1"/>
  <c r="E450" i="2" s="1"/>
  <c r="E451" i="2" a="1"/>
  <c r="E451" i="2" s="1"/>
  <c r="E452" i="2" a="1"/>
  <c r="E452" i="2" s="1"/>
  <c r="E453" i="2" a="1"/>
  <c r="E453" i="2" s="1"/>
  <c r="E454" i="2" a="1"/>
  <c r="E454" i="2" s="1"/>
  <c r="E455" i="2" a="1"/>
  <c r="E455" i="2" s="1"/>
  <c r="E456" i="2" a="1"/>
  <c r="E456" i="2" s="1"/>
  <c r="E457" i="2" a="1"/>
  <c r="E457" i="2" s="1"/>
  <c r="E458" i="2" a="1"/>
  <c r="E458" i="2" s="1"/>
  <c r="E459" i="2" a="1"/>
  <c r="E459" i="2" s="1"/>
  <c r="E460" i="2" a="1"/>
  <c r="E460" i="2" s="1"/>
  <c r="E461" i="2" a="1"/>
  <c r="E461" i="2" s="1"/>
  <c r="E462" i="2" a="1"/>
  <c r="E462" i="2" s="1"/>
  <c r="E463" i="2" a="1"/>
  <c r="E463" i="2" s="1"/>
  <c r="E464" i="2" a="1"/>
  <c r="E464" i="2" s="1"/>
  <c r="E465" i="2" a="1"/>
  <c r="E465" i="2" s="1"/>
  <c r="E466" i="2" a="1"/>
  <c r="E466" i="2" s="1"/>
  <c r="E467" i="2" a="1"/>
  <c r="E467" i="2" s="1"/>
  <c r="E468" i="2" a="1"/>
  <c r="E468" i="2" s="1"/>
  <c r="E469" i="2" a="1"/>
  <c r="E469" i="2" s="1"/>
  <c r="E470" i="2" a="1"/>
  <c r="E470" i="2" s="1"/>
  <c r="E471" i="2" a="1"/>
  <c r="E471" i="2" s="1"/>
  <c r="E472" i="2" a="1"/>
  <c r="E472" i="2" s="1"/>
  <c r="E473" i="2" a="1"/>
  <c r="E473" i="2" s="1"/>
  <c r="E474" i="2" a="1"/>
  <c r="E474" i="2" s="1"/>
  <c r="E475" i="2" a="1"/>
  <c r="E475" i="2" s="1"/>
  <c r="E476" i="2" a="1"/>
  <c r="E476" i="2" s="1"/>
  <c r="E477" i="2" a="1"/>
  <c r="E477" i="2" s="1"/>
  <c r="E478" i="2" a="1"/>
  <c r="E478" i="2" s="1"/>
  <c r="E479" i="2" a="1"/>
  <c r="E479" i="2" s="1"/>
  <c r="E480" i="2" a="1"/>
  <c r="E480" i="2" s="1"/>
  <c r="E481" i="2" a="1"/>
  <c r="E481" i="2" s="1"/>
  <c r="E482" i="2" a="1"/>
  <c r="E482" i="2" s="1"/>
  <c r="E483" i="2" a="1"/>
  <c r="E483" i="2" s="1"/>
  <c r="E484" i="2" a="1"/>
  <c r="E484" i="2" s="1"/>
  <c r="E485" i="2" a="1"/>
  <c r="E485" i="2" s="1"/>
  <c r="E486" i="2" a="1"/>
  <c r="E486" i="2" s="1"/>
  <c r="E487" i="2" a="1"/>
  <c r="E487" i="2" s="1"/>
  <c r="E488" i="2" a="1"/>
  <c r="E488" i="2" s="1"/>
  <c r="E489" i="2" a="1"/>
  <c r="E489" i="2" s="1"/>
  <c r="E490" i="2" a="1"/>
  <c r="E490" i="2" s="1"/>
  <c r="E491" i="2" a="1"/>
  <c r="E491" i="2" s="1"/>
  <c r="E492" i="2" a="1"/>
  <c r="E492" i="2" s="1"/>
  <c r="E493" i="2" a="1"/>
  <c r="E493" i="2" s="1"/>
  <c r="E494" i="2" a="1"/>
  <c r="E494" i="2" s="1"/>
  <c r="E495" i="2" a="1"/>
  <c r="E495" i="2" s="1"/>
  <c r="E496" i="2" a="1"/>
  <c r="E496" i="2" s="1"/>
  <c r="E497" i="2" a="1"/>
  <c r="E497" i="2" s="1"/>
  <c r="E498" i="2" a="1"/>
  <c r="E498" i="2" s="1"/>
  <c r="E499" i="2" a="1"/>
  <c r="E499" i="2" s="1"/>
  <c r="E500" i="2" a="1"/>
  <c r="E500" i="2" s="1"/>
  <c r="E501" i="2" a="1"/>
  <c r="E501" i="2" s="1"/>
  <c r="E502" i="2" a="1"/>
  <c r="E502" i="2" s="1"/>
  <c r="E503" i="2" a="1"/>
  <c r="E503" i="2" s="1"/>
  <c r="E504" i="2" a="1"/>
  <c r="E504" i="2" s="1"/>
  <c r="E505" i="2" a="1"/>
  <c r="E505" i="2" s="1"/>
  <c r="E506" i="2" a="1"/>
  <c r="E506" i="2" s="1"/>
  <c r="E507" i="2" a="1"/>
  <c r="E507" i="2" s="1"/>
  <c r="E508" i="2" a="1"/>
  <c r="E508" i="2" s="1"/>
  <c r="E509" i="2" a="1"/>
  <c r="E509" i="2" s="1"/>
  <c r="E510" i="2" a="1"/>
  <c r="E510" i="2" s="1"/>
  <c r="E511" i="2" a="1"/>
  <c r="E511" i="2" s="1"/>
  <c r="E512" i="2" a="1"/>
  <c r="E512" i="2" s="1"/>
  <c r="E513" i="2" a="1"/>
  <c r="E513" i="2" s="1"/>
  <c r="E514" i="2" a="1"/>
  <c r="E514" i="2" s="1"/>
  <c r="E515" i="2" a="1"/>
  <c r="E515" i="2" s="1"/>
  <c r="E516" i="2" a="1"/>
  <c r="E516" i="2" s="1"/>
  <c r="E517" i="2" a="1"/>
  <c r="E517" i="2" s="1"/>
  <c r="E518" i="2" a="1"/>
  <c r="E518" i="2" s="1"/>
  <c r="E519" i="2" a="1"/>
  <c r="E519" i="2" s="1"/>
  <c r="E520" i="2" a="1"/>
  <c r="E520" i="2" s="1"/>
  <c r="E521" i="2" a="1"/>
  <c r="E521" i="2" s="1"/>
  <c r="E522" i="2" a="1"/>
  <c r="E522" i="2" s="1"/>
  <c r="E523" i="2" a="1"/>
  <c r="E523" i="2" s="1"/>
  <c r="E524" i="2" a="1"/>
  <c r="E524" i="2" s="1"/>
  <c r="E525" i="2" a="1"/>
  <c r="E525" i="2" s="1"/>
  <c r="E526" i="2" a="1"/>
  <c r="E526" i="2" s="1"/>
  <c r="E527" i="2" a="1"/>
  <c r="E527" i="2" s="1"/>
  <c r="E528" i="2" a="1"/>
  <c r="E528" i="2" s="1"/>
  <c r="E529" i="2" a="1"/>
  <c r="E529" i="2" s="1"/>
  <c r="E530" i="2" a="1"/>
  <c r="E530" i="2" s="1"/>
  <c r="E531" i="2" a="1"/>
  <c r="E531" i="2" s="1"/>
  <c r="E532" i="2" a="1"/>
  <c r="E532" i="2" s="1"/>
  <c r="E533" i="2" a="1"/>
  <c r="E533" i="2" s="1"/>
  <c r="E534" i="2" a="1"/>
  <c r="E534" i="2" s="1"/>
  <c r="E535" i="2" a="1"/>
  <c r="E535" i="2" s="1"/>
  <c r="E536" i="2" a="1"/>
  <c r="E536" i="2" s="1"/>
  <c r="E537" i="2" a="1"/>
  <c r="E537" i="2" s="1"/>
  <c r="E538" i="2" a="1"/>
  <c r="E538" i="2" s="1"/>
  <c r="E539" i="2" a="1"/>
  <c r="E539" i="2" s="1"/>
  <c r="E540" i="2" a="1"/>
  <c r="E540" i="2" s="1"/>
  <c r="E541" i="2" a="1"/>
  <c r="E541" i="2" s="1"/>
  <c r="E542" i="2" a="1"/>
  <c r="E542" i="2" s="1"/>
  <c r="E543" i="2" a="1"/>
  <c r="E543" i="2" s="1"/>
  <c r="E544" i="2" a="1"/>
  <c r="E544" i="2" s="1"/>
  <c r="E545" i="2" a="1"/>
  <c r="E545" i="2" s="1"/>
  <c r="E546" i="2" a="1"/>
  <c r="E546" i="2" s="1"/>
  <c r="E547" i="2" a="1"/>
  <c r="E547" i="2" s="1"/>
  <c r="E548" i="2" a="1"/>
  <c r="E548" i="2" s="1"/>
  <c r="E549" i="2" a="1"/>
  <c r="E549" i="2" s="1"/>
  <c r="E550" i="2" a="1"/>
  <c r="E550" i="2" s="1"/>
  <c r="E551" i="2" a="1"/>
  <c r="E551" i="2" s="1"/>
  <c r="E552" i="2" a="1"/>
  <c r="E552" i="2" s="1"/>
  <c r="E553" i="2" a="1"/>
  <c r="E553" i="2" s="1"/>
  <c r="E554" i="2" a="1"/>
  <c r="E554" i="2" s="1"/>
  <c r="E555" i="2" a="1"/>
  <c r="E555" i="2" s="1"/>
  <c r="E556" i="2" a="1"/>
  <c r="E556" i="2" s="1"/>
  <c r="E557" i="2" a="1"/>
  <c r="E557" i="2" s="1"/>
  <c r="E558" i="2" a="1"/>
  <c r="E558" i="2" s="1"/>
  <c r="E559" i="2" a="1"/>
  <c r="E559" i="2" s="1"/>
  <c r="E560" i="2" a="1"/>
  <c r="E560" i="2" s="1"/>
  <c r="E561" i="2" a="1"/>
  <c r="E561" i="2" s="1"/>
  <c r="E562" i="2" a="1"/>
  <c r="E562" i="2" s="1"/>
  <c r="I1632" i="6" l="1"/>
  <c r="I54" i="3"/>
  <c r="I1665" i="6"/>
  <c r="I71" i="3"/>
  <c r="I603" i="6"/>
  <c r="H315" i="8" s="1"/>
  <c r="J315" i="8" s="1"/>
  <c r="I55" i="3"/>
  <c r="I1485" i="6"/>
  <c r="I53" i="3"/>
  <c r="I1472" i="6"/>
  <c r="I1481" i="6"/>
  <c r="I1678" i="6"/>
  <c r="I1681" i="6"/>
  <c r="I1680" i="6"/>
  <c r="I1672" i="6"/>
  <c r="I1667" i="6"/>
  <c r="I1661" i="6"/>
  <c r="I1664" i="6"/>
  <c r="I1663" i="6"/>
  <c r="I1616" i="6"/>
  <c r="I1613" i="6"/>
  <c r="I1469" i="6"/>
  <c r="I1477" i="6"/>
  <c r="I1626" i="6"/>
  <c r="I1624" i="6"/>
  <c r="I1471" i="6"/>
  <c r="I1467" i="6"/>
  <c r="I1679" i="6"/>
  <c r="I1489" i="6"/>
  <c r="I1659" i="6"/>
  <c r="I609" i="6"/>
  <c r="H321" i="8" s="1"/>
  <c r="J321" i="8" s="1"/>
  <c r="I624" i="6"/>
  <c r="H336" i="8" s="1"/>
  <c r="J336" i="8" s="1"/>
  <c r="I622" i="6"/>
  <c r="H334" i="8" s="1"/>
  <c r="J334" i="8" s="1"/>
  <c r="I621" i="6"/>
  <c r="H333" i="8" s="1"/>
  <c r="J333" i="8" s="1"/>
  <c r="I1475" i="6"/>
  <c r="I605" i="6"/>
  <c r="H317" i="8" s="1"/>
  <c r="J317" i="8" s="1"/>
  <c r="I619" i="6"/>
  <c r="H331" i="8" s="1"/>
  <c r="J331" i="8" s="1"/>
  <c r="I1474" i="6"/>
  <c r="I612" i="6"/>
  <c r="H324" i="8" s="1"/>
  <c r="J324" i="8" s="1"/>
  <c r="I614" i="6"/>
  <c r="H326" i="8" s="1"/>
  <c r="J326" i="8" s="1"/>
  <c r="I611" i="6"/>
  <c r="H323" i="8" s="1"/>
  <c r="J323" i="8" s="1"/>
  <c r="I618" i="6"/>
  <c r="H330" i="8" s="1"/>
  <c r="J330" i="8" s="1"/>
  <c r="I613" i="6"/>
  <c r="H325" i="8" s="1"/>
  <c r="J325" i="8" s="1"/>
  <c r="I610" i="6"/>
  <c r="H322" i="8" s="1"/>
  <c r="J322" i="8" s="1"/>
  <c r="I615" i="6"/>
  <c r="H327" i="8" s="1"/>
  <c r="J327" i="8" s="1"/>
  <c r="I1482" i="6"/>
  <c r="I1673" i="6"/>
  <c r="I608" i="6"/>
  <c r="H320" i="8" s="1"/>
  <c r="J320" i="8" s="1"/>
  <c r="I1473" i="6"/>
  <c r="I1674" i="6"/>
  <c r="I607" i="6"/>
  <c r="H319" i="8" s="1"/>
  <c r="J319" i="8" s="1"/>
  <c r="I1488" i="6"/>
  <c r="H624" i="8" s="1"/>
  <c r="J624" i="8" s="1"/>
  <c r="I1669" i="6"/>
  <c r="I625" i="6"/>
  <c r="H337" i="8" s="1"/>
  <c r="J337" i="8" s="1"/>
  <c r="I1487" i="6"/>
  <c r="I1615" i="6"/>
  <c r="I1618" i="6"/>
  <c r="I1611" i="6"/>
  <c r="I1666" i="6"/>
  <c r="I623" i="6"/>
  <c r="H335" i="8" s="1"/>
  <c r="J335" i="8" s="1"/>
  <c r="I1480" i="6"/>
  <c r="I1622" i="6"/>
  <c r="I1478" i="6"/>
  <c r="I616" i="6"/>
  <c r="H328" i="8" s="1"/>
  <c r="J328" i="8" s="1"/>
  <c r="I1617" i="6"/>
  <c r="I1486" i="6"/>
  <c r="I1677" i="6"/>
  <c r="I617" i="6"/>
  <c r="H329" i="8" s="1"/>
  <c r="J329" i="8" s="1"/>
  <c r="I1621" i="6"/>
  <c r="I1633" i="6"/>
  <c r="I1629" i="6"/>
  <c r="H621" i="8" s="1"/>
  <c r="J621" i="8" s="1"/>
  <c r="I1670" i="6"/>
  <c r="I1619" i="6"/>
  <c r="I1625" i="6"/>
  <c r="I1631" i="6"/>
  <c r="I1630" i="6"/>
  <c r="I323" i="6"/>
  <c r="I325" i="6"/>
  <c r="I326" i="6"/>
  <c r="I331" i="6"/>
  <c r="I333" i="6"/>
  <c r="I334" i="6"/>
  <c r="I337" i="6"/>
  <c r="I315" i="6"/>
  <c r="I319" i="6"/>
  <c r="I321" i="6"/>
  <c r="I322" i="6"/>
  <c r="I330" i="6"/>
  <c r="I335" i="6"/>
  <c r="I328" i="6"/>
  <c r="I329" i="6"/>
  <c r="I336" i="6"/>
  <c r="I320" i="6"/>
  <c r="I317" i="6"/>
  <c r="I2109" i="6"/>
  <c r="I2093" i="6"/>
  <c r="I2113" i="6"/>
  <c r="I2091" i="6"/>
  <c r="I2095" i="6"/>
  <c r="I2096" i="6"/>
  <c r="I2102" i="6"/>
  <c r="I2105" i="6"/>
  <c r="I2100" i="6"/>
  <c r="I2101" i="6"/>
  <c r="I2104" i="6"/>
  <c r="I2112" i="6"/>
  <c r="I2111" i="6"/>
  <c r="I2387" i="6"/>
  <c r="H947" i="8" s="1"/>
  <c r="J947" i="8" s="1"/>
  <c r="I2394" i="6"/>
  <c r="H954" i="8" s="1"/>
  <c r="J954" i="8" s="1"/>
  <c r="I2395" i="6"/>
  <c r="H955" i="8" s="1"/>
  <c r="J955" i="8" s="1"/>
  <c r="I2385" i="6"/>
  <c r="H945" i="8" s="1"/>
  <c r="J945" i="8" s="1"/>
  <c r="I2398" i="6"/>
  <c r="H958" i="8" s="1"/>
  <c r="J958" i="8" s="1"/>
  <c r="I523" i="6"/>
  <c r="I525" i="6"/>
  <c r="I526" i="6"/>
  <c r="I507" i="6"/>
  <c r="I509" i="6"/>
  <c r="I513" i="6"/>
  <c r="I511" i="6"/>
  <c r="I512" i="6"/>
  <c r="I514" i="6"/>
  <c r="I515" i="6"/>
  <c r="I518" i="6"/>
  <c r="I519" i="6"/>
  <c r="I529" i="6"/>
  <c r="I522" i="6"/>
  <c r="I528" i="6"/>
  <c r="I527" i="6"/>
  <c r="I517" i="6"/>
  <c r="I520" i="6"/>
  <c r="I521" i="6"/>
  <c r="I43" i="6"/>
  <c r="I45" i="6"/>
  <c r="I46" i="6"/>
  <c r="I31" i="6"/>
  <c r="I32" i="6"/>
  <c r="I33" i="6"/>
  <c r="I34" i="6"/>
  <c r="I37" i="6"/>
  <c r="I41" i="6"/>
  <c r="I42" i="6"/>
  <c r="I47" i="6"/>
  <c r="I48" i="6"/>
  <c r="I27" i="6"/>
  <c r="I29" i="6"/>
  <c r="I40" i="6"/>
  <c r="I35" i="6"/>
  <c r="I49" i="6"/>
  <c r="I38" i="6"/>
  <c r="I83" i="6"/>
  <c r="I85" i="6"/>
  <c r="I86" i="6"/>
  <c r="I79" i="6"/>
  <c r="I80" i="6"/>
  <c r="I81" i="6"/>
  <c r="I82" i="6"/>
  <c r="I89" i="6"/>
  <c r="I75" i="6"/>
  <c r="I77" i="6"/>
  <c r="I88" i="6"/>
  <c r="I90" i="6"/>
  <c r="I95" i="6"/>
  <c r="I96" i="6"/>
  <c r="I97" i="6"/>
  <c r="I93" i="6"/>
  <c r="I91" i="6"/>
  <c r="I94" i="6"/>
  <c r="I763" i="6"/>
  <c r="I764" i="6"/>
  <c r="I765" i="6"/>
  <c r="I746" i="6"/>
  <c r="I766" i="6"/>
  <c r="I755" i="6"/>
  <c r="I756" i="6"/>
  <c r="I757" i="6"/>
  <c r="I758" i="6"/>
  <c r="I761" i="6"/>
  <c r="I747" i="6"/>
  <c r="I748" i="6"/>
  <c r="I751" i="6"/>
  <c r="I752" i="6"/>
  <c r="I759" i="6"/>
  <c r="I760" i="6"/>
  <c r="I769" i="6"/>
  <c r="I762" i="6"/>
  <c r="I767" i="6"/>
  <c r="I768" i="6"/>
  <c r="I749" i="6"/>
  <c r="I753" i="6"/>
  <c r="I750" i="6"/>
  <c r="I754" i="6"/>
  <c r="I1869" i="6"/>
  <c r="I1858" i="6"/>
  <c r="I1859" i="6"/>
  <c r="I1860" i="6"/>
  <c r="I1861" i="6"/>
  <c r="I1864" i="6"/>
  <c r="I1865" i="6"/>
  <c r="I1850" i="6"/>
  <c r="I1851" i="6"/>
  <c r="I1852" i="6"/>
  <c r="I1856" i="6"/>
  <c r="I1853" i="6"/>
  <c r="I1854" i="6"/>
  <c r="I1855" i="6"/>
  <c r="I1862" i="6"/>
  <c r="I1863" i="6"/>
  <c r="I1870" i="6"/>
  <c r="I1872" i="6"/>
  <c r="I1866" i="6"/>
  <c r="I1871" i="6"/>
  <c r="I1867" i="6"/>
  <c r="I1868" i="6"/>
  <c r="I1873" i="6"/>
  <c r="I1857" i="6"/>
  <c r="I1323" i="6"/>
  <c r="I1343" i="6"/>
  <c r="I1344" i="6"/>
  <c r="I1325" i="6"/>
  <c r="I1345" i="6"/>
  <c r="I1337" i="6"/>
  <c r="I1329" i="6"/>
  <c r="I1330" i="6"/>
  <c r="I1327" i="6"/>
  <c r="I1328" i="6"/>
  <c r="I1331" i="6"/>
  <c r="I1334" i="6"/>
  <c r="I1333" i="6"/>
  <c r="I1338" i="6"/>
  <c r="I1342" i="6"/>
  <c r="I1339" i="6"/>
  <c r="I1336" i="6"/>
  <c r="I1341" i="6"/>
  <c r="I843" i="6"/>
  <c r="I863" i="6"/>
  <c r="I844" i="6"/>
  <c r="I864" i="6"/>
  <c r="I845" i="6"/>
  <c r="I865" i="6"/>
  <c r="I846" i="6"/>
  <c r="I855" i="6"/>
  <c r="I856" i="6"/>
  <c r="I857" i="6"/>
  <c r="I858" i="6"/>
  <c r="I861" i="6"/>
  <c r="I842" i="6"/>
  <c r="I847" i="6"/>
  <c r="I848" i="6"/>
  <c r="I851" i="6"/>
  <c r="I852" i="6"/>
  <c r="I859" i="6"/>
  <c r="I862" i="6"/>
  <c r="I850" i="6"/>
  <c r="I860" i="6"/>
  <c r="I853" i="6"/>
  <c r="I854" i="6"/>
  <c r="I849" i="6"/>
  <c r="I2009" i="6"/>
  <c r="I2005" i="6"/>
  <c r="I2006" i="6"/>
  <c r="I2008" i="6"/>
  <c r="I2013" i="6"/>
  <c r="I1999" i="6"/>
  <c r="I2000" i="6"/>
  <c r="I2004" i="6"/>
  <c r="I1995" i="6"/>
  <c r="I1997" i="6"/>
  <c r="I2015" i="6"/>
  <c r="I2016" i="6"/>
  <c r="I2017" i="6"/>
  <c r="I184" i="6"/>
  <c r="I185" i="6"/>
  <c r="I186" i="6"/>
  <c r="I179" i="6"/>
  <c r="I181" i="6"/>
  <c r="I182" i="6"/>
  <c r="I189" i="6"/>
  <c r="I175" i="6"/>
  <c r="I176" i="6"/>
  <c r="I177" i="6"/>
  <c r="I190" i="6"/>
  <c r="I173" i="6"/>
  <c r="I192" i="6"/>
  <c r="I193" i="6"/>
  <c r="I178" i="6"/>
  <c r="I187" i="6"/>
  <c r="I191" i="6"/>
  <c r="I171" i="6"/>
  <c r="I663" i="6"/>
  <c r="H375" i="8" s="1"/>
  <c r="J375" i="8" s="1"/>
  <c r="I664" i="6"/>
  <c r="H376" i="8" s="1"/>
  <c r="J376" i="8" s="1"/>
  <c r="I665" i="6"/>
  <c r="H377" i="8" s="1"/>
  <c r="J377" i="8" s="1"/>
  <c r="I666" i="6"/>
  <c r="H378" i="8" s="1"/>
  <c r="J378" i="8" s="1"/>
  <c r="I655" i="6"/>
  <c r="H367" i="8" s="1"/>
  <c r="J367" i="8" s="1"/>
  <c r="I656" i="6"/>
  <c r="H368" i="8" s="1"/>
  <c r="J368" i="8" s="1"/>
  <c r="I657" i="6"/>
  <c r="H369" i="8" s="1"/>
  <c r="J369" i="8" s="1"/>
  <c r="I658" i="6"/>
  <c r="H370" i="8" s="1"/>
  <c r="J370" i="8" s="1"/>
  <c r="I661" i="6"/>
  <c r="H373" i="8" s="1"/>
  <c r="J373" i="8" s="1"/>
  <c r="I651" i="6"/>
  <c r="H363" i="8" s="1"/>
  <c r="J363" i="8" s="1"/>
  <c r="I672" i="6"/>
  <c r="H384" i="8" s="1"/>
  <c r="J384" i="8" s="1"/>
  <c r="I659" i="6"/>
  <c r="H371" i="8" s="1"/>
  <c r="J371" i="8" s="1"/>
  <c r="I673" i="6"/>
  <c r="H385" i="8" s="1"/>
  <c r="J385" i="8" s="1"/>
  <c r="I653" i="6"/>
  <c r="H365" i="8" s="1"/>
  <c r="J365" i="8" s="1"/>
  <c r="I669" i="6"/>
  <c r="H381" i="8" s="1"/>
  <c r="J381" i="8" s="1"/>
  <c r="I670" i="6"/>
  <c r="H382" i="8" s="1"/>
  <c r="J382" i="8" s="1"/>
  <c r="I662" i="6"/>
  <c r="H374" i="8" s="1"/>
  <c r="J374" i="8" s="1"/>
  <c r="I671" i="6"/>
  <c r="H383" i="8" s="1"/>
  <c r="J383" i="8" s="1"/>
  <c r="I660" i="6"/>
  <c r="H372" i="8" s="1"/>
  <c r="J372" i="8" s="1"/>
  <c r="I667" i="6"/>
  <c r="H379" i="8" s="1"/>
  <c r="J379" i="8" s="1"/>
  <c r="I1003" i="6"/>
  <c r="I1004" i="6"/>
  <c r="I1005" i="6"/>
  <c r="I986" i="6"/>
  <c r="I1006" i="6"/>
  <c r="I1007" i="6"/>
  <c r="I1008" i="6"/>
  <c r="I1009" i="6"/>
  <c r="I989" i="6"/>
  <c r="I988" i="6"/>
  <c r="I990" i="6"/>
  <c r="I987" i="6"/>
  <c r="I996" i="6"/>
  <c r="I997" i="6"/>
  <c r="I998" i="6"/>
  <c r="I1000" i="6"/>
  <c r="I1001" i="6"/>
  <c r="I991" i="6"/>
  <c r="I999" i="6"/>
  <c r="I992" i="6"/>
  <c r="I993" i="6"/>
  <c r="I995" i="6"/>
  <c r="I994" i="6"/>
  <c r="I1002" i="6"/>
  <c r="I1523" i="6"/>
  <c r="I1525" i="6"/>
  <c r="H661" i="8" s="1"/>
  <c r="J661" i="8" s="1"/>
  <c r="I1526" i="6"/>
  <c r="I1537" i="6"/>
  <c r="I1533" i="6"/>
  <c r="I1534" i="6"/>
  <c r="I1515" i="6"/>
  <c r="I1517" i="6"/>
  <c r="I1520" i="6"/>
  <c r="H656" i="8" s="1"/>
  <c r="J656" i="8" s="1"/>
  <c r="I1521" i="6"/>
  <c r="I1519" i="6"/>
  <c r="I1522" i="6"/>
  <c r="I1528" i="6"/>
  <c r="I1530" i="6"/>
  <c r="I1536" i="6"/>
  <c r="I1535" i="6"/>
  <c r="I1529" i="6"/>
  <c r="I803" i="6"/>
  <c r="I804" i="6"/>
  <c r="I805" i="6"/>
  <c r="I806" i="6"/>
  <c r="I807" i="6"/>
  <c r="I808" i="6"/>
  <c r="I809" i="6"/>
  <c r="I810" i="6"/>
  <c r="I813" i="6"/>
  <c r="I811" i="6"/>
  <c r="I812" i="6"/>
  <c r="I814" i="6"/>
  <c r="I815" i="6"/>
  <c r="I797" i="6"/>
  <c r="I794" i="6"/>
  <c r="I798" i="6"/>
  <c r="I796" i="6"/>
  <c r="I795" i="6"/>
  <c r="I802" i="6"/>
  <c r="I799" i="6"/>
  <c r="I800" i="6"/>
  <c r="I801" i="6"/>
  <c r="I816" i="6"/>
  <c r="I817" i="6"/>
  <c r="I223" i="6"/>
  <c r="I224" i="6"/>
  <c r="I225" i="6"/>
  <c r="I226" i="6"/>
  <c r="I232" i="6"/>
  <c r="I233" i="6"/>
  <c r="I234" i="6"/>
  <c r="I237" i="6"/>
  <c r="I241" i="6"/>
  <c r="I219" i="6"/>
  <c r="I238" i="6"/>
  <c r="I239" i="6"/>
  <c r="I240" i="6"/>
  <c r="I221" i="6"/>
  <c r="I227" i="6"/>
  <c r="I229" i="6"/>
  <c r="I230" i="6"/>
  <c r="I235" i="6"/>
  <c r="I283" i="6"/>
  <c r="I285" i="6"/>
  <c r="I286" i="6"/>
  <c r="I280" i="6"/>
  <c r="I281" i="6"/>
  <c r="I282" i="6"/>
  <c r="I289" i="6"/>
  <c r="I274" i="6"/>
  <c r="I275" i="6"/>
  <c r="I277" i="6"/>
  <c r="I288" i="6"/>
  <c r="I267" i="6"/>
  <c r="I271" i="6"/>
  <c r="I278" i="6"/>
  <c r="I287" i="6"/>
  <c r="I273" i="6"/>
  <c r="I269" i="6"/>
  <c r="I272" i="6"/>
  <c r="I463" i="6"/>
  <c r="I464" i="6"/>
  <c r="I465" i="6"/>
  <c r="I466" i="6"/>
  <c r="I479" i="6"/>
  <c r="I480" i="6"/>
  <c r="I481" i="6"/>
  <c r="I461" i="6"/>
  <c r="I474" i="6"/>
  <c r="I475" i="6"/>
  <c r="I477" i="6"/>
  <c r="I459" i="6"/>
  <c r="I478" i="6"/>
  <c r="I469" i="6"/>
  <c r="I470" i="6"/>
  <c r="I471" i="6"/>
  <c r="I472" i="6"/>
  <c r="I473" i="6"/>
  <c r="I467" i="6"/>
  <c r="I2148" i="6"/>
  <c r="I2149" i="6"/>
  <c r="I2150" i="6"/>
  <c r="I2153" i="6"/>
  <c r="I2143" i="6"/>
  <c r="I2152" i="6"/>
  <c r="I2144" i="6"/>
  <c r="I2139" i="6"/>
  <c r="I2157" i="6"/>
  <c r="I2141" i="6"/>
  <c r="I2160" i="6"/>
  <c r="I2159" i="6"/>
  <c r="I2161" i="6"/>
  <c r="I1709" i="6"/>
  <c r="I1729" i="6"/>
  <c r="I1711" i="6"/>
  <c r="I1712" i="6"/>
  <c r="I1713" i="6"/>
  <c r="I1714" i="6"/>
  <c r="I1717" i="6"/>
  <c r="I1718" i="6"/>
  <c r="I1727" i="6"/>
  <c r="I1728" i="6"/>
  <c r="I1720" i="6"/>
  <c r="I1721" i="6"/>
  <c r="I1722" i="6"/>
  <c r="I1726" i="6"/>
  <c r="I1725" i="6"/>
  <c r="I1715" i="6"/>
  <c r="I1707" i="6"/>
  <c r="I1949" i="6"/>
  <c r="I1969" i="6"/>
  <c r="I1965" i="6"/>
  <c r="I1951" i="6"/>
  <c r="I1947" i="6"/>
  <c r="I1961" i="6"/>
  <c r="I1968" i="6"/>
  <c r="I1956" i="6"/>
  <c r="I1967" i="6"/>
  <c r="H815" i="8" s="1"/>
  <c r="J815" i="8" s="1"/>
  <c r="I1957" i="6"/>
  <c r="I1958" i="6"/>
  <c r="I1960" i="6"/>
  <c r="I1952" i="6"/>
  <c r="I424" i="6"/>
  <c r="I425" i="6"/>
  <c r="I426" i="6"/>
  <c r="I431" i="6"/>
  <c r="I432" i="6"/>
  <c r="I433" i="6"/>
  <c r="I413" i="6"/>
  <c r="I411" i="6"/>
  <c r="I415" i="6"/>
  <c r="I418" i="6"/>
  <c r="I419" i="6"/>
  <c r="I416" i="6"/>
  <c r="I417" i="6"/>
  <c r="I421" i="6"/>
  <c r="I422" i="6"/>
  <c r="I427" i="6"/>
  <c r="I429" i="6"/>
  <c r="I430" i="6"/>
  <c r="I2433" i="6"/>
  <c r="H993" i="8" s="1"/>
  <c r="J993" i="8" s="1"/>
  <c r="I2442" i="6"/>
  <c r="H1002" i="8" s="1"/>
  <c r="J1002" i="8" s="1"/>
  <c r="I2446" i="6"/>
  <c r="H1006" i="8" s="1"/>
  <c r="J1006" i="8" s="1"/>
  <c r="I2443" i="6"/>
  <c r="H1003" i="8" s="1"/>
  <c r="J1003" i="8" s="1"/>
  <c r="I2435" i="6"/>
  <c r="H995" i="8" s="1"/>
  <c r="J995" i="8" s="1"/>
  <c r="I1563" i="6"/>
  <c r="I1583" i="6"/>
  <c r="I1584" i="6"/>
  <c r="I1565" i="6"/>
  <c r="I1585" i="6"/>
  <c r="I1581" i="6"/>
  <c r="I1582" i="6"/>
  <c r="I1567" i="6"/>
  <c r="I1568" i="6"/>
  <c r="I1577" i="6"/>
  <c r="I1573" i="6"/>
  <c r="I1569" i="6"/>
  <c r="H705" i="8" s="1"/>
  <c r="J705" i="8" s="1"/>
  <c r="I1571" i="6"/>
  <c r="I1574" i="6"/>
  <c r="I1576" i="6"/>
  <c r="I1570" i="6"/>
  <c r="I1578" i="6"/>
  <c r="I1183" i="6"/>
  <c r="I1184" i="6"/>
  <c r="I1185" i="6"/>
  <c r="I1186" i="6"/>
  <c r="I1179" i="6"/>
  <c r="I1181" i="6"/>
  <c r="I1189" i="6"/>
  <c r="I1190" i="6"/>
  <c r="I1199" i="6"/>
  <c r="I1200" i="6"/>
  <c r="I1201" i="6"/>
  <c r="I1194" i="6"/>
  <c r="I1195" i="6"/>
  <c r="I1197" i="6"/>
  <c r="I1198" i="6"/>
  <c r="I1187" i="6"/>
  <c r="I1192" i="6"/>
  <c r="I1193" i="6"/>
  <c r="I2187" i="6"/>
  <c r="I2207" i="6"/>
  <c r="I2188" i="6"/>
  <c r="I2208" i="6"/>
  <c r="I2189" i="6"/>
  <c r="I2209" i="6"/>
  <c r="I2190" i="6"/>
  <c r="I2193" i="6"/>
  <c r="I2194" i="6"/>
  <c r="I2201" i="6"/>
  <c r="I2202" i="6"/>
  <c r="I2203" i="6"/>
  <c r="I2204" i="6"/>
  <c r="I2206" i="6"/>
  <c r="I2205" i="6"/>
  <c r="I2186" i="6"/>
  <c r="I2196" i="6"/>
  <c r="I2191" i="6"/>
  <c r="I2195" i="6"/>
  <c r="I2197" i="6"/>
  <c r="I2192" i="6"/>
  <c r="I2199" i="6"/>
  <c r="I2198" i="6"/>
  <c r="I2200" i="6"/>
  <c r="I2047" i="6"/>
  <c r="I2048" i="6"/>
  <c r="I2053" i="6"/>
  <c r="I2054" i="6"/>
  <c r="I2064" i="6"/>
  <c r="I2065" i="6"/>
  <c r="I2061" i="6"/>
  <c r="I2063" i="6"/>
  <c r="I2043" i="6"/>
  <c r="I2045" i="6"/>
  <c r="I2057" i="6"/>
  <c r="I2056" i="6"/>
  <c r="I2052" i="6"/>
  <c r="I1384" i="6"/>
  <c r="I1385" i="6"/>
  <c r="I1386" i="6"/>
  <c r="I1389" i="6"/>
  <c r="I1373" i="6"/>
  <c r="I1375" i="6"/>
  <c r="I1376" i="6"/>
  <c r="I1379" i="6"/>
  <c r="I1371" i="6"/>
  <c r="I1381" i="6"/>
  <c r="I1392" i="6"/>
  <c r="I1393" i="6"/>
  <c r="I1382" i="6"/>
  <c r="I1387" i="6"/>
  <c r="I1391" i="6"/>
  <c r="I1390" i="6"/>
  <c r="I1377" i="6"/>
  <c r="I1378" i="6"/>
  <c r="I1423" i="6"/>
  <c r="I1424" i="6"/>
  <c r="I1425" i="6"/>
  <c r="I1426" i="6"/>
  <c r="I1437" i="6"/>
  <c r="I1427" i="6"/>
  <c r="I1429" i="6"/>
  <c r="I1430" i="6"/>
  <c r="I1433" i="6"/>
  <c r="I1434" i="6"/>
  <c r="I1438" i="6"/>
  <c r="I1439" i="6"/>
  <c r="I1440" i="6"/>
  <c r="I1441" i="6"/>
  <c r="I1432" i="6"/>
  <c r="I1435" i="6"/>
  <c r="I1419" i="6"/>
  <c r="I1421" i="6"/>
  <c r="I1283" i="6"/>
  <c r="I1285" i="6"/>
  <c r="I1286" i="6"/>
  <c r="I1289" i="6"/>
  <c r="I1294" i="6"/>
  <c r="I1295" i="6"/>
  <c r="I1296" i="6"/>
  <c r="I1297" i="6"/>
  <c r="I1275" i="6"/>
  <c r="I1293" i="6"/>
  <c r="I1288" i="6"/>
  <c r="I1290" i="6"/>
  <c r="I1291" i="6"/>
  <c r="I1280" i="6"/>
  <c r="I1281" i="6"/>
  <c r="I1282" i="6"/>
  <c r="I1279" i="6"/>
  <c r="I1277" i="6"/>
  <c r="I2247" i="6"/>
  <c r="I2248" i="6"/>
  <c r="I2249" i="6"/>
  <c r="I2250" i="6"/>
  <c r="I2253" i="6"/>
  <c r="I2256" i="6"/>
  <c r="I2237" i="6"/>
  <c r="I2257" i="6"/>
  <c r="I2236" i="6"/>
  <c r="I2234" i="6"/>
  <c r="I2235" i="6"/>
  <c r="I2254" i="6"/>
  <c r="I2255" i="6"/>
  <c r="I2238" i="6"/>
  <c r="I2240" i="6"/>
  <c r="I2239" i="6"/>
  <c r="I2241" i="6"/>
  <c r="I2245" i="6"/>
  <c r="I2246" i="6"/>
  <c r="I2251" i="6"/>
  <c r="I2252" i="6"/>
  <c r="I2242" i="6"/>
  <c r="I2243" i="6"/>
  <c r="I2244" i="6"/>
  <c r="I903" i="6"/>
  <c r="I904" i="6"/>
  <c r="I905" i="6"/>
  <c r="I906" i="6"/>
  <c r="I907" i="6"/>
  <c r="I908" i="6"/>
  <c r="I909" i="6"/>
  <c r="I910" i="6"/>
  <c r="I913" i="6"/>
  <c r="I911" i="6"/>
  <c r="I912" i="6"/>
  <c r="I890" i="6"/>
  <c r="I891" i="6"/>
  <c r="I898" i="6"/>
  <c r="I899" i="6"/>
  <c r="I900" i="6"/>
  <c r="I901" i="6"/>
  <c r="I902" i="6"/>
  <c r="I894" i="6"/>
  <c r="I895" i="6"/>
  <c r="I896" i="6"/>
  <c r="I892" i="6"/>
  <c r="I897" i="6"/>
  <c r="I893" i="6"/>
  <c r="I943" i="6"/>
  <c r="I944" i="6"/>
  <c r="I945" i="6"/>
  <c r="I946" i="6"/>
  <c r="I955" i="6"/>
  <c r="I956" i="6"/>
  <c r="I957" i="6"/>
  <c r="I958" i="6"/>
  <c r="I961" i="6"/>
  <c r="I941" i="6"/>
  <c r="I942" i="6"/>
  <c r="I947" i="6"/>
  <c r="I948" i="6"/>
  <c r="I951" i="6"/>
  <c r="I952" i="6"/>
  <c r="I938" i="6"/>
  <c r="I949" i="6"/>
  <c r="I939" i="6"/>
  <c r="I940" i="6"/>
  <c r="I954" i="6"/>
  <c r="I959" i="6"/>
  <c r="I953" i="6"/>
  <c r="I950" i="6"/>
  <c r="I960" i="6"/>
  <c r="I1909" i="6"/>
  <c r="I1921" i="6"/>
  <c r="I1901" i="6"/>
  <c r="I1903" i="6"/>
  <c r="I1912" i="6"/>
  <c r="I1917" i="6"/>
  <c r="I1913" i="6"/>
  <c r="I1899" i="6"/>
  <c r="I1919" i="6"/>
  <c r="H767" i="8" s="1"/>
  <c r="J767" i="8" s="1"/>
  <c r="I1904" i="6"/>
  <c r="I1908" i="6"/>
  <c r="I1910" i="6"/>
  <c r="I1920" i="6"/>
  <c r="I563" i="6"/>
  <c r="I565" i="6"/>
  <c r="I566" i="6"/>
  <c r="I555" i="6"/>
  <c r="I557" i="6"/>
  <c r="I561" i="6"/>
  <c r="I574" i="6"/>
  <c r="I575" i="6"/>
  <c r="I576" i="6"/>
  <c r="I577" i="6"/>
  <c r="I560" i="6"/>
  <c r="I569" i="6"/>
  <c r="I570" i="6"/>
  <c r="I562" i="6"/>
  <c r="I567" i="6"/>
  <c r="I568" i="6"/>
  <c r="I559" i="6"/>
  <c r="I571" i="6"/>
  <c r="I573" i="6"/>
  <c r="I363" i="6"/>
  <c r="I383" i="6"/>
  <c r="I384" i="6"/>
  <c r="H240" i="8" s="1"/>
  <c r="J240" i="8" s="1"/>
  <c r="I365" i="6"/>
  <c r="I385" i="6"/>
  <c r="I379" i="6"/>
  <c r="I381" i="6"/>
  <c r="I382" i="6"/>
  <c r="I374" i="6"/>
  <c r="I376" i="6"/>
  <c r="I377" i="6"/>
  <c r="I367" i="6"/>
  <c r="I368" i="6"/>
  <c r="I370" i="6"/>
  <c r="I371" i="6"/>
  <c r="I373" i="6"/>
  <c r="I369" i="6"/>
  <c r="I378" i="6"/>
  <c r="I1769" i="6"/>
  <c r="I1774" i="6"/>
  <c r="I1754" i="6"/>
  <c r="I1775" i="6"/>
  <c r="I1755" i="6"/>
  <c r="I1776" i="6"/>
  <c r="I1756" i="6"/>
  <c r="I1777" i="6"/>
  <c r="I1759" i="6"/>
  <c r="I1760" i="6"/>
  <c r="I1761" i="6"/>
  <c r="I1766" i="6"/>
  <c r="I1762" i="6"/>
  <c r="I1763" i="6"/>
  <c r="I1764" i="6"/>
  <c r="I1767" i="6"/>
  <c r="I1765" i="6"/>
  <c r="I1768" i="6"/>
  <c r="I1770" i="6"/>
  <c r="I1771" i="6"/>
  <c r="I1772" i="6"/>
  <c r="I1773" i="6"/>
  <c r="I1757" i="6"/>
  <c r="I1758" i="6"/>
  <c r="I123" i="6"/>
  <c r="I143" i="6"/>
  <c r="I144" i="6"/>
  <c r="I125" i="6"/>
  <c r="I145" i="6"/>
  <c r="I131" i="6"/>
  <c r="I133" i="6"/>
  <c r="I134" i="6"/>
  <c r="I137" i="6"/>
  <c r="I141" i="6"/>
  <c r="I142" i="6"/>
  <c r="I129" i="6"/>
  <c r="I130" i="6"/>
  <c r="H130" i="8" s="1"/>
  <c r="J130" i="8" s="1"/>
  <c r="I128" i="6"/>
  <c r="I138" i="6"/>
  <c r="I136" i="6"/>
  <c r="I127" i="6"/>
  <c r="I139" i="6"/>
  <c r="I1083" i="6"/>
  <c r="I1103" i="6"/>
  <c r="I1104" i="6"/>
  <c r="I1085" i="6"/>
  <c r="I1105" i="6"/>
  <c r="I1089" i="6"/>
  <c r="I1088" i="6"/>
  <c r="I1090" i="6"/>
  <c r="I1101" i="6"/>
  <c r="I1102" i="6"/>
  <c r="I1091" i="6"/>
  <c r="I1087" i="6"/>
  <c r="I1094" i="6"/>
  <c r="I1093" i="6"/>
  <c r="I1097" i="6"/>
  <c r="I1098" i="6"/>
  <c r="I1099" i="6"/>
  <c r="I1096" i="6"/>
  <c r="I1144" i="6"/>
  <c r="I1145" i="6"/>
  <c r="I1146" i="6"/>
  <c r="I1131" i="6"/>
  <c r="I1133" i="6"/>
  <c r="I1137" i="6"/>
  <c r="I1141" i="6"/>
  <c r="I1142" i="6"/>
  <c r="I1147" i="6"/>
  <c r="I1151" i="6"/>
  <c r="I1152" i="6"/>
  <c r="I1138" i="6"/>
  <c r="I1139" i="6"/>
  <c r="I1135" i="6"/>
  <c r="I1149" i="6"/>
  <c r="I1150" i="6"/>
  <c r="I1153" i="6"/>
  <c r="I1136" i="6"/>
  <c r="I2287" i="6"/>
  <c r="I2288" i="6"/>
  <c r="I2289" i="6"/>
  <c r="I2290" i="6"/>
  <c r="I2293" i="6"/>
  <c r="I2282" i="6"/>
  <c r="I2283" i="6"/>
  <c r="I2284" i="6"/>
  <c r="I2285" i="6"/>
  <c r="I2286" i="6"/>
  <c r="I2296" i="6"/>
  <c r="I2298" i="6"/>
  <c r="I2300" i="6"/>
  <c r="I2301" i="6"/>
  <c r="I2302" i="6"/>
  <c r="I2305" i="6"/>
  <c r="I2297" i="6"/>
  <c r="I2299" i="6"/>
  <c r="I2303" i="6"/>
  <c r="I2304" i="6"/>
  <c r="I2292" i="6"/>
  <c r="I2294" i="6"/>
  <c r="I2291" i="6"/>
  <c r="I2295" i="6"/>
  <c r="I2347" i="6"/>
  <c r="H907" i="8" s="1"/>
  <c r="J907" i="8" s="1"/>
  <c r="I2350" i="6"/>
  <c r="H910" i="8" s="1"/>
  <c r="J910" i="8" s="1"/>
  <c r="I2337" i="6"/>
  <c r="H897" i="8" s="1"/>
  <c r="J897" i="8" s="1"/>
  <c r="I2339" i="6"/>
  <c r="H899" i="8" s="1"/>
  <c r="J899" i="8" s="1"/>
  <c r="I2346" i="6"/>
  <c r="H906" i="8" s="1"/>
  <c r="J906" i="8" s="1"/>
  <c r="I1243" i="6"/>
  <c r="I1245" i="6"/>
  <c r="I1246" i="6"/>
  <c r="I1231" i="6"/>
  <c r="I1232" i="6"/>
  <c r="I1233" i="6"/>
  <c r="I1237" i="6"/>
  <c r="I1240" i="6"/>
  <c r="I1241" i="6"/>
  <c r="I1242" i="6"/>
  <c r="I1247" i="6"/>
  <c r="I1227" i="6"/>
  <c r="I1234" i="6"/>
  <c r="I1229" i="6"/>
  <c r="I1235" i="6"/>
  <c r="I1238" i="6"/>
  <c r="I1248" i="6"/>
  <c r="I1249" i="6"/>
  <c r="I1043" i="6"/>
  <c r="I1045" i="6"/>
  <c r="I1046" i="6"/>
  <c r="I1055" i="6"/>
  <c r="I1056" i="6"/>
  <c r="I1057" i="6"/>
  <c r="I1037" i="6"/>
  <c r="I1041" i="6"/>
  <c r="I1042" i="6"/>
  <c r="I1048" i="6"/>
  <c r="I1051" i="6"/>
  <c r="I1049" i="6"/>
  <c r="I1050" i="6"/>
  <c r="I1053" i="6"/>
  <c r="I1054" i="6"/>
  <c r="I1035" i="6"/>
  <c r="I1039" i="6"/>
  <c r="I1040" i="6"/>
  <c r="I1809" i="6"/>
  <c r="I1816" i="6"/>
  <c r="I1817" i="6"/>
  <c r="I1818" i="6"/>
  <c r="I1819" i="6"/>
  <c r="I1822" i="6"/>
  <c r="I1802" i="6"/>
  <c r="I1823" i="6"/>
  <c r="I1820" i="6"/>
  <c r="I1821" i="6"/>
  <c r="I1824" i="6"/>
  <c r="I1825" i="6"/>
  <c r="I1810" i="6"/>
  <c r="I1811" i="6"/>
  <c r="I1812" i="6"/>
  <c r="I1815" i="6"/>
  <c r="I1813" i="6"/>
  <c r="I1814" i="6"/>
  <c r="I1808" i="6"/>
  <c r="I1805" i="6"/>
  <c r="I1807" i="6"/>
  <c r="I1803" i="6"/>
  <c r="I1804" i="6"/>
  <c r="I1806" i="6"/>
  <c r="I703" i="6"/>
  <c r="H415" i="8" s="1"/>
  <c r="J415" i="8" s="1"/>
  <c r="I704" i="6"/>
  <c r="H416" i="8" s="1"/>
  <c r="J416" i="8" s="1"/>
  <c r="I705" i="6"/>
  <c r="H417" i="8" s="1"/>
  <c r="J417" i="8" s="1"/>
  <c r="I706" i="6"/>
  <c r="H418" i="8" s="1"/>
  <c r="J418" i="8" s="1"/>
  <c r="I707" i="6"/>
  <c r="H419" i="8" s="1"/>
  <c r="J419" i="8" s="1"/>
  <c r="I708" i="6"/>
  <c r="H420" i="8" s="1"/>
  <c r="J420" i="8" s="1"/>
  <c r="I709" i="6"/>
  <c r="H421" i="8" s="1"/>
  <c r="J421" i="8" s="1"/>
  <c r="I710" i="6"/>
  <c r="H422" i="8" s="1"/>
  <c r="J422" i="8" s="1"/>
  <c r="I713" i="6"/>
  <c r="H425" i="8" s="1"/>
  <c r="J425" i="8" s="1"/>
  <c r="I711" i="6"/>
  <c r="H423" i="8" s="1"/>
  <c r="J423" i="8" s="1"/>
  <c r="I712" i="6"/>
  <c r="H424" i="8" s="1"/>
  <c r="J424" i="8" s="1"/>
  <c r="I714" i="6"/>
  <c r="H426" i="8" s="1"/>
  <c r="J426" i="8" s="1"/>
  <c r="I715" i="6"/>
  <c r="H427" i="8" s="1"/>
  <c r="J427" i="8" s="1"/>
  <c r="I718" i="6"/>
  <c r="H430" i="8" s="1"/>
  <c r="J430" i="8" s="1"/>
  <c r="I719" i="6"/>
  <c r="H431" i="8" s="1"/>
  <c r="J431" i="8" s="1"/>
  <c r="I699" i="6"/>
  <c r="H411" i="8" s="1"/>
  <c r="J411" i="8" s="1"/>
  <c r="I701" i="6"/>
  <c r="H413" i="8" s="1"/>
  <c r="J413" i="8" s="1"/>
  <c r="I721" i="6"/>
  <c r="H433" i="8" s="1"/>
  <c r="J433" i="8" s="1"/>
  <c r="I717" i="6"/>
  <c r="H429" i="8" s="1"/>
  <c r="J429" i="8" s="1"/>
  <c r="I720" i="6"/>
  <c r="H432" i="8" s="1"/>
  <c r="J432" i="8" s="1"/>
  <c r="G997" i="2"/>
  <c r="F252" i="2" a="1"/>
  <c r="F252" i="2" s="1"/>
  <c r="G252" i="2" s="1"/>
  <c r="G778" i="2"/>
  <c r="F60" i="3"/>
  <c r="F58" i="3"/>
  <c r="F74" i="3"/>
  <c r="F90" i="3"/>
  <c r="F2" i="3"/>
  <c r="F42" i="3"/>
  <c r="F26" i="3"/>
  <c r="F10" i="3"/>
  <c r="F61" i="3"/>
  <c r="F77" i="3"/>
  <c r="F93" i="3"/>
  <c r="F25" i="3"/>
  <c r="F9" i="3"/>
  <c r="F41" i="3"/>
  <c r="F96" i="3"/>
  <c r="F63" i="3"/>
  <c r="F79" i="3"/>
  <c r="F95" i="3"/>
  <c r="F78" i="3"/>
  <c r="F64" i="3"/>
  <c r="F81" i="3"/>
  <c r="F97" i="3"/>
  <c r="F62" i="3"/>
  <c r="H1339" i="6" s="1"/>
  <c r="F65" i="3"/>
  <c r="F82" i="3"/>
  <c r="F94" i="3"/>
  <c r="F80" i="3"/>
  <c r="F66" i="3"/>
  <c r="F98" i="3"/>
  <c r="F67" i="3"/>
  <c r="F83" i="3"/>
  <c r="F99" i="3"/>
  <c r="F68" i="3"/>
  <c r="F84" i="3"/>
  <c r="F100" i="3"/>
  <c r="F53" i="3"/>
  <c r="F85" i="3"/>
  <c r="F101" i="3"/>
  <c r="F69" i="3"/>
  <c r="F54" i="3"/>
  <c r="F70" i="3"/>
  <c r="F86" i="3"/>
  <c r="F102" i="3"/>
  <c r="F55" i="3"/>
  <c r="F87" i="3"/>
  <c r="F72" i="3"/>
  <c r="F88" i="3"/>
  <c r="F71" i="3"/>
  <c r="F103" i="3"/>
  <c r="F56" i="3"/>
  <c r="F57" i="3"/>
  <c r="F73" i="3"/>
  <c r="F89" i="3"/>
  <c r="F59" i="3"/>
  <c r="F75" i="3"/>
  <c r="F91" i="3"/>
  <c r="F76" i="3"/>
  <c r="F92" i="3"/>
  <c r="F40" i="3"/>
  <c r="F24" i="3"/>
  <c r="F8" i="3"/>
  <c r="F39" i="3"/>
  <c r="F23" i="3"/>
  <c r="F7" i="3"/>
  <c r="F38" i="3"/>
  <c r="F22" i="3"/>
  <c r="F6" i="3"/>
  <c r="F37" i="3"/>
  <c r="F21" i="3"/>
  <c r="F5" i="3"/>
  <c r="F52" i="3"/>
  <c r="F36" i="3"/>
  <c r="F20" i="3"/>
  <c r="F4" i="3"/>
  <c r="F51" i="3"/>
  <c r="F35" i="3"/>
  <c r="F19" i="3"/>
  <c r="F3" i="3"/>
  <c r="F50" i="3"/>
  <c r="F34" i="3"/>
  <c r="F18" i="3"/>
  <c r="F49" i="3"/>
  <c r="F33" i="3"/>
  <c r="F17" i="3"/>
  <c r="F48" i="3"/>
  <c r="F32" i="3"/>
  <c r="F16" i="3"/>
  <c r="F47" i="3"/>
  <c r="F31" i="3"/>
  <c r="F15" i="3"/>
  <c r="F46" i="3"/>
  <c r="F30" i="3"/>
  <c r="F14" i="3"/>
  <c r="F45" i="3"/>
  <c r="F29" i="3"/>
  <c r="F13" i="3"/>
  <c r="F44" i="3"/>
  <c r="F28" i="3"/>
  <c r="F12" i="3"/>
  <c r="F43" i="3"/>
  <c r="F27" i="3"/>
  <c r="F11" i="3"/>
  <c r="H605" i="8" l="1"/>
  <c r="J605" i="8" s="1"/>
  <c r="H657" i="8"/>
  <c r="J657" i="8" s="1"/>
  <c r="H608" i="8"/>
  <c r="J608" i="8" s="1"/>
  <c r="H672" i="8"/>
  <c r="J672" i="8" s="1"/>
  <c r="H670" i="8"/>
  <c r="J670" i="8" s="1"/>
  <c r="H664" i="8"/>
  <c r="J664" i="8" s="1"/>
  <c r="H673" i="8"/>
  <c r="J673" i="8" s="1"/>
  <c r="H617" i="8"/>
  <c r="J617" i="8" s="1"/>
  <c r="H610" i="8"/>
  <c r="J610" i="8" s="1"/>
  <c r="H655" i="8"/>
  <c r="J655" i="8" s="1"/>
  <c r="H611" i="8"/>
  <c r="J611" i="8" s="1"/>
  <c r="H233" i="8"/>
  <c r="J233" i="8" s="1"/>
  <c r="H659" i="8"/>
  <c r="J659" i="8" s="1"/>
  <c r="H719" i="8"/>
  <c r="J719" i="8" s="1"/>
  <c r="H176" i="8"/>
  <c r="J176" i="8" s="1"/>
  <c r="H651" i="8"/>
  <c r="J651" i="8" s="1"/>
  <c r="H616" i="8"/>
  <c r="J616" i="8" s="1"/>
  <c r="H653" i="8"/>
  <c r="J653" i="8" s="1"/>
  <c r="H603" i="8"/>
  <c r="J603" i="8" s="1"/>
  <c r="H511" i="8"/>
  <c r="J511" i="8" s="1"/>
  <c r="H141" i="8"/>
  <c r="J141" i="8" s="1"/>
  <c r="H751" i="8"/>
  <c r="J751" i="8" s="1"/>
  <c r="H288" i="8"/>
  <c r="J288" i="8" s="1"/>
  <c r="H607" i="8"/>
  <c r="J607" i="8" s="1"/>
  <c r="H287" i="8"/>
  <c r="J287" i="8" s="1"/>
  <c r="H662" i="8"/>
  <c r="J662" i="8" s="1"/>
  <c r="H134" i="8"/>
  <c r="J134" i="8" s="1"/>
  <c r="H613" i="8"/>
  <c r="J613" i="8" s="1"/>
  <c r="H666" i="8"/>
  <c r="J666" i="8" s="1"/>
  <c r="H90" i="8"/>
  <c r="J90" i="8" s="1"/>
  <c r="H225" i="8"/>
  <c r="J225" i="8" s="1"/>
  <c r="H43" i="8"/>
  <c r="J43" i="8" s="1"/>
  <c r="H808" i="8"/>
  <c r="J808" i="8" s="1"/>
  <c r="H241" i="8"/>
  <c r="J241" i="8" s="1"/>
  <c r="H467" i="8"/>
  <c r="J467" i="8" s="1"/>
  <c r="H143" i="8"/>
  <c r="J143" i="8" s="1"/>
  <c r="H816" i="8"/>
  <c r="J816" i="8" s="1"/>
  <c r="H618" i="8"/>
  <c r="J618" i="8" s="1"/>
  <c r="H756" i="8"/>
  <c r="J756" i="8" s="1"/>
  <c r="H795" i="8"/>
  <c r="J795" i="8" s="1"/>
  <c r="H234" i="8"/>
  <c r="J234" i="8" s="1"/>
  <c r="H275" i="8"/>
  <c r="J275" i="8" s="1"/>
  <c r="H799" i="8"/>
  <c r="J799" i="8" s="1"/>
  <c r="H515" i="8"/>
  <c r="J515" i="8" s="1"/>
  <c r="H525" i="8"/>
  <c r="J525" i="8" s="1"/>
  <c r="H232" i="8"/>
  <c r="J232" i="8" s="1"/>
  <c r="H86" i="8"/>
  <c r="J86" i="8" s="1"/>
  <c r="H185" i="8"/>
  <c r="J185" i="8" s="1"/>
  <c r="H127" i="8"/>
  <c r="J127" i="8" s="1"/>
  <c r="H703" i="8"/>
  <c r="J703" i="8" s="1"/>
  <c r="H285" i="8"/>
  <c r="J285" i="8" s="1"/>
  <c r="H805" i="8"/>
  <c r="J805" i="8" s="1"/>
  <c r="H671" i="8"/>
  <c r="J671" i="8" s="1"/>
  <c r="H49" i="8"/>
  <c r="J49" i="8" s="1"/>
  <c r="H625" i="8"/>
  <c r="J625" i="8" s="1"/>
  <c r="H94" i="8"/>
  <c r="J94" i="8" s="1"/>
  <c r="H226" i="8"/>
  <c r="J226" i="8" s="1"/>
  <c r="H224" i="8"/>
  <c r="J224" i="8" s="1"/>
  <c r="H466" i="8"/>
  <c r="J466" i="8" s="1"/>
  <c r="H559" i="8"/>
  <c r="J559" i="8" s="1"/>
  <c r="H223" i="8"/>
  <c r="J223" i="8" s="1"/>
  <c r="H563" i="8"/>
  <c r="J563" i="8" s="1"/>
  <c r="H31" i="8"/>
  <c r="J31" i="8" s="1"/>
  <c r="H562" i="8"/>
  <c r="J562" i="8" s="1"/>
  <c r="H46" i="8"/>
  <c r="J46" i="8" s="1"/>
  <c r="H481" i="8"/>
  <c r="J481" i="8" s="1"/>
  <c r="H230" i="8"/>
  <c r="J230" i="8" s="1"/>
  <c r="H514" i="8"/>
  <c r="J514" i="8" s="1"/>
  <c r="H280" i="8"/>
  <c r="J280" i="8" s="1"/>
  <c r="H145" i="8"/>
  <c r="J145" i="8" s="1"/>
  <c r="H800" i="8"/>
  <c r="J800" i="8" s="1"/>
  <c r="H85" i="8"/>
  <c r="J85" i="8" s="1"/>
  <c r="H470" i="8"/>
  <c r="J470" i="8" s="1"/>
  <c r="H125" i="8"/>
  <c r="J125" i="8" s="1"/>
  <c r="H706" i="8"/>
  <c r="J706" i="8" s="1"/>
  <c r="H865" i="8"/>
  <c r="J865" i="8" s="1"/>
  <c r="H83" i="8"/>
  <c r="J83" i="8" s="1"/>
  <c r="H184" i="8"/>
  <c r="J184" i="8" s="1"/>
  <c r="H699" i="8"/>
  <c r="J699" i="8" s="1"/>
  <c r="H282" i="8"/>
  <c r="J282" i="8" s="1"/>
  <c r="H131" i="8"/>
  <c r="J131" i="8" s="1"/>
  <c r="H845" i="8"/>
  <c r="J845" i="8" s="1"/>
  <c r="H227" i="8"/>
  <c r="J227" i="8" s="1"/>
  <c r="H765" i="8"/>
  <c r="J765" i="8" s="1"/>
  <c r="H465" i="8"/>
  <c r="J465" i="8" s="1"/>
  <c r="H749" i="8"/>
  <c r="J749" i="8" s="1"/>
  <c r="H526" i="8"/>
  <c r="J526" i="8" s="1"/>
  <c r="H133" i="8"/>
  <c r="J133" i="8" s="1"/>
  <c r="H469" i="8"/>
  <c r="J469" i="8" s="1"/>
  <c r="H863" i="8"/>
  <c r="J863" i="8" s="1"/>
  <c r="H557" i="8"/>
  <c r="J557" i="8" s="1"/>
  <c r="H804" i="8"/>
  <c r="J804" i="8" s="1"/>
  <c r="H32" i="8"/>
  <c r="J32" i="8" s="1"/>
  <c r="H769" i="8"/>
  <c r="J769" i="8" s="1"/>
  <c r="H529" i="8"/>
  <c r="J529" i="8" s="1"/>
  <c r="H806" i="8"/>
  <c r="J806" i="8" s="1"/>
  <c r="H186" i="8"/>
  <c r="J186" i="8" s="1"/>
  <c r="H768" i="8"/>
  <c r="J768" i="8" s="1"/>
  <c r="H480" i="8"/>
  <c r="J480" i="8" s="1"/>
  <c r="H144" i="8"/>
  <c r="J144" i="8" s="1"/>
  <c r="H665" i="8"/>
  <c r="J665" i="8" s="1"/>
  <c r="H123" i="8"/>
  <c r="J123" i="8" s="1"/>
  <c r="H809" i="8"/>
  <c r="J809" i="8" s="1"/>
  <c r="H658" i="8"/>
  <c r="J658" i="8" s="1"/>
  <c r="H479" i="8"/>
  <c r="J479" i="8" s="1"/>
  <c r="H561" i="8"/>
  <c r="J561" i="8" s="1"/>
  <c r="H283" i="8"/>
  <c r="J283" i="8" s="1"/>
  <c r="H576" i="8"/>
  <c r="J576" i="8" s="1"/>
  <c r="H710" i="8"/>
  <c r="J710" i="8" s="1"/>
  <c r="H528" i="8"/>
  <c r="J528" i="8" s="1"/>
  <c r="H707" i="8"/>
  <c r="J707" i="8" s="1"/>
  <c r="H852" i="8"/>
  <c r="J852" i="8" s="1"/>
  <c r="H93" i="8"/>
  <c r="J93" i="8" s="1"/>
  <c r="H29" i="8"/>
  <c r="J29" i="8" s="1"/>
  <c r="H461" i="8"/>
  <c r="J461" i="8" s="1"/>
  <c r="H758" i="8"/>
  <c r="J758" i="8" s="1"/>
  <c r="H861" i="8"/>
  <c r="J861" i="8" s="1"/>
  <c r="H138" i="8"/>
  <c r="J138" i="8" s="1"/>
  <c r="H474" i="8"/>
  <c r="J474" i="8" s="1"/>
  <c r="H229" i="8"/>
  <c r="J229" i="8" s="1"/>
  <c r="H817" i="8"/>
  <c r="J817" i="8" s="1"/>
  <c r="H473" i="8"/>
  <c r="J473" i="8" s="1"/>
  <c r="H761" i="8"/>
  <c r="J761" i="8" s="1"/>
  <c r="H721" i="8"/>
  <c r="J721" i="8" s="1"/>
  <c r="H82" i="8"/>
  <c r="J82" i="8" s="1"/>
  <c r="H173" i="8"/>
  <c r="J173" i="8" s="1"/>
  <c r="H281" i="8"/>
  <c r="J281" i="8" s="1"/>
  <c r="H45" i="8"/>
  <c r="J45" i="8" s="1"/>
  <c r="H221" i="8"/>
  <c r="J221" i="8" s="1"/>
  <c r="H565" i="8"/>
  <c r="J565" i="8" s="1"/>
  <c r="H712" i="8"/>
  <c r="J712" i="8" s="1"/>
  <c r="H286" i="8"/>
  <c r="J286" i="8" s="1"/>
  <c r="H864" i="8"/>
  <c r="J864" i="8" s="1"/>
  <c r="H38" i="8"/>
  <c r="J38" i="8" s="1"/>
  <c r="H191" i="8"/>
  <c r="J191" i="8" s="1"/>
  <c r="H623" i="8"/>
  <c r="J623" i="8" s="1"/>
  <c r="H513" i="8"/>
  <c r="J513" i="8" s="1"/>
  <c r="H509" i="8"/>
  <c r="J509" i="8" s="1"/>
  <c r="H35" i="8"/>
  <c r="J35" i="8" s="1"/>
  <c r="H178" i="8"/>
  <c r="J178" i="8" s="1"/>
  <c r="H555" i="8"/>
  <c r="J555" i="8" s="1"/>
  <c r="H527" i="8"/>
  <c r="J527" i="8" s="1"/>
  <c r="H239" i="8"/>
  <c r="J239" i="8" s="1"/>
  <c r="H278" i="8"/>
  <c r="J278" i="8" s="1"/>
  <c r="H843" i="8"/>
  <c r="J843" i="8" s="1"/>
  <c r="H91" i="8"/>
  <c r="J91" i="8" s="1"/>
  <c r="H40" i="8"/>
  <c r="J40" i="8" s="1"/>
  <c r="H177" i="8"/>
  <c r="J177" i="8" s="1"/>
  <c r="H622" i="8"/>
  <c r="J622" i="8" s="1"/>
  <c r="H575" i="8"/>
  <c r="J575" i="8" s="1"/>
  <c r="H571" i="8"/>
  <c r="J571" i="8" s="1"/>
  <c r="H277" i="8"/>
  <c r="J277" i="8" s="1"/>
  <c r="H463" i="8"/>
  <c r="J463" i="8" s="1"/>
  <c r="H569" i="8"/>
  <c r="J569" i="8" s="1"/>
  <c r="H139" i="8"/>
  <c r="J139" i="8" s="1"/>
  <c r="H713" i="8"/>
  <c r="J713" i="8" s="1"/>
  <c r="H273" i="8"/>
  <c r="J273" i="8" s="1"/>
  <c r="H848" i="8"/>
  <c r="J848" i="8" s="1"/>
  <c r="H97" i="8"/>
  <c r="J97" i="8" s="1"/>
  <c r="H27" i="8"/>
  <c r="J27" i="8" s="1"/>
  <c r="H171" i="8"/>
  <c r="J171" i="8" s="1"/>
  <c r="H137" i="8"/>
  <c r="J137" i="8" s="1"/>
  <c r="H79" i="8"/>
  <c r="J79" i="8" s="1"/>
  <c r="H219" i="8"/>
  <c r="J219" i="8" s="1"/>
  <c r="H709" i="8"/>
  <c r="J709" i="8" s="1"/>
  <c r="H175" i="8"/>
  <c r="J175" i="8" s="1"/>
  <c r="H459" i="8"/>
  <c r="J459" i="8" s="1"/>
  <c r="H568" i="8"/>
  <c r="J568" i="8" s="1"/>
  <c r="H704" i="8"/>
  <c r="J704" i="8" s="1"/>
  <c r="H272" i="8"/>
  <c r="J272" i="8" s="1"/>
  <c r="H847" i="8"/>
  <c r="J847" i="8" s="1"/>
  <c r="H96" i="8"/>
  <c r="J96" i="8" s="1"/>
  <c r="H48" i="8"/>
  <c r="J48" i="8" s="1"/>
  <c r="H193" i="8"/>
  <c r="J193" i="8" s="1"/>
  <c r="H614" i="8"/>
  <c r="J614" i="8" s="1"/>
  <c r="H464" i="8"/>
  <c r="J464" i="8" s="1"/>
  <c r="H95" i="8"/>
  <c r="J95" i="8" s="1"/>
  <c r="H47" i="8"/>
  <c r="J47" i="8" s="1"/>
  <c r="H190" i="8"/>
  <c r="J190" i="8" s="1"/>
  <c r="H238" i="8"/>
  <c r="J238" i="8" s="1"/>
  <c r="H520" i="8"/>
  <c r="J520" i="8" s="1"/>
  <c r="H718" i="8"/>
  <c r="J718" i="8" s="1"/>
  <c r="H813" i="8"/>
  <c r="J813" i="8" s="1"/>
  <c r="H856" i="8"/>
  <c r="J856" i="8" s="1"/>
  <c r="H42" i="8"/>
  <c r="J42" i="8" s="1"/>
  <c r="H189" i="8"/>
  <c r="J189" i="8" s="1"/>
  <c r="H609" i="8"/>
  <c r="J609" i="8" s="1"/>
  <c r="H192" i="8"/>
  <c r="J192" i="8" s="1"/>
  <c r="H512" i="8"/>
  <c r="J512" i="8" s="1"/>
  <c r="H478" i="8"/>
  <c r="J478" i="8" s="1"/>
  <c r="H477" i="8"/>
  <c r="J477" i="8" s="1"/>
  <c r="H523" i="8"/>
  <c r="J523" i="8" s="1"/>
  <c r="H274" i="8"/>
  <c r="J274" i="8" s="1"/>
  <c r="H560" i="8"/>
  <c r="J560" i="8" s="1"/>
  <c r="H522" i="8"/>
  <c r="J522" i="8" s="1"/>
  <c r="H128" i="8"/>
  <c r="J128" i="8" s="1"/>
  <c r="H747" i="8"/>
  <c r="J747" i="8" s="1"/>
  <c r="H717" i="8"/>
  <c r="J717" i="8" s="1"/>
  <c r="H271" i="8"/>
  <c r="J271" i="8" s="1"/>
  <c r="H854" i="8"/>
  <c r="J854" i="8" s="1"/>
  <c r="H88" i="8"/>
  <c r="J88" i="8" s="1"/>
  <c r="H41" i="8"/>
  <c r="J41" i="8" s="1"/>
  <c r="H187" i="8"/>
  <c r="J187" i="8" s="1"/>
  <c r="H757" i="8"/>
  <c r="J757" i="8" s="1"/>
  <c r="H235" i="8"/>
  <c r="J235" i="8" s="1"/>
  <c r="H136" i="8"/>
  <c r="J136" i="8" s="1"/>
  <c r="H577" i="8"/>
  <c r="J577" i="8" s="1"/>
  <c r="H267" i="8"/>
  <c r="J267" i="8" s="1"/>
  <c r="H797" i="8"/>
  <c r="J797" i="8" s="1"/>
  <c r="H853" i="8"/>
  <c r="J853" i="8" s="1"/>
  <c r="H77" i="8"/>
  <c r="J77" i="8" s="1"/>
  <c r="H37" i="8"/>
  <c r="J37" i="8" s="1"/>
  <c r="H182" i="8"/>
  <c r="J182" i="8" s="1"/>
  <c r="H81" i="8"/>
  <c r="J81" i="8" s="1"/>
  <c r="H237" i="8"/>
  <c r="J237" i="8" s="1"/>
  <c r="H566" i="8"/>
  <c r="J566" i="8" s="1"/>
  <c r="H507" i="8"/>
  <c r="J507" i="8" s="1"/>
  <c r="H475" i="8"/>
  <c r="J475" i="8" s="1"/>
  <c r="H574" i="8"/>
  <c r="J574" i="8" s="1"/>
  <c r="H517" i="8"/>
  <c r="J517" i="8" s="1"/>
  <c r="H129" i="8"/>
  <c r="J129" i="8" s="1"/>
  <c r="H701" i="8"/>
  <c r="J701" i="8" s="1"/>
  <c r="H269" i="8"/>
  <c r="J269" i="8" s="1"/>
  <c r="H857" i="8"/>
  <c r="J857" i="8" s="1"/>
  <c r="H75" i="8"/>
  <c r="J75" i="8" s="1"/>
  <c r="H34" i="8"/>
  <c r="J34" i="8" s="1"/>
  <c r="H181" i="8"/>
  <c r="J181" i="8" s="1"/>
  <c r="H80" i="8"/>
  <c r="J80" i="8" s="1"/>
  <c r="H714" i="8"/>
  <c r="J714" i="8" s="1"/>
  <c r="H570" i="8"/>
  <c r="J570" i="8" s="1"/>
  <c r="H752" i="8"/>
  <c r="J752" i="8" s="1"/>
  <c r="H521" i="8"/>
  <c r="J521" i="8" s="1"/>
  <c r="H472" i="8"/>
  <c r="J472" i="8" s="1"/>
  <c r="H573" i="8"/>
  <c r="J573" i="8" s="1"/>
  <c r="H518" i="8"/>
  <c r="J518" i="8" s="1"/>
  <c r="H142" i="8"/>
  <c r="J142" i="8" s="1"/>
  <c r="H760" i="8"/>
  <c r="J760" i="8" s="1"/>
  <c r="H720" i="8"/>
  <c r="J720" i="8" s="1"/>
  <c r="H289" i="8"/>
  <c r="J289" i="8" s="1"/>
  <c r="H669" i="8"/>
  <c r="J669" i="8" s="1"/>
  <c r="H89" i="8"/>
  <c r="J89" i="8" s="1"/>
  <c r="H33" i="8"/>
  <c r="J33" i="8" s="1"/>
  <c r="H179" i="8"/>
  <c r="J179" i="8" s="1"/>
  <c r="H1323" i="6"/>
  <c r="H1325" i="6"/>
  <c r="H2291" i="6"/>
  <c r="H1342" i="6"/>
  <c r="H227" i="6"/>
  <c r="H323" i="6"/>
  <c r="H805" i="6"/>
  <c r="H2387" i="6"/>
  <c r="G947" i="8" s="1"/>
  <c r="H1050" i="6"/>
  <c r="H560" i="6"/>
  <c r="H29" i="6"/>
  <c r="H1663" i="6"/>
  <c r="H1066" i="6"/>
  <c r="H677" i="6"/>
  <c r="G389" i="8" s="1"/>
  <c r="H1123" i="6"/>
  <c r="H2350" i="6"/>
  <c r="G910" i="8" s="1"/>
  <c r="H251" i="6"/>
  <c r="H1777" i="6"/>
  <c r="H1227" i="6"/>
  <c r="H1360" i="6"/>
  <c r="H429" i="6"/>
  <c r="H995" i="6"/>
  <c r="H1297" i="6"/>
  <c r="H2236" i="6"/>
  <c r="H1371" i="6"/>
  <c r="H1087" i="6"/>
  <c r="H1162" i="6"/>
  <c r="H1136" i="6"/>
  <c r="H295" i="6"/>
  <c r="H1214" i="6"/>
  <c r="H1259" i="6"/>
  <c r="H1788" i="6"/>
  <c r="H285" i="6"/>
  <c r="H1481" i="6"/>
  <c r="H748" i="6"/>
  <c r="H2017" i="6"/>
  <c r="H1909" i="6"/>
  <c r="H533" i="6"/>
  <c r="H2047" i="6"/>
  <c r="H2224" i="6"/>
  <c r="H579" i="6"/>
  <c r="G291" i="8" s="1"/>
  <c r="H943" i="6"/>
  <c r="H1864" i="6"/>
  <c r="H2411" i="6"/>
  <c r="G971" i="8" s="1"/>
  <c r="H1454" i="6"/>
  <c r="H1806" i="6"/>
  <c r="H1611" i="6"/>
  <c r="H2258" i="6"/>
  <c r="H715" i="6"/>
  <c r="G427" i="8" s="1"/>
  <c r="H2197" i="6"/>
  <c r="H192" i="6"/>
  <c r="H165" i="6"/>
  <c r="H62" i="6"/>
  <c r="H610" i="6"/>
  <c r="G322" i="8" s="1"/>
  <c r="H1992" i="6"/>
  <c r="H842" i="6"/>
  <c r="H354" i="6"/>
  <c r="H367" i="6"/>
  <c r="H465" i="6"/>
  <c r="H1549" i="6"/>
  <c r="H80" i="6"/>
  <c r="H2148" i="6"/>
  <c r="H496" i="6"/>
  <c r="H241" i="6"/>
  <c r="H225" i="6"/>
  <c r="H240" i="6"/>
  <c r="H224" i="6"/>
  <c r="H223" i="6"/>
  <c r="H238" i="6"/>
  <c r="H237" i="6"/>
  <c r="H234" i="6"/>
  <c r="H221" i="6"/>
  <c r="H235" i="6"/>
  <c r="H219" i="6"/>
  <c r="H230" i="6"/>
  <c r="H1811" i="6"/>
  <c r="H1046" i="6"/>
  <c r="H239" i="6"/>
  <c r="H1338" i="6"/>
  <c r="H1336" i="6"/>
  <c r="H1334" i="6"/>
  <c r="H233" i="6"/>
  <c r="H1333" i="6"/>
  <c r="H1804" i="6"/>
  <c r="H2288" i="6"/>
  <c r="H1337" i="6"/>
  <c r="H2300" i="6"/>
  <c r="H232" i="6"/>
  <c r="H226" i="6"/>
  <c r="H1330" i="6"/>
  <c r="G619" i="2"/>
  <c r="G1057" i="2"/>
  <c r="G740" i="2"/>
  <c r="F305" i="2" a="1"/>
  <c r="F305" i="2" s="1"/>
  <c r="G305" i="2" s="1"/>
  <c r="F372" i="2" a="1"/>
  <c r="F372" i="2" s="1"/>
  <c r="G372" i="2" s="1"/>
  <c r="G738" i="2"/>
  <c r="G953" i="2"/>
  <c r="G596" i="2"/>
  <c r="F379" i="2" a="1"/>
  <c r="F379" i="2" s="1"/>
  <c r="G379" i="2" s="1"/>
  <c r="G1079" i="2"/>
  <c r="F54" i="2" a="1"/>
  <c r="F54" i="2" s="1"/>
  <c r="G54" i="2" s="1"/>
  <c r="F285" i="2" a="1"/>
  <c r="F285" i="2" s="1"/>
  <c r="G285" i="2" s="1"/>
  <c r="G661" i="2"/>
  <c r="G608" i="2"/>
  <c r="F167" i="2" a="1"/>
  <c r="F167" i="2" s="1"/>
  <c r="G167" i="2" s="1"/>
  <c r="G728" i="2"/>
  <c r="G949" i="2"/>
  <c r="F419" i="2" a="1"/>
  <c r="F419" i="2" s="1"/>
  <c r="G419" i="2" s="1"/>
  <c r="G752" i="2"/>
  <c r="F364" i="2" a="1"/>
  <c r="F364" i="2" s="1"/>
  <c r="G364" i="2" s="1"/>
  <c r="G999" i="2"/>
  <c r="F217" i="2" a="1"/>
  <c r="F217" i="2" s="1"/>
  <c r="G217" i="2" s="1"/>
  <c r="F95" i="2" a="1"/>
  <c r="F95" i="2" s="1"/>
  <c r="G95" i="2" s="1"/>
  <c r="G777" i="2"/>
  <c r="G667" i="2"/>
  <c r="F447" i="2" a="1"/>
  <c r="F447" i="2" s="1"/>
  <c r="G447" i="2" s="1"/>
  <c r="G1005" i="2"/>
  <c r="G1023" i="2"/>
  <c r="F522" i="2" a="1"/>
  <c r="F522" i="2" s="1"/>
  <c r="G522" i="2" s="1"/>
  <c r="G675" i="2"/>
  <c r="F91" i="2" a="1"/>
  <c r="F91" i="2" s="1"/>
  <c r="G91" i="2" s="1"/>
  <c r="G1036" i="2"/>
  <c r="F257" i="2" a="1"/>
  <c r="F257" i="2" s="1"/>
  <c r="G257" i="2" s="1"/>
  <c r="G767" i="2"/>
  <c r="G601" i="2"/>
  <c r="F469" i="2" a="1"/>
  <c r="F469" i="2" s="1"/>
  <c r="G469" i="2" s="1"/>
  <c r="G566" i="2"/>
  <c r="G770" i="2"/>
  <c r="F312" i="2" a="1"/>
  <c r="F312" i="2" s="1"/>
  <c r="G312" i="2" s="1"/>
  <c r="F468" i="2" a="1"/>
  <c r="F468" i="2" s="1"/>
  <c r="G468" i="2" s="1"/>
  <c r="F334" i="2" a="1"/>
  <c r="F334" i="2" s="1"/>
  <c r="G334" i="2" s="1"/>
  <c r="F68" i="2" a="1"/>
  <c r="F68" i="2" s="1"/>
  <c r="G68" i="2" s="1"/>
  <c r="F99" i="2" a="1"/>
  <c r="F99" i="2" s="1"/>
  <c r="G99" i="2" s="1"/>
  <c r="F496" i="2" a="1"/>
  <c r="F496" i="2" s="1"/>
  <c r="G496" i="2" s="1"/>
  <c r="F236" i="2" a="1"/>
  <c r="F236" i="2" s="1"/>
  <c r="G236" i="2" s="1"/>
  <c r="F409" i="2" a="1"/>
  <c r="F409" i="2" s="1"/>
  <c r="G409" i="2" s="1"/>
  <c r="F500" i="2" a="1"/>
  <c r="F500" i="2" s="1"/>
  <c r="G500" i="2" s="1"/>
  <c r="F523" i="2" a="1"/>
  <c r="F523" i="2" s="1"/>
  <c r="G523" i="2" s="1"/>
  <c r="F562" i="2" a="1"/>
  <c r="F562" i="2" s="1"/>
  <c r="G562" i="2" s="1"/>
  <c r="G846" i="2"/>
  <c r="F156" i="2" a="1"/>
  <c r="F156" i="2" s="1"/>
  <c r="G156" i="2" s="1"/>
  <c r="G656" i="2"/>
  <c r="F341" i="2" a="1"/>
  <c r="F341" i="2" s="1"/>
  <c r="G341" i="2" s="1"/>
  <c r="F544" i="2" a="1"/>
  <c r="F544" i="2" s="1"/>
  <c r="G544" i="2" s="1"/>
  <c r="F244" i="2" a="1"/>
  <c r="F244" i="2" s="1"/>
  <c r="G244" i="2" s="1"/>
  <c r="G624" i="2"/>
  <c r="F228" i="2" a="1"/>
  <c r="F228" i="2" s="1"/>
  <c r="G228" i="2" s="1"/>
  <c r="G726" i="2"/>
  <c r="G850" i="2"/>
  <c r="F333" i="2" a="1"/>
  <c r="F333" i="2" s="1"/>
  <c r="G333" i="2" s="1"/>
  <c r="G1090" i="2"/>
  <c r="F398" i="2" a="1"/>
  <c r="F398" i="2" s="1"/>
  <c r="G398" i="2" s="1"/>
  <c r="G733" i="2"/>
  <c r="F192" i="2" a="1"/>
  <c r="F192" i="2" s="1"/>
  <c r="G192" i="2" s="1"/>
  <c r="G837" i="2"/>
  <c r="F82" i="2" a="1"/>
  <c r="F82" i="2" s="1"/>
  <c r="G82" i="2" s="1"/>
  <c r="G766" i="2"/>
  <c r="G1064" i="2"/>
  <c r="F80" i="2" a="1"/>
  <c r="F80" i="2" s="1"/>
  <c r="G80" i="2" s="1"/>
  <c r="F76" i="2" a="1"/>
  <c r="F76" i="2" s="1"/>
  <c r="G76" i="2" s="1"/>
  <c r="G660" i="2"/>
  <c r="F378" i="2" a="1"/>
  <c r="F378" i="2" s="1"/>
  <c r="G378" i="2" s="1"/>
  <c r="F441" i="2" a="1"/>
  <c r="F441" i="2" s="1"/>
  <c r="G441" i="2" s="1"/>
  <c r="F332" i="2" a="1"/>
  <c r="F332" i="2" s="1"/>
  <c r="G332" i="2" s="1"/>
  <c r="F90" i="2" a="1"/>
  <c r="F90" i="2" s="1"/>
  <c r="G90" i="2" s="1"/>
  <c r="G754" i="2"/>
  <c r="G628" i="2"/>
  <c r="G597" i="2"/>
  <c r="F424" i="2" a="1"/>
  <c r="F424" i="2" s="1"/>
  <c r="G424" i="2" s="1"/>
  <c r="G901" i="2"/>
  <c r="F501" i="2" a="1"/>
  <c r="F501" i="2" s="1"/>
  <c r="G501" i="2" s="1"/>
  <c r="G781" i="2"/>
  <c r="G626" i="2"/>
  <c r="F110" i="2" a="1"/>
  <c r="F110" i="2" s="1"/>
  <c r="G110" i="2" s="1"/>
  <c r="F412" i="2" a="1"/>
  <c r="F412" i="2" s="1"/>
  <c r="G412" i="2" s="1"/>
  <c r="F392" i="2" a="1"/>
  <c r="F392" i="2" s="1"/>
  <c r="G392" i="2" s="1"/>
  <c r="F87" i="2" a="1"/>
  <c r="F87" i="2" s="1"/>
  <c r="G87" i="2" s="1"/>
  <c r="G1013" i="2"/>
  <c r="F429" i="2" a="1"/>
  <c r="F429" i="2" s="1"/>
  <c r="G429" i="2" s="1"/>
  <c r="F490" i="2" a="1"/>
  <c r="F490" i="2" s="1"/>
  <c r="G490" i="2" s="1"/>
  <c r="F143" i="2" a="1"/>
  <c r="F143" i="2" s="1"/>
  <c r="G143" i="2" s="1"/>
  <c r="F426" i="2" a="1"/>
  <c r="F426" i="2" s="1"/>
  <c r="G426" i="2" s="1"/>
  <c r="F273" i="2" a="1"/>
  <c r="F273" i="2" s="1"/>
  <c r="G273" i="2" s="1"/>
  <c r="F270" i="2" a="1"/>
  <c r="F270" i="2" s="1"/>
  <c r="G270" i="2" s="1"/>
  <c r="G678" i="2"/>
  <c r="F81" i="2" a="1"/>
  <c r="F81" i="2" s="1"/>
  <c r="G81" i="2" s="1"/>
  <c r="F69" i="2" a="1"/>
  <c r="F69" i="2" s="1"/>
  <c r="G69" i="2" s="1"/>
  <c r="G676" i="2"/>
  <c r="G694" i="2"/>
  <c r="F146" i="2" a="1"/>
  <c r="F146" i="2" s="1"/>
  <c r="G146" i="2" s="1"/>
  <c r="F348" i="2" a="1"/>
  <c r="F348" i="2" s="1"/>
  <c r="G348" i="2" s="1"/>
  <c r="G1018" i="2"/>
  <c r="F15" i="2" a="1"/>
  <c r="F15" i="2" s="1"/>
  <c r="G808" i="2"/>
  <c r="G645" i="2"/>
  <c r="F172" i="2" a="1"/>
  <c r="F172" i="2" s="1"/>
  <c r="G172" i="2" s="1"/>
  <c r="F7" i="2" a="1"/>
  <c r="F7" i="2" s="1"/>
  <c r="F403" i="2" a="1"/>
  <c r="F403" i="2" s="1"/>
  <c r="G403" i="2" s="1"/>
  <c r="F265" i="2" a="1"/>
  <c r="F265" i="2" s="1"/>
  <c r="G265" i="2" s="1"/>
  <c r="G1106" i="2"/>
  <c r="F105" i="2" a="1"/>
  <c r="F105" i="2" s="1"/>
  <c r="G105" i="2" s="1"/>
  <c r="G686" i="2"/>
  <c r="G804" i="2"/>
  <c r="F402" i="2" a="1"/>
  <c r="F402" i="2" s="1"/>
  <c r="G402" i="2" s="1"/>
  <c r="G840" i="2"/>
  <c r="G629" i="2"/>
  <c r="G666" i="2"/>
  <c r="F116" i="2" a="1"/>
  <c r="F116" i="2" s="1"/>
  <c r="G116" i="2" s="1"/>
  <c r="G853" i="2"/>
  <c r="G587" i="2"/>
  <c r="F33" i="2" a="1"/>
  <c r="F33" i="2" s="1"/>
  <c r="F428" i="2" a="1"/>
  <c r="F428" i="2" s="1"/>
  <c r="G428" i="2" s="1"/>
  <c r="F337" i="2" a="1"/>
  <c r="F337" i="2" s="1"/>
  <c r="G337" i="2" s="1"/>
  <c r="F207" i="2" a="1"/>
  <c r="F207" i="2" s="1"/>
  <c r="G207" i="2" s="1"/>
  <c r="F339" i="2" a="1"/>
  <c r="F339" i="2" s="1"/>
  <c r="G339" i="2" s="1"/>
  <c r="F319" i="2" a="1"/>
  <c r="F319" i="2" s="1"/>
  <c r="G319" i="2" s="1"/>
  <c r="G670" i="2"/>
  <c r="F472" i="2" a="1"/>
  <c r="F472" i="2" s="1"/>
  <c r="G472" i="2" s="1"/>
  <c r="G905" i="2"/>
  <c r="F98" i="2" a="1"/>
  <c r="F98" i="2" s="1"/>
  <c r="G98" i="2" s="1"/>
  <c r="G687" i="2"/>
  <c r="G715" i="2"/>
  <c r="F433" i="2" a="1"/>
  <c r="F433" i="2" s="1"/>
  <c r="G433" i="2" s="1"/>
  <c r="G644" i="2"/>
  <c r="F427" i="2" a="1"/>
  <c r="F427" i="2" s="1"/>
  <c r="G427" i="2" s="1"/>
  <c r="G951" i="2"/>
  <c r="F8" i="2" a="1"/>
  <c r="F8" i="2" s="1"/>
  <c r="G706" i="2"/>
  <c r="G890" i="2"/>
  <c r="G760" i="2"/>
  <c r="G859" i="2"/>
  <c r="G743" i="2"/>
  <c r="F79" i="2" a="1"/>
  <c r="F79" i="2" s="1"/>
  <c r="G79" i="2" s="1"/>
  <c r="F296" i="2" a="1"/>
  <c r="F296" i="2" s="1"/>
  <c r="G296" i="2" s="1"/>
  <c r="G1028" i="2"/>
  <c r="G981" i="2"/>
  <c r="G1067" i="2"/>
  <c r="F66" i="2" a="1"/>
  <c r="F66" i="2" s="1"/>
  <c r="G66" i="2" s="1"/>
  <c r="G574" i="2"/>
  <c r="G970" i="2"/>
  <c r="G603" i="2"/>
  <c r="F443" i="2" a="1"/>
  <c r="F443" i="2" s="1"/>
  <c r="G443" i="2" s="1"/>
  <c r="G902" i="2"/>
  <c r="G920" i="2"/>
  <c r="G665" i="2"/>
  <c r="F41" i="2" a="1"/>
  <c r="F41" i="2" s="1"/>
  <c r="G1031" i="2"/>
  <c r="G604" i="2"/>
  <c r="G857" i="2"/>
  <c r="F214" i="2" a="1"/>
  <c r="F214" i="2" s="1"/>
  <c r="G214" i="2" s="1"/>
  <c r="G1038" i="2"/>
  <c r="F553" i="2" a="1"/>
  <c r="F553" i="2" s="1"/>
  <c r="G553" i="2" s="1"/>
  <c r="G1012" i="2"/>
  <c r="G623" i="2"/>
  <c r="G942" i="2"/>
  <c r="G635" i="2"/>
  <c r="F205" i="2" a="1"/>
  <c r="F205" i="2" s="1"/>
  <c r="G205" i="2" s="1"/>
  <c r="F246" i="2" a="1"/>
  <c r="F246" i="2" s="1"/>
  <c r="G246" i="2" s="1"/>
  <c r="F297" i="2" a="1"/>
  <c r="F297" i="2" s="1"/>
  <c r="G297" i="2" s="1"/>
  <c r="F363" i="2" a="1"/>
  <c r="F363" i="2" s="1"/>
  <c r="G363" i="2" s="1"/>
  <c r="G1045" i="2"/>
  <c r="F71" i="2" a="1"/>
  <c r="F71" i="2" s="1"/>
  <c r="G71" i="2" s="1"/>
  <c r="G1094" i="2"/>
  <c r="F486" i="2" a="1"/>
  <c r="F486" i="2" s="1"/>
  <c r="G486" i="2" s="1"/>
  <c r="G936" i="2"/>
  <c r="G1066" i="2"/>
  <c r="G831" i="2"/>
  <c r="F47" i="2" a="1"/>
  <c r="F47" i="2" s="1"/>
  <c r="G725" i="2"/>
  <c r="G851" i="2"/>
  <c r="F16" i="2" a="1"/>
  <c r="F16" i="2" s="1"/>
  <c r="F541" i="2" a="1"/>
  <c r="F541" i="2" s="1"/>
  <c r="G541" i="2" s="1"/>
  <c r="F521" i="2" a="1"/>
  <c r="F521" i="2" s="1"/>
  <c r="G521" i="2" s="1"/>
  <c r="G1068" i="2"/>
  <c r="F557" i="2" a="1"/>
  <c r="F557" i="2" s="1"/>
  <c r="G557" i="2" s="1"/>
  <c r="G910" i="2"/>
  <c r="G1025" i="2"/>
  <c r="G703" i="2"/>
  <c r="F251" i="2" a="1"/>
  <c r="F251" i="2" s="1"/>
  <c r="G251" i="2" s="1"/>
  <c r="G819" i="2"/>
  <c r="G1095" i="2"/>
  <c r="G1120" i="2"/>
  <c r="F40" i="2" a="1"/>
  <c r="F40" i="2" s="1"/>
  <c r="G1122" i="2"/>
  <c r="F264" i="2" a="1"/>
  <c r="F264" i="2" s="1"/>
  <c r="G264" i="2" s="1"/>
  <c r="G854" i="2"/>
  <c r="F413" i="2" a="1"/>
  <c r="F413" i="2" s="1"/>
  <c r="G413" i="2" s="1"/>
  <c r="F206" i="2" a="1"/>
  <c r="F206" i="2" s="1"/>
  <c r="G206" i="2" s="1"/>
  <c r="F19" i="2" a="1"/>
  <c r="F19" i="2" s="1"/>
  <c r="F514" i="2" a="1"/>
  <c r="F514" i="2" s="1"/>
  <c r="G514" i="2" s="1"/>
  <c r="F425" i="2" a="1"/>
  <c r="F425" i="2" s="1"/>
  <c r="G425" i="2" s="1"/>
  <c r="F25" i="2" a="1"/>
  <c r="F25" i="2" s="1"/>
  <c r="F466" i="2" a="1"/>
  <c r="F466" i="2" s="1"/>
  <c r="G466" i="2" s="1"/>
  <c r="F267" i="2" a="1"/>
  <c r="F267" i="2" s="1"/>
  <c r="G267" i="2" s="1"/>
  <c r="F405" i="2" a="1"/>
  <c r="F405" i="2" s="1"/>
  <c r="G405" i="2" s="1"/>
  <c r="F232" i="2" a="1"/>
  <c r="F232" i="2" s="1"/>
  <c r="G232" i="2" s="1"/>
  <c r="F391" i="2" a="1"/>
  <c r="F391" i="2" s="1"/>
  <c r="G391" i="2" s="1"/>
  <c r="G612" i="2"/>
  <c r="G856" i="2"/>
  <c r="F434" i="2" a="1"/>
  <c r="F434" i="2" s="1"/>
  <c r="G434" i="2" s="1"/>
  <c r="G922" i="2"/>
  <c r="G912" i="2"/>
  <c r="F96" i="2" a="1"/>
  <c r="F96" i="2" s="1"/>
  <c r="G96" i="2" s="1"/>
  <c r="F3" i="2" a="1"/>
  <c r="F3" i="2" s="1"/>
  <c r="F225" i="2" a="1"/>
  <c r="F225" i="2" s="1"/>
  <c r="G225" i="2" s="1"/>
  <c r="G934" i="2"/>
  <c r="G689" i="2"/>
  <c r="G835" i="2"/>
  <c r="G1062" i="2"/>
  <c r="G822" i="2"/>
  <c r="G720" i="2"/>
  <c r="G745" i="2"/>
  <c r="G989" i="2"/>
  <c r="F23" i="2" a="1"/>
  <c r="F23" i="2" s="1"/>
  <c r="G899" i="2"/>
  <c r="F38" i="2" a="1"/>
  <c r="F38" i="2" s="1"/>
  <c r="G978" i="2"/>
  <c r="G869" i="2"/>
  <c r="F109" i="2" a="1"/>
  <c r="F109" i="2" s="1"/>
  <c r="G109" i="2" s="1"/>
  <c r="G633" i="2"/>
  <c r="G602" i="2"/>
  <c r="G680" i="2"/>
  <c r="F213" i="2" a="1"/>
  <c r="F213" i="2" s="1"/>
  <c r="G213" i="2" s="1"/>
  <c r="F201" i="2" a="1"/>
  <c r="F201" i="2" s="1"/>
  <c r="G201" i="2" s="1"/>
  <c r="G827" i="2"/>
  <c r="G861" i="2"/>
  <c r="F511" i="2" a="1"/>
  <c r="F511" i="2" s="1"/>
  <c r="G511" i="2" s="1"/>
  <c r="G833" i="2"/>
  <c r="F453" i="2" a="1"/>
  <c r="F453" i="2" s="1"/>
  <c r="G453" i="2" s="1"/>
  <c r="F352" i="2" a="1"/>
  <c r="F352" i="2" s="1"/>
  <c r="G352" i="2" s="1"/>
  <c r="F151" i="2" a="1"/>
  <c r="F151" i="2" s="1"/>
  <c r="G151" i="2" s="1"/>
  <c r="G1080" i="2"/>
  <c r="F487" i="2" a="1"/>
  <c r="F487" i="2" s="1"/>
  <c r="G487" i="2" s="1"/>
  <c r="G609" i="2"/>
  <c r="F104" i="2" a="1"/>
  <c r="F104" i="2" s="1"/>
  <c r="G104" i="2" s="1"/>
  <c r="F375" i="2" a="1"/>
  <c r="F375" i="2" s="1"/>
  <c r="G375" i="2" s="1"/>
  <c r="G634" i="2"/>
  <c r="G1102" i="2"/>
  <c r="G876" i="2"/>
  <c r="F492" i="2" a="1"/>
  <c r="F492" i="2" s="1"/>
  <c r="G492" i="2" s="1"/>
  <c r="F56" i="2" a="1"/>
  <c r="F56" i="2" s="1"/>
  <c r="G56" i="2" s="1"/>
  <c r="G1020" i="2"/>
  <c r="G764" i="2"/>
  <c r="G651" i="2"/>
  <c r="G839" i="2"/>
  <c r="G1074" i="2"/>
  <c r="G811" i="2"/>
  <c r="F30" i="2" a="1"/>
  <c r="F30" i="2" s="1"/>
  <c r="G992" i="2"/>
  <c r="F115" i="2" a="1"/>
  <c r="F115" i="2" s="1"/>
  <c r="G115" i="2" s="1"/>
  <c r="G779" i="2"/>
  <c r="G956" i="2"/>
  <c r="G1034" i="2"/>
  <c r="F482" i="2" a="1"/>
  <c r="F482" i="2" s="1"/>
  <c r="G482" i="2" s="1"/>
  <c r="G985" i="2"/>
  <c r="G1123" i="2"/>
  <c r="G858" i="2"/>
  <c r="G824" i="2"/>
  <c r="F250" i="2" a="1"/>
  <c r="F250" i="2" s="1"/>
  <c r="G250" i="2" s="1"/>
  <c r="G845" i="2"/>
  <c r="F361" i="2" a="1"/>
  <c r="F361" i="2" s="1"/>
  <c r="G361" i="2" s="1"/>
  <c r="G971" i="2"/>
  <c r="G962" i="2"/>
  <c r="G871" i="2"/>
  <c r="G974" i="2"/>
  <c r="F431" i="2" a="1"/>
  <c r="F431" i="2" s="1"/>
  <c r="G431" i="2" s="1"/>
  <c r="G979" i="2"/>
  <c r="F397" i="2" a="1"/>
  <c r="F397" i="2" s="1"/>
  <c r="G397" i="2" s="1"/>
  <c r="G691" i="2"/>
  <c r="F529" i="2" a="1"/>
  <c r="F529" i="2" s="1"/>
  <c r="G529" i="2" s="1"/>
  <c r="F435" i="2" a="1"/>
  <c r="F435" i="2" s="1"/>
  <c r="G435" i="2" s="1"/>
  <c r="F188" i="2" a="1"/>
  <c r="F188" i="2" s="1"/>
  <c r="G188" i="2" s="1"/>
  <c r="G631" i="2"/>
  <c r="F345" i="2" a="1"/>
  <c r="F345" i="2" s="1"/>
  <c r="G345" i="2" s="1"/>
  <c r="F494" i="2" a="1"/>
  <c r="F494" i="2" s="1"/>
  <c r="G494" i="2" s="1"/>
  <c r="F306" i="2" a="1"/>
  <c r="F306" i="2" s="1"/>
  <c r="G306" i="2" s="1"/>
  <c r="G959" i="2"/>
  <c r="G1050" i="2"/>
  <c r="G806" i="2"/>
  <c r="G1052" i="2"/>
  <c r="G908" i="2"/>
  <c r="F190" i="2" a="1"/>
  <c r="F190" i="2" s="1"/>
  <c r="G190" i="2" s="1"/>
  <c r="G795" i="2"/>
  <c r="G763" i="2"/>
  <c r="F241" i="2" a="1"/>
  <c r="F241" i="2" s="1"/>
  <c r="G241" i="2" s="1"/>
  <c r="F48" i="2" a="1"/>
  <c r="F48" i="2" s="1"/>
  <c r="F354" i="2" a="1"/>
  <c r="F354" i="2" s="1"/>
  <c r="G354" i="2" s="1"/>
  <c r="G1070" i="2"/>
  <c r="G863" i="2"/>
  <c r="F458" i="2" a="1"/>
  <c r="F458" i="2" s="1"/>
  <c r="G458" i="2" s="1"/>
  <c r="G950" i="2"/>
  <c r="G1112" i="2"/>
  <c r="G573" i="2"/>
  <c r="G1077" i="2"/>
  <c r="F57" i="2" a="1"/>
  <c r="F57" i="2" s="1"/>
  <c r="G57" i="2" s="1"/>
  <c r="F179" i="2" a="1"/>
  <c r="F179" i="2" s="1"/>
  <c r="G179" i="2" s="1"/>
  <c r="G888" i="2"/>
  <c r="G965" i="2"/>
  <c r="F141" i="2" a="1"/>
  <c r="F141" i="2" s="1"/>
  <c r="G141" i="2" s="1"/>
  <c r="G583" i="2"/>
  <c r="F193" i="2" a="1"/>
  <c r="F193" i="2" s="1"/>
  <c r="G193" i="2" s="1"/>
  <c r="F440" i="2" a="1"/>
  <c r="F440" i="2" s="1"/>
  <c r="G440" i="2" s="1"/>
  <c r="G834" i="2"/>
  <c r="F387" i="2" a="1"/>
  <c r="F387" i="2" s="1"/>
  <c r="G387" i="2" s="1"/>
  <c r="F395" i="2" a="1"/>
  <c r="F395" i="2" s="1"/>
  <c r="G395" i="2" s="1"/>
  <c r="G963" i="2"/>
  <c r="F186" i="2" a="1"/>
  <c r="F186" i="2" s="1"/>
  <c r="G186" i="2" s="1"/>
  <c r="G758" i="2"/>
  <c r="G972" i="2"/>
  <c r="F559" i="2" a="1"/>
  <c r="F559" i="2" s="1"/>
  <c r="G559" i="2" s="1"/>
  <c r="G913" i="2"/>
  <c r="F24" i="2" a="1"/>
  <c r="F24" i="2" s="1"/>
  <c r="G955" i="2"/>
  <c r="F262" i="2" a="1"/>
  <c r="F262" i="2" s="1"/>
  <c r="G262" i="2" s="1"/>
  <c r="F219" i="2" a="1"/>
  <c r="F219" i="2" s="1"/>
  <c r="G219" i="2" s="1"/>
  <c r="G961" i="2"/>
  <c r="F36" i="2" a="1"/>
  <c r="F36" i="2" s="1"/>
  <c r="G825" i="2"/>
  <c r="F300" i="2" a="1"/>
  <c r="F300" i="2" s="1"/>
  <c r="G300" i="2" s="1"/>
  <c r="F11" i="2" a="1"/>
  <c r="F11" i="2" s="1"/>
  <c r="G1109" i="2"/>
  <c r="G717" i="2"/>
  <c r="G750" i="2"/>
  <c r="F517" i="2" a="1"/>
  <c r="F517" i="2" s="1"/>
  <c r="G517" i="2" s="1"/>
  <c r="F202" i="2" a="1"/>
  <c r="F202" i="2" s="1"/>
  <c r="G202" i="2" s="1"/>
  <c r="F216" i="2" a="1"/>
  <c r="F216" i="2" s="1"/>
  <c r="G216" i="2" s="1"/>
  <c r="F211" i="2" a="1"/>
  <c r="F211" i="2" s="1"/>
  <c r="G211" i="2" s="1"/>
  <c r="F168" i="2" a="1"/>
  <c r="F168" i="2" s="1"/>
  <c r="G168" i="2" s="1"/>
  <c r="F89" i="2" a="1"/>
  <c r="F89" i="2" s="1"/>
  <c r="G89" i="2" s="1"/>
  <c r="G677" i="2"/>
  <c r="F111" i="2" a="1"/>
  <c r="F111" i="2" s="1"/>
  <c r="G111" i="2" s="1"/>
  <c r="F308" i="2" a="1"/>
  <c r="F308" i="2" s="1"/>
  <c r="G308" i="2" s="1"/>
  <c r="G940" i="2"/>
  <c r="F245" i="2" a="1"/>
  <c r="F245" i="2" s="1"/>
  <c r="G245" i="2" s="1"/>
  <c r="G1116" i="2"/>
  <c r="G700" i="2"/>
  <c r="G642" i="2"/>
  <c r="G1002" i="2"/>
  <c r="F481" i="2" a="1"/>
  <c r="F481" i="2" s="1"/>
  <c r="G481" i="2" s="1"/>
  <c r="F239" i="2" a="1"/>
  <c r="F239" i="2" s="1"/>
  <c r="G239" i="2" s="1"/>
  <c r="G595" i="2"/>
  <c r="F302" i="2" a="1"/>
  <c r="F302" i="2" s="1"/>
  <c r="G302" i="2" s="1"/>
  <c r="F554" i="2" a="1"/>
  <c r="F554" i="2" s="1"/>
  <c r="G554" i="2" s="1"/>
  <c r="G761" i="2"/>
  <c r="G818" i="2"/>
  <c r="F22" i="2" a="1"/>
  <c r="F22" i="2" s="1"/>
  <c r="F161" i="2" a="1"/>
  <c r="F161" i="2" s="1"/>
  <c r="G161" i="2" s="1"/>
  <c r="F108" i="2" a="1"/>
  <c r="F108" i="2" s="1"/>
  <c r="G108" i="2" s="1"/>
  <c r="F394" i="2" a="1"/>
  <c r="F394" i="2" s="1"/>
  <c r="G394" i="2" s="1"/>
  <c r="G658" i="2"/>
  <c r="F160" i="2" a="1"/>
  <c r="F160" i="2" s="1"/>
  <c r="G160" i="2" s="1"/>
  <c r="G1084" i="2"/>
  <c r="G729" i="2"/>
  <c r="F410" i="2" a="1"/>
  <c r="F410" i="2" s="1"/>
  <c r="G410" i="2" s="1"/>
  <c r="F344" i="2" a="1"/>
  <c r="F344" i="2" s="1"/>
  <c r="G344" i="2" s="1"/>
  <c r="G1047" i="2"/>
  <c r="G916" i="2"/>
  <c r="G891" i="2"/>
  <c r="F158" i="2" a="1"/>
  <c r="F158" i="2" s="1"/>
  <c r="G158" i="2" s="1"/>
  <c r="G919" i="2"/>
  <c r="G823" i="2"/>
  <c r="F545" i="2" a="1"/>
  <c r="F545" i="2" s="1"/>
  <c r="G545" i="2" s="1"/>
  <c r="F29" i="2" a="1"/>
  <c r="F29" i="2" s="1"/>
  <c r="G755" i="2"/>
  <c r="G802" i="2"/>
  <c r="G737" i="2"/>
  <c r="G698" i="2"/>
  <c r="G988" i="2"/>
  <c r="F390" i="2" a="1"/>
  <c r="F390" i="2" s="1"/>
  <c r="G390" i="2" s="1"/>
  <c r="G865" i="2"/>
  <c r="G695" i="2"/>
  <c r="G696" i="2"/>
  <c r="G1089" i="2"/>
  <c r="F4" i="2" a="1"/>
  <c r="F4" i="2" s="1"/>
  <c r="F506" i="2" a="1"/>
  <c r="F506" i="2" s="1"/>
  <c r="G506" i="2" s="1"/>
  <c r="G711" i="2"/>
  <c r="F526" i="2" a="1"/>
  <c r="F526" i="2" s="1"/>
  <c r="G526" i="2" s="1"/>
  <c r="G810" i="2"/>
  <c r="G610" i="2"/>
  <c r="F356" i="2" a="1"/>
  <c r="F356" i="2" s="1"/>
  <c r="G356" i="2" s="1"/>
  <c r="F144" i="2" a="1"/>
  <c r="F144" i="2" s="1"/>
  <c r="G144" i="2" s="1"/>
  <c r="G742" i="2"/>
  <c r="F505" i="2" a="1"/>
  <c r="F505" i="2" s="1"/>
  <c r="G505" i="2" s="1"/>
  <c r="G718" i="2"/>
  <c r="G1104" i="2"/>
  <c r="G909" i="2"/>
  <c r="F83" i="2" a="1"/>
  <c r="F83" i="2" s="1"/>
  <c r="G83" i="2" s="1"/>
  <c r="G1088" i="2"/>
  <c r="G815" i="2"/>
  <c r="G709" i="2"/>
  <c r="F456" i="2" a="1"/>
  <c r="F456" i="2" s="1"/>
  <c r="G456" i="2" s="1"/>
  <c r="G659" i="2"/>
  <c r="F448" i="2" a="1"/>
  <c r="F448" i="2" s="1"/>
  <c r="G448" i="2" s="1"/>
  <c r="G1030" i="2"/>
  <c r="F269" i="2" a="1"/>
  <c r="F269" i="2" s="1"/>
  <c r="G269" i="2" s="1"/>
  <c r="G969" i="2"/>
  <c r="F509" i="2" a="1"/>
  <c r="F509" i="2" s="1"/>
  <c r="G509" i="2" s="1"/>
  <c r="F288" i="2" a="1"/>
  <c r="F288" i="2" s="1"/>
  <c r="G288" i="2" s="1"/>
  <c r="G625" i="2"/>
  <c r="F451" i="2" a="1"/>
  <c r="F451" i="2" s="1"/>
  <c r="G451" i="2" s="1"/>
  <c r="G716" i="2"/>
  <c r="G880" i="2"/>
  <c r="F221" i="2" a="1"/>
  <c r="F221" i="2" s="1"/>
  <c r="G221" i="2" s="1"/>
  <c r="G1024" i="2"/>
  <c r="G655" i="2"/>
  <c r="F355" i="2" a="1"/>
  <c r="F355" i="2" s="1"/>
  <c r="G355" i="2" s="1"/>
  <c r="F136" i="2" a="1"/>
  <c r="F136" i="2" s="1"/>
  <c r="G136" i="2" s="1"/>
  <c r="G945" i="2"/>
  <c r="G775" i="2"/>
  <c r="F421" i="2" a="1"/>
  <c r="F421" i="2" s="1"/>
  <c r="G421" i="2" s="1"/>
  <c r="G765" i="2"/>
  <c r="F495" i="2" a="1"/>
  <c r="F495" i="2" s="1"/>
  <c r="G495" i="2" s="1"/>
  <c r="F350" i="2" a="1"/>
  <c r="F350" i="2" s="1"/>
  <c r="G350" i="2" s="1"/>
  <c r="G1078" i="2"/>
  <c r="G732" i="2"/>
  <c r="G598" i="2"/>
  <c r="F471" i="2" a="1"/>
  <c r="F471" i="2" s="1"/>
  <c r="G471" i="2" s="1"/>
  <c r="F164" i="2" a="1"/>
  <c r="F164" i="2" s="1"/>
  <c r="G164" i="2" s="1"/>
  <c r="G873" i="2"/>
  <c r="G995" i="2"/>
  <c r="F134" i="2" a="1"/>
  <c r="F134" i="2" s="1"/>
  <c r="G134" i="2" s="1"/>
  <c r="F322" i="2" a="1"/>
  <c r="F322" i="2" s="1"/>
  <c r="G322" i="2" s="1"/>
  <c r="G1007" i="2"/>
  <c r="F119" i="2" a="1"/>
  <c r="F119" i="2" s="1"/>
  <c r="G119" i="2" s="1"/>
  <c r="F342" i="2" a="1"/>
  <c r="F342" i="2" s="1"/>
  <c r="G342" i="2" s="1"/>
  <c r="G776" i="2"/>
  <c r="G1027" i="2"/>
  <c r="G580" i="2"/>
  <c r="F199" i="2" a="1"/>
  <c r="F199" i="2" s="1"/>
  <c r="G199" i="2" s="1"/>
  <c r="F347" i="2" a="1"/>
  <c r="F347" i="2" s="1"/>
  <c r="G347" i="2" s="1"/>
  <c r="F112" i="2" a="1"/>
  <c r="F112" i="2" s="1"/>
  <c r="G112" i="2" s="1"/>
  <c r="F249" i="2" a="1"/>
  <c r="F249" i="2" s="1"/>
  <c r="G249" i="2" s="1"/>
  <c r="G915" i="2"/>
  <c r="F27" i="2" a="1"/>
  <c r="F27" i="2" s="1"/>
  <c r="F346" i="2" a="1"/>
  <c r="F346" i="2" s="1"/>
  <c r="G346" i="2" s="1"/>
  <c r="F299" i="2" a="1"/>
  <c r="F299" i="2" s="1"/>
  <c r="G299" i="2" s="1"/>
  <c r="G918" i="2"/>
  <c r="F210" i="2" a="1"/>
  <c r="F210" i="2" s="1"/>
  <c r="G210" i="2" s="1"/>
  <c r="F45" i="2" a="1"/>
  <c r="F45" i="2" s="1"/>
  <c r="F32" i="2" a="1"/>
  <c r="F32" i="2" s="1"/>
  <c r="F374" i="2" a="1"/>
  <c r="F374" i="2" s="1"/>
  <c r="G374" i="2" s="1"/>
  <c r="F316" i="2" a="1"/>
  <c r="F316" i="2" s="1"/>
  <c r="G316" i="2" s="1"/>
  <c r="F169" i="2" a="1"/>
  <c r="F169" i="2" s="1"/>
  <c r="G169" i="2" s="1"/>
  <c r="G926" i="2"/>
  <c r="F478" i="2" a="1"/>
  <c r="F478" i="2" s="1"/>
  <c r="G478" i="2" s="1"/>
  <c r="F528" i="2" a="1"/>
  <c r="F528" i="2" s="1"/>
  <c r="G528" i="2" s="1"/>
  <c r="F261" i="2" a="1"/>
  <c r="F261" i="2" s="1"/>
  <c r="G261" i="2" s="1"/>
  <c r="G967" i="2"/>
  <c r="G877" i="2"/>
  <c r="G1044" i="2"/>
  <c r="F331" i="2" a="1"/>
  <c r="F331" i="2" s="1"/>
  <c r="G331" i="2" s="1"/>
  <c r="F37" i="2" a="1"/>
  <c r="F37" i="2" s="1"/>
  <c r="G973" i="2"/>
  <c r="G724" i="2"/>
  <c r="F485" i="2" a="1"/>
  <c r="F485" i="2" s="1"/>
  <c r="G485" i="2" s="1"/>
  <c r="G1039" i="2"/>
  <c r="F18" i="2" a="1"/>
  <c r="F18" i="2" s="1"/>
  <c r="G1060" i="2"/>
  <c r="G693" i="2"/>
  <c r="G591" i="2"/>
  <c r="G1081" i="2"/>
  <c r="F259" i="2" a="1"/>
  <c r="F259" i="2" s="1"/>
  <c r="G259" i="2" s="1"/>
  <c r="F373" i="2" a="1"/>
  <c r="F373" i="2" s="1"/>
  <c r="G373" i="2" s="1"/>
  <c r="F537" i="2" a="1"/>
  <c r="F537" i="2" s="1"/>
  <c r="G537" i="2" s="1"/>
  <c r="F321" i="2" a="1"/>
  <c r="F321" i="2" s="1"/>
  <c r="G321" i="2" s="1"/>
  <c r="F513" i="2" a="1"/>
  <c r="F513" i="2" s="1"/>
  <c r="G513" i="2" s="1"/>
  <c r="F60" i="2" a="1"/>
  <c r="F60" i="2" s="1"/>
  <c r="G60" i="2" s="1"/>
  <c r="F43" i="2" a="1"/>
  <c r="F43" i="2" s="1"/>
  <c r="G809" i="2"/>
  <c r="G1076" i="2"/>
  <c r="G621" i="2"/>
  <c r="G860" i="2"/>
  <c r="G669" i="2"/>
  <c r="G636" i="2"/>
  <c r="F555" i="2" a="1"/>
  <c r="F555" i="2" s="1"/>
  <c r="G555" i="2" s="1"/>
  <c r="F129" i="2" a="1"/>
  <c r="F129" i="2" s="1"/>
  <c r="G129" i="2" s="1"/>
  <c r="G907" i="2"/>
  <c r="G759" i="2"/>
  <c r="F527" i="2" a="1"/>
  <c r="F527" i="2" s="1"/>
  <c r="G527" i="2" s="1"/>
  <c r="F329" i="2" a="1"/>
  <c r="F329" i="2" s="1"/>
  <c r="G329" i="2" s="1"/>
  <c r="F142" i="2" a="1"/>
  <c r="F142" i="2" s="1"/>
  <c r="G142" i="2" s="1"/>
  <c r="F185" i="2" a="1"/>
  <c r="F185" i="2" s="1"/>
  <c r="G185" i="2" s="1"/>
  <c r="F311" i="2" a="1"/>
  <c r="F311" i="2" s="1"/>
  <c r="G311" i="2" s="1"/>
  <c r="G600" i="2"/>
  <c r="F388" i="2" a="1"/>
  <c r="F388" i="2" s="1"/>
  <c r="G388" i="2" s="1"/>
  <c r="G606" i="2"/>
  <c r="G753" i="2"/>
  <c r="F484" i="2" a="1"/>
  <c r="F484" i="2" s="1"/>
  <c r="G484" i="2" s="1"/>
  <c r="G849" i="2"/>
  <c r="G1009" i="2"/>
  <c r="F359" i="2" a="1"/>
  <c r="F359" i="2" s="1"/>
  <c r="G359" i="2" s="1"/>
  <c r="F335" i="2" a="1"/>
  <c r="F335" i="2" s="1"/>
  <c r="G335" i="2" s="1"/>
  <c r="G690" i="2"/>
  <c r="G741" i="2"/>
  <c r="G616" i="2"/>
  <c r="G958" i="2"/>
  <c r="G830" i="2"/>
  <c r="G769" i="2"/>
  <c r="F200" i="2" a="1"/>
  <c r="F200" i="2" s="1"/>
  <c r="G200" i="2" s="1"/>
  <c r="F442" i="2" a="1"/>
  <c r="F442" i="2" s="1"/>
  <c r="G442" i="2" s="1"/>
  <c r="F508" i="2" a="1"/>
  <c r="F508" i="2" s="1"/>
  <c r="G508" i="2" s="1"/>
  <c r="G772" i="2"/>
  <c r="F175" i="2" a="1"/>
  <c r="F175" i="2" s="1"/>
  <c r="G175" i="2" s="1"/>
  <c r="F515" i="2" a="1"/>
  <c r="F515" i="2" s="1"/>
  <c r="G515" i="2" s="1"/>
  <c r="G1004" i="2"/>
  <c r="F226" i="2" a="1"/>
  <c r="F226" i="2" s="1"/>
  <c r="G226" i="2" s="1"/>
  <c r="F181" i="2" a="1"/>
  <c r="F181" i="2" s="1"/>
  <c r="G181" i="2" s="1"/>
  <c r="F393" i="2" a="1"/>
  <c r="F393" i="2" s="1"/>
  <c r="G393" i="2" s="1"/>
  <c r="G762" i="2"/>
  <c r="G784" i="2"/>
  <c r="G640" i="2"/>
  <c r="G581" i="2"/>
  <c r="F480" i="2" a="1"/>
  <c r="F480" i="2" s="1"/>
  <c r="G480" i="2" s="1"/>
  <c r="F73" i="2" a="1"/>
  <c r="F73" i="2" s="1"/>
  <c r="G73" i="2" s="1"/>
  <c r="F380" i="2" a="1"/>
  <c r="F380" i="2" s="1"/>
  <c r="G380" i="2" s="1"/>
  <c r="G586" i="2"/>
  <c r="G797" i="2"/>
  <c r="F401" i="2" a="1"/>
  <c r="F401" i="2" s="1"/>
  <c r="G401" i="2" s="1"/>
  <c r="F159" i="2" a="1"/>
  <c r="F159" i="2" s="1"/>
  <c r="G159" i="2" s="1"/>
  <c r="G943" i="2"/>
  <c r="F399" i="2" a="1"/>
  <c r="F399" i="2" s="1"/>
  <c r="G399" i="2" s="1"/>
  <c r="G692" i="2"/>
  <c r="F368" i="2" a="1"/>
  <c r="F368" i="2" s="1"/>
  <c r="G368" i="2" s="1"/>
  <c r="G898" i="2"/>
  <c r="G622" i="2"/>
  <c r="G805" i="2"/>
  <c r="F418" i="2" a="1"/>
  <c r="F418" i="2" s="1"/>
  <c r="G418" i="2" s="1"/>
  <c r="G832" i="2"/>
  <c r="G614" i="2"/>
  <c r="G911" i="2"/>
  <c r="G944" i="2"/>
  <c r="G1021" i="2"/>
  <c r="F173" i="2" a="1"/>
  <c r="F173" i="2" s="1"/>
  <c r="G173" i="2" s="1"/>
  <c r="G1100" i="2"/>
  <c r="F88" i="2" a="1"/>
  <c r="F88" i="2" s="1"/>
  <c r="G88" i="2" s="1"/>
  <c r="G948" i="2"/>
  <c r="G921" i="2"/>
  <c r="F278" i="2" a="1"/>
  <c r="F278" i="2" s="1"/>
  <c r="G278" i="2" s="1"/>
  <c r="G735" i="2"/>
  <c r="F518" i="2" a="1"/>
  <c r="F518" i="2" s="1"/>
  <c r="G518" i="2" s="1"/>
  <c r="F400" i="2" a="1"/>
  <c r="F400" i="2" s="1"/>
  <c r="G400" i="2" s="1"/>
  <c r="F263" i="2" a="1"/>
  <c r="F263" i="2" s="1"/>
  <c r="G263" i="2" s="1"/>
  <c r="F5" i="2" a="1"/>
  <c r="F5" i="2" s="1"/>
  <c r="G906" i="2"/>
  <c r="F474" i="2" a="1"/>
  <c r="F474" i="2" s="1"/>
  <c r="G474" i="2" s="1"/>
  <c r="G1113" i="2"/>
  <c r="F194" i="2" a="1"/>
  <c r="F194" i="2" s="1"/>
  <c r="G194" i="2" s="1"/>
  <c r="G564" i="2"/>
  <c r="F178" i="2" a="1"/>
  <c r="F178" i="2" s="1"/>
  <c r="G178" i="2" s="1"/>
  <c r="F370" i="2" a="1"/>
  <c r="F370" i="2" s="1"/>
  <c r="G370" i="2" s="1"/>
  <c r="F20" i="2" a="1"/>
  <c r="F20" i="2" s="1"/>
  <c r="F457" i="2" a="1"/>
  <c r="F457" i="2" s="1"/>
  <c r="G457" i="2" s="1"/>
  <c r="F452" i="2" a="1"/>
  <c r="F452" i="2" s="1"/>
  <c r="G452" i="2" s="1"/>
  <c r="F422" i="2" a="1"/>
  <c r="F422" i="2" s="1"/>
  <c r="G422" i="2" s="1"/>
  <c r="G937" i="2"/>
  <c r="F222" i="2" a="1"/>
  <c r="F222" i="2" s="1"/>
  <c r="G222" i="2" s="1"/>
  <c r="F165" i="2" a="1"/>
  <c r="F165" i="2" s="1"/>
  <c r="G165" i="2" s="1"/>
  <c r="G983" i="2"/>
  <c r="F493" i="2" a="1"/>
  <c r="F493" i="2" s="1"/>
  <c r="G493" i="2" s="1"/>
  <c r="F118" i="2" a="1"/>
  <c r="F118" i="2" s="1"/>
  <c r="G118" i="2" s="1"/>
  <c r="G996" i="2"/>
  <c r="F556" i="2" a="1"/>
  <c r="F556" i="2" s="1"/>
  <c r="G556" i="2" s="1"/>
  <c r="G814" i="2"/>
  <c r="F107" i="2" a="1"/>
  <c r="F107" i="2" s="1"/>
  <c r="G107" i="2" s="1"/>
  <c r="F97" i="2" a="1"/>
  <c r="F97" i="2" s="1"/>
  <c r="G97" i="2" s="1"/>
  <c r="G1075" i="2"/>
  <c r="G639" i="2"/>
  <c r="G577" i="2"/>
  <c r="F415" i="2" a="1"/>
  <c r="F415" i="2" s="1"/>
  <c r="G415" i="2" s="1"/>
  <c r="G787" i="2"/>
  <c r="G947" i="2"/>
  <c r="G807" i="2"/>
  <c r="F512" i="2" a="1"/>
  <c r="F512" i="2" s="1"/>
  <c r="G512" i="2" s="1"/>
  <c r="G615" i="2"/>
  <c r="G697" i="2"/>
  <c r="F231" i="2" a="1"/>
  <c r="F231" i="2" s="1"/>
  <c r="G231" i="2" s="1"/>
  <c r="F533" i="2" a="1"/>
  <c r="F533" i="2" s="1"/>
  <c r="G533" i="2" s="1"/>
  <c r="F153" i="2" a="1"/>
  <c r="F153" i="2" s="1"/>
  <c r="G153" i="2" s="1"/>
  <c r="F39" i="2" a="1"/>
  <c r="F39" i="2" s="1"/>
  <c r="F125" i="2" a="1"/>
  <c r="F125" i="2" s="1"/>
  <c r="G125" i="2" s="1"/>
  <c r="F215" i="2" a="1"/>
  <c r="F215" i="2" s="1"/>
  <c r="G215" i="2" s="1"/>
  <c r="G791" i="2"/>
  <c r="G1051" i="2"/>
  <c r="G914" i="2"/>
  <c r="G650" i="2"/>
  <c r="G894" i="2"/>
  <c r="G592" i="2"/>
  <c r="F70" i="2" a="1"/>
  <c r="F70" i="2" s="1"/>
  <c r="G70" i="2" s="1"/>
  <c r="F542" i="2" a="1"/>
  <c r="F542" i="2" s="1"/>
  <c r="G542" i="2" s="1"/>
  <c r="G980" i="2"/>
  <c r="G1072" i="2"/>
  <c r="F552" i="2" a="1"/>
  <c r="F552" i="2" s="1"/>
  <c r="G552" i="2" s="1"/>
  <c r="G1085" i="2"/>
  <c r="G575" i="2"/>
  <c r="G705" i="2"/>
  <c r="F475" i="2" a="1"/>
  <c r="F475" i="2" s="1"/>
  <c r="G475" i="2" s="1"/>
  <c r="G683" i="2"/>
  <c r="G952" i="2"/>
  <c r="G893" i="2"/>
  <c r="G1105" i="2"/>
  <c r="G1065" i="2"/>
  <c r="G960" i="2"/>
  <c r="G1042" i="2"/>
  <c r="F14" i="2" a="1"/>
  <c r="F14" i="2" s="1"/>
  <c r="G976" i="2"/>
  <c r="G727" i="2"/>
  <c r="F417" i="2" a="1"/>
  <c r="F417" i="2" s="1"/>
  <c r="G417" i="2" s="1"/>
  <c r="G1054" i="2"/>
  <c r="G721" i="2"/>
  <c r="F460" i="2" a="1"/>
  <c r="F460" i="2" s="1"/>
  <c r="G460" i="2" s="1"/>
  <c r="F163" i="2" a="1"/>
  <c r="F163" i="2" s="1"/>
  <c r="G163" i="2" s="1"/>
  <c r="G1103" i="2"/>
  <c r="F2" i="2" a="1"/>
  <c r="F2" i="2" s="1"/>
  <c r="F549" i="2" a="1"/>
  <c r="F549" i="2" s="1"/>
  <c r="G549" i="2" s="1"/>
  <c r="F117" i="2" a="1"/>
  <c r="F117" i="2" s="1"/>
  <c r="G117" i="2" s="1"/>
  <c r="G935" i="2"/>
  <c r="F46" i="2" a="1"/>
  <c r="F46" i="2" s="1"/>
  <c r="F191" i="2" a="1"/>
  <c r="F191" i="2" s="1"/>
  <c r="G191" i="2" s="1"/>
  <c r="G657" i="2"/>
  <c r="F479" i="2" a="1"/>
  <c r="F479" i="2" s="1"/>
  <c r="G479" i="2" s="1"/>
  <c r="G1026" i="2"/>
  <c r="F75" i="2" a="1"/>
  <c r="F75" i="2" s="1"/>
  <c r="G75" i="2" s="1"/>
  <c r="F162" i="2" a="1"/>
  <c r="F162" i="2" s="1"/>
  <c r="G162" i="2" s="1"/>
  <c r="G1015" i="2"/>
  <c r="G589" i="2"/>
  <c r="G684" i="2"/>
  <c r="G886" i="2"/>
  <c r="F266" i="2" a="1"/>
  <c r="F266" i="2" s="1"/>
  <c r="G266" i="2" s="1"/>
  <c r="G576" i="2"/>
  <c r="F473" i="2" a="1"/>
  <c r="F473" i="2" s="1"/>
  <c r="G473" i="2" s="1"/>
  <c r="G1032" i="2"/>
  <c r="G998" i="2"/>
  <c r="F524" i="2" a="1"/>
  <c r="F524" i="2" s="1"/>
  <c r="G524" i="2" s="1"/>
  <c r="G584" i="2"/>
  <c r="F140" i="2" a="1"/>
  <c r="F140" i="2" s="1"/>
  <c r="G140" i="2" s="1"/>
  <c r="F28" i="2" a="1"/>
  <c r="F28" i="2" s="1"/>
  <c r="G870" i="2"/>
  <c r="G713" i="2"/>
  <c r="F507" i="2" a="1"/>
  <c r="F507" i="2" s="1"/>
  <c r="G507" i="2" s="1"/>
  <c r="F149" i="2" a="1"/>
  <c r="F149" i="2" s="1"/>
  <c r="G149" i="2" s="1"/>
  <c r="F50" i="2" a="1"/>
  <c r="F50" i="2" s="1"/>
  <c r="F320" i="2" a="1"/>
  <c r="F320" i="2" s="1"/>
  <c r="G320" i="2" s="1"/>
  <c r="F180" i="2" a="1"/>
  <c r="F180" i="2" s="1"/>
  <c r="G180" i="2" s="1"/>
  <c r="F59" i="2" a="1"/>
  <c r="F59" i="2" s="1"/>
  <c r="G59" i="2" s="1"/>
  <c r="G816" i="2"/>
  <c r="F550" i="2" a="1"/>
  <c r="F550" i="2" s="1"/>
  <c r="G550" i="2" s="1"/>
  <c r="G785" i="2"/>
  <c r="F338" i="2" a="1"/>
  <c r="F338" i="2" s="1"/>
  <c r="G338" i="2" s="1"/>
  <c r="G1055" i="2"/>
  <c r="G1093" i="2"/>
  <c r="G1006" i="2"/>
  <c r="G941" i="2"/>
  <c r="G1029" i="2"/>
  <c r="G987" i="2"/>
  <c r="G1011" i="2"/>
  <c r="G719" i="2"/>
  <c r="F423" i="2" a="1"/>
  <c r="F423" i="2" s="1"/>
  <c r="G423" i="2" s="1"/>
  <c r="G664" i="2"/>
  <c r="G975" i="2"/>
  <c r="F72" i="2" a="1"/>
  <c r="F72" i="2" s="1"/>
  <c r="G72" i="2" s="1"/>
  <c r="F224" i="2" a="1"/>
  <c r="F224" i="2" s="1"/>
  <c r="G224" i="2" s="1"/>
  <c r="G654" i="2"/>
  <c r="F254" i="2" a="1"/>
  <c r="F254" i="2" s="1"/>
  <c r="G254" i="2" s="1"/>
  <c r="F535" i="2" a="1"/>
  <c r="F535" i="2" s="1"/>
  <c r="G535" i="2" s="1"/>
  <c r="G1017" i="2"/>
  <c r="F430" i="2" a="1"/>
  <c r="F430" i="2" s="1"/>
  <c r="G430" i="2" s="1"/>
  <c r="G668" i="2"/>
  <c r="F21" i="2" a="1"/>
  <c r="F21" i="2" s="1"/>
  <c r="F284" i="2" a="1"/>
  <c r="F284" i="2" s="1"/>
  <c r="G284" i="2" s="1"/>
  <c r="F49" i="2" a="1"/>
  <c r="F49" i="2" s="1"/>
  <c r="G774" i="2"/>
  <c r="F93" i="2" a="1"/>
  <c r="F93" i="2" s="1"/>
  <c r="G93" i="2" s="1"/>
  <c r="G647" i="2"/>
  <c r="F242" i="2" a="1"/>
  <c r="F242" i="2" s="1"/>
  <c r="G242" i="2" s="1"/>
  <c r="F330" i="2" a="1"/>
  <c r="F330" i="2" s="1"/>
  <c r="G330" i="2" s="1"/>
  <c r="F289" i="2" a="1"/>
  <c r="F289" i="2" s="1"/>
  <c r="G289" i="2" s="1"/>
  <c r="G722" i="2"/>
  <c r="G613" i="2"/>
  <c r="F298" i="2" a="1"/>
  <c r="F298" i="2" s="1"/>
  <c r="G298" i="2" s="1"/>
  <c r="G887" i="2"/>
  <c r="G862" i="2"/>
  <c r="F530" i="2" a="1"/>
  <c r="F530" i="2" s="1"/>
  <c r="G530" i="2" s="1"/>
  <c r="F540" i="2" a="1"/>
  <c r="F540" i="2" s="1"/>
  <c r="G540" i="2" s="1"/>
  <c r="G1097" i="2"/>
  <c r="G817" i="2"/>
  <c r="G844" i="2"/>
  <c r="F208" i="2" a="1"/>
  <c r="F208" i="2" s="1"/>
  <c r="G208" i="2" s="1"/>
  <c r="G1059" i="2"/>
  <c r="G1048" i="2"/>
  <c r="G799" i="2"/>
  <c r="F31" i="2" a="1"/>
  <c r="F31" i="2" s="1"/>
  <c r="F293" i="2" a="1"/>
  <c r="F293" i="2" s="1"/>
  <c r="G293" i="2" s="1"/>
  <c r="F464" i="2" a="1"/>
  <c r="F464" i="2" s="1"/>
  <c r="G464" i="2" s="1"/>
  <c r="G964" i="2"/>
  <c r="F51" i="2" a="1"/>
  <c r="F51" i="2" s="1"/>
  <c r="F336" i="2" a="1"/>
  <c r="F336" i="2" s="1"/>
  <c r="G336" i="2" s="1"/>
  <c r="G672" i="2"/>
  <c r="F10" i="2" a="1"/>
  <c r="F10" i="2" s="1"/>
  <c r="G638" i="2"/>
  <c r="F351" i="2" a="1"/>
  <c r="F351" i="2" s="1"/>
  <c r="G351" i="2" s="1"/>
  <c r="G736" i="2"/>
  <c r="G1069" i="2"/>
  <c r="F291" i="2" a="1"/>
  <c r="F291" i="2" s="1"/>
  <c r="G291" i="2" s="1"/>
  <c r="G756" i="2"/>
  <c r="F546" i="2" a="1"/>
  <c r="F546" i="2" s="1"/>
  <c r="G546" i="2" s="1"/>
  <c r="F17" i="2" a="1"/>
  <c r="F17" i="2" s="1"/>
  <c r="F124" i="2" a="1"/>
  <c r="F124" i="2" s="1"/>
  <c r="G124" i="2" s="1"/>
  <c r="G786" i="2"/>
  <c r="G582" i="2"/>
  <c r="F128" i="2" a="1"/>
  <c r="F128" i="2" s="1"/>
  <c r="G128" i="2" s="1"/>
  <c r="G874" i="2"/>
  <c r="F551" i="2" a="1"/>
  <c r="F551" i="2" s="1"/>
  <c r="G551" i="2" s="1"/>
  <c r="G782" i="2"/>
  <c r="F280" i="2" a="1"/>
  <c r="F280" i="2" s="1"/>
  <c r="G280" i="2" s="1"/>
  <c r="F209" i="2" a="1"/>
  <c r="F209" i="2" s="1"/>
  <c r="G209" i="2" s="1"/>
  <c r="F34" i="2" a="1"/>
  <c r="F34" i="2" s="1"/>
  <c r="G986" i="2"/>
  <c r="F406" i="2" a="1"/>
  <c r="F406" i="2" s="1"/>
  <c r="G406" i="2" s="1"/>
  <c r="G933" i="2"/>
  <c r="G852" i="2"/>
  <c r="G1043" i="2"/>
  <c r="G801" i="2"/>
  <c r="G679" i="2"/>
  <c r="F65" i="2" a="1"/>
  <c r="F65" i="2" s="1"/>
  <c r="G65" i="2" s="1"/>
  <c r="F497" i="2" a="1"/>
  <c r="F497" i="2" s="1"/>
  <c r="G497" i="2" s="1"/>
  <c r="F531" i="2" a="1"/>
  <c r="F531" i="2" s="1"/>
  <c r="G531" i="2" s="1"/>
  <c r="F383" i="2" a="1"/>
  <c r="F383" i="2" s="1"/>
  <c r="G383" i="2" s="1"/>
  <c r="F113" i="2" a="1"/>
  <c r="F113" i="2" s="1"/>
  <c r="G113" i="2" s="1"/>
  <c r="G585" i="2"/>
  <c r="F127" i="2" a="1"/>
  <c r="F127" i="2" s="1"/>
  <c r="G127" i="2" s="1"/>
  <c r="F343" i="2" a="1"/>
  <c r="F343" i="2" s="1"/>
  <c r="G343" i="2" s="1"/>
  <c r="F444" i="2" a="1"/>
  <c r="F444" i="2" s="1"/>
  <c r="G444" i="2" s="1"/>
  <c r="F13" i="2" a="1"/>
  <c r="F13" i="2" s="1"/>
  <c r="F318" i="2" a="1"/>
  <c r="F318" i="2" s="1"/>
  <c r="G318" i="2" s="1"/>
  <c r="G646" i="2"/>
  <c r="F437" i="2" a="1"/>
  <c r="F437" i="2" s="1"/>
  <c r="G437" i="2" s="1"/>
  <c r="G599" i="2"/>
  <c r="G954" i="2"/>
  <c r="F502" i="2" a="1"/>
  <c r="F502" i="2" s="1"/>
  <c r="G502" i="2" s="1"/>
  <c r="F274" i="2" a="1"/>
  <c r="F274" i="2" s="1"/>
  <c r="G274" i="2" s="1"/>
  <c r="F323" i="2" a="1"/>
  <c r="F323" i="2" s="1"/>
  <c r="G323" i="2" s="1"/>
  <c r="G734" i="2"/>
  <c r="G904" i="2"/>
  <c r="G563" i="2"/>
  <c r="G889" i="2"/>
  <c r="G903" i="2"/>
  <c r="G843" i="2"/>
  <c r="G1083" i="2"/>
  <c r="F114" i="2" a="1"/>
  <c r="F114" i="2" s="1"/>
  <c r="G114" i="2" s="1"/>
  <c r="F74" i="2" a="1"/>
  <c r="F74" i="2" s="1"/>
  <c r="G74" i="2" s="1"/>
  <c r="G685" i="2"/>
  <c r="G730" i="2"/>
  <c r="G1053" i="2"/>
  <c r="G751" i="2"/>
  <c r="G1000" i="2"/>
  <c r="G757" i="2"/>
  <c r="G688" i="2"/>
  <c r="G674" i="2"/>
  <c r="G984" i="2"/>
  <c r="G744" i="2"/>
  <c r="F220" i="2" a="1"/>
  <c r="F220" i="2" s="1"/>
  <c r="G220" i="2" s="1"/>
  <c r="F286" i="2" a="1"/>
  <c r="F286" i="2" s="1"/>
  <c r="G286" i="2" s="1"/>
  <c r="F94" i="2" a="1"/>
  <c r="F94" i="2" s="1"/>
  <c r="G94" i="2" s="1"/>
  <c r="F9" i="2" a="1"/>
  <c r="F9" i="2" s="1"/>
  <c r="F152" i="2" a="1"/>
  <c r="F152" i="2" s="1"/>
  <c r="G152" i="2" s="1"/>
  <c r="G565" i="2"/>
  <c r="G882" i="2"/>
  <c r="F371" i="2" a="1"/>
  <c r="F371" i="2" s="1"/>
  <c r="G371" i="2" s="1"/>
  <c r="G747" i="2"/>
  <c r="G1115" i="2"/>
  <c r="G1046" i="2"/>
  <c r="F366" i="2" a="1"/>
  <c r="F366" i="2" s="1"/>
  <c r="G366" i="2" s="1"/>
  <c r="G671" i="2"/>
  <c r="F253" i="2" a="1"/>
  <c r="F253" i="2" s="1"/>
  <c r="G253" i="2" s="1"/>
  <c r="F170" i="2" a="1"/>
  <c r="F170" i="2" s="1"/>
  <c r="G170" i="2" s="1"/>
  <c r="G892" i="2"/>
  <c r="F520" i="2" a="1"/>
  <c r="F520" i="2" s="1"/>
  <c r="G520" i="2" s="1"/>
  <c r="F340" i="2" a="1"/>
  <c r="F340" i="2" s="1"/>
  <c r="G340" i="2" s="1"/>
  <c r="F561" i="2" a="1"/>
  <c r="F561" i="2" s="1"/>
  <c r="G561" i="2" s="1"/>
  <c r="F12" i="2" a="1"/>
  <c r="F12" i="2" s="1"/>
  <c r="F176" i="2" a="1"/>
  <c r="F176" i="2" s="1"/>
  <c r="G176" i="2" s="1"/>
  <c r="F135" i="2" a="1"/>
  <c r="F135" i="2" s="1"/>
  <c r="G135" i="2" s="1"/>
  <c r="F499" i="2" a="1"/>
  <c r="F499" i="2" s="1"/>
  <c r="G499" i="2" s="1"/>
  <c r="F294" i="2" a="1"/>
  <c r="F294" i="2" s="1"/>
  <c r="G294" i="2" s="1"/>
  <c r="F229" i="2" a="1"/>
  <c r="F229" i="2" s="1"/>
  <c r="G229" i="2" s="1"/>
  <c r="F558" i="2" a="1"/>
  <c r="F558" i="2" s="1"/>
  <c r="G558" i="2" s="1"/>
  <c r="F35" i="2" a="1"/>
  <c r="F35" i="2" s="1"/>
  <c r="G1073" i="2"/>
  <c r="G1091" i="2"/>
  <c r="G653" i="2"/>
  <c r="F536" i="2" a="1"/>
  <c r="F536" i="2" s="1"/>
  <c r="G536" i="2" s="1"/>
  <c r="F230" i="2" a="1"/>
  <c r="F230" i="2" s="1"/>
  <c r="G230" i="2" s="1"/>
  <c r="G1099" i="2"/>
  <c r="F67" i="2" a="1"/>
  <c r="F67" i="2" s="1"/>
  <c r="G67" i="2" s="1"/>
  <c r="F157" i="2" a="1"/>
  <c r="F157" i="2" s="1"/>
  <c r="G157" i="2" s="1"/>
  <c r="G569" i="2"/>
  <c r="G618" i="2"/>
  <c r="G712" i="2"/>
  <c r="F420" i="2" a="1"/>
  <c r="F420" i="2" s="1"/>
  <c r="G420" i="2" s="1"/>
  <c r="G620" i="2"/>
  <c r="G1119" i="2"/>
  <c r="F61" i="2" a="1"/>
  <c r="F61" i="2" s="1"/>
  <c r="G61" i="2" s="1"/>
  <c r="G885" i="2"/>
  <c r="G828" i="2"/>
  <c r="G957" i="2"/>
  <c r="F488" i="2" a="1"/>
  <c r="F488" i="2" s="1"/>
  <c r="G488" i="2" s="1"/>
  <c r="F358" i="2" a="1"/>
  <c r="F358" i="2" s="1"/>
  <c r="G358" i="2" s="1"/>
  <c r="G1063" i="2"/>
  <c r="F463" i="2" a="1"/>
  <c r="F463" i="2" s="1"/>
  <c r="G463" i="2" s="1"/>
  <c r="G699" i="2"/>
  <c r="G923" i="2"/>
  <c r="F327" i="2" a="1"/>
  <c r="F327" i="2" s="1"/>
  <c r="G327" i="2" s="1"/>
  <c r="G1061" i="2"/>
  <c r="F155" i="2" a="1"/>
  <c r="F155" i="2" s="1"/>
  <c r="G155" i="2" s="1"/>
  <c r="G930" i="2"/>
  <c r="F77" i="2" a="1"/>
  <c r="F77" i="2" s="1"/>
  <c r="G77" i="2" s="1"/>
  <c r="F62" i="2" a="1"/>
  <c r="F62" i="2" s="1"/>
  <c r="G62" i="2" s="1"/>
  <c r="G800" i="2"/>
  <c r="F103" i="2" a="1"/>
  <c r="F103" i="2" s="1"/>
  <c r="G103" i="2" s="1"/>
  <c r="G896" i="2"/>
  <c r="F197" i="2" a="1"/>
  <c r="F197" i="2" s="1"/>
  <c r="G197" i="2" s="1"/>
  <c r="F223" i="2" a="1"/>
  <c r="F223" i="2" s="1"/>
  <c r="G223" i="2" s="1"/>
  <c r="F389" i="2" a="1"/>
  <c r="F389" i="2" s="1"/>
  <c r="G389" i="2" s="1"/>
  <c r="F381" i="2" a="1"/>
  <c r="F381" i="2" s="1"/>
  <c r="G381" i="2" s="1"/>
  <c r="G932" i="2"/>
  <c r="G1111" i="2"/>
  <c r="G820" i="2"/>
  <c r="G1022" i="2"/>
  <c r="G768" i="2"/>
  <c r="G931" i="2"/>
  <c r="F238" i="2" a="1"/>
  <c r="F238" i="2" s="1"/>
  <c r="G238" i="2" s="1"/>
  <c r="G924" i="2"/>
  <c r="F439" i="2" a="1"/>
  <c r="F439" i="2" s="1"/>
  <c r="G439" i="2" s="1"/>
  <c r="F212" i="2" a="1"/>
  <c r="F212" i="2" s="1"/>
  <c r="G212" i="2" s="1"/>
  <c r="G848" i="2"/>
  <c r="G714" i="2"/>
  <c r="F85" i="2" a="1"/>
  <c r="F85" i="2" s="1"/>
  <c r="G85" i="2" s="1"/>
  <c r="G838" i="2"/>
  <c r="F148" i="2" a="1"/>
  <c r="F148" i="2" s="1"/>
  <c r="G148" i="2" s="1"/>
  <c r="G812" i="2"/>
  <c r="F519" i="2" a="1"/>
  <c r="F519" i="2" s="1"/>
  <c r="G519" i="2" s="1"/>
  <c r="G1096" i="2"/>
  <c r="F307" i="2" a="1"/>
  <c r="F307" i="2" s="1"/>
  <c r="G307" i="2" s="1"/>
  <c r="G773" i="2"/>
  <c r="F122" i="2" a="1"/>
  <c r="F122" i="2" s="1"/>
  <c r="G122" i="2" s="1"/>
  <c r="G630" i="2"/>
  <c r="F459" i="2" a="1"/>
  <c r="F459" i="2" s="1"/>
  <c r="G459" i="2" s="1"/>
  <c r="G917" i="2"/>
  <c r="G1110" i="2"/>
  <c r="F432" i="2" a="1"/>
  <c r="F432" i="2" s="1"/>
  <c r="G432" i="2" s="1"/>
  <c r="G572" i="2"/>
  <c r="F454" i="2" a="1"/>
  <c r="F454" i="2" s="1"/>
  <c r="G454" i="2" s="1"/>
  <c r="F325" i="2" a="1"/>
  <c r="F325" i="2" s="1"/>
  <c r="G325" i="2" s="1"/>
  <c r="F227" i="2" a="1"/>
  <c r="F227" i="2" s="1"/>
  <c r="G227" i="2" s="1"/>
  <c r="F360" i="2" a="1"/>
  <c r="F360" i="2" s="1"/>
  <c r="G360" i="2" s="1"/>
  <c r="G748" i="2"/>
  <c r="G794" i="2"/>
  <c r="G662" i="2"/>
  <c r="F516" i="2" a="1"/>
  <c r="F516" i="2" s="1"/>
  <c r="G516" i="2" s="1"/>
  <c r="G938" i="2"/>
  <c r="F446" i="2" a="1"/>
  <c r="F446" i="2" s="1"/>
  <c r="G446" i="2" s="1"/>
  <c r="G1107" i="2"/>
  <c r="F386" i="2" a="1"/>
  <c r="F386" i="2" s="1"/>
  <c r="G386" i="2" s="1"/>
  <c r="G883" i="2"/>
  <c r="F411" i="2" a="1"/>
  <c r="F411" i="2" s="1"/>
  <c r="G411" i="2" s="1"/>
  <c r="F187" i="2" a="1"/>
  <c r="F187" i="2" s="1"/>
  <c r="G187" i="2" s="1"/>
  <c r="F477" i="2" a="1"/>
  <c r="F477" i="2" s="1"/>
  <c r="G477" i="2" s="1"/>
  <c r="F539" i="2" a="1"/>
  <c r="F539" i="2" s="1"/>
  <c r="G539" i="2" s="1"/>
  <c r="F396" i="2" a="1"/>
  <c r="F396" i="2" s="1"/>
  <c r="G396" i="2" s="1"/>
  <c r="G673" i="2"/>
  <c r="F467" i="2" a="1"/>
  <c r="F467" i="2" s="1"/>
  <c r="G467" i="2" s="1"/>
  <c r="F560" i="2" a="1"/>
  <c r="F560" i="2" s="1"/>
  <c r="G560" i="2" s="1"/>
  <c r="F404" i="2" a="1"/>
  <c r="F404" i="2" s="1"/>
  <c r="G404" i="2" s="1"/>
  <c r="F139" i="2" a="1"/>
  <c r="F139" i="2" s="1"/>
  <c r="G139" i="2" s="1"/>
  <c r="G708" i="2"/>
  <c r="G649" i="2"/>
  <c r="F204" i="2" a="1"/>
  <c r="F204" i="2" s="1"/>
  <c r="G204" i="2" s="1"/>
  <c r="F182" i="2" a="1"/>
  <c r="F182" i="2" s="1"/>
  <c r="G182" i="2" s="1"/>
  <c r="F150" i="2" a="1"/>
  <c r="F150" i="2" s="1"/>
  <c r="G150" i="2" s="1"/>
  <c r="F272" i="2" a="1"/>
  <c r="F272" i="2" s="1"/>
  <c r="G272" i="2" s="1"/>
  <c r="F483" i="2" a="1"/>
  <c r="F483" i="2" s="1"/>
  <c r="G483" i="2" s="1"/>
  <c r="F436" i="2" a="1"/>
  <c r="F436" i="2" s="1"/>
  <c r="G436" i="2" s="1"/>
  <c r="G928" i="2"/>
  <c r="F279" i="2" a="1"/>
  <c r="F279" i="2" s="1"/>
  <c r="G279" i="2" s="1"/>
  <c r="F177" i="2" a="1"/>
  <c r="F177" i="2" s="1"/>
  <c r="G177" i="2" s="1"/>
  <c r="G643" i="2"/>
  <c r="F449" i="2" a="1"/>
  <c r="F449" i="2" s="1"/>
  <c r="G449" i="2" s="1"/>
  <c r="G836" i="2"/>
  <c r="G1037" i="2"/>
  <c r="G1040" i="2"/>
  <c r="F301" i="2" a="1"/>
  <c r="F301" i="2" s="1"/>
  <c r="G301" i="2" s="1"/>
  <c r="G897" i="2"/>
  <c r="G879" i="2"/>
  <c r="F100" i="2" a="1"/>
  <c r="F100" i="2" s="1"/>
  <c r="G100" i="2" s="1"/>
  <c r="F6" i="2" a="1"/>
  <c r="F6" i="2" s="1"/>
  <c r="F218" i="2" a="1"/>
  <c r="F218" i="2" s="1"/>
  <c r="G218" i="2" s="1"/>
  <c r="G1082" i="2"/>
  <c r="G1001" i="2"/>
  <c r="F324" i="2" a="1"/>
  <c r="F324" i="2" s="1"/>
  <c r="G324" i="2" s="1"/>
  <c r="G895" i="2"/>
  <c r="F532" i="2" a="1"/>
  <c r="F532" i="2" s="1"/>
  <c r="G532" i="2" s="1"/>
  <c r="F365" i="2" a="1"/>
  <c r="F365" i="2" s="1"/>
  <c r="G365" i="2" s="1"/>
  <c r="F465" i="2" a="1"/>
  <c r="F465" i="2" s="1"/>
  <c r="G465" i="2" s="1"/>
  <c r="G771" i="2"/>
  <c r="F235" i="2" a="1"/>
  <c r="F235" i="2" s="1"/>
  <c r="G235" i="2" s="1"/>
  <c r="F281" i="2" a="1"/>
  <c r="F281" i="2" s="1"/>
  <c r="G281" i="2" s="1"/>
  <c r="F166" i="2" a="1"/>
  <c r="F166" i="2" s="1"/>
  <c r="G166" i="2" s="1"/>
  <c r="G1087" i="2"/>
  <c r="F171" i="2" a="1"/>
  <c r="F171" i="2" s="1"/>
  <c r="G171" i="2" s="1"/>
  <c r="F203" i="2" a="1"/>
  <c r="F203" i="2" s="1"/>
  <c r="G203" i="2" s="1"/>
  <c r="G1098" i="2"/>
  <c r="F133" i="2" a="1"/>
  <c r="F133" i="2" s="1"/>
  <c r="G133" i="2" s="1"/>
  <c r="F543" i="2" a="1"/>
  <c r="F543" i="2" s="1"/>
  <c r="G543" i="2" s="1"/>
  <c r="F313" i="2" a="1"/>
  <c r="F313" i="2" s="1"/>
  <c r="G313" i="2" s="1"/>
  <c r="F184" i="2" a="1"/>
  <c r="F184" i="2" s="1"/>
  <c r="G184" i="2" s="1"/>
  <c r="G1033" i="2"/>
  <c r="G1010" i="2"/>
  <c r="F195" i="2" a="1"/>
  <c r="F195" i="2" s="1"/>
  <c r="G195" i="2" s="1"/>
  <c r="F548" i="2" a="1"/>
  <c r="F548" i="2" s="1"/>
  <c r="G548" i="2" s="1"/>
  <c r="G925" i="2"/>
  <c r="G826" i="2"/>
  <c r="G1114" i="2"/>
  <c r="F120" i="2" a="1"/>
  <c r="F120" i="2" s="1"/>
  <c r="G120" i="2" s="1"/>
  <c r="G927" i="2"/>
  <c r="G1014" i="2"/>
  <c r="G704" i="2"/>
  <c r="G813" i="2"/>
  <c r="G607" i="2"/>
  <c r="G788" i="2"/>
  <c r="G1071" i="2"/>
  <c r="F304" i="2" a="1"/>
  <c r="F304" i="2" s="1"/>
  <c r="G304" i="2" s="1"/>
  <c r="F491" i="2" a="1"/>
  <c r="F491" i="2" s="1"/>
  <c r="G491" i="2" s="1"/>
  <c r="F268" i="2" a="1"/>
  <c r="F268" i="2" s="1"/>
  <c r="G268" i="2" s="1"/>
  <c r="G568" i="2"/>
  <c r="F55" i="2" a="1"/>
  <c r="F55" i="2" s="1"/>
  <c r="G55" i="2" s="1"/>
  <c r="G1016" i="2"/>
  <c r="F547" i="2" a="1"/>
  <c r="F547" i="2" s="1"/>
  <c r="G547" i="2" s="1"/>
  <c r="G841" i="2"/>
  <c r="F362" i="2" a="1"/>
  <c r="F362" i="2" s="1"/>
  <c r="G362" i="2" s="1"/>
  <c r="F248" i="2" a="1"/>
  <c r="F248" i="2" s="1"/>
  <c r="G248" i="2" s="1"/>
  <c r="F130" i="2" a="1"/>
  <c r="F130" i="2" s="1"/>
  <c r="G130" i="2" s="1"/>
  <c r="F326" i="2" a="1"/>
  <c r="F326" i="2" s="1"/>
  <c r="G326" i="2" s="1"/>
  <c r="G1049" i="2"/>
  <c r="F538" i="2" a="1"/>
  <c r="F538" i="2" s="1"/>
  <c r="G538" i="2" s="1"/>
  <c r="F271" i="2" a="1"/>
  <c r="F271" i="2" s="1"/>
  <c r="G271" i="2" s="1"/>
  <c r="G702" i="2"/>
  <c r="F414" i="2" a="1"/>
  <c r="F414" i="2" s="1"/>
  <c r="G414" i="2" s="1"/>
  <c r="G991" i="2"/>
  <c r="G977" i="2"/>
  <c r="G637" i="2"/>
  <c r="G1019" i="2"/>
  <c r="G875" i="2"/>
  <c r="F384" i="2" a="1"/>
  <c r="F384" i="2" s="1"/>
  <c r="G384" i="2" s="1"/>
  <c r="F349" i="2" a="1"/>
  <c r="F349" i="2" s="1"/>
  <c r="G349" i="2" s="1"/>
  <c r="G701" i="2"/>
  <c r="G993" i="2"/>
  <c r="F240" i="2" a="1"/>
  <c r="F240" i="2" s="1"/>
  <c r="G240" i="2" s="1"/>
  <c r="G783" i="2"/>
  <c r="G1108" i="2"/>
  <c r="F369" i="2" a="1"/>
  <c r="F369" i="2" s="1"/>
  <c r="G369" i="2" s="1"/>
  <c r="G663" i="2"/>
  <c r="F63" i="2" a="1"/>
  <c r="F63" i="2" s="1"/>
  <c r="G63" i="2" s="1"/>
  <c r="F317" i="2" a="1"/>
  <c r="F317" i="2" s="1"/>
  <c r="G317" i="2" s="1"/>
  <c r="G617" i="2"/>
  <c r="G588" i="2"/>
  <c r="F445" i="2" a="1"/>
  <c r="F445" i="2" s="1"/>
  <c r="G445" i="2" s="1"/>
  <c r="G652" i="2"/>
  <c r="F470" i="2" a="1"/>
  <c r="F470" i="2" s="1"/>
  <c r="G470" i="2" s="1"/>
  <c r="G1101" i="2"/>
  <c r="F258" i="2" a="1"/>
  <c r="F258" i="2" s="1"/>
  <c r="G258" i="2" s="1"/>
  <c r="F42" i="2" a="1"/>
  <c r="F42" i="2" s="1"/>
  <c r="G780" i="2"/>
  <c r="F126" i="2" a="1"/>
  <c r="F126" i="2" s="1"/>
  <c r="G126" i="2" s="1"/>
  <c r="F450" i="2" a="1"/>
  <c r="F450" i="2" s="1"/>
  <c r="G450" i="2" s="1"/>
  <c r="F137" i="2" a="1"/>
  <c r="F137" i="2" s="1"/>
  <c r="G137" i="2" s="1"/>
  <c r="F183" i="2" a="1"/>
  <c r="F183" i="2" s="1"/>
  <c r="G183" i="2" s="1"/>
  <c r="F510" i="2" a="1"/>
  <c r="F510" i="2" s="1"/>
  <c r="G510" i="2" s="1"/>
  <c r="F234" i="2" a="1"/>
  <c r="F234" i="2" s="1"/>
  <c r="G234" i="2" s="1"/>
  <c r="G790" i="2"/>
  <c r="F292" i="2" a="1"/>
  <c r="F292" i="2" s="1"/>
  <c r="G292" i="2" s="1"/>
  <c r="G881" i="2"/>
  <c r="G707" i="2"/>
  <c r="F416" i="2" a="1"/>
  <c r="F416" i="2" s="1"/>
  <c r="G416" i="2" s="1"/>
  <c r="F198" i="2" a="1"/>
  <c r="F198" i="2" s="1"/>
  <c r="G198" i="2" s="1"/>
  <c r="F123" i="2" a="1"/>
  <c r="F123" i="2" s="1"/>
  <c r="G123" i="2" s="1"/>
  <c r="F101" i="2" a="1"/>
  <c r="F101" i="2" s="1"/>
  <c r="G101" i="2" s="1"/>
  <c r="G1058" i="2"/>
  <c r="G868" i="2"/>
  <c r="G1041" i="2"/>
  <c r="G847" i="2"/>
  <c r="F295" i="2" a="1"/>
  <c r="F295" i="2" s="1"/>
  <c r="G295" i="2" s="1"/>
  <c r="F438" i="2" a="1"/>
  <c r="F438" i="2" s="1"/>
  <c r="G438" i="2" s="1"/>
  <c r="F26" i="2" a="1"/>
  <c r="F26" i="2" s="1"/>
  <c r="F377" i="2" a="1"/>
  <c r="F377" i="2" s="1"/>
  <c r="G377" i="2" s="1"/>
  <c r="F315" i="2" a="1"/>
  <c r="F315" i="2" s="1"/>
  <c r="G315" i="2" s="1"/>
  <c r="F102" i="2" a="1"/>
  <c r="F102" i="2" s="1"/>
  <c r="G102" i="2" s="1"/>
  <c r="G929" i="2"/>
  <c r="G968" i="2"/>
  <c r="F58" i="2" a="1"/>
  <c r="F58" i="2" s="1"/>
  <c r="G58" i="2" s="1"/>
  <c r="G1118" i="2"/>
  <c r="G884" i="2"/>
  <c r="F92" i="2" a="1"/>
  <c r="F92" i="2" s="1"/>
  <c r="G92" i="2" s="1"/>
  <c r="F309" i="2" a="1"/>
  <c r="F309" i="2" s="1"/>
  <c r="G309" i="2" s="1"/>
  <c r="G1003" i="2"/>
  <c r="F243" i="2" a="1"/>
  <c r="F243" i="2" s="1"/>
  <c r="G243" i="2" s="1"/>
  <c r="F525" i="2" a="1"/>
  <c r="F525" i="2" s="1"/>
  <c r="G525" i="2" s="1"/>
  <c r="F277" i="2" a="1"/>
  <c r="F277" i="2" s="1"/>
  <c r="G277" i="2" s="1"/>
  <c r="F145" i="2" a="1"/>
  <c r="F145" i="2" s="1"/>
  <c r="G145" i="2" s="1"/>
  <c r="G593" i="2"/>
  <c r="G579" i="2"/>
  <c r="F256" i="2" a="1"/>
  <c r="F256" i="2" s="1"/>
  <c r="G256" i="2" s="1"/>
  <c r="G900" i="2"/>
  <c r="G842" i="2"/>
  <c r="G1086" i="2"/>
  <c r="F147" i="2" a="1"/>
  <c r="F147" i="2" s="1"/>
  <c r="G147" i="2" s="1"/>
  <c r="F290" i="2" a="1"/>
  <c r="F290" i="2" s="1"/>
  <c r="G290" i="2" s="1"/>
  <c r="F353" i="2" a="1"/>
  <c r="F353" i="2" s="1"/>
  <c r="G353" i="2" s="1"/>
  <c r="F314" i="2" a="1"/>
  <c r="F314" i="2" s="1"/>
  <c r="G314" i="2" s="1"/>
  <c r="G578" i="2"/>
  <c r="G866" i="2"/>
  <c r="F367" i="2" a="1"/>
  <c r="F367" i="2" s="1"/>
  <c r="G367" i="2" s="1"/>
  <c r="F233" i="2" a="1"/>
  <c r="F233" i="2" s="1"/>
  <c r="G233" i="2" s="1"/>
  <c r="G611" i="2"/>
  <c r="F131" i="2" a="1"/>
  <c r="F131" i="2" s="1"/>
  <c r="G131" i="2" s="1"/>
  <c r="F357" i="2" a="1"/>
  <c r="F357" i="2" s="1"/>
  <c r="G357" i="2" s="1"/>
  <c r="F237" i="2" a="1"/>
  <c r="F237" i="2" s="1"/>
  <c r="G237" i="2" s="1"/>
  <c r="F407" i="2" a="1"/>
  <c r="F407" i="2" s="1"/>
  <c r="G407" i="2" s="1"/>
  <c r="G632" i="2"/>
  <c r="G749" i="2"/>
  <c r="F84" i="2" a="1"/>
  <c r="F84" i="2" s="1"/>
  <c r="G84" i="2" s="1"/>
  <c r="F408" i="2" a="1"/>
  <c r="F408" i="2" s="1"/>
  <c r="G408" i="2" s="1"/>
  <c r="F53" i="2" a="1"/>
  <c r="F53" i="2" s="1"/>
  <c r="G53" i="2" s="1"/>
  <c r="G1008" i="2"/>
  <c r="F276" i="2" a="1"/>
  <c r="F276" i="2" s="1"/>
  <c r="G276" i="2" s="1"/>
  <c r="G590" i="2"/>
  <c r="F504" i="2" a="1"/>
  <c r="F504" i="2" s="1"/>
  <c r="G504" i="2" s="1"/>
  <c r="G792" i="2"/>
  <c r="F78" i="2" a="1"/>
  <c r="F78" i="2" s="1"/>
  <c r="G78" i="2" s="1"/>
  <c r="F287" i="2" a="1"/>
  <c r="F287" i="2" s="1"/>
  <c r="G287" i="2" s="1"/>
  <c r="G990" i="2"/>
  <c r="G731" i="2"/>
  <c r="F121" i="2" a="1"/>
  <c r="F121" i="2" s="1"/>
  <c r="G121" i="2" s="1"/>
  <c r="G1092" i="2"/>
  <c r="G789" i="2"/>
  <c r="F462" i="2" a="1"/>
  <c r="F462" i="2" s="1"/>
  <c r="G462" i="2" s="1"/>
  <c r="F303" i="2" a="1"/>
  <c r="F303" i="2" s="1"/>
  <c r="G303" i="2" s="1"/>
  <c r="F282" i="2" a="1"/>
  <c r="F282" i="2" s="1"/>
  <c r="G282" i="2" s="1"/>
  <c r="G746" i="2"/>
  <c r="F461" i="2" a="1"/>
  <c r="F461" i="2" s="1"/>
  <c r="G461" i="2" s="1"/>
  <c r="G567" i="2"/>
  <c r="G1121" i="2"/>
  <c r="G648" i="2"/>
  <c r="F283" i="2" a="1"/>
  <c r="F283" i="2" s="1"/>
  <c r="G283" i="2" s="1"/>
  <c r="G710" i="2"/>
  <c r="G946" i="2"/>
  <c r="F255" i="2" a="1"/>
  <c r="F255" i="2" s="1"/>
  <c r="G255" i="2" s="1"/>
  <c r="G627" i="2"/>
  <c r="G681" i="2"/>
  <c r="F489" i="2" a="1"/>
  <c r="F489" i="2" s="1"/>
  <c r="G489" i="2" s="1"/>
  <c r="G594" i="2"/>
  <c r="F382" i="2" a="1"/>
  <c r="F382" i="2" s="1"/>
  <c r="G382" i="2" s="1"/>
  <c r="G867" i="2"/>
  <c r="F154" i="2" a="1"/>
  <c r="F154" i="2" s="1"/>
  <c r="G154" i="2" s="1"/>
  <c r="G855" i="2"/>
  <c r="F132" i="2" a="1"/>
  <c r="F132" i="2" s="1"/>
  <c r="G132" i="2" s="1"/>
  <c r="G1117" i="2"/>
  <c r="G878" i="2"/>
  <c r="F174" i="2" a="1"/>
  <c r="F174" i="2" s="1"/>
  <c r="G174" i="2" s="1"/>
  <c r="F44" i="2" a="1"/>
  <c r="F44" i="2" s="1"/>
  <c r="G570" i="2"/>
  <c r="F310" i="2" a="1"/>
  <c r="F310" i="2" s="1"/>
  <c r="G310" i="2" s="1"/>
  <c r="G872" i="2"/>
  <c r="G796" i="2"/>
  <c r="G1056" i="2"/>
  <c r="G739" i="2"/>
  <c r="F455" i="2" a="1"/>
  <c r="F455" i="2" s="1"/>
  <c r="G455" i="2" s="1"/>
  <c r="G829" i="2"/>
  <c r="G821" i="2"/>
  <c r="F376" i="2" a="1"/>
  <c r="F376" i="2" s="1"/>
  <c r="G376" i="2" s="1"/>
  <c r="G803" i="2"/>
  <c r="G605" i="2"/>
  <c r="F260" i="2" a="1"/>
  <c r="F260" i="2" s="1"/>
  <c r="G260" i="2" s="1"/>
  <c r="G723" i="2"/>
  <c r="F86" i="2" a="1"/>
  <c r="F86" i="2" s="1"/>
  <c r="G86" i="2" s="1"/>
  <c r="F534" i="2" a="1"/>
  <c r="F534" i="2" s="1"/>
  <c r="G534" i="2" s="1"/>
  <c r="G966" i="2"/>
  <c r="F189" i="2" a="1"/>
  <c r="F189" i="2" s="1"/>
  <c r="G189" i="2" s="1"/>
  <c r="G798" i="2"/>
  <c r="G939" i="2"/>
  <c r="G994" i="2"/>
  <c r="F247" i="2" a="1"/>
  <c r="F247" i="2" s="1"/>
  <c r="G247" i="2" s="1"/>
  <c r="F52" i="2" a="1"/>
  <c r="F52" i="2" s="1"/>
  <c r="F64" i="2" a="1"/>
  <c r="F64" i="2" s="1"/>
  <c r="G64" i="2" s="1"/>
  <c r="F138" i="2" a="1"/>
  <c r="F138" i="2" s="1"/>
  <c r="G138" i="2" s="1"/>
  <c r="G1035" i="2"/>
  <c r="F498" i="2" a="1"/>
  <c r="F498" i="2" s="1"/>
  <c r="G498" i="2" s="1"/>
  <c r="G864" i="2"/>
  <c r="F328" i="2" a="1"/>
  <c r="F328" i="2" s="1"/>
  <c r="G328" i="2" s="1"/>
  <c r="G793" i="2"/>
  <c r="F385" i="2" a="1"/>
  <c r="F385" i="2" s="1"/>
  <c r="G385" i="2" s="1"/>
  <c r="G571" i="2"/>
  <c r="F275" i="2" a="1"/>
  <c r="F275" i="2" s="1"/>
  <c r="G275" i="2" s="1"/>
  <c r="F476" i="2" a="1"/>
  <c r="F476" i="2" s="1"/>
  <c r="G476" i="2" s="1"/>
  <c r="F106" i="2" a="1"/>
  <c r="F106" i="2" s="1"/>
  <c r="G106" i="2" s="1"/>
  <c r="G982" i="2"/>
  <c r="F196" i="2" a="1"/>
  <c r="F196" i="2" s="1"/>
  <c r="G196" i="2" s="1"/>
  <c r="G641" i="2"/>
  <c r="G682" i="2"/>
  <c r="F503" i="2" a="1"/>
  <c r="F503" i="2" s="1"/>
  <c r="G503" i="2" s="1"/>
  <c r="H27" i="6"/>
  <c r="H42" i="6"/>
  <c r="H178" i="6"/>
  <c r="H1733" i="6"/>
  <c r="H1043" i="6"/>
  <c r="H1039" i="6"/>
  <c r="H1051" i="6"/>
  <c r="H1045" i="6"/>
  <c r="H1449" i="6"/>
  <c r="H186" i="6"/>
  <c r="H1464" i="6"/>
  <c r="H184" i="6"/>
  <c r="H1443" i="6"/>
  <c r="H1742" i="6"/>
  <c r="H1040" i="6"/>
  <c r="H1035" i="6"/>
  <c r="H547" i="6"/>
  <c r="H1457" i="6"/>
  <c r="H1053" i="6"/>
  <c r="H1739" i="6"/>
  <c r="H1057" i="6"/>
  <c r="H1054" i="6"/>
  <c r="H1037" i="6"/>
  <c r="H1055" i="6"/>
  <c r="H1042" i="6"/>
  <c r="H1056" i="6"/>
  <c r="H1049" i="6"/>
  <c r="H1048" i="6"/>
  <c r="H38" i="6"/>
  <c r="H1331" i="6"/>
  <c r="H1737" i="6"/>
  <c r="H1345" i="6"/>
  <c r="H1750" i="6"/>
  <c r="H1341" i="6"/>
  <c r="H1820" i="6"/>
  <c r="H147" i="6"/>
  <c r="H162" i="6"/>
  <c r="H153" i="6"/>
  <c r="H163" i="6"/>
  <c r="H1329" i="6"/>
  <c r="H161" i="6"/>
  <c r="H149" i="6"/>
  <c r="H160" i="6"/>
  <c r="H1344" i="6"/>
  <c r="H72" i="6"/>
  <c r="H56" i="6"/>
  <c r="H71" i="6"/>
  <c r="H1816" i="6"/>
  <c r="H1328" i="6"/>
  <c r="H1819" i="6"/>
  <c r="H1863" i="6"/>
  <c r="H1866" i="6"/>
  <c r="H1862" i="6"/>
  <c r="H155" i="6"/>
  <c r="H1860" i="6"/>
  <c r="H1859" i="6"/>
  <c r="H167" i="6"/>
  <c r="H1858" i="6"/>
  <c r="H158" i="6"/>
  <c r="H1861" i="6"/>
  <c r="H154" i="6"/>
  <c r="H166" i="6"/>
  <c r="H1873" i="6"/>
  <c r="H1865" i="6"/>
  <c r="H1857" i="6"/>
  <c r="H1872" i="6"/>
  <c r="H1856" i="6"/>
  <c r="H1871" i="6"/>
  <c r="H1867" i="6"/>
  <c r="H1854" i="6"/>
  <c r="H1546" i="6"/>
  <c r="H1851" i="6"/>
  <c r="H1855" i="6"/>
  <c r="H1561" i="6"/>
  <c r="H31" i="6"/>
  <c r="H1544" i="6"/>
  <c r="H2245" i="6"/>
  <c r="H998" i="6"/>
  <c r="H990" i="6"/>
  <c r="H1869" i="6"/>
  <c r="H1803" i="6"/>
  <c r="H1852" i="6"/>
  <c r="H1343" i="6"/>
  <c r="H45" i="6"/>
  <c r="H1850" i="6"/>
  <c r="H43" i="6"/>
  <c r="H2209" i="6"/>
  <c r="H553" i="6"/>
  <c r="H2187" i="6"/>
  <c r="H552" i="6"/>
  <c r="H957" i="6"/>
  <c r="H550" i="6"/>
  <c r="H956" i="6"/>
  <c r="H2302" i="6"/>
  <c r="H1853" i="6"/>
  <c r="H537" i="6"/>
  <c r="H1327" i="6"/>
  <c r="H953" i="6"/>
  <c r="H2286" i="6"/>
  <c r="H1868" i="6"/>
  <c r="H536" i="6"/>
  <c r="H229" i="6"/>
  <c r="H1041" i="6"/>
  <c r="H1761" i="6"/>
  <c r="H1776" i="6"/>
  <c r="H67" i="6"/>
  <c r="H1448" i="6"/>
  <c r="H2247" i="6"/>
  <c r="H61" i="6"/>
  <c r="H1462" i="6"/>
  <c r="H1633" i="6"/>
  <c r="H2188" i="6"/>
  <c r="H35" i="6"/>
  <c r="H2249" i="6"/>
  <c r="H59" i="6"/>
  <c r="H32" i="6"/>
  <c r="H1461" i="6"/>
  <c r="H989" i="6"/>
  <c r="H938" i="6"/>
  <c r="H551" i="6"/>
  <c r="H2246" i="6"/>
  <c r="H58" i="6"/>
  <c r="H47" i="6"/>
  <c r="H1445" i="6"/>
  <c r="H1613" i="6"/>
  <c r="H1007" i="6"/>
  <c r="H544" i="6"/>
  <c r="H1770" i="6"/>
  <c r="H1756" i="6"/>
  <c r="H2240" i="6"/>
  <c r="H993" i="6"/>
  <c r="H680" i="6"/>
  <c r="G392" i="8" s="1"/>
  <c r="H189" i="6"/>
  <c r="H542" i="6"/>
  <c r="H1451" i="6"/>
  <c r="H1775" i="6"/>
  <c r="H2244" i="6"/>
  <c r="H531" i="6"/>
  <c r="H546" i="6"/>
  <c r="H949" i="6"/>
  <c r="H69" i="6"/>
  <c r="H1456" i="6"/>
  <c r="H1772" i="6"/>
  <c r="H53" i="6"/>
  <c r="H1453" i="6"/>
  <c r="H1754" i="6"/>
  <c r="H1771" i="6"/>
  <c r="H2255" i="6"/>
  <c r="H1008" i="6"/>
  <c r="H681" i="6"/>
  <c r="G393" i="8" s="1"/>
  <c r="H173" i="6"/>
  <c r="H541" i="6"/>
  <c r="H730" i="6"/>
  <c r="H2243" i="6"/>
  <c r="H1006" i="6"/>
  <c r="H1758" i="6"/>
  <c r="H2242" i="6"/>
  <c r="H1005" i="6"/>
  <c r="H951" i="6"/>
  <c r="H70" i="6"/>
  <c r="H545" i="6"/>
  <c r="H1769" i="6"/>
  <c r="H1755" i="6"/>
  <c r="H2239" i="6"/>
  <c r="H992" i="6"/>
  <c r="H73" i="6"/>
  <c r="H695" i="6"/>
  <c r="G407" i="8" s="1"/>
  <c r="H539" i="6"/>
  <c r="H1632" i="6"/>
  <c r="H988" i="6"/>
  <c r="H1774" i="6"/>
  <c r="H55" i="6"/>
  <c r="H1773" i="6"/>
  <c r="H2257" i="6"/>
  <c r="H1004" i="6"/>
  <c r="H1757" i="6"/>
  <c r="H2241" i="6"/>
  <c r="H994" i="6"/>
  <c r="H1767" i="6"/>
  <c r="H2256" i="6"/>
  <c r="H1009" i="6"/>
  <c r="H187" i="6"/>
  <c r="H1353" i="6"/>
  <c r="H411" i="6"/>
  <c r="H1240" i="6"/>
  <c r="H1768" i="6"/>
  <c r="H2251" i="6"/>
  <c r="H2254" i="6"/>
  <c r="H991" i="6"/>
  <c r="H57" i="6"/>
  <c r="H171" i="6"/>
  <c r="H538" i="6"/>
  <c r="H1349" i="6"/>
  <c r="H1133" i="6"/>
  <c r="H1238" i="6"/>
  <c r="H1766" i="6"/>
  <c r="H1229" i="6"/>
  <c r="H535" i="6"/>
  <c r="H2234" i="6"/>
  <c r="H2237" i="6"/>
  <c r="H66" i="6"/>
  <c r="H699" i="6"/>
  <c r="G411" i="8" s="1"/>
  <c r="H549" i="6"/>
  <c r="H370" i="6"/>
  <c r="H1392" i="6"/>
  <c r="H1765" i="6"/>
  <c r="H2253" i="6"/>
  <c r="H1545" i="6"/>
  <c r="H1764" i="6"/>
  <c r="H1002" i="6"/>
  <c r="H1622" i="6"/>
  <c r="H1560" i="6"/>
  <c r="H1763" i="6"/>
  <c r="H2252" i="6"/>
  <c r="H996" i="6"/>
  <c r="H986" i="6"/>
  <c r="H65" i="6"/>
  <c r="H1621" i="6"/>
  <c r="H263" i="6"/>
  <c r="H714" i="6"/>
  <c r="G426" i="8" s="1"/>
  <c r="H385" i="6"/>
  <c r="H1376" i="6"/>
  <c r="H1630" i="6"/>
  <c r="H1759" i="6"/>
  <c r="H2250" i="6"/>
  <c r="H987" i="6"/>
  <c r="H51" i="6"/>
  <c r="H1624" i="6"/>
  <c r="H1762" i="6"/>
  <c r="H1001" i="6"/>
  <c r="H262" i="6"/>
  <c r="H711" i="6"/>
  <c r="G423" i="8" s="1"/>
  <c r="H1463" i="6"/>
  <c r="H1760" i="6"/>
  <c r="H2235" i="6"/>
  <c r="H2238" i="6"/>
  <c r="H1003" i="6"/>
  <c r="H1625" i="6"/>
  <c r="H1385" i="6"/>
  <c r="H2248" i="6"/>
  <c r="H999" i="6"/>
  <c r="H64" i="6"/>
  <c r="H1619" i="6"/>
  <c r="H2191" i="6"/>
  <c r="H1000" i="6"/>
  <c r="H997" i="6"/>
  <c r="H1618" i="6"/>
  <c r="H261" i="6"/>
  <c r="H709" i="6"/>
  <c r="G421" i="8" s="1"/>
  <c r="H1450" i="6"/>
  <c r="H384" i="6"/>
  <c r="H707" i="6"/>
  <c r="G419" i="8" s="1"/>
  <c r="H1074" i="6"/>
  <c r="H464" i="6"/>
  <c r="H2269" i="6"/>
  <c r="H959" i="6"/>
  <c r="H1656" i="6"/>
  <c r="H940" i="6"/>
  <c r="H1650" i="6"/>
  <c r="H2190" i="6"/>
  <c r="H2195" i="6"/>
  <c r="H955" i="6"/>
  <c r="H1814" i="6"/>
  <c r="H34" i="6"/>
  <c r="H191" i="6"/>
  <c r="H703" i="6"/>
  <c r="G415" i="8" s="1"/>
  <c r="H1177" i="6"/>
  <c r="H1063" i="6"/>
  <c r="H377" i="6"/>
  <c r="H1447" i="6"/>
  <c r="H1363" i="6"/>
  <c r="H1099" i="6"/>
  <c r="H952" i="6"/>
  <c r="H1482" i="6"/>
  <c r="H320" i="6"/>
  <c r="H368" i="6"/>
  <c r="H2271" i="6"/>
  <c r="H1550" i="6"/>
  <c r="H2200" i="6"/>
  <c r="H960" i="6"/>
  <c r="H1166" i="6"/>
  <c r="H373" i="6"/>
  <c r="H1547" i="6"/>
  <c r="H2198" i="6"/>
  <c r="H177" i="6"/>
  <c r="H721" i="6"/>
  <c r="G433" i="8" s="1"/>
  <c r="H1163" i="6"/>
  <c r="H1067" i="6"/>
  <c r="H477" i="6"/>
  <c r="H2192" i="6"/>
  <c r="H2196" i="6"/>
  <c r="H176" i="6"/>
  <c r="H719" i="6"/>
  <c r="G431" i="8" s="1"/>
  <c r="H1161" i="6"/>
  <c r="H1079" i="6"/>
  <c r="H459" i="6"/>
  <c r="H1559" i="6"/>
  <c r="H2189" i="6"/>
  <c r="H2194" i="6"/>
  <c r="H939" i="6"/>
  <c r="H1813" i="6"/>
  <c r="H33" i="6"/>
  <c r="H175" i="6"/>
  <c r="H718" i="6"/>
  <c r="G430" i="8" s="1"/>
  <c r="H1160" i="6"/>
  <c r="H1077" i="6"/>
  <c r="H329" i="6"/>
  <c r="H376" i="6"/>
  <c r="H1102" i="6"/>
  <c r="H1543" i="6"/>
  <c r="H2199" i="6"/>
  <c r="H958" i="6"/>
  <c r="H954" i="6"/>
  <c r="H169" i="6"/>
  <c r="H1626" i="6"/>
  <c r="H1812" i="6"/>
  <c r="H48" i="6"/>
  <c r="H190" i="6"/>
  <c r="H717" i="6"/>
  <c r="G429" i="8" s="1"/>
  <c r="H1176" i="6"/>
  <c r="H1061" i="6"/>
  <c r="H322" i="6"/>
  <c r="H374" i="6"/>
  <c r="H1465" i="6"/>
  <c r="H1103" i="6"/>
  <c r="H1159" i="6"/>
  <c r="H321" i="6"/>
  <c r="H1104" i="6"/>
  <c r="H950" i="6"/>
  <c r="H382" i="6"/>
  <c r="H1541" i="6"/>
  <c r="H2206" i="6"/>
  <c r="H941" i="6"/>
  <c r="H157" i="6"/>
  <c r="H1617" i="6"/>
  <c r="H40" i="6"/>
  <c r="H181" i="6"/>
  <c r="H1173" i="6"/>
  <c r="H1070" i="6"/>
  <c r="H317" i="6"/>
  <c r="H381" i="6"/>
  <c r="H1458" i="6"/>
  <c r="H1282" i="6"/>
  <c r="H1168" i="6"/>
  <c r="H337" i="6"/>
  <c r="H1081" i="6"/>
  <c r="H1080" i="6"/>
  <c r="H1558" i="6"/>
  <c r="H948" i="6"/>
  <c r="H1489" i="6"/>
  <c r="H334" i="6"/>
  <c r="H383" i="6"/>
  <c r="H1557" i="6"/>
  <c r="H942" i="6"/>
  <c r="H2264" i="6"/>
  <c r="H2205" i="6"/>
  <c r="H91" i="6"/>
  <c r="H331" i="6"/>
  <c r="H365" i="6"/>
  <c r="H1554" i="6"/>
  <c r="H37" i="6"/>
  <c r="H315" i="6"/>
  <c r="H379" i="6"/>
  <c r="H1295" i="6"/>
  <c r="H2263" i="6"/>
  <c r="H1553" i="6"/>
  <c r="H2203" i="6"/>
  <c r="H961" i="6"/>
  <c r="H168" i="6"/>
  <c r="H1631" i="6"/>
  <c r="H185" i="6"/>
  <c r="H712" i="6"/>
  <c r="G424" i="8" s="1"/>
  <c r="H1170" i="6"/>
  <c r="H1064" i="6"/>
  <c r="H326" i="6"/>
  <c r="H481" i="6"/>
  <c r="H363" i="6"/>
  <c r="H1279" i="6"/>
  <c r="H1078" i="6"/>
  <c r="H336" i="6"/>
  <c r="H369" i="6"/>
  <c r="H1175" i="6"/>
  <c r="H335" i="6"/>
  <c r="H2186" i="6"/>
  <c r="H1157" i="6"/>
  <c r="H1075" i="6"/>
  <c r="H2207" i="6"/>
  <c r="H1467" i="6"/>
  <c r="H182" i="6"/>
  <c r="H1174" i="6"/>
  <c r="H1073" i="6"/>
  <c r="H333" i="6"/>
  <c r="H1539" i="6"/>
  <c r="H947" i="6"/>
  <c r="H1155" i="6"/>
  <c r="H1069" i="6"/>
  <c r="H1280" i="6"/>
  <c r="H2279" i="6"/>
  <c r="H2204" i="6"/>
  <c r="H946" i="6"/>
  <c r="H1616" i="6"/>
  <c r="H713" i="6"/>
  <c r="G425" i="8" s="1"/>
  <c r="H1171" i="6"/>
  <c r="H1065" i="6"/>
  <c r="H470" i="6"/>
  <c r="H2278" i="6"/>
  <c r="H1552" i="6"/>
  <c r="H2202" i="6"/>
  <c r="H945" i="6"/>
  <c r="H152" i="6"/>
  <c r="H1615" i="6"/>
  <c r="H179" i="6"/>
  <c r="H710" i="6"/>
  <c r="G422" i="8" s="1"/>
  <c r="H1169" i="6"/>
  <c r="H1059" i="6"/>
  <c r="H480" i="6"/>
  <c r="H378" i="6"/>
  <c r="H2005" i="6"/>
  <c r="H2208" i="6"/>
  <c r="H2270" i="6"/>
  <c r="H2201" i="6"/>
  <c r="H944" i="6"/>
  <c r="H151" i="6"/>
  <c r="H1629" i="6"/>
  <c r="H193" i="6"/>
  <c r="H706" i="6"/>
  <c r="G418" i="8" s="1"/>
  <c r="H1165" i="6"/>
  <c r="H1072" i="6"/>
  <c r="H478" i="6"/>
  <c r="H281" i="6"/>
  <c r="H2053" i="6"/>
  <c r="H1090" i="6"/>
  <c r="H2016" i="6"/>
  <c r="H278" i="6"/>
  <c r="H2193" i="6"/>
  <c r="H41" i="6"/>
  <c r="H704" i="6"/>
  <c r="G416" i="8" s="1"/>
  <c r="H461" i="6"/>
  <c r="H277" i="6"/>
  <c r="H1365" i="6"/>
  <c r="H424" i="6"/>
  <c r="H1352" i="6"/>
  <c r="H1281" i="6"/>
  <c r="H49" i="6"/>
  <c r="H319" i="6"/>
  <c r="H1366" i="6"/>
  <c r="H1296" i="6"/>
  <c r="H1347" i="6"/>
  <c r="H1294" i="6"/>
  <c r="H1362" i="6"/>
  <c r="H1293" i="6"/>
  <c r="H46" i="6"/>
  <c r="H330" i="6"/>
  <c r="H1358" i="6"/>
  <c r="H1357" i="6"/>
  <c r="H328" i="6"/>
  <c r="H325" i="6"/>
  <c r="H724" i="6"/>
  <c r="H1355" i="6"/>
  <c r="H1367" i="6"/>
  <c r="H1351" i="6"/>
  <c r="H1354" i="6"/>
  <c r="H1285" i="6"/>
  <c r="H1369" i="6"/>
  <c r="H1283" i="6"/>
  <c r="H1368" i="6"/>
  <c r="H723" i="6"/>
  <c r="H1361" i="6"/>
  <c r="H2419" i="6"/>
  <c r="G979" i="8" s="1"/>
  <c r="H2054" i="6"/>
  <c r="H280" i="6"/>
  <c r="H2043" i="6"/>
  <c r="H289" i="6"/>
  <c r="H288" i="6"/>
  <c r="H269" i="6"/>
  <c r="H283" i="6"/>
  <c r="H267" i="6"/>
  <c r="H282" i="6"/>
  <c r="H708" i="6"/>
  <c r="G420" i="8" s="1"/>
  <c r="H705" i="6"/>
  <c r="G417" i="8" s="1"/>
  <c r="H720" i="6"/>
  <c r="G432" i="8" s="1"/>
  <c r="H2385" i="6"/>
  <c r="G945" i="8" s="1"/>
  <c r="H701" i="6"/>
  <c r="G413" i="8" s="1"/>
  <c r="H426" i="6"/>
  <c r="H421" i="6"/>
  <c r="H1255" i="6"/>
  <c r="H1088" i="6"/>
  <c r="H1391" i="6"/>
  <c r="H1083" i="6"/>
  <c r="H1153" i="6"/>
  <c r="H247" i="6"/>
  <c r="H1151" i="6"/>
  <c r="H425" i="6"/>
  <c r="H1150" i="6"/>
  <c r="H422" i="6"/>
  <c r="H1149" i="6"/>
  <c r="H419" i="6"/>
  <c r="H2057" i="6"/>
  <c r="H2056" i="6"/>
  <c r="H2052" i="6"/>
  <c r="H2064" i="6"/>
  <c r="H275" i="6"/>
  <c r="H2048" i="6"/>
  <c r="H274" i="6"/>
  <c r="H744" i="6"/>
  <c r="H2045" i="6"/>
  <c r="H273" i="6"/>
  <c r="H2418" i="6"/>
  <c r="G978" i="8" s="1"/>
  <c r="H272" i="6"/>
  <c r="H287" i="6"/>
  <c r="H2065" i="6"/>
  <c r="H271" i="6"/>
  <c r="H2063" i="6"/>
  <c r="H286" i="6"/>
  <c r="H2061" i="6"/>
  <c r="H463" i="6"/>
  <c r="H2299" i="6"/>
  <c r="H2274" i="6"/>
  <c r="H2265" i="6"/>
  <c r="H2273" i="6"/>
  <c r="H1802" i="6"/>
  <c r="H1821" i="6"/>
  <c r="H2289" i="6"/>
  <c r="H259" i="6"/>
  <c r="H413" i="6"/>
  <c r="H1105" i="6"/>
  <c r="H1138" i="6"/>
  <c r="H2268" i="6"/>
  <c r="H2259" i="6"/>
  <c r="H2280" i="6"/>
  <c r="H2272" i="6"/>
  <c r="H1817" i="6"/>
  <c r="H1805" i="6"/>
  <c r="H2304" i="6"/>
  <c r="H253" i="6"/>
  <c r="H427" i="6"/>
  <c r="H1085" i="6"/>
  <c r="H1137" i="6"/>
  <c r="H2283" i="6"/>
  <c r="H418" i="6"/>
  <c r="H1101" i="6"/>
  <c r="H568" i="6"/>
  <c r="H1131" i="6"/>
  <c r="H800" i="6"/>
  <c r="H2262" i="6"/>
  <c r="H2277" i="6"/>
  <c r="H1810" i="6"/>
  <c r="H2261" i="6"/>
  <c r="H1825" i="6"/>
  <c r="H2296" i="6"/>
  <c r="H433" i="6"/>
  <c r="H1098" i="6"/>
  <c r="H559" i="6"/>
  <c r="H1147" i="6"/>
  <c r="H801" i="6"/>
  <c r="H1809" i="6"/>
  <c r="H2297" i="6"/>
  <c r="H417" i="6"/>
  <c r="H1097" i="6"/>
  <c r="H574" i="6"/>
  <c r="H1146" i="6"/>
  <c r="H2281" i="6"/>
  <c r="H2276" i="6"/>
  <c r="H1824" i="6"/>
  <c r="H2295" i="6"/>
  <c r="H737" i="6"/>
  <c r="H432" i="6"/>
  <c r="H1096" i="6"/>
  <c r="H573" i="6"/>
  <c r="H1145" i="6"/>
  <c r="H2000" i="6"/>
  <c r="H2260" i="6"/>
  <c r="H1808" i="6"/>
  <c r="H2284" i="6"/>
  <c r="H1114" i="6"/>
  <c r="H736" i="6"/>
  <c r="H416" i="6"/>
  <c r="H1094" i="6"/>
  <c r="H557" i="6"/>
  <c r="H1144" i="6"/>
  <c r="H1991" i="6"/>
  <c r="H245" i="6"/>
  <c r="H1823" i="6"/>
  <c r="H2293" i="6"/>
  <c r="H431" i="6"/>
  <c r="H1093" i="6"/>
  <c r="H571" i="6"/>
  <c r="H1142" i="6"/>
  <c r="H2301" i="6"/>
  <c r="H1807" i="6"/>
  <c r="H2292" i="6"/>
  <c r="H415" i="6"/>
  <c r="H1091" i="6"/>
  <c r="H565" i="6"/>
  <c r="H1141" i="6"/>
  <c r="H1815" i="6"/>
  <c r="H1822" i="6"/>
  <c r="H2290" i="6"/>
  <c r="H265" i="6"/>
  <c r="H430" i="6"/>
  <c r="G286" i="8" s="1"/>
  <c r="H1089" i="6"/>
  <c r="H1135" i="6"/>
  <c r="H1152" i="6"/>
  <c r="H2275" i="6"/>
  <c r="H2267" i="6"/>
  <c r="H2266" i="6"/>
  <c r="H1818" i="6"/>
  <c r="H2305" i="6"/>
  <c r="H264" i="6"/>
  <c r="H1139" i="6"/>
  <c r="H250" i="6"/>
  <c r="H575" i="6"/>
  <c r="H2422" i="6"/>
  <c r="G982" i="8" s="1"/>
  <c r="H2409" i="6"/>
  <c r="G969" i="8" s="1"/>
  <c r="H2298" i="6"/>
  <c r="H2303" i="6"/>
  <c r="H249" i="6"/>
  <c r="H555" i="6"/>
  <c r="H799" i="6"/>
  <c r="H2282" i="6"/>
  <c r="H2287" i="6"/>
  <c r="H248" i="6"/>
  <c r="H569" i="6"/>
  <c r="H570" i="6"/>
  <c r="H243" i="6"/>
  <c r="H566" i="6"/>
  <c r="H258" i="6"/>
  <c r="H563" i="6"/>
  <c r="H1780" i="6"/>
  <c r="H1795" i="6"/>
  <c r="H2294" i="6"/>
  <c r="H2285" i="6"/>
  <c r="H257" i="6"/>
  <c r="H562" i="6"/>
  <c r="H615" i="6"/>
  <c r="G327" i="8" s="1"/>
  <c r="H256" i="6"/>
  <c r="H577" i="6"/>
  <c r="H1796" i="6"/>
  <c r="H254" i="6"/>
  <c r="H561" i="6"/>
  <c r="H576" i="6"/>
  <c r="H1798" i="6"/>
  <c r="H617" i="6"/>
  <c r="G329" i="8" s="1"/>
  <c r="H483" i="6"/>
  <c r="H1787" i="6"/>
  <c r="H1782" i="6"/>
  <c r="H1797" i="6"/>
  <c r="H1781" i="6"/>
  <c r="H371" i="6"/>
  <c r="H1794" i="6"/>
  <c r="H1799" i="6"/>
  <c r="H1778" i="6"/>
  <c r="H1783" i="6"/>
  <c r="H1793" i="6"/>
  <c r="H1779" i="6"/>
  <c r="H1786" i="6"/>
  <c r="H1792" i="6"/>
  <c r="H1801" i="6"/>
  <c r="H1791" i="6"/>
  <c r="H1975" i="6"/>
  <c r="H1785" i="6"/>
  <c r="H1790" i="6"/>
  <c r="H1976" i="6"/>
  <c r="H1800" i="6"/>
  <c r="H1789" i="6"/>
  <c r="H1784" i="6"/>
  <c r="H360" i="6"/>
  <c r="H479" i="6"/>
  <c r="H475" i="6"/>
  <c r="H857" i="6"/>
  <c r="H850" i="6"/>
  <c r="H473" i="6"/>
  <c r="H474" i="6"/>
  <c r="H863" i="6"/>
  <c r="H1495" i="6"/>
  <c r="H472" i="6"/>
  <c r="H469" i="6"/>
  <c r="H467" i="6"/>
  <c r="H466" i="6"/>
  <c r="H735" i="6"/>
  <c r="H1237" i="6"/>
  <c r="H1999" i="6"/>
  <c r="H734" i="6"/>
  <c r="H1235" i="6"/>
  <c r="H2013" i="6"/>
  <c r="H733" i="6"/>
  <c r="H1234" i="6"/>
  <c r="H1997" i="6"/>
  <c r="H732" i="6"/>
  <c r="H1249" i="6"/>
  <c r="H763" i="6"/>
  <c r="H745" i="6"/>
  <c r="H731" i="6"/>
  <c r="H1233" i="6"/>
  <c r="H1248" i="6"/>
  <c r="H742" i="6"/>
  <c r="H743" i="6"/>
  <c r="H1232" i="6"/>
  <c r="H729" i="6"/>
  <c r="H727" i="6"/>
  <c r="H1247" i="6"/>
  <c r="H728" i="6"/>
  <c r="H741" i="6"/>
  <c r="H1231" i="6"/>
  <c r="H2009" i="6"/>
  <c r="H1678" i="6"/>
  <c r="H726" i="6"/>
  <c r="H725" i="6"/>
  <c r="H1246" i="6"/>
  <c r="H2008" i="6"/>
  <c r="H739" i="6"/>
  <c r="H740" i="6"/>
  <c r="H1245" i="6"/>
  <c r="H2006" i="6"/>
  <c r="H2221" i="6"/>
  <c r="H738" i="6"/>
  <c r="H1242" i="6"/>
  <c r="H1243" i="6"/>
  <c r="H2004" i="6"/>
  <c r="H722" i="6"/>
  <c r="H1241" i="6"/>
  <c r="H1674" i="6"/>
  <c r="H1659" i="6"/>
  <c r="H756" i="6"/>
  <c r="H759" i="6"/>
  <c r="H1661" i="6"/>
  <c r="H757" i="6"/>
  <c r="H1673" i="6"/>
  <c r="H2143" i="6"/>
  <c r="H1677" i="6"/>
  <c r="H1672" i="6"/>
  <c r="H2141" i="6"/>
  <c r="H1993" i="6"/>
  <c r="H1670" i="6"/>
  <c r="H2161" i="6"/>
  <c r="H1669" i="6"/>
  <c r="H2139" i="6"/>
  <c r="H761" i="6"/>
  <c r="H1971" i="6"/>
  <c r="H1667" i="6"/>
  <c r="H2160" i="6"/>
  <c r="H760" i="6"/>
  <c r="H2220" i="6"/>
  <c r="H2215" i="6"/>
  <c r="H1666" i="6"/>
  <c r="H2144" i="6"/>
  <c r="H769" i="6"/>
  <c r="H2157" i="6"/>
  <c r="H753" i="6"/>
  <c r="H1665" i="6"/>
  <c r="H2153" i="6"/>
  <c r="H768" i="6"/>
  <c r="H2232" i="6"/>
  <c r="H2230" i="6"/>
  <c r="H305" i="6"/>
  <c r="H1680" i="6"/>
  <c r="H2149" i="6"/>
  <c r="H766" i="6"/>
  <c r="H1681" i="6"/>
  <c r="H2212" i="6"/>
  <c r="H2219" i="6"/>
  <c r="H301" i="6"/>
  <c r="H1664" i="6"/>
  <c r="H765" i="6"/>
  <c r="H311" i="6"/>
  <c r="H1679" i="6"/>
  <c r="H749" i="6"/>
  <c r="H2216" i="6"/>
  <c r="H2228" i="6"/>
  <c r="H1475" i="6"/>
  <c r="H93" i="6"/>
  <c r="H129" i="6"/>
  <c r="H2337" i="6"/>
  <c r="G897" i="8" s="1"/>
  <c r="H1474" i="6"/>
  <c r="H77" i="6"/>
  <c r="H144" i="6"/>
  <c r="H750" i="6"/>
  <c r="H897" i="6"/>
  <c r="H1473" i="6"/>
  <c r="H75" i="6"/>
  <c r="H143" i="6"/>
  <c r="H1504" i="6"/>
  <c r="H443" i="6"/>
  <c r="H1574" i="6"/>
  <c r="H2446" i="6"/>
  <c r="G1006" i="8" s="1"/>
  <c r="H1024" i="6"/>
  <c r="H670" i="6"/>
  <c r="G382" i="8" s="1"/>
  <c r="H1488" i="6"/>
  <c r="H90" i="6"/>
  <c r="H127" i="6"/>
  <c r="H2159" i="6"/>
  <c r="H764" i="6"/>
  <c r="H128" i="6"/>
  <c r="H88" i="6"/>
  <c r="H142" i="6"/>
  <c r="H795" i="6"/>
  <c r="H89" i="6"/>
  <c r="H86" i="6"/>
  <c r="H141" i="6"/>
  <c r="H1487" i="6"/>
  <c r="H1690" i="6"/>
  <c r="H1471" i="6"/>
  <c r="H83" i="6"/>
  <c r="H85" i="6"/>
  <c r="H125" i="6"/>
  <c r="H2326" i="6"/>
  <c r="G886" i="8" s="1"/>
  <c r="H2152" i="6"/>
  <c r="H758" i="6"/>
  <c r="H747" i="6"/>
  <c r="H2080" i="6"/>
  <c r="H1648" i="6"/>
  <c r="H507" i="6"/>
  <c r="H1520" i="6"/>
  <c r="H1194" i="6"/>
  <c r="H1472" i="6"/>
  <c r="H1704" i="6"/>
  <c r="H1486" i="6"/>
  <c r="H82" i="6"/>
  <c r="H139" i="6"/>
  <c r="H1205" i="6"/>
  <c r="H2322" i="6"/>
  <c r="G882" i="8" s="1"/>
  <c r="H755" i="6"/>
  <c r="H762" i="6"/>
  <c r="H1688" i="6"/>
  <c r="H1485" i="6"/>
  <c r="H97" i="6"/>
  <c r="H123" i="6"/>
  <c r="H2150" i="6"/>
  <c r="H754" i="6"/>
  <c r="H746" i="6"/>
  <c r="H1693" i="6"/>
  <c r="H1469" i="6"/>
  <c r="H81" i="6"/>
  <c r="H138" i="6"/>
  <c r="H1117" i="6"/>
  <c r="H849" i="6"/>
  <c r="H96" i="6"/>
  <c r="G96" i="8" s="1"/>
  <c r="H136" i="6"/>
  <c r="H1115" i="6"/>
  <c r="H134" i="6"/>
  <c r="H1480" i="6"/>
  <c r="H95" i="6"/>
  <c r="H131" i="6"/>
  <c r="H133" i="6"/>
  <c r="H752" i="6"/>
  <c r="H2347" i="6"/>
  <c r="G907" i="8" s="1"/>
  <c r="H1478" i="6"/>
  <c r="H79" i="6"/>
  <c r="H130" i="6"/>
  <c r="H1127" i="6"/>
  <c r="H767" i="6"/>
  <c r="H2346" i="6"/>
  <c r="G906" i="8" s="1"/>
  <c r="H1985" i="6"/>
  <c r="H137" i="6"/>
  <c r="H1477" i="6"/>
  <c r="H94" i="6"/>
  <c r="H145" i="6"/>
  <c r="H751" i="6"/>
  <c r="H2339" i="6"/>
  <c r="G899" i="8" s="1"/>
  <c r="H1657" i="6"/>
  <c r="H1193" i="6"/>
  <c r="H803" i="6"/>
  <c r="H810" i="6"/>
  <c r="H1189" i="6"/>
  <c r="H1200" i="6"/>
  <c r="H802" i="6"/>
  <c r="H794" i="6"/>
  <c r="H1635" i="6"/>
  <c r="H1192" i="6"/>
  <c r="H1184" i="6"/>
  <c r="H817" i="6"/>
  <c r="H807" i="6"/>
  <c r="H1649" i="6"/>
  <c r="H1187" i="6"/>
  <c r="H816" i="6"/>
  <c r="H804" i="6"/>
  <c r="H439" i="6"/>
  <c r="H1186" i="6"/>
  <c r="H1190" i="6"/>
  <c r="H1185" i="6"/>
  <c r="H2039" i="6"/>
  <c r="H815" i="6"/>
  <c r="H1984" i="6"/>
  <c r="H1570" i="6"/>
  <c r="H1183" i="6"/>
  <c r="H814" i="6"/>
  <c r="H1585" i="6"/>
  <c r="H1199" i="6"/>
  <c r="H798" i="6"/>
  <c r="H1198" i="6"/>
  <c r="H813" i="6"/>
  <c r="H529" i="6"/>
  <c r="H1181" i="6"/>
  <c r="H797" i="6"/>
  <c r="H1201" i="6"/>
  <c r="H1197" i="6"/>
  <c r="H812" i="6"/>
  <c r="H1528" i="6"/>
  <c r="H1179" i="6"/>
  <c r="H809" i="6"/>
  <c r="H796" i="6"/>
  <c r="H1498" i="6"/>
  <c r="H1525" i="6"/>
  <c r="H1195" i="6"/>
  <c r="H808" i="6"/>
  <c r="H811" i="6"/>
  <c r="H806" i="6"/>
  <c r="H1501" i="6"/>
  <c r="H1573" i="6"/>
  <c r="H442" i="6"/>
  <c r="H1013" i="6"/>
  <c r="H2041" i="6"/>
  <c r="H1502" i="6"/>
  <c r="H1511" i="6"/>
  <c r="H1499" i="6"/>
  <c r="H1571" i="6"/>
  <c r="H455" i="6"/>
  <c r="H1513" i="6"/>
  <c r="H2040" i="6"/>
  <c r="H1497" i="6"/>
  <c r="H1584" i="6"/>
  <c r="H1027" i="6"/>
  <c r="H1569" i="6"/>
  <c r="H1512" i="6"/>
  <c r="H1568" i="6"/>
  <c r="H1022" i="6"/>
  <c r="H1496" i="6"/>
  <c r="H1583" i="6"/>
  <c r="H1021" i="6"/>
  <c r="H1510" i="6"/>
  <c r="H1567" i="6"/>
  <c r="H451" i="6"/>
  <c r="H1017" i="6"/>
  <c r="H2443" i="6"/>
  <c r="G1003" i="8" s="1"/>
  <c r="H1509" i="6"/>
  <c r="H1582" i="6"/>
  <c r="H435" i="6"/>
  <c r="H1016" i="6"/>
  <c r="H2442" i="6"/>
  <c r="G1002" i="8" s="1"/>
  <c r="H1581" i="6"/>
  <c r="H450" i="6"/>
  <c r="H1011" i="6"/>
  <c r="H1491" i="6"/>
  <c r="H1565" i="6"/>
  <c r="H449" i="6"/>
  <c r="H1033" i="6"/>
  <c r="H1506" i="6"/>
  <c r="H1563" i="6"/>
  <c r="H448" i="6"/>
  <c r="H1032" i="6"/>
  <c r="H1493" i="6"/>
  <c r="H1505" i="6"/>
  <c r="H1578" i="6"/>
  <c r="H446" i="6"/>
  <c r="H1026" i="6"/>
  <c r="H1577" i="6"/>
  <c r="H445" i="6"/>
  <c r="H1025" i="6"/>
  <c r="H848" i="6"/>
  <c r="H847" i="6"/>
  <c r="H859" i="6"/>
  <c r="H843" i="6"/>
  <c r="H858" i="6"/>
  <c r="H855" i="6"/>
  <c r="H853" i="6"/>
  <c r="H852" i="6"/>
  <c r="H856" i="6"/>
  <c r="H851" i="6"/>
  <c r="H865" i="6"/>
  <c r="H1270" i="6"/>
  <c r="H1730" i="6"/>
  <c r="H688" i="6"/>
  <c r="G400" i="8" s="1"/>
  <c r="H1870" i="6"/>
  <c r="H1377" i="6"/>
  <c r="H2210" i="6"/>
  <c r="H296" i="6"/>
  <c r="H784" i="6"/>
  <c r="H970" i="6"/>
  <c r="H205" i="6"/>
  <c r="H1711" i="6"/>
  <c r="H1960" i="6"/>
  <c r="H1425" i="6"/>
  <c r="H1395" i="6"/>
  <c r="H113" i="6"/>
  <c r="H672" i="6"/>
  <c r="G384" i="8" s="1"/>
  <c r="H891" i="6"/>
  <c r="H401" i="6"/>
  <c r="H441" i="6"/>
  <c r="H1576" i="6"/>
  <c r="H2433" i="6"/>
  <c r="G993" i="8" s="1"/>
  <c r="H1029" i="6"/>
  <c r="H341" i="6"/>
  <c r="H619" i="6"/>
  <c r="G331" i="8" s="1"/>
  <c r="H1899" i="6"/>
  <c r="H489" i="6"/>
  <c r="H1893" i="6"/>
  <c r="H2072" i="6"/>
  <c r="H525" i="6"/>
  <c r="H1529" i="6"/>
  <c r="H2104" i="6"/>
  <c r="H887" i="6"/>
  <c r="H1845" i="6"/>
  <c r="H1299" i="6"/>
  <c r="H1934" i="6"/>
  <c r="H5" i="6"/>
  <c r="H844" i="6"/>
  <c r="H2136" i="6"/>
  <c r="H2398" i="6"/>
  <c r="G958" i="8" s="1"/>
  <c r="H1109" i="6"/>
  <c r="H2174" i="6"/>
  <c r="H1698" i="6"/>
  <c r="H923" i="6"/>
  <c r="H2015" i="6"/>
  <c r="H1286" i="6"/>
  <c r="H819" i="6"/>
  <c r="H820" i="6"/>
  <c r="H831" i="6"/>
  <c r="H834" i="6"/>
  <c r="H818" i="6"/>
  <c r="H833" i="6"/>
  <c r="H832" i="6"/>
  <c r="H830" i="6"/>
  <c r="H829" i="6"/>
  <c r="H828" i="6"/>
  <c r="H864" i="6"/>
  <c r="H841" i="6"/>
  <c r="H827" i="6"/>
  <c r="H840" i="6"/>
  <c r="H826" i="6"/>
  <c r="H838" i="6"/>
  <c r="H839" i="6"/>
  <c r="H825" i="6"/>
  <c r="H823" i="6"/>
  <c r="H824" i="6"/>
  <c r="H837" i="6"/>
  <c r="H822" i="6"/>
  <c r="H821" i="6"/>
  <c r="H835" i="6"/>
  <c r="H836" i="6"/>
  <c r="H2102" i="6"/>
  <c r="H509" i="6"/>
  <c r="H2077" i="6"/>
  <c r="H1526" i="6"/>
  <c r="H2101" i="6"/>
  <c r="H523" i="6"/>
  <c r="H2071" i="6"/>
  <c r="H1523" i="6"/>
  <c r="H2091" i="6"/>
  <c r="H521" i="6"/>
  <c r="H522" i="6"/>
  <c r="H2081" i="6"/>
  <c r="H1375" i="6"/>
  <c r="H2100" i="6"/>
  <c r="H2087" i="6"/>
  <c r="H1522" i="6"/>
  <c r="H520" i="6"/>
  <c r="H517" i="6"/>
  <c r="H2089" i="6"/>
  <c r="H1390" i="6"/>
  <c r="H1639" i="6"/>
  <c r="H1643" i="6"/>
  <c r="H1537" i="6"/>
  <c r="H518" i="6"/>
  <c r="H2088" i="6"/>
  <c r="H1389" i="6"/>
  <c r="H1521" i="6"/>
  <c r="H515" i="6"/>
  <c r="H2085" i="6"/>
  <c r="H1373" i="6"/>
  <c r="H1646" i="6"/>
  <c r="H1645" i="6"/>
  <c r="H1655" i="6"/>
  <c r="H1642" i="6"/>
  <c r="H1536" i="6"/>
  <c r="H2112" i="6"/>
  <c r="H514" i="6"/>
  <c r="H2069" i="6"/>
  <c r="H1386" i="6"/>
  <c r="H1387" i="6"/>
  <c r="H1641" i="6"/>
  <c r="H1535" i="6"/>
  <c r="H2111" i="6"/>
  <c r="H513" i="6"/>
  <c r="H2076" i="6"/>
  <c r="H1384" i="6"/>
  <c r="H1519" i="6"/>
  <c r="H2109" i="6"/>
  <c r="H528" i="6"/>
  <c r="H1382" i="6"/>
  <c r="H1640" i="6"/>
  <c r="H1534" i="6"/>
  <c r="H2096" i="6"/>
  <c r="H512" i="6"/>
  <c r="H1381" i="6"/>
  <c r="H1654" i="6"/>
  <c r="H1533" i="6"/>
  <c r="H2095" i="6"/>
  <c r="H527" i="6"/>
  <c r="H1379" i="6"/>
  <c r="H1653" i="6"/>
  <c r="H1517" i="6"/>
  <c r="H2093" i="6"/>
  <c r="H511" i="6"/>
  <c r="H1378" i="6"/>
  <c r="H2113" i="6"/>
  <c r="H1637" i="6"/>
  <c r="H1530" i="6"/>
  <c r="H1515" i="6"/>
  <c r="H2105" i="6"/>
  <c r="H526" i="6"/>
  <c r="H1393" i="6"/>
  <c r="H603" i="6"/>
  <c r="G315" i="8" s="1"/>
  <c r="H344" i="6"/>
  <c r="H488" i="6"/>
  <c r="H2374" i="6"/>
  <c r="G934" i="8" s="1"/>
  <c r="H614" i="6"/>
  <c r="G326" i="8" s="1"/>
  <c r="H618" i="6"/>
  <c r="G330" i="8" s="1"/>
  <c r="H361" i="6"/>
  <c r="H499" i="6"/>
  <c r="H2361" i="6"/>
  <c r="G921" i="8" s="1"/>
  <c r="H1913" i="6"/>
  <c r="H2371" i="6"/>
  <c r="G931" i="8" s="1"/>
  <c r="H616" i="6"/>
  <c r="G328" i="8" s="1"/>
  <c r="H613" i="6"/>
  <c r="G325" i="8" s="1"/>
  <c r="H355" i="6"/>
  <c r="H498" i="6"/>
  <c r="H1912" i="6"/>
  <c r="H2370" i="6"/>
  <c r="G930" i="8" s="1"/>
  <c r="H611" i="6"/>
  <c r="G323" i="8" s="1"/>
  <c r="H612" i="6"/>
  <c r="G324" i="8" s="1"/>
  <c r="H339" i="6"/>
  <c r="H497" i="6"/>
  <c r="H1910" i="6"/>
  <c r="H625" i="6"/>
  <c r="G337" i="8" s="1"/>
  <c r="H353" i="6"/>
  <c r="H494" i="6"/>
  <c r="H1908" i="6"/>
  <c r="H609" i="6"/>
  <c r="G321" i="8" s="1"/>
  <c r="H352" i="6"/>
  <c r="H493" i="6"/>
  <c r="H1921" i="6"/>
  <c r="H624" i="6"/>
  <c r="G336" i="8" s="1"/>
  <c r="H350" i="6"/>
  <c r="H491" i="6"/>
  <c r="H1920" i="6"/>
  <c r="H608" i="6"/>
  <c r="G320" i="8" s="1"/>
  <c r="H349" i="6"/>
  <c r="H490" i="6"/>
  <c r="H1904" i="6"/>
  <c r="H623" i="6"/>
  <c r="G335" i="8" s="1"/>
  <c r="H347" i="6"/>
  <c r="H503" i="6"/>
  <c r="H1919" i="6"/>
  <c r="G767" i="8" s="1"/>
  <c r="H607" i="6"/>
  <c r="G319" i="8" s="1"/>
  <c r="H346" i="6"/>
  <c r="H487" i="6"/>
  <c r="H1903" i="6"/>
  <c r="H622" i="6"/>
  <c r="G334" i="8" s="1"/>
  <c r="H359" i="6"/>
  <c r="H505" i="6"/>
  <c r="H501" i="6"/>
  <c r="H1917" i="6"/>
  <c r="H621" i="6"/>
  <c r="G333" i="8" s="1"/>
  <c r="H343" i="6"/>
  <c r="H504" i="6"/>
  <c r="H485" i="6"/>
  <c r="H1901" i="6"/>
  <c r="H605" i="6"/>
  <c r="G317" i="8" s="1"/>
  <c r="H358" i="6"/>
  <c r="H357" i="6"/>
  <c r="H502" i="6"/>
  <c r="H345" i="6"/>
  <c r="H2363" i="6"/>
  <c r="G923" i="8" s="1"/>
  <c r="H1969" i="6"/>
  <c r="H1968" i="6"/>
  <c r="G816" i="8" s="1"/>
  <c r="H2033" i="6"/>
  <c r="H1440" i="6"/>
  <c r="H1989" i="6"/>
  <c r="H1967" i="6"/>
  <c r="H107" i="6"/>
  <c r="H2023" i="6"/>
  <c r="H1424" i="6"/>
  <c r="H1973" i="6"/>
  <c r="H1423" i="6"/>
  <c r="H1438" i="6"/>
  <c r="H440" i="6"/>
  <c r="H453" i="6"/>
  <c r="H1019" i="6"/>
  <c r="H2435" i="6"/>
  <c r="G995" i="8" s="1"/>
  <c r="H2024" i="6"/>
  <c r="H1277" i="6"/>
  <c r="H1437" i="6"/>
  <c r="H1995" i="6"/>
  <c r="H1982" i="6"/>
  <c r="H2395" i="6"/>
  <c r="G955" i="8" s="1"/>
  <c r="H862" i="6"/>
  <c r="H457" i="6"/>
  <c r="H437" i="6"/>
  <c r="H1018" i="6"/>
  <c r="H2037" i="6"/>
  <c r="H1290" i="6"/>
  <c r="H1291" i="6"/>
  <c r="H1421" i="6"/>
  <c r="H931" i="6"/>
  <c r="H1981" i="6"/>
  <c r="H2394" i="6"/>
  <c r="G954" i="8" s="1"/>
  <c r="H846" i="6"/>
  <c r="H456" i="6"/>
  <c r="H1031" i="6"/>
  <c r="H2021" i="6"/>
  <c r="H1289" i="6"/>
  <c r="H1275" i="6"/>
  <c r="H1434" i="6"/>
  <c r="H1435" i="6"/>
  <c r="H915" i="6"/>
  <c r="H1980" i="6"/>
  <c r="H861" i="6"/>
  <c r="H454" i="6"/>
  <c r="H1015" i="6"/>
  <c r="H2019" i="6"/>
  <c r="H1288" i="6"/>
  <c r="H979" i="6"/>
  <c r="H1433" i="6"/>
  <c r="H1419" i="6"/>
  <c r="H930" i="6"/>
  <c r="H845" i="6"/>
  <c r="H1605" i="6"/>
  <c r="H1030" i="6"/>
  <c r="H1406" i="6"/>
  <c r="H2032" i="6"/>
  <c r="H1726" i="6"/>
  <c r="H1432" i="6"/>
  <c r="H914" i="6"/>
  <c r="H860" i="6"/>
  <c r="H1439" i="6"/>
  <c r="H1589" i="6"/>
  <c r="H2029" i="6"/>
  <c r="H1430" i="6"/>
  <c r="H929" i="6"/>
  <c r="H854" i="6"/>
  <c r="H2028" i="6"/>
  <c r="H1429" i="6"/>
  <c r="H1427" i="6"/>
  <c r="H901" i="6"/>
  <c r="H395" i="6"/>
  <c r="H1426" i="6"/>
  <c r="H1958" i="6"/>
  <c r="H1441" i="6"/>
  <c r="H2030" i="6"/>
  <c r="H1592" i="6"/>
  <c r="H899" i="6"/>
  <c r="H906" i="6"/>
  <c r="H656" i="6"/>
  <c r="G368" i="8" s="1"/>
  <c r="H112" i="6"/>
  <c r="H400" i="6"/>
  <c r="H1410" i="6"/>
  <c r="H1606" i="6"/>
  <c r="H898" i="6"/>
  <c r="H890" i="6"/>
  <c r="H671" i="6"/>
  <c r="G383" i="8" s="1"/>
  <c r="H110" i="6"/>
  <c r="H398" i="6"/>
  <c r="H1409" i="6"/>
  <c r="H913" i="6"/>
  <c r="H903" i="6"/>
  <c r="H655" i="6"/>
  <c r="G367" i="8" s="1"/>
  <c r="H109" i="6"/>
  <c r="H397" i="6"/>
  <c r="H1408" i="6"/>
  <c r="H912" i="6"/>
  <c r="H669" i="6"/>
  <c r="G381" i="8" s="1"/>
  <c r="H106" i="6"/>
  <c r="H394" i="6"/>
  <c r="H1415" i="6"/>
  <c r="H1405" i="6"/>
  <c r="H1587" i="6"/>
  <c r="H1602" i="6"/>
  <c r="H896" i="6"/>
  <c r="H653" i="6"/>
  <c r="G365" i="8" s="1"/>
  <c r="H120" i="6"/>
  <c r="H407" i="6"/>
  <c r="H1399" i="6"/>
  <c r="H1403" i="6"/>
  <c r="H1601" i="6"/>
  <c r="H911" i="6"/>
  <c r="H667" i="6"/>
  <c r="G379" i="8" s="1"/>
  <c r="H104" i="6"/>
  <c r="H391" i="6"/>
  <c r="H1402" i="6"/>
  <c r="H1600" i="6"/>
  <c r="H895" i="6"/>
  <c r="H651" i="6"/>
  <c r="G363" i="8" s="1"/>
  <c r="H119" i="6"/>
  <c r="H409" i="6"/>
  <c r="H405" i="6"/>
  <c r="H1417" i="6"/>
  <c r="H1598" i="6"/>
  <c r="H910" i="6"/>
  <c r="H665" i="6"/>
  <c r="G377" i="8" s="1"/>
  <c r="H666" i="6"/>
  <c r="G378" i="8" s="1"/>
  <c r="H103" i="6"/>
  <c r="H408" i="6"/>
  <c r="H389" i="6"/>
  <c r="H1401" i="6"/>
  <c r="H1597" i="6"/>
  <c r="H894" i="6"/>
  <c r="H664" i="6"/>
  <c r="G376" i="8" s="1"/>
  <c r="H663" i="6"/>
  <c r="G375" i="8" s="1"/>
  <c r="H118" i="6"/>
  <c r="H406" i="6"/>
  <c r="H1416" i="6"/>
  <c r="H1607" i="6"/>
  <c r="H1595" i="6"/>
  <c r="H909" i="6"/>
  <c r="H662" i="6"/>
  <c r="G374" i="8" s="1"/>
  <c r="H661" i="6"/>
  <c r="G373" i="8" s="1"/>
  <c r="H121" i="6"/>
  <c r="H117" i="6"/>
  <c r="H393" i="6"/>
  <c r="H1400" i="6"/>
  <c r="H1591" i="6"/>
  <c r="H893" i="6"/>
  <c r="H659" i="6"/>
  <c r="G371" i="8" s="1"/>
  <c r="H660" i="6"/>
  <c r="G372" i="8" s="1"/>
  <c r="H105" i="6"/>
  <c r="H101" i="6"/>
  <c r="H392" i="6"/>
  <c r="H1414" i="6"/>
  <c r="H1594" i="6"/>
  <c r="H905" i="6"/>
  <c r="H908" i="6"/>
  <c r="H658" i="6"/>
  <c r="G370" i="8" s="1"/>
  <c r="H115" i="6"/>
  <c r="H403" i="6"/>
  <c r="H1413" i="6"/>
  <c r="H904" i="6"/>
  <c r="H892" i="6"/>
  <c r="H673" i="6"/>
  <c r="G385" i="8" s="1"/>
  <c r="H99" i="6"/>
  <c r="H387" i="6"/>
  <c r="H1397" i="6"/>
  <c r="H1609" i="6"/>
  <c r="H1593" i="6"/>
  <c r="H902" i="6"/>
  <c r="H907" i="6"/>
  <c r="H657" i="6"/>
  <c r="G369" i="8" s="1"/>
  <c r="H114" i="6"/>
  <c r="G114" i="8" s="1"/>
  <c r="H402" i="6"/>
  <c r="H1411" i="6"/>
  <c r="H1608" i="6"/>
  <c r="H900" i="6"/>
  <c r="H1957" i="6"/>
  <c r="H977" i="6"/>
  <c r="H1725" i="6"/>
  <c r="H1956" i="6"/>
  <c r="H965" i="6"/>
  <c r="H1709" i="6"/>
  <c r="H1722" i="6"/>
  <c r="H1707" i="6"/>
  <c r="H1721" i="6"/>
  <c r="H1952" i="6"/>
  <c r="H1720" i="6"/>
  <c r="H1718" i="6"/>
  <c r="H1951" i="6"/>
  <c r="H777" i="6"/>
  <c r="H1717" i="6"/>
  <c r="H1965" i="6"/>
  <c r="G813" i="8" s="1"/>
  <c r="H776" i="6"/>
  <c r="H1715" i="6"/>
  <c r="H1949" i="6"/>
  <c r="H771" i="6"/>
  <c r="H1714" i="6"/>
  <c r="H1947" i="6"/>
  <c r="H780" i="6"/>
  <c r="H1729" i="6"/>
  <c r="H779" i="6"/>
  <c r="H1713" i="6"/>
  <c r="H778" i="6"/>
  <c r="H1728" i="6"/>
  <c r="H772" i="6"/>
  <c r="H1712" i="6"/>
  <c r="H1961" i="6"/>
  <c r="H982" i="6"/>
  <c r="H1727" i="6"/>
  <c r="H980" i="6"/>
  <c r="H916" i="6"/>
  <c r="H937" i="6"/>
  <c r="H936" i="6"/>
  <c r="H928" i="6"/>
  <c r="H2171" i="6"/>
  <c r="H927" i="6"/>
  <c r="H2168" i="6"/>
  <c r="H924" i="6"/>
  <c r="H2184" i="6"/>
  <c r="H922" i="6"/>
  <c r="H934" i="6"/>
  <c r="H935" i="6"/>
  <c r="H926" i="6"/>
  <c r="H919" i="6"/>
  <c r="H920" i="6"/>
  <c r="H933" i="6"/>
  <c r="H918" i="6"/>
  <c r="H917" i="6"/>
  <c r="H594" i="6"/>
  <c r="G306" i="8" s="1"/>
  <c r="H593" i="6"/>
  <c r="G305" i="8" s="1"/>
  <c r="H2067" i="6"/>
  <c r="H591" i="6"/>
  <c r="G303" i="8" s="1"/>
  <c r="H590" i="6"/>
  <c r="G302" i="8" s="1"/>
  <c r="H1877" i="6"/>
  <c r="H1888" i="6"/>
  <c r="G736" i="8" s="1"/>
  <c r="H592" i="6"/>
  <c r="G304" i="8" s="1"/>
  <c r="H589" i="6"/>
  <c r="G301" i="8" s="1"/>
  <c r="H588" i="6"/>
  <c r="G300" i="8" s="1"/>
  <c r="H1886" i="6"/>
  <c r="H587" i="6"/>
  <c r="G299" i="8" s="1"/>
  <c r="H2078" i="6"/>
  <c r="H586" i="6"/>
  <c r="G298" i="8" s="1"/>
  <c r="H598" i="6"/>
  <c r="G310" i="8" s="1"/>
  <c r="H599" i="6"/>
  <c r="G311" i="8" s="1"/>
  <c r="H601" i="6"/>
  <c r="G313" i="8" s="1"/>
  <c r="H583" i="6"/>
  <c r="G295" i="8" s="1"/>
  <c r="H600" i="6"/>
  <c r="G312" i="8" s="1"/>
  <c r="H597" i="6"/>
  <c r="G309" i="8" s="1"/>
  <c r="H585" i="6"/>
  <c r="G297" i="8" s="1"/>
  <c r="H581" i="6"/>
  <c r="G293" i="8" s="1"/>
  <c r="H584" i="6"/>
  <c r="G296" i="8" s="1"/>
  <c r="H595" i="6"/>
  <c r="G307" i="8" s="1"/>
  <c r="H1875" i="6"/>
  <c r="H1889" i="6"/>
  <c r="H1885" i="6"/>
  <c r="H1884" i="6"/>
  <c r="H1879" i="6"/>
  <c r="H1895" i="6"/>
  <c r="H1897" i="6"/>
  <c r="H1896" i="6"/>
  <c r="H1880" i="6"/>
  <c r="H1207" i="6"/>
  <c r="H1222" i="6"/>
  <c r="H2125" i="6"/>
  <c r="H24" i="6"/>
  <c r="H2115" i="6"/>
  <c r="H2165" i="6"/>
  <c r="H633" i="6"/>
  <c r="G345" i="8" s="1"/>
  <c r="H2179" i="6"/>
  <c r="H632" i="6"/>
  <c r="G344" i="8" s="1"/>
  <c r="H2163" i="6"/>
  <c r="H637" i="6"/>
  <c r="G349" i="8" s="1"/>
  <c r="H636" i="6"/>
  <c r="G348" i="8" s="1"/>
  <c r="H635" i="6"/>
  <c r="G347" i="8" s="1"/>
  <c r="H629" i="6"/>
  <c r="G341" i="8" s="1"/>
  <c r="H11" i="6"/>
  <c r="H1735" i="6"/>
  <c r="H1745" i="6"/>
  <c r="H1697" i="6"/>
  <c r="H687" i="6"/>
  <c r="G399" i="8" s="1"/>
  <c r="H307" i="6"/>
  <c r="H1126" i="6"/>
  <c r="H1269" i="6"/>
  <c r="H2173" i="6"/>
  <c r="H1696" i="6"/>
  <c r="H686" i="6"/>
  <c r="G398" i="8" s="1"/>
  <c r="H291" i="6"/>
  <c r="H1125" i="6"/>
  <c r="H1253" i="6"/>
  <c r="H2185" i="6"/>
  <c r="H1738" i="6"/>
  <c r="H1744" i="6"/>
  <c r="H1753" i="6"/>
  <c r="H1743" i="6"/>
  <c r="H2229" i="6"/>
  <c r="H1694" i="6"/>
  <c r="H685" i="6"/>
  <c r="G397" i="8" s="1"/>
  <c r="H306" i="6"/>
  <c r="H1107" i="6"/>
  <c r="H1267" i="6"/>
  <c r="H2169" i="6"/>
  <c r="H2182" i="6"/>
  <c r="H684" i="6"/>
  <c r="G396" i="8" s="1"/>
  <c r="H1251" i="6"/>
  <c r="H1752" i="6"/>
  <c r="H1741" i="6"/>
  <c r="H2227" i="6"/>
  <c r="H1703" i="6"/>
  <c r="H1691" i="6"/>
  <c r="H683" i="6"/>
  <c r="G395" i="8" s="1"/>
  <c r="H304" i="6"/>
  <c r="H1122" i="6"/>
  <c r="H1266" i="6"/>
  <c r="H2166" i="6"/>
  <c r="H1736" i="6"/>
  <c r="H1740" i="6"/>
  <c r="H2225" i="6"/>
  <c r="H1687" i="6"/>
  <c r="H682" i="6"/>
  <c r="G394" i="8" s="1"/>
  <c r="H302" i="6"/>
  <c r="H1120" i="6"/>
  <c r="H1265" i="6"/>
  <c r="H2315" i="6"/>
  <c r="G875" i="8" s="1"/>
  <c r="H2172" i="6"/>
  <c r="H2181" i="6"/>
  <c r="H1705" i="6"/>
  <c r="H696" i="6"/>
  <c r="G408" i="8" s="1"/>
  <c r="H679" i="6"/>
  <c r="G391" i="8" s="1"/>
  <c r="H299" i="6"/>
  <c r="H1121" i="6"/>
  <c r="H1111" i="6"/>
  <c r="H1262" i="6"/>
  <c r="H2313" i="6"/>
  <c r="G873" i="8" s="1"/>
  <c r="H2170" i="6"/>
  <c r="H2180" i="6"/>
  <c r="H1264" i="6"/>
  <c r="H1734" i="6"/>
  <c r="H2218" i="6"/>
  <c r="H2223" i="6"/>
  <c r="H1749" i="6"/>
  <c r="H2217" i="6"/>
  <c r="H2222" i="6"/>
  <c r="H1689" i="6"/>
  <c r="H694" i="6"/>
  <c r="G406" i="8" s="1"/>
  <c r="H693" i="6"/>
  <c r="G405" i="8" s="1"/>
  <c r="H298" i="6"/>
  <c r="H1118" i="6"/>
  <c r="H1271" i="6"/>
  <c r="H1261" i="6"/>
  <c r="H2323" i="6"/>
  <c r="G883" i="8" s="1"/>
  <c r="H2167" i="6"/>
  <c r="H2164" i="6"/>
  <c r="H1258" i="6"/>
  <c r="H1702" i="6"/>
  <c r="H691" i="6"/>
  <c r="G403" i="8" s="1"/>
  <c r="H310" i="6"/>
  <c r="H1113" i="6"/>
  <c r="H1273" i="6"/>
  <c r="H2183" i="6"/>
  <c r="H2178" i="6"/>
  <c r="H1748" i="6"/>
  <c r="H2233" i="6"/>
  <c r="H1701" i="6"/>
  <c r="H675" i="6"/>
  <c r="G387" i="8" s="1"/>
  <c r="H313" i="6"/>
  <c r="H309" i="6"/>
  <c r="H1112" i="6"/>
  <c r="H1257" i="6"/>
  <c r="H2177" i="6"/>
  <c r="H2162" i="6"/>
  <c r="H697" i="6"/>
  <c r="G409" i="8" s="1"/>
  <c r="H1732" i="6"/>
  <c r="H2213" i="6"/>
  <c r="H1747" i="6"/>
  <c r="H2231" i="6"/>
  <c r="H2211" i="6"/>
  <c r="H1731" i="6"/>
  <c r="H2214" i="6"/>
  <c r="H2226" i="6"/>
  <c r="H1685" i="6"/>
  <c r="H690" i="6"/>
  <c r="G402" i="8" s="1"/>
  <c r="H312" i="6"/>
  <c r="H293" i="6"/>
  <c r="G149" i="8" s="1"/>
  <c r="H1129" i="6"/>
  <c r="H1272" i="6"/>
  <c r="H2176" i="6"/>
  <c r="H921" i="6"/>
  <c r="H925" i="6"/>
  <c r="H1746" i="6"/>
  <c r="H1683" i="6"/>
  <c r="H689" i="6"/>
  <c r="G401" i="8" s="1"/>
  <c r="H297" i="6"/>
  <c r="H1128" i="6"/>
  <c r="H1256" i="6"/>
  <c r="H2175" i="6"/>
  <c r="H1751" i="6"/>
  <c r="H932" i="6"/>
  <c r="H214" i="6"/>
  <c r="H1319" i="6"/>
  <c r="H16" i="6"/>
  <c r="H640" i="6"/>
  <c r="G352" i="8" s="1"/>
  <c r="H203" i="6"/>
  <c r="H1225" i="6"/>
  <c r="H783" i="6"/>
  <c r="H963" i="6"/>
  <c r="H983" i="6"/>
  <c r="H2120" i="6"/>
  <c r="H210" i="6"/>
  <c r="H14" i="6"/>
  <c r="H639" i="6"/>
  <c r="G351" i="8" s="1"/>
  <c r="H202" i="6"/>
  <c r="H1208" i="6"/>
  <c r="H782" i="6"/>
  <c r="H985" i="6"/>
  <c r="H967" i="6"/>
  <c r="H2133" i="6"/>
  <c r="H13" i="6"/>
  <c r="H638" i="6"/>
  <c r="G350" i="8" s="1"/>
  <c r="H215" i="6"/>
  <c r="H1224" i="6"/>
  <c r="H781" i="6"/>
  <c r="H984" i="6"/>
  <c r="H981" i="6"/>
  <c r="H2117" i="6"/>
  <c r="H883" i="6"/>
  <c r="H7" i="6"/>
  <c r="H634" i="6"/>
  <c r="G346" i="8" s="1"/>
  <c r="H217" i="6"/>
  <c r="H197" i="6"/>
  <c r="H1221" i="6"/>
  <c r="H774" i="6"/>
  <c r="H791" i="6"/>
  <c r="H974" i="6"/>
  <c r="H884" i="6"/>
  <c r="H8" i="6"/>
  <c r="G8" i="8" s="1"/>
  <c r="H213" i="6"/>
  <c r="H649" i="6"/>
  <c r="G361" i="8" s="1"/>
  <c r="H647" i="6"/>
  <c r="G359" i="8" s="1"/>
  <c r="H216" i="6"/>
  <c r="H1203" i="6"/>
  <c r="H793" i="6"/>
  <c r="H775" i="6"/>
  <c r="H973" i="6"/>
  <c r="H2135" i="6"/>
  <c r="H199" i="6"/>
  <c r="H648" i="6"/>
  <c r="G360" i="8" s="1"/>
  <c r="H631" i="6"/>
  <c r="G343" i="8" s="1"/>
  <c r="H200" i="6"/>
  <c r="H1219" i="6"/>
  <c r="H792" i="6"/>
  <c r="H789" i="6"/>
  <c r="H972" i="6"/>
  <c r="H2129" i="6"/>
  <c r="H201" i="6"/>
  <c r="H646" i="6"/>
  <c r="G358" i="8" s="1"/>
  <c r="H645" i="6"/>
  <c r="G357" i="8" s="1"/>
  <c r="H211" i="6"/>
  <c r="H1218" i="6"/>
  <c r="H790" i="6"/>
  <c r="H773" i="6"/>
  <c r="H978" i="6"/>
  <c r="H2128" i="6"/>
  <c r="H195" i="6"/>
  <c r="H1217" i="6"/>
  <c r="H787" i="6"/>
  <c r="H788" i="6"/>
  <c r="H962" i="6"/>
  <c r="H2126" i="6"/>
  <c r="H643" i="6"/>
  <c r="G355" i="8" s="1"/>
  <c r="H209" i="6"/>
  <c r="H1310" i="6"/>
  <c r="H1213" i="6"/>
  <c r="H786" i="6"/>
  <c r="H964" i="6"/>
  <c r="H976" i="6"/>
  <c r="H2124" i="6"/>
  <c r="H627" i="6"/>
  <c r="G339" i="8" s="1"/>
  <c r="H208" i="6"/>
  <c r="H1309" i="6"/>
  <c r="H1211" i="6"/>
  <c r="H770" i="6"/>
  <c r="H969" i="6"/>
  <c r="H975" i="6"/>
  <c r="H2119" i="6"/>
  <c r="H642" i="6"/>
  <c r="G354" i="8" s="1"/>
  <c r="H206" i="6"/>
  <c r="H1223" i="6"/>
  <c r="H1210" i="6"/>
  <c r="H785" i="6"/>
  <c r="H968" i="6"/>
  <c r="H971" i="6"/>
  <c r="H2137" i="6"/>
  <c r="H1843" i="6"/>
  <c r="H641" i="6"/>
  <c r="G353" i="8" s="1"/>
  <c r="H1209" i="6"/>
  <c r="H1216" i="6"/>
  <c r="H966" i="6"/>
  <c r="H1832" i="6"/>
  <c r="H1829" i="6"/>
  <c r="H3" i="6"/>
  <c r="H1314" i="6"/>
  <c r="H886" i="6"/>
  <c r="H871" i="6"/>
  <c r="H1933" i="6"/>
  <c r="H1844" i="6"/>
  <c r="H18" i="6"/>
  <c r="H1313" i="6"/>
  <c r="H873" i="6"/>
  <c r="H885" i="6"/>
  <c r="H1932" i="6"/>
  <c r="H1828" i="6"/>
  <c r="H17" i="6"/>
  <c r="H1312" i="6"/>
  <c r="H872" i="6"/>
  <c r="H869" i="6"/>
  <c r="H867" i="6"/>
  <c r="H868" i="6"/>
  <c r="H1303" i="6"/>
  <c r="H1307" i="6"/>
  <c r="H882" i="6"/>
  <c r="H1943" i="6"/>
  <c r="H1842" i="6"/>
  <c r="H1306" i="6"/>
  <c r="H866" i="6"/>
  <c r="H1927" i="6"/>
  <c r="H1847" i="6"/>
  <c r="H1841" i="6"/>
  <c r="H1321" i="6"/>
  <c r="H881" i="6"/>
  <c r="H1945" i="6"/>
  <c r="H1831" i="6"/>
  <c r="H1826" i="6"/>
  <c r="H10" i="6"/>
  <c r="H1834" i="6"/>
  <c r="H1840" i="6"/>
  <c r="H9" i="6"/>
  <c r="H1305" i="6"/>
  <c r="H880" i="6"/>
  <c r="H1944" i="6"/>
  <c r="H1849" i="6"/>
  <c r="H1839" i="6"/>
  <c r="H1320" i="6"/>
  <c r="H879" i="6"/>
  <c r="H1928" i="6"/>
  <c r="H1304" i="6"/>
  <c r="H878" i="6"/>
  <c r="H1941" i="6"/>
  <c r="H1848" i="6"/>
  <c r="H1837" i="6"/>
  <c r="H23" i="6"/>
  <c r="H1318" i="6"/>
  <c r="H877" i="6"/>
  <c r="H1925" i="6"/>
  <c r="H1827" i="6"/>
  <c r="H1317" i="6"/>
  <c r="H876" i="6"/>
  <c r="H1923" i="6"/>
  <c r="H1836" i="6"/>
  <c r="H1846" i="6"/>
  <c r="H1835" i="6"/>
  <c r="H22" i="6"/>
  <c r="H1301" i="6"/>
  <c r="H870" i="6"/>
  <c r="H875" i="6"/>
  <c r="H1937" i="6"/>
  <c r="H1830" i="6"/>
  <c r="H25" i="6"/>
  <c r="H21" i="6"/>
  <c r="H1315" i="6"/>
  <c r="H889" i="6"/>
  <c r="H874" i="6"/>
  <c r="H1936" i="6"/>
  <c r="H1833" i="6"/>
  <c r="H1838" i="6"/>
  <c r="H19" i="6"/>
  <c r="H888" i="6"/>
  <c r="D3" i="3"/>
  <c r="D4" i="3"/>
  <c r="D22" i="3"/>
  <c r="H22" i="3" s="1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H39" i="3" s="1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H56" i="3" s="1"/>
  <c r="I56" i="3" s="1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H73" i="3" s="1"/>
  <c r="I73" i="3" s="1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H90" i="3" s="1"/>
  <c r="I90" i="3" s="1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2" i="3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196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99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1" i="4"/>
  <c r="F22" i="4"/>
  <c r="F23" i="4"/>
  <c r="F24" i="4"/>
  <c r="F25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2" i="4"/>
  <c r="G141" i="8" l="1"/>
  <c r="G856" i="8"/>
  <c r="F40" i="4"/>
  <c r="F39" i="4"/>
  <c r="F38" i="4"/>
  <c r="F36" i="4"/>
  <c r="F34" i="4"/>
  <c r="F42" i="4"/>
  <c r="F35" i="4"/>
  <c r="F33" i="4"/>
  <c r="F32" i="4"/>
  <c r="F41" i="4"/>
  <c r="F31" i="4"/>
  <c r="F30" i="4"/>
  <c r="F37" i="4"/>
  <c r="F29" i="4"/>
  <c r="F28" i="4"/>
  <c r="F27" i="4"/>
  <c r="F26" i="4"/>
  <c r="G250" i="8"/>
  <c r="G263" i="8"/>
  <c r="G21" i="8"/>
  <c r="G131" i="8"/>
  <c r="G5" i="8"/>
  <c r="G85" i="8"/>
  <c r="G272" i="8"/>
  <c r="G129" i="8"/>
  <c r="G211" i="8"/>
  <c r="G14" i="8"/>
  <c r="G821" i="8"/>
  <c r="G110" i="8"/>
  <c r="G269" i="8"/>
  <c r="G673" i="8"/>
  <c r="G145" i="8"/>
  <c r="G89" i="8"/>
  <c r="G219" i="8"/>
  <c r="G791" i="8"/>
  <c r="G163" i="8"/>
  <c r="G144" i="8"/>
  <c r="G283" i="8"/>
  <c r="G40" i="8"/>
  <c r="G224" i="8"/>
  <c r="G32" i="8"/>
  <c r="G158" i="8"/>
  <c r="G804" i="8"/>
  <c r="G256" i="8"/>
  <c r="G209" i="8"/>
  <c r="G142" i="8"/>
  <c r="G610" i="8"/>
  <c r="G190" i="8"/>
  <c r="G240" i="8"/>
  <c r="G577" i="8"/>
  <c r="G586" i="8"/>
  <c r="G57" i="8"/>
  <c r="G155" i="8"/>
  <c r="G133" i="8"/>
  <c r="G710" i="8"/>
  <c r="G601" i="8"/>
  <c r="G34" i="8"/>
  <c r="G178" i="8"/>
  <c r="G808" i="8"/>
  <c r="G720" i="8"/>
  <c r="G117" i="8"/>
  <c r="G13" i="8"/>
  <c r="G200" i="8"/>
  <c r="G655" i="8"/>
  <c r="G97" i="8"/>
  <c r="G23" i="8"/>
  <c r="G793" i="8"/>
  <c r="G780" i="8"/>
  <c r="G545" i="8"/>
  <c r="G105" i="8"/>
  <c r="G251" i="8"/>
  <c r="G829" i="8"/>
  <c r="G768" i="8"/>
  <c r="G704" i="8"/>
  <c r="G621" i="8"/>
  <c r="G125" i="8"/>
  <c r="G167" i="8"/>
  <c r="G861" i="8"/>
  <c r="G287" i="8"/>
  <c r="G277" i="8"/>
  <c r="G175" i="8"/>
  <c r="G193" i="8"/>
  <c r="G527" i="8"/>
  <c r="G72" i="8"/>
  <c r="G466" i="8"/>
  <c r="G840" i="8"/>
  <c r="G262" i="8"/>
  <c r="G799" i="8"/>
  <c r="G782" i="8"/>
  <c r="G701" i="8"/>
  <c r="G282" i="8"/>
  <c r="G226" i="8"/>
  <c r="G267" i="8"/>
  <c r="G581" i="8"/>
  <c r="G45" i="8"/>
  <c r="G11" i="8"/>
  <c r="G206" i="8"/>
  <c r="G662" i="8"/>
  <c r="G627" i="8"/>
  <c r="G705" i="8"/>
  <c r="G661" i="8"/>
  <c r="G832" i="8"/>
  <c r="G824" i="8"/>
  <c r="G576" i="8"/>
  <c r="G191" i="8"/>
  <c r="G465" i="8"/>
  <c r="G461" i="8"/>
  <c r="G62" i="8"/>
  <c r="G789" i="8"/>
  <c r="G634" i="8"/>
  <c r="G95" i="8"/>
  <c r="G157" i="8"/>
  <c r="G171" i="8"/>
  <c r="G594" i="8"/>
  <c r="G229" i="8"/>
  <c r="G64" i="8"/>
  <c r="G865" i="8"/>
  <c r="G648" i="8"/>
  <c r="G549" i="8"/>
  <c r="G147" i="8"/>
  <c r="G18" i="8"/>
  <c r="G165" i="8"/>
  <c r="G800" i="8"/>
  <c r="G761" i="8"/>
  <c r="G616" i="8"/>
  <c r="G513" i="8"/>
  <c r="G37" i="8"/>
  <c r="G485" i="8"/>
  <c r="G241" i="8"/>
  <c r="G481" i="8"/>
  <c r="G706" i="8"/>
  <c r="G127" i="8"/>
  <c r="G199" i="8"/>
  <c r="G113" i="8"/>
  <c r="G25" i="8"/>
  <c r="G254" i="8"/>
  <c r="G765" i="8"/>
  <c r="G776" i="8"/>
  <c r="G553" i="8"/>
  <c r="G249" i="8"/>
  <c r="G442" i="8"/>
  <c r="G215" i="8"/>
  <c r="G208" i="8"/>
  <c r="G665" i="8"/>
  <c r="G139" i="8"/>
  <c r="G609" i="8"/>
  <c r="G852" i="8"/>
  <c r="G494" i="8"/>
  <c r="G671" i="8"/>
  <c r="G217" i="8"/>
  <c r="G94" i="8"/>
  <c r="G631" i="8"/>
  <c r="G278" i="8"/>
  <c r="G745" i="8"/>
  <c r="G259" i="8"/>
  <c r="G747" i="8"/>
  <c r="G88" i="8"/>
  <c r="G618" i="8"/>
  <c r="G121" i="8"/>
  <c r="G81" i="8"/>
  <c r="G3" i="8"/>
  <c r="G479" i="8"/>
  <c r="G119" i="8"/>
  <c r="G203" i="8"/>
  <c r="G93" i="8"/>
  <c r="G848" i="8"/>
  <c r="G289" i="8"/>
  <c r="G497" i="8"/>
  <c r="G677" i="8"/>
  <c r="G682" i="8"/>
  <c r="G600" i="8"/>
  <c r="G179" i="8"/>
  <c r="G775" i="8"/>
  <c r="G201" i="8"/>
  <c r="G437" i="8"/>
  <c r="G19" i="8"/>
  <c r="G611" i="8"/>
  <c r="G598" i="8"/>
  <c r="G653" i="8"/>
  <c r="G439" i="8"/>
  <c r="G82" i="8"/>
  <c r="G741" i="8"/>
  <c r="G771" i="8"/>
  <c r="G197" i="8"/>
  <c r="G9" i="8"/>
  <c r="G195" i="8"/>
  <c r="G629" i="8"/>
  <c r="G646" i="8"/>
  <c r="G583" i="8"/>
  <c r="G737" i="8"/>
  <c r="G455" i="8"/>
  <c r="G752" i="8"/>
  <c r="G712" i="8"/>
  <c r="G445" i="8"/>
  <c r="G709" i="8"/>
  <c r="G90" i="8"/>
  <c r="G227" i="8"/>
  <c r="G61" i="8"/>
  <c r="G58" i="8"/>
  <c r="G86" i="8"/>
  <c r="G756" i="8"/>
  <c r="G152" i="8"/>
  <c r="G645" i="8"/>
  <c r="G166" i="8"/>
  <c r="G453" i="8"/>
  <c r="G733" i="8"/>
  <c r="G456" i="8"/>
  <c r="G551" i="8"/>
  <c r="G773" i="8"/>
  <c r="G10" i="8"/>
  <c r="G723" i="8"/>
  <c r="G258" i="8"/>
  <c r="G247" i="8"/>
  <c r="G253" i="8"/>
  <c r="G443" i="8"/>
  <c r="G79" i="8"/>
  <c r="G845" i="8"/>
  <c r="G603" i="8"/>
  <c r="G232" i="8"/>
  <c r="G491" i="8"/>
  <c r="G649" i="8"/>
  <c r="G273" i="8"/>
  <c r="G713" i="8"/>
  <c r="G732" i="8"/>
  <c r="G670" i="8"/>
  <c r="G703" i="8"/>
  <c r="G797" i="8"/>
  <c r="G213" i="8"/>
  <c r="G563" i="8"/>
  <c r="G679" i="8"/>
  <c r="G109" i="8"/>
  <c r="G806" i="8"/>
  <c r="G749" i="8"/>
  <c r="G205" i="8"/>
  <c r="G659" i="8"/>
  <c r="G725" i="8"/>
  <c r="G214" i="8"/>
  <c r="G533" i="8"/>
  <c r="G130" i="8"/>
  <c r="G507" i="8"/>
  <c r="G526" i="8"/>
  <c r="G585" i="8"/>
  <c r="G223" i="8"/>
  <c r="G454" i="8"/>
  <c r="G651" i="8"/>
  <c r="G719" i="8"/>
  <c r="G624" i="8"/>
  <c r="G520" i="8"/>
  <c r="G496" i="8"/>
  <c r="G694" i="8"/>
  <c r="G487" i="8"/>
  <c r="G681" i="8"/>
  <c r="G472" i="8"/>
  <c r="G784" i="8"/>
  <c r="G17" i="8"/>
  <c r="G153" i="8"/>
  <c r="G546" i="8"/>
  <c r="G248" i="8"/>
  <c r="G104" i="8"/>
  <c r="G760" i="8"/>
  <c r="G666" i="8"/>
  <c r="G257" i="8"/>
  <c r="G642" i="8"/>
  <c r="G632" i="8"/>
  <c r="G721" i="8"/>
  <c r="G614" i="8"/>
  <c r="G123" i="8"/>
  <c r="G216" i="8"/>
  <c r="G288" i="8"/>
  <c r="G562" i="8"/>
  <c r="G512" i="8"/>
  <c r="G688" i="8"/>
  <c r="G504" i="8"/>
  <c r="G177" i="8"/>
  <c r="G185" i="8"/>
  <c r="G51" i="8"/>
  <c r="G584" i="8"/>
  <c r="G71" i="8"/>
  <c r="G473" i="8"/>
  <c r="G475" i="8"/>
  <c r="G210" i="8"/>
  <c r="G285" i="8"/>
  <c r="G118" i="8"/>
  <c r="G233" i="8"/>
  <c r="G38" i="8"/>
  <c r="G552" i="8"/>
  <c r="G699" i="8"/>
  <c r="G637" i="8"/>
  <c r="G566" i="8"/>
  <c r="G528" i="8"/>
  <c r="G469" i="8"/>
  <c r="G470" i="8"/>
  <c r="G535" i="8"/>
  <c r="G160" i="8"/>
  <c r="G101" i="8"/>
  <c r="G657" i="8"/>
  <c r="G457" i="8"/>
  <c r="G446" i="8"/>
  <c r="G448" i="8"/>
  <c r="G517" i="8"/>
  <c r="G529" i="8"/>
  <c r="G499" i="8"/>
  <c r="G689" i="8"/>
  <c r="G505" i="8"/>
  <c r="G501" i="8"/>
  <c r="G73" i="8"/>
  <c r="G67" i="8"/>
  <c r="G43" i="8"/>
  <c r="G56" i="8"/>
  <c r="G480" i="8"/>
  <c r="G463" i="8"/>
  <c r="G83" i="8"/>
  <c r="G230" i="8"/>
  <c r="G559" i="8"/>
  <c r="G42" i="8"/>
  <c r="G143" i="8"/>
  <c r="G839" i="8"/>
  <c r="G570" i="8"/>
  <c r="G525" i="8"/>
  <c r="G280" i="8"/>
  <c r="G225" i="8"/>
  <c r="G237" i="8"/>
  <c r="G66" i="8"/>
  <c r="G69" i="8"/>
  <c r="G27" i="8"/>
  <c r="G547" i="8"/>
  <c r="G785" i="8"/>
  <c r="G169" i="8"/>
  <c r="G24" i="8"/>
  <c r="G243" i="8"/>
  <c r="G120" i="8"/>
  <c r="G107" i="8"/>
  <c r="G717" i="8"/>
  <c r="G633" i="8"/>
  <c r="G134" i="8"/>
  <c r="G623" i="8"/>
  <c r="G75" i="8"/>
  <c r="G823" i="8"/>
  <c r="G568" i="8"/>
  <c r="G274" i="8"/>
  <c r="G192" i="8"/>
  <c r="G690" i="8"/>
  <c r="G173" i="8"/>
  <c r="G70" i="8"/>
  <c r="G617" i="8"/>
  <c r="G103" i="8"/>
  <c r="G539" i="8"/>
  <c r="G819" i="8"/>
  <c r="G521" i="8"/>
  <c r="G502" i="8"/>
  <c r="G221" i="8"/>
  <c r="G477" i="8"/>
  <c r="G685" i="8"/>
  <c r="G589" i="8"/>
  <c r="G49" i="8"/>
  <c r="G542" i="8"/>
  <c r="G7" i="8"/>
  <c r="G136" i="8"/>
  <c r="G518" i="8"/>
  <c r="G561" i="8"/>
  <c r="G853" i="8"/>
  <c r="G187" i="8"/>
  <c r="G686" i="8"/>
  <c r="G593" i="8"/>
  <c r="G490" i="8"/>
  <c r="G245" i="8"/>
  <c r="G555" i="8"/>
  <c r="G478" i="8"/>
  <c r="G449" i="8"/>
  <c r="G509" i="8"/>
  <c r="G275" i="8"/>
  <c r="G181" i="8"/>
  <c r="G234" i="8"/>
  <c r="G91" i="8"/>
  <c r="G48" i="8"/>
  <c r="G695" i="8"/>
  <c r="G65" i="8"/>
  <c r="G597" i="8"/>
  <c r="G625" i="8"/>
  <c r="G467" i="8"/>
  <c r="G683" i="8"/>
  <c r="G451" i="8"/>
  <c r="G664" i="8"/>
  <c r="G573" i="8"/>
  <c r="G184" i="8"/>
  <c r="G41" i="8"/>
  <c r="G493" i="8"/>
  <c r="G680" i="8"/>
  <c r="G459" i="8"/>
  <c r="G29" i="8"/>
  <c r="G857" i="8"/>
  <c r="G757" i="8"/>
  <c r="G264" i="8"/>
  <c r="G607" i="8"/>
  <c r="G154" i="8"/>
  <c r="G168" i="8"/>
  <c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 <c r="G565" i="8"/>
  <c r="G538" i="8"/>
  <c r="G483" i="8"/>
  <c r="G182" i="8"/>
  <c r="G503" i="8"/>
  <c r="G176" i="8"/>
  <c r="G587" i="8"/>
  <c r="G59" i="8"/>
  <c r="G31" i="8"/>
  <c r="G464" i="8"/>
  <c r="G151" i="8"/>
  <c r="G569" i="8"/>
  <c r="G435" i="8"/>
  <c r="G640" i="8"/>
  <c r="G33" i="8"/>
  <c r="G769" i="8"/>
  <c r="G751" i="8"/>
  <c r="G622" i="8"/>
  <c r="G544" i="8"/>
  <c r="G828" i="8"/>
  <c r="G707" i="8"/>
  <c r="G792" i="8"/>
  <c r="G531" i="8"/>
  <c r="G734" i="8"/>
  <c r="G265" i="8"/>
  <c r="G112" i="8"/>
  <c r="G830" i="8"/>
  <c r="G817" i="8"/>
  <c r="G672" i="8"/>
  <c r="G647" i="8"/>
  <c r="G137" i="8"/>
  <c r="G138" i="8"/>
  <c r="G854" i="8"/>
  <c r="G571" i="8"/>
  <c r="G574" i="8"/>
  <c r="G488" i="8"/>
  <c r="G557" i="8"/>
  <c r="G697" i="8"/>
  <c r="G560" i="8"/>
  <c r="G474" i="8"/>
  <c r="G489" i="8"/>
  <c r="G53" i="8"/>
  <c r="G235" i="8"/>
  <c r="G47" i="8"/>
  <c r="G536" i="8"/>
  <c r="G847" i="8"/>
  <c r="G592" i="8"/>
  <c r="G781" i="8"/>
  <c r="G837" i="8"/>
  <c r="G728" i="8"/>
  <c r="G162" i="8"/>
  <c r="G743" i="8"/>
  <c r="G795" i="8"/>
  <c r="G115" i="8"/>
  <c r="G843" i="8"/>
  <c r="G758" i="8"/>
  <c r="G863" i="8"/>
  <c r="G714" i="8"/>
  <c r="G441" i="8"/>
  <c r="G638" i="8"/>
  <c r="G833" i="8"/>
  <c r="G656" i="8"/>
  <c r="G128" i="8"/>
  <c r="G841" i="8"/>
  <c r="G515" i="8"/>
  <c r="G281" i="8"/>
  <c r="G186" i="8"/>
  <c r="G864" i="8"/>
  <c r="G675" i="8"/>
  <c r="G693" i="8"/>
  <c r="G498" i="8"/>
  <c r="G599" i="8"/>
  <c r="G35" i="8"/>
  <c r="G579" i="8"/>
  <c r="G238" i="8"/>
  <c r="G809" i="8"/>
  <c r="G99" i="8"/>
  <c r="G815" i="8"/>
  <c r="G440" i="8"/>
  <c r="G550" i="8"/>
  <c r="G669" i="8"/>
  <c r="G718" i="8"/>
  <c r="G537" i="8"/>
  <c r="G727" i="8"/>
  <c r="G805" i="8"/>
  <c r="G106" i="8"/>
  <c r="G641" i="8"/>
  <c r="G605" i="8"/>
  <c r="G271" i="8"/>
  <c r="G522" i="8"/>
  <c r="G575" i="8"/>
  <c r="G46" i="8"/>
  <c r="G514" i="8"/>
  <c r="G189" i="8"/>
  <c r="G239" i="8"/>
  <c r="G523" i="8"/>
  <c r="G696" i="8"/>
  <c r="G55" i="8"/>
  <c r="G80" i="8"/>
  <c r="G590" i="8"/>
  <c r="G511" i="8"/>
  <c r="I2352" i="6"/>
  <c r="H912" i="8" s="1"/>
  <c r="J912" i="8" s="1"/>
  <c r="I2400" i="6"/>
  <c r="H960" i="8" s="1"/>
  <c r="J960" i="8" s="1"/>
  <c r="I2448" i="6"/>
  <c r="H1008" i="8" s="1"/>
  <c r="J1008" i="8" s="1"/>
  <c r="I1335" i="6"/>
  <c r="I1047" i="6"/>
  <c r="I1431" i="6"/>
  <c r="I1095" i="6"/>
  <c r="I1383" i="6"/>
  <c r="I1143" i="6"/>
  <c r="I602" i="6"/>
  <c r="H314" i="8" s="1"/>
  <c r="J314" i="8" s="1"/>
  <c r="I698" i="6"/>
  <c r="H410" i="8" s="1"/>
  <c r="J410" i="8" s="1"/>
  <c r="I650" i="6"/>
  <c r="H362" i="8" s="1"/>
  <c r="J362" i="8" s="1"/>
  <c r="I2401" i="6"/>
  <c r="I2353" i="6"/>
  <c r="I2449" i="6"/>
  <c r="I2436" i="6"/>
  <c r="H996" i="8" s="1"/>
  <c r="J996" i="8" s="1"/>
  <c r="I2388" i="6"/>
  <c r="H948" i="8" s="1"/>
  <c r="J948" i="8" s="1"/>
  <c r="I2340" i="6"/>
  <c r="H900" i="8" s="1"/>
  <c r="J900" i="8" s="1"/>
  <c r="I170" i="6"/>
  <c r="I218" i="6"/>
  <c r="I266" i="6"/>
  <c r="I268" i="6"/>
  <c r="I220" i="6"/>
  <c r="I172" i="6"/>
  <c r="I2055" i="6"/>
  <c r="I1911" i="6"/>
  <c r="I2103" i="6"/>
  <c r="I2151" i="6"/>
  <c r="I1959" i="6"/>
  <c r="I2007" i="6"/>
  <c r="I1954" i="6"/>
  <c r="I2146" i="6"/>
  <c r="I2002" i="6"/>
  <c r="I2098" i="6"/>
  <c r="I2050" i="6"/>
  <c r="I1906" i="6"/>
  <c r="I2389" i="6"/>
  <c r="I2437" i="6"/>
  <c r="I2341" i="6"/>
  <c r="I122" i="6"/>
  <c r="I74" i="6"/>
  <c r="I26" i="6"/>
  <c r="I2381" i="6"/>
  <c r="I2429" i="6"/>
  <c r="H989" i="8" s="1"/>
  <c r="J989" i="8" s="1"/>
  <c r="I2333" i="6"/>
  <c r="I1180" i="6"/>
  <c r="I1228" i="6"/>
  <c r="I1276" i="6"/>
  <c r="I124" i="6"/>
  <c r="I28" i="6"/>
  <c r="I76" i="6"/>
  <c r="I2338" i="6"/>
  <c r="H898" i="8" s="1"/>
  <c r="J898" i="8" s="1"/>
  <c r="I2434" i="6"/>
  <c r="H994" i="8" s="1"/>
  <c r="J994" i="8" s="1"/>
  <c r="I2386" i="6"/>
  <c r="H946" i="8" s="1"/>
  <c r="J946" i="8" s="1"/>
  <c r="I1196" i="6"/>
  <c r="I1292" i="6"/>
  <c r="I1244" i="6"/>
  <c r="I1998" i="6"/>
  <c r="I2046" i="6"/>
  <c r="I1902" i="6"/>
  <c r="I2094" i="6"/>
  <c r="I2142" i="6"/>
  <c r="I1950" i="6"/>
  <c r="I44" i="6"/>
  <c r="I92" i="6"/>
  <c r="I140" i="6"/>
  <c r="I1468" i="6"/>
  <c r="I1612" i="6"/>
  <c r="I1660" i="6"/>
  <c r="I1708" i="6"/>
  <c r="I1516" i="6"/>
  <c r="I1564" i="6"/>
  <c r="I1484" i="6"/>
  <c r="I1628" i="6"/>
  <c r="I1676" i="6"/>
  <c r="I1724" i="6"/>
  <c r="I1580" i="6"/>
  <c r="I1532" i="6"/>
  <c r="I420" i="6"/>
  <c r="I372" i="6"/>
  <c r="I324" i="6"/>
  <c r="I604" i="6"/>
  <c r="H316" i="8" s="1"/>
  <c r="J316" i="8" s="1"/>
  <c r="I700" i="6"/>
  <c r="H412" i="8" s="1"/>
  <c r="J412" i="8" s="1"/>
  <c r="I652" i="6"/>
  <c r="H364" i="8" s="1"/>
  <c r="J364" i="8" s="1"/>
  <c r="I606" i="6"/>
  <c r="H318" i="8" s="1"/>
  <c r="J318" i="8" s="1"/>
  <c r="I702" i="6"/>
  <c r="H414" i="8" s="1"/>
  <c r="J414" i="8" s="1"/>
  <c r="I654" i="6"/>
  <c r="H366" i="8" s="1"/>
  <c r="J366" i="8" s="1"/>
  <c r="I236" i="6"/>
  <c r="I284" i="6"/>
  <c r="I188" i="6"/>
  <c r="I183" i="6"/>
  <c r="I279" i="6"/>
  <c r="I231" i="6"/>
  <c r="I2090" i="6"/>
  <c r="I2138" i="6"/>
  <c r="I1898" i="6"/>
  <c r="I1994" i="6"/>
  <c r="I2042" i="6"/>
  <c r="I1946" i="6"/>
  <c r="I2383" i="6"/>
  <c r="I2431" i="6"/>
  <c r="H991" i="8" s="1"/>
  <c r="J991" i="8" s="1"/>
  <c r="I2335" i="6"/>
  <c r="H895" i="8" s="1"/>
  <c r="J895" i="8" s="1"/>
  <c r="I1230" i="6"/>
  <c r="I1278" i="6"/>
  <c r="I1182" i="6"/>
  <c r="I554" i="6"/>
  <c r="I506" i="6"/>
  <c r="I458" i="6"/>
  <c r="I78" i="6"/>
  <c r="I30" i="6"/>
  <c r="I126" i="6"/>
  <c r="I364" i="6"/>
  <c r="I412" i="6"/>
  <c r="I316" i="6"/>
  <c r="I1955" i="6"/>
  <c r="I2099" i="6"/>
  <c r="I2051" i="6"/>
  <c r="I2147" i="6"/>
  <c r="I1907" i="6"/>
  <c r="I2003" i="6"/>
  <c r="I620" i="6"/>
  <c r="H332" i="8" s="1"/>
  <c r="J332" i="8" s="1"/>
  <c r="I716" i="6"/>
  <c r="H428" i="8" s="1"/>
  <c r="J428" i="8" s="1"/>
  <c r="I668" i="6"/>
  <c r="H380" i="8" s="1"/>
  <c r="J380" i="8" s="1"/>
  <c r="I276" i="6"/>
  <c r="I228" i="6"/>
  <c r="I180" i="6"/>
  <c r="I1380" i="6"/>
  <c r="I1044" i="6"/>
  <c r="I1140" i="6"/>
  <c r="I1332" i="6"/>
  <c r="I1428" i="6"/>
  <c r="I1092" i="6"/>
  <c r="I2428" i="6"/>
  <c r="H988" i="8" s="1"/>
  <c r="J988" i="8" s="1"/>
  <c r="I2380" i="6"/>
  <c r="H940" i="8" s="1"/>
  <c r="J940" i="8" s="1"/>
  <c r="I2332" i="6"/>
  <c r="H892" i="8" s="1"/>
  <c r="J892" i="8" s="1"/>
  <c r="I414" i="6"/>
  <c r="I366" i="6"/>
  <c r="I318" i="6"/>
  <c r="I375" i="6"/>
  <c r="H231" i="8" s="1"/>
  <c r="J231" i="8" s="1"/>
  <c r="I423" i="6"/>
  <c r="H279" i="8" s="1"/>
  <c r="J279" i="8" s="1"/>
  <c r="I327" i="6"/>
  <c r="H183" i="8" s="1"/>
  <c r="J183" i="8" s="1"/>
  <c r="I2108" i="6"/>
  <c r="I2012" i="6"/>
  <c r="I1916" i="6"/>
  <c r="I1964" i="6"/>
  <c r="I2060" i="6"/>
  <c r="I2156" i="6"/>
  <c r="I2145" i="6"/>
  <c r="I1905" i="6"/>
  <c r="I1953" i="6"/>
  <c r="I2001" i="6"/>
  <c r="I2049" i="6"/>
  <c r="I2097" i="6"/>
  <c r="I2445" i="6"/>
  <c r="I2349" i="6"/>
  <c r="I2397" i="6"/>
  <c r="I222" i="6"/>
  <c r="I270" i="6"/>
  <c r="I174" i="6"/>
  <c r="I2107" i="6"/>
  <c r="I1963" i="6"/>
  <c r="I2155" i="6"/>
  <c r="I2011" i="6"/>
  <c r="I2059" i="6"/>
  <c r="I1915" i="6"/>
  <c r="I2345" i="6"/>
  <c r="I2441" i="6"/>
  <c r="H1001" i="8" s="1"/>
  <c r="J1001" i="8" s="1"/>
  <c r="I2393" i="6"/>
  <c r="H953" i="8" s="1"/>
  <c r="J953" i="8" s="1"/>
  <c r="I132" i="6"/>
  <c r="I84" i="6"/>
  <c r="I36" i="6"/>
  <c r="I2438" i="6"/>
  <c r="I2342" i="6"/>
  <c r="I2390" i="6"/>
  <c r="I1483" i="6"/>
  <c r="I1627" i="6"/>
  <c r="I1675" i="6"/>
  <c r="I1531" i="6"/>
  <c r="I1723" i="6"/>
  <c r="I1579" i="6"/>
  <c r="I1239" i="6"/>
  <c r="I1191" i="6"/>
  <c r="I1287" i="6"/>
  <c r="I508" i="6"/>
  <c r="I556" i="6"/>
  <c r="I460" i="6"/>
  <c r="I2336" i="6"/>
  <c r="I2432" i="6"/>
  <c r="I2384" i="6"/>
  <c r="I2106" i="6"/>
  <c r="I2058" i="6"/>
  <c r="I1914" i="6"/>
  <c r="I2154" i="6"/>
  <c r="I1962" i="6"/>
  <c r="I2010" i="6"/>
  <c r="I1188" i="6"/>
  <c r="I1284" i="6"/>
  <c r="I1236" i="6"/>
  <c r="I558" i="6"/>
  <c r="I462" i="6"/>
  <c r="I510" i="6"/>
  <c r="I2344" i="6"/>
  <c r="H904" i="8" s="1"/>
  <c r="J904" i="8" s="1"/>
  <c r="I2392" i="6"/>
  <c r="I2440" i="6"/>
  <c r="I2348" i="6"/>
  <c r="H908" i="8" s="1"/>
  <c r="J908" i="8" s="1"/>
  <c r="I2444" i="6"/>
  <c r="H1004" i="8" s="1"/>
  <c r="J1004" i="8" s="1"/>
  <c r="I2396" i="6"/>
  <c r="H956" i="8" s="1"/>
  <c r="J956" i="8" s="1"/>
  <c r="I2014" i="6"/>
  <c r="I2110" i="6"/>
  <c r="I1966" i="6"/>
  <c r="I2158" i="6"/>
  <c r="I2062" i="6"/>
  <c r="I1918" i="6"/>
  <c r="I1996" i="6"/>
  <c r="I2140" i="6"/>
  <c r="I1948" i="6"/>
  <c r="I1900" i="6"/>
  <c r="I2092" i="6"/>
  <c r="I2044" i="6"/>
  <c r="I2331" i="6"/>
  <c r="I2379" i="6"/>
  <c r="H939" i="8" s="1"/>
  <c r="J939" i="8" s="1"/>
  <c r="I2427" i="6"/>
  <c r="H987" i="8" s="1"/>
  <c r="J987" i="8" s="1"/>
  <c r="I2399" i="6"/>
  <c r="I2447" i="6"/>
  <c r="I2351" i="6"/>
  <c r="I1226" i="6"/>
  <c r="I1274" i="6"/>
  <c r="I1178" i="6"/>
  <c r="I2343" i="6"/>
  <c r="H903" i="8" s="1"/>
  <c r="J903" i="8" s="1"/>
  <c r="I2439" i="6"/>
  <c r="H999" i="8" s="1"/>
  <c r="J999" i="8" s="1"/>
  <c r="I2391" i="6"/>
  <c r="H951" i="8" s="1"/>
  <c r="J951" i="8" s="1"/>
  <c r="I572" i="6"/>
  <c r="I524" i="6"/>
  <c r="I476" i="6"/>
  <c r="I1610" i="6"/>
  <c r="I1466" i="6"/>
  <c r="I1514" i="6"/>
  <c r="I1658" i="6"/>
  <c r="I1562" i="6"/>
  <c r="I1706" i="6"/>
  <c r="I1418" i="6"/>
  <c r="I1370" i="6"/>
  <c r="I1130" i="6"/>
  <c r="I1034" i="6"/>
  <c r="I1082" i="6"/>
  <c r="I1322" i="6"/>
  <c r="I2430" i="6"/>
  <c r="H990" i="8" s="1"/>
  <c r="J990" i="8" s="1"/>
  <c r="I2334" i="6"/>
  <c r="H894" i="8" s="1"/>
  <c r="J894" i="8" s="1"/>
  <c r="I2382" i="6"/>
  <c r="H942" i="8" s="1"/>
  <c r="J942" i="8" s="1"/>
  <c r="I1614" i="6"/>
  <c r="I1662" i="6"/>
  <c r="I1470" i="6"/>
  <c r="I1710" i="6"/>
  <c r="I1518" i="6"/>
  <c r="I1566" i="6"/>
  <c r="I1132" i="6"/>
  <c r="I1036" i="6"/>
  <c r="I1084" i="6"/>
  <c r="I1372" i="6"/>
  <c r="I1324" i="6"/>
  <c r="I1420" i="6"/>
  <c r="I468" i="6"/>
  <c r="I564" i="6"/>
  <c r="I516" i="6"/>
  <c r="I2378" i="6"/>
  <c r="H938" i="8" s="1"/>
  <c r="J938" i="8" s="1"/>
  <c r="I2426" i="6"/>
  <c r="H986" i="8" s="1"/>
  <c r="J986" i="8" s="1"/>
  <c r="I2330" i="6"/>
  <c r="H890" i="8" s="1"/>
  <c r="J890" i="8" s="1"/>
  <c r="I1476" i="6"/>
  <c r="I1572" i="6"/>
  <c r="I1620" i="6"/>
  <c r="I1716" i="6"/>
  <c r="I1524" i="6"/>
  <c r="I1668" i="6"/>
  <c r="I1052" i="6"/>
  <c r="I1148" i="6"/>
  <c r="I1436" i="6"/>
  <c r="I1100" i="6"/>
  <c r="I1388" i="6"/>
  <c r="I1340" i="6"/>
  <c r="I314" i="6"/>
  <c r="I410" i="6"/>
  <c r="I362" i="6"/>
  <c r="I87" i="6"/>
  <c r="I39" i="6"/>
  <c r="I135" i="6"/>
  <c r="I1623" i="6"/>
  <c r="I1479" i="6"/>
  <c r="I1527" i="6"/>
  <c r="I1575" i="6"/>
  <c r="I1671" i="6"/>
  <c r="I1719" i="6"/>
  <c r="I1038" i="6"/>
  <c r="I1134" i="6"/>
  <c r="I1086" i="6"/>
  <c r="I1374" i="6"/>
  <c r="I1326" i="6"/>
  <c r="I1422" i="6"/>
  <c r="I332" i="6"/>
  <c r="I428" i="6"/>
  <c r="I380" i="6"/>
  <c r="I37" i="7"/>
  <c r="J37" i="7" s="1"/>
  <c r="I35" i="7"/>
  <c r="J35" i="7" s="1"/>
  <c r="G27" i="2"/>
  <c r="G27" i="3"/>
  <c r="G26" i="2"/>
  <c r="G26" i="3"/>
  <c r="G13" i="2"/>
  <c r="G13" i="3"/>
  <c r="I13" i="3" s="1"/>
  <c r="G2" i="2"/>
  <c r="G2" i="3"/>
  <c r="G15" i="2"/>
  <c r="G15" i="3"/>
  <c r="I15" i="3" s="1"/>
  <c r="G44" i="2"/>
  <c r="G44" i="3"/>
  <c r="G19" i="2"/>
  <c r="G19" i="3"/>
  <c r="I19" i="3" s="1"/>
  <c r="G23" i="2"/>
  <c r="G23" i="3"/>
  <c r="I23" i="3" s="1"/>
  <c r="G21" i="2"/>
  <c r="G21" i="3"/>
  <c r="G43" i="2"/>
  <c r="G43" i="3"/>
  <c r="G30" i="2"/>
  <c r="G30" i="3"/>
  <c r="G47" i="2"/>
  <c r="G47" i="3"/>
  <c r="I47" i="3" s="1"/>
  <c r="G4" i="2"/>
  <c r="G4" i="3"/>
  <c r="I4" i="3" s="1"/>
  <c r="G35" i="2"/>
  <c r="G35" i="3"/>
  <c r="G8" i="2"/>
  <c r="G8" i="3"/>
  <c r="I8" i="3" s="1"/>
  <c r="G22" i="2"/>
  <c r="G22" i="3"/>
  <c r="G3" i="2"/>
  <c r="G3" i="3"/>
  <c r="I3" i="3" s="1"/>
  <c r="G17" i="2"/>
  <c r="G17" i="3"/>
  <c r="I17" i="3" s="1"/>
  <c r="G14" i="2"/>
  <c r="G14" i="3"/>
  <c r="I14" i="3" s="1"/>
  <c r="G5" i="2"/>
  <c r="G5" i="3"/>
  <c r="G29" i="2"/>
  <c r="G29" i="3"/>
  <c r="G40" i="2"/>
  <c r="G40" i="3"/>
  <c r="I40" i="3" s="1"/>
  <c r="G48" i="2"/>
  <c r="G48" i="3"/>
  <c r="I48" i="3" s="1"/>
  <c r="G9" i="2"/>
  <c r="G9" i="3"/>
  <c r="I9" i="3" s="1"/>
  <c r="G41" i="2"/>
  <c r="G41" i="3"/>
  <c r="G50" i="2"/>
  <c r="G50" i="3"/>
  <c r="I50" i="3" s="1"/>
  <c r="G12" i="2"/>
  <c r="G12" i="3"/>
  <c r="I12" i="3" s="1"/>
  <c r="G32" i="2"/>
  <c r="G32" i="3"/>
  <c r="G45" i="2"/>
  <c r="G45" i="3"/>
  <c r="G46" i="2"/>
  <c r="G46" i="3"/>
  <c r="G18" i="2"/>
  <c r="G18" i="3"/>
  <c r="I18" i="3" s="1"/>
  <c r="G36" i="2"/>
  <c r="G36" i="3"/>
  <c r="I36" i="3" s="1"/>
  <c r="G7" i="2"/>
  <c r="G7" i="3"/>
  <c r="I7" i="3" s="1"/>
  <c r="G11" i="2"/>
  <c r="G11" i="3"/>
  <c r="I11" i="3" s="1"/>
  <c r="G39" i="2"/>
  <c r="G39" i="3"/>
  <c r="G34" i="2"/>
  <c r="G34" i="3"/>
  <c r="I34" i="3" s="1"/>
  <c r="G28" i="2"/>
  <c r="G28" i="3"/>
  <c r="G38" i="2"/>
  <c r="G38" i="3"/>
  <c r="G10" i="2"/>
  <c r="G10" i="3"/>
  <c r="G6" i="2"/>
  <c r="G6" i="3"/>
  <c r="G51" i="2"/>
  <c r="G51" i="3"/>
  <c r="I51" i="3" s="1"/>
  <c r="G52" i="2"/>
  <c r="G52" i="3"/>
  <c r="G37" i="2"/>
  <c r="G37" i="3"/>
  <c r="I37" i="3" s="1"/>
  <c r="G24" i="2"/>
  <c r="G24" i="3"/>
  <c r="I24" i="3" s="1"/>
  <c r="G25" i="2"/>
  <c r="G25" i="3"/>
  <c r="I25" i="3" s="1"/>
  <c r="G42" i="2"/>
  <c r="G42" i="3"/>
  <c r="I42" i="3" s="1"/>
  <c r="G31" i="2"/>
  <c r="G31" i="3"/>
  <c r="G20" i="2"/>
  <c r="G20" i="3"/>
  <c r="I20" i="3" s="1"/>
  <c r="G16" i="2"/>
  <c r="G16" i="3"/>
  <c r="I16" i="3" s="1"/>
  <c r="G33" i="2"/>
  <c r="G33" i="3"/>
  <c r="I33" i="3" s="1"/>
  <c r="G49" i="2"/>
  <c r="G49" i="3"/>
  <c r="H60" i="3"/>
  <c r="I60" i="3" s="1"/>
  <c r="H44" i="3"/>
  <c r="H28" i="3"/>
  <c r="H43" i="3"/>
  <c r="H27" i="3"/>
  <c r="H86" i="3"/>
  <c r="I86" i="3" s="1"/>
  <c r="H103" i="3"/>
  <c r="I103" i="3" s="1"/>
  <c r="H69" i="3"/>
  <c r="I69" i="3" s="1"/>
  <c r="H100" i="3"/>
  <c r="I100" i="3" s="1"/>
  <c r="H52" i="3"/>
  <c r="H99" i="3"/>
  <c r="I99" i="3" s="1"/>
  <c r="H83" i="3"/>
  <c r="I83" i="3" s="1"/>
  <c r="H35" i="3"/>
  <c r="H98" i="3"/>
  <c r="I98" i="3" s="1"/>
  <c r="H66" i="3"/>
  <c r="I66" i="3" s="1"/>
  <c r="H82" i="3"/>
  <c r="I82" i="3" s="1"/>
  <c r="H26" i="3"/>
  <c r="H81" i="3"/>
  <c r="I81" i="3" s="1"/>
  <c r="H65" i="3"/>
  <c r="I65" i="3" s="1"/>
  <c r="H49" i="3"/>
  <c r="H96" i="3"/>
  <c r="I96" i="3" s="1"/>
  <c r="H64" i="3"/>
  <c r="I64" i="3" s="1"/>
  <c r="H48" i="3"/>
  <c r="H32" i="3"/>
  <c r="H95" i="3"/>
  <c r="I95" i="3" s="1"/>
  <c r="H79" i="3"/>
  <c r="I79" i="3" s="1"/>
  <c r="H47" i="3"/>
  <c r="H31" i="3"/>
  <c r="H94" i="3"/>
  <c r="I94" i="3" s="1"/>
  <c r="H78" i="3"/>
  <c r="I78" i="3" s="1"/>
  <c r="H62" i="3"/>
  <c r="I62" i="3" s="1"/>
  <c r="H30" i="3"/>
  <c r="H77" i="3"/>
  <c r="I77" i="3" s="1"/>
  <c r="H61" i="3"/>
  <c r="I61" i="3" s="1"/>
  <c r="H45" i="3"/>
  <c r="H548" i="6"/>
  <c r="H500" i="6"/>
  <c r="H572" i="6"/>
  <c r="H524" i="6"/>
  <c r="H476" i="6"/>
  <c r="H452" i="6"/>
  <c r="H2353" i="6"/>
  <c r="G913" i="8" s="1"/>
  <c r="H2401" i="6"/>
  <c r="G961" i="8" s="1"/>
  <c r="H2377" i="6"/>
  <c r="G937" i="8" s="1"/>
  <c r="H2329" i="6"/>
  <c r="G889" i="8" s="1"/>
  <c r="H2449" i="6"/>
  <c r="G1009" i="8" s="1"/>
  <c r="H2425" i="6"/>
  <c r="G985" i="8" s="1"/>
  <c r="H2416" i="6"/>
  <c r="G976" i="8" s="1"/>
  <c r="H2368" i="6"/>
  <c r="G928" i="8" s="1"/>
  <c r="H2344" i="6"/>
  <c r="H2320" i="6"/>
  <c r="G880" i="8" s="1"/>
  <c r="H2392" i="6"/>
  <c r="G952" i="8" s="1"/>
  <c r="H2440" i="6"/>
  <c r="G1000" i="8" s="1"/>
  <c r="H1492" i="6"/>
  <c r="H1564" i="6"/>
  <c r="H1516" i="6"/>
  <c r="H1444" i="6"/>
  <c r="H1468" i="6"/>
  <c r="H1540" i="6"/>
  <c r="H1660" i="6"/>
  <c r="H1612" i="6"/>
  <c r="H1588" i="6"/>
  <c r="H1708" i="6"/>
  <c r="H1684" i="6"/>
  <c r="H1636" i="6"/>
  <c r="H1058" i="6"/>
  <c r="H1370" i="6"/>
  <c r="H1322" i="6"/>
  <c r="H1010" i="6"/>
  <c r="H1106" i="6"/>
  <c r="H1298" i="6"/>
  <c r="H1034" i="6"/>
  <c r="H1418" i="6"/>
  <c r="H1082" i="6"/>
  <c r="H1394" i="6"/>
  <c r="H1346" i="6"/>
  <c r="H1130" i="6"/>
  <c r="H1998" i="6"/>
  <c r="H2070" i="6"/>
  <c r="H2022" i="6"/>
  <c r="H2142" i="6"/>
  <c r="H1902" i="6"/>
  <c r="H2094" i="6"/>
  <c r="H1974" i="6"/>
  <c r="H1926" i="6"/>
  <c r="H2118" i="6"/>
  <c r="H1950" i="6"/>
  <c r="H2046" i="6"/>
  <c r="H1878" i="6"/>
  <c r="H222" i="6"/>
  <c r="H174" i="6"/>
  <c r="H198" i="6"/>
  <c r="H150" i="6"/>
  <c r="H270" i="6"/>
  <c r="H246" i="6"/>
  <c r="H1076" i="6"/>
  <c r="H1388" i="6"/>
  <c r="H1340" i="6"/>
  <c r="H1148" i="6"/>
  <c r="H1028" i="6"/>
  <c r="H1412" i="6"/>
  <c r="H1364" i="6"/>
  <c r="H1052" i="6"/>
  <c r="H1124" i="6"/>
  <c r="H1436" i="6"/>
  <c r="H1100" i="6"/>
  <c r="H1316" i="6"/>
  <c r="H2007" i="6"/>
  <c r="H2127" i="6"/>
  <c r="H1887" i="6"/>
  <c r="H2151" i="6"/>
  <c r="H1911" i="6"/>
  <c r="H2103" i="6"/>
  <c r="H1983" i="6"/>
  <c r="H1935" i="6"/>
  <c r="H2079" i="6"/>
  <c r="H1959" i="6"/>
  <c r="H2031" i="6"/>
  <c r="H2055" i="6"/>
  <c r="H2413" i="6"/>
  <c r="G973" i="8" s="1"/>
  <c r="H2365" i="6"/>
  <c r="G925" i="8" s="1"/>
  <c r="H2389" i="6"/>
  <c r="G949" i="8" s="1"/>
  <c r="H2341" i="6"/>
  <c r="H2317" i="6"/>
  <c r="G877" i="8" s="1"/>
  <c r="H2437" i="6"/>
  <c r="G997" i="8" s="1"/>
  <c r="H1700" i="6"/>
  <c r="H1460" i="6"/>
  <c r="H1724" i="6"/>
  <c r="H1676" i="6"/>
  <c r="H1628" i="6"/>
  <c r="H1484" i="6"/>
  <c r="H1556" i="6"/>
  <c r="H1604" i="6"/>
  <c r="H1580" i="6"/>
  <c r="H1508" i="6"/>
  <c r="H1532" i="6"/>
  <c r="H1652" i="6"/>
  <c r="H1396" i="6"/>
  <c r="H1348" i="6"/>
  <c r="H1132" i="6"/>
  <c r="H1060" i="6"/>
  <c r="H1012" i="6"/>
  <c r="H1108" i="6"/>
  <c r="H1420" i="6"/>
  <c r="H1324" i="6"/>
  <c r="H1084" i="6"/>
  <c r="H1300" i="6"/>
  <c r="H1036" i="6"/>
  <c r="H1372" i="6"/>
  <c r="H554" i="6"/>
  <c r="H506" i="6"/>
  <c r="H530" i="6"/>
  <c r="H482" i="6"/>
  <c r="H434" i="6"/>
  <c r="H458" i="6"/>
  <c r="H228" i="6"/>
  <c r="H156" i="6"/>
  <c r="H180" i="6"/>
  <c r="H252" i="6"/>
  <c r="H204" i="6"/>
  <c r="H276" i="6"/>
  <c r="H1086" i="6"/>
  <c r="H1302" i="6"/>
  <c r="H1038" i="6"/>
  <c r="H1374" i="6"/>
  <c r="H1326" i="6"/>
  <c r="H1398" i="6"/>
  <c r="H1350" i="6"/>
  <c r="H1062" i="6"/>
  <c r="H1134" i="6"/>
  <c r="H1014" i="6"/>
  <c r="H1422" i="6"/>
  <c r="H1110" i="6"/>
  <c r="H2359" i="6"/>
  <c r="G919" i="8" s="1"/>
  <c r="H2431" i="6"/>
  <c r="G991" i="8" s="1"/>
  <c r="H2311" i="6"/>
  <c r="G871" i="8" s="1"/>
  <c r="H2383" i="6"/>
  <c r="G943" i="8" s="1"/>
  <c r="H2335" i="6"/>
  <c r="H2407" i="6"/>
  <c r="G967" i="8" s="1"/>
  <c r="H582" i="6"/>
  <c r="G294" i="8" s="1"/>
  <c r="H702" i="6"/>
  <c r="G414" i="8" s="1"/>
  <c r="H630" i="6"/>
  <c r="G342" i="8" s="1"/>
  <c r="H606" i="6"/>
  <c r="G318" i="8" s="1"/>
  <c r="H678" i="6"/>
  <c r="G390" i="8" s="1"/>
  <c r="H654" i="6"/>
  <c r="G366" i="8" s="1"/>
  <c r="H1023" i="6"/>
  <c r="H1311" i="6"/>
  <c r="H1383" i="6"/>
  <c r="H1335" i="6"/>
  <c r="H1119" i="6"/>
  <c r="H1143" i="6"/>
  <c r="H1095" i="6"/>
  <c r="H1047" i="6"/>
  <c r="H1407" i="6"/>
  <c r="H1359" i="6"/>
  <c r="H1071" i="6"/>
  <c r="H1431" i="6"/>
  <c r="H564" i="6"/>
  <c r="H516" i="6"/>
  <c r="H444" i="6"/>
  <c r="H468" i="6"/>
  <c r="H540" i="6"/>
  <c r="H492" i="6"/>
  <c r="H44" i="6"/>
  <c r="H20" i="6"/>
  <c r="H140" i="6"/>
  <c r="H92" i="6"/>
  <c r="H116" i="6"/>
  <c r="H68" i="6"/>
  <c r="H2429" i="6"/>
  <c r="G989" i="8" s="1"/>
  <c r="H2309" i="6"/>
  <c r="G869" i="8" s="1"/>
  <c r="H2381" i="6"/>
  <c r="G941" i="8" s="1"/>
  <c r="H2333" i="6"/>
  <c r="H2405" i="6"/>
  <c r="G965" i="8" s="1"/>
  <c r="H2357" i="6"/>
  <c r="G917" i="8" s="1"/>
  <c r="H124" i="6"/>
  <c r="H76" i="6"/>
  <c r="H100" i="6"/>
  <c r="H52" i="6"/>
  <c r="H28" i="6"/>
  <c r="H4" i="6"/>
  <c r="H30" i="6"/>
  <c r="H6" i="6"/>
  <c r="H126" i="6"/>
  <c r="H54" i="6"/>
  <c r="H78" i="6"/>
  <c r="H102" i="6"/>
  <c r="H626" i="6"/>
  <c r="G338" i="8" s="1"/>
  <c r="H698" i="6"/>
  <c r="G410" i="8" s="1"/>
  <c r="H650" i="6"/>
  <c r="G362" i="8" s="1"/>
  <c r="H578" i="6"/>
  <c r="G290" i="8" s="1"/>
  <c r="H674" i="6"/>
  <c r="G386" i="8" s="1"/>
  <c r="H602" i="6"/>
  <c r="G314" i="8" s="1"/>
  <c r="H2415" i="6"/>
  <c r="G975" i="8" s="1"/>
  <c r="H2439" i="6"/>
  <c r="G999" i="8" s="1"/>
  <c r="H2391" i="6"/>
  <c r="G951" i="8" s="1"/>
  <c r="H2343" i="6"/>
  <c r="G903" i="8" s="1"/>
  <c r="H2319" i="6"/>
  <c r="G879" i="8" s="1"/>
  <c r="H2367" i="6"/>
  <c r="G927" i="8" s="1"/>
  <c r="H543" i="6"/>
  <c r="H519" i="6"/>
  <c r="H495" i="6"/>
  <c r="H447" i="6"/>
  <c r="H471" i="6"/>
  <c r="H567" i="6"/>
  <c r="H135" i="6"/>
  <c r="H87" i="6"/>
  <c r="H111" i="6"/>
  <c r="H63" i="6"/>
  <c r="H39" i="6"/>
  <c r="H15" i="6"/>
  <c r="H2414" i="6"/>
  <c r="G974" i="8" s="1"/>
  <c r="H2366" i="6"/>
  <c r="G926" i="8" s="1"/>
  <c r="H2390" i="6"/>
  <c r="G950" i="8" s="1"/>
  <c r="H2342" i="6"/>
  <c r="H2318" i="6"/>
  <c r="G878" i="8" s="1"/>
  <c r="H2438" i="6"/>
  <c r="G998" i="8" s="1"/>
  <c r="H2123" i="6"/>
  <c r="H1883" i="6"/>
  <c r="H2147" i="6"/>
  <c r="H1955" i="6"/>
  <c r="H2051" i="6"/>
  <c r="H1979" i="6"/>
  <c r="H1931" i="6"/>
  <c r="H2075" i="6"/>
  <c r="H2027" i="6"/>
  <c r="H2003" i="6"/>
  <c r="H2099" i="6"/>
  <c r="H1907" i="6"/>
  <c r="H314" i="6"/>
  <c r="H362" i="6"/>
  <c r="G218" i="8" s="1"/>
  <c r="H338" i="6"/>
  <c r="H410" i="6"/>
  <c r="H290" i="6"/>
  <c r="G146" i="8" s="1"/>
  <c r="H386" i="6"/>
  <c r="H108" i="6"/>
  <c r="H60" i="6"/>
  <c r="H36" i="6"/>
  <c r="G36" i="8" s="1"/>
  <c r="H12" i="6"/>
  <c r="H132" i="6"/>
  <c r="H84" i="6"/>
  <c r="H1380" i="6"/>
  <c r="H1332" i="6"/>
  <c r="H1308" i="6"/>
  <c r="H1092" i="6"/>
  <c r="H1116" i="6"/>
  <c r="H1044" i="6"/>
  <c r="H1140" i="6"/>
  <c r="H1428" i="6"/>
  <c r="H1068" i="6"/>
  <c r="H1404" i="6"/>
  <c r="H1356" i="6"/>
  <c r="H1020" i="6"/>
  <c r="H1894" i="6"/>
  <c r="H2086" i="6"/>
  <c r="H2062" i="6"/>
  <c r="H2038" i="6"/>
  <c r="H2014" i="6"/>
  <c r="H1918" i="6"/>
  <c r="H1990" i="6"/>
  <c r="H1942" i="6"/>
  <c r="H2134" i="6"/>
  <c r="H2110" i="6"/>
  <c r="H2158" i="6"/>
  <c r="H1966" i="6"/>
  <c r="H2020" i="6"/>
  <c r="H1900" i="6"/>
  <c r="H1996" i="6"/>
  <c r="H1972" i="6"/>
  <c r="H1924" i="6"/>
  <c r="H2140" i="6"/>
  <c r="H2116" i="6"/>
  <c r="H1948" i="6"/>
  <c r="H1876" i="6"/>
  <c r="H2092" i="6"/>
  <c r="H2044" i="6"/>
  <c r="H2068" i="6"/>
  <c r="H428" i="6"/>
  <c r="G284" i="8" s="1"/>
  <c r="H332" i="6"/>
  <c r="H356" i="6"/>
  <c r="H308" i="6"/>
  <c r="G164" i="8" s="1"/>
  <c r="H380" i="6"/>
  <c r="H404" i="6"/>
  <c r="H122" i="6"/>
  <c r="H74" i="6"/>
  <c r="H26" i="6"/>
  <c r="H98" i="6"/>
  <c r="H50" i="6"/>
  <c r="H2" i="6"/>
  <c r="H2338" i="6"/>
  <c r="G898" i="8" s="1"/>
  <c r="H2386" i="6"/>
  <c r="G946" i="8" s="1"/>
  <c r="H2410" i="6"/>
  <c r="G970" i="8" s="1"/>
  <c r="H2362" i="6"/>
  <c r="G922" i="8" s="1"/>
  <c r="H2434" i="6"/>
  <c r="G994" i="8" s="1"/>
  <c r="H2314" i="6"/>
  <c r="G874" i="8" s="1"/>
  <c r="H2376" i="6"/>
  <c r="G936" i="8" s="1"/>
  <c r="H2424" i="6"/>
  <c r="G984" i="8" s="1"/>
  <c r="H2448" i="6"/>
  <c r="G1008" i="8" s="1"/>
  <c r="H2328" i="6"/>
  <c r="G888" i="8" s="1"/>
  <c r="H2400" i="6"/>
  <c r="G960" i="8" s="1"/>
  <c r="H2352" i="6"/>
  <c r="H2308" i="6"/>
  <c r="G868" i="8" s="1"/>
  <c r="H2380" i="6"/>
  <c r="G940" i="8" s="1"/>
  <c r="H2332" i="6"/>
  <c r="G892" i="8" s="1"/>
  <c r="H2428" i="6"/>
  <c r="G988" i="8" s="1"/>
  <c r="H2356" i="6"/>
  <c r="G916" i="8" s="1"/>
  <c r="H2404" i="6"/>
  <c r="G964" i="8" s="1"/>
  <c r="H2406" i="6"/>
  <c r="G966" i="8" s="1"/>
  <c r="H2430" i="6"/>
  <c r="G990" i="8" s="1"/>
  <c r="H2310" i="6"/>
  <c r="G870" i="8" s="1"/>
  <c r="H2382" i="6"/>
  <c r="G942" i="8" s="1"/>
  <c r="H2334" i="6"/>
  <c r="G894" i="8" s="1"/>
  <c r="H2358" i="6"/>
  <c r="G918" i="8" s="1"/>
  <c r="H2084" i="6"/>
  <c r="H2036" i="6"/>
  <c r="H2060" i="6"/>
  <c r="H2012" i="6"/>
  <c r="H1916" i="6"/>
  <c r="H1988" i="6"/>
  <c r="H1940" i="6"/>
  <c r="H2132" i="6"/>
  <c r="H2156" i="6"/>
  <c r="H1964" i="6"/>
  <c r="H1892" i="6"/>
  <c r="H2108" i="6"/>
  <c r="H316" i="6"/>
  <c r="H340" i="6"/>
  <c r="H292" i="6"/>
  <c r="H364" i="6"/>
  <c r="H388" i="6"/>
  <c r="H412" i="6"/>
  <c r="H2444" i="6"/>
  <c r="G1004" i="8" s="1"/>
  <c r="H2324" i="6"/>
  <c r="G884" i="8" s="1"/>
  <c r="H2420" i="6"/>
  <c r="G980" i="8" s="1"/>
  <c r="H2348" i="6"/>
  <c r="G908" i="8" s="1"/>
  <c r="H2372" i="6"/>
  <c r="G932" i="8" s="1"/>
  <c r="H2396" i="6"/>
  <c r="G956" i="8" s="1"/>
  <c r="H2384" i="6"/>
  <c r="G944" i="8" s="1"/>
  <c r="H2360" i="6"/>
  <c r="G920" i="8" s="1"/>
  <c r="H2408" i="6"/>
  <c r="G968" i="8" s="1"/>
  <c r="H2432" i="6"/>
  <c r="G992" i="8" s="1"/>
  <c r="H2312" i="6"/>
  <c r="G872" i="8" s="1"/>
  <c r="H2336" i="6"/>
  <c r="H2354" i="6"/>
  <c r="G914" i="8" s="1"/>
  <c r="H2426" i="6"/>
  <c r="G986" i="8" s="1"/>
  <c r="H2402" i="6"/>
  <c r="G962" i="8" s="1"/>
  <c r="H2378" i="6"/>
  <c r="G938" i="8" s="1"/>
  <c r="H2330" i="6"/>
  <c r="G890" i="8" s="1"/>
  <c r="H2306" i="6"/>
  <c r="G866" i="8" s="1"/>
  <c r="H1202" i="6"/>
  <c r="H1178" i="6"/>
  <c r="H1154" i="6"/>
  <c r="H1250" i="6"/>
  <c r="H1274" i="6"/>
  <c r="H1226" i="6"/>
  <c r="H2049" i="6"/>
  <c r="H1881" i="6"/>
  <c r="H2145" i="6"/>
  <c r="H2073" i="6"/>
  <c r="H2025" i="6"/>
  <c r="H2001" i="6"/>
  <c r="H2097" i="6"/>
  <c r="H1977" i="6"/>
  <c r="H1929" i="6"/>
  <c r="H1905" i="6"/>
  <c r="H2121" i="6"/>
  <c r="H1953" i="6"/>
  <c r="H390" i="6"/>
  <c r="H414" i="6"/>
  <c r="H294" i="6"/>
  <c r="H318" i="6"/>
  <c r="H342" i="6"/>
  <c r="H366" i="6"/>
  <c r="H300" i="6"/>
  <c r="H396" i="6"/>
  <c r="H420" i="6"/>
  <c r="H372" i="6"/>
  <c r="H324" i="6"/>
  <c r="H348" i="6"/>
  <c r="H2441" i="6"/>
  <c r="G1001" i="8" s="1"/>
  <c r="H2369" i="6"/>
  <c r="G929" i="8" s="1"/>
  <c r="H2417" i="6"/>
  <c r="G977" i="8" s="1"/>
  <c r="H2345" i="6"/>
  <c r="H2393" i="6"/>
  <c r="G953" i="8" s="1"/>
  <c r="H2321" i="6"/>
  <c r="G881" i="8" s="1"/>
  <c r="H438" i="6"/>
  <c r="H462" i="6"/>
  <c r="H534" i="6"/>
  <c r="H510" i="6"/>
  <c r="H486" i="6"/>
  <c r="H558" i="6"/>
  <c r="H2122" i="6"/>
  <c r="H2146" i="6"/>
  <c r="H1954" i="6"/>
  <c r="H1882" i="6"/>
  <c r="H2050" i="6"/>
  <c r="H2002" i="6"/>
  <c r="H2074" i="6"/>
  <c r="H2026" i="6"/>
  <c r="H1978" i="6"/>
  <c r="H1930" i="6"/>
  <c r="H2098" i="6"/>
  <c r="H1906" i="6"/>
  <c r="H327" i="6"/>
  <c r="G183" i="8" s="1"/>
  <c r="H375" i="6"/>
  <c r="H303" i="6"/>
  <c r="H399" i="6"/>
  <c r="H423" i="6"/>
  <c r="H351" i="6"/>
  <c r="H231" i="6"/>
  <c r="H183" i="6"/>
  <c r="H255" i="6"/>
  <c r="H207" i="6"/>
  <c r="H279" i="6"/>
  <c r="H159" i="6"/>
  <c r="H604" i="6"/>
  <c r="G316" i="8" s="1"/>
  <c r="H628" i="6"/>
  <c r="G340" i="8" s="1"/>
  <c r="H580" i="6"/>
  <c r="G292" i="8" s="1"/>
  <c r="H700" i="6"/>
  <c r="G412" i="8" s="1"/>
  <c r="H652" i="6"/>
  <c r="G364" i="8" s="1"/>
  <c r="H676" i="6"/>
  <c r="G388" i="8" s="1"/>
  <c r="H1579" i="6"/>
  <c r="H1531" i="6"/>
  <c r="H1651" i="6"/>
  <c r="H1675" i="6"/>
  <c r="H1627" i="6"/>
  <c r="H1483" i="6"/>
  <c r="H1555" i="6"/>
  <c r="H1603" i="6"/>
  <c r="H1723" i="6"/>
  <c r="H1699" i="6"/>
  <c r="H1459" i="6"/>
  <c r="H1507" i="6"/>
  <c r="H2388" i="6"/>
  <c r="G948" i="8" s="1"/>
  <c r="H2340" i="6"/>
  <c r="G900" i="8" s="1"/>
  <c r="H2412" i="6"/>
  <c r="G972" i="8" s="1"/>
  <c r="H2316" i="6"/>
  <c r="G876" i="8" s="1"/>
  <c r="H2364" i="6"/>
  <c r="G924" i="8" s="1"/>
  <c r="H2436" i="6"/>
  <c r="G996" i="8" s="1"/>
  <c r="H1220" i="6"/>
  <c r="H1196" i="6"/>
  <c r="H1244" i="6"/>
  <c r="H1292" i="6"/>
  <c r="H1268" i="6"/>
  <c r="H1172" i="6"/>
  <c r="H1566" i="6"/>
  <c r="H1518" i="6"/>
  <c r="H1638" i="6"/>
  <c r="H1494" i="6"/>
  <c r="H1446" i="6"/>
  <c r="H1662" i="6"/>
  <c r="H1614" i="6"/>
  <c r="H1470" i="6"/>
  <c r="H1542" i="6"/>
  <c r="H1590" i="6"/>
  <c r="H1710" i="6"/>
  <c r="H1686" i="6"/>
  <c r="H1206" i="6"/>
  <c r="H1158" i="6"/>
  <c r="H1182" i="6"/>
  <c r="H1278" i="6"/>
  <c r="H1230" i="6"/>
  <c r="H1254" i="6"/>
  <c r="H2059" i="6"/>
  <c r="H2011" i="6"/>
  <c r="H1915" i="6"/>
  <c r="H1939" i="6"/>
  <c r="H2131" i="6"/>
  <c r="H1963" i="6"/>
  <c r="H2107" i="6"/>
  <c r="H1891" i="6"/>
  <c r="H2155" i="6"/>
  <c r="H2083" i="6"/>
  <c r="H1987" i="6"/>
  <c r="H2035" i="6"/>
  <c r="H146" i="6"/>
  <c r="H170" i="6"/>
  <c r="H218" i="6"/>
  <c r="H266" i="6"/>
  <c r="H242" i="6"/>
  <c r="H194" i="6"/>
  <c r="H692" i="6"/>
  <c r="G404" i="8" s="1"/>
  <c r="H620" i="6"/>
  <c r="G332" i="8" s="1"/>
  <c r="H644" i="6"/>
  <c r="G356" i="8" s="1"/>
  <c r="H716" i="6"/>
  <c r="G428" i="8" s="1"/>
  <c r="H668" i="6"/>
  <c r="G380" i="8" s="1"/>
  <c r="H596" i="6"/>
  <c r="G308" i="8" s="1"/>
  <c r="H1204" i="6"/>
  <c r="H1156" i="6"/>
  <c r="H1252" i="6"/>
  <c r="H1180" i="6"/>
  <c r="H1276" i="6"/>
  <c r="H1228" i="6"/>
  <c r="H2403" i="6"/>
  <c r="G963" i="8" s="1"/>
  <c r="H2355" i="6"/>
  <c r="H2427" i="6"/>
  <c r="G987" i="8" s="1"/>
  <c r="H2379" i="6"/>
  <c r="G939" i="8" s="1"/>
  <c r="H2331" i="6"/>
  <c r="H2307" i="6"/>
  <c r="G867" i="8" s="1"/>
  <c r="H1692" i="6"/>
  <c r="H1668" i="6"/>
  <c r="H1620" i="6"/>
  <c r="H1476" i="6"/>
  <c r="H1644" i="6"/>
  <c r="H1500" i="6"/>
  <c r="H1716" i="6"/>
  <c r="H1452" i="6"/>
  <c r="H1572" i="6"/>
  <c r="H1524" i="6"/>
  <c r="H1548" i="6"/>
  <c r="H1596" i="6"/>
  <c r="H1260" i="6"/>
  <c r="H1188" i="6"/>
  <c r="H1284" i="6"/>
  <c r="H1236" i="6"/>
  <c r="H1212" i="6"/>
  <c r="H1164" i="6"/>
  <c r="H1986" i="6"/>
  <c r="H1938" i="6"/>
  <c r="H2058" i="6"/>
  <c r="H2010" i="6"/>
  <c r="H1914" i="6"/>
  <c r="H1890" i="6"/>
  <c r="H2154" i="6"/>
  <c r="H2082" i="6"/>
  <c r="H2106" i="6"/>
  <c r="H1962" i="6"/>
  <c r="H2130" i="6"/>
  <c r="H2034" i="6"/>
  <c r="H220" i="6"/>
  <c r="H244" i="6"/>
  <c r="H268" i="6"/>
  <c r="H172" i="6"/>
  <c r="H196" i="6"/>
  <c r="H148" i="6"/>
  <c r="H460" i="6"/>
  <c r="H532" i="6"/>
  <c r="H484" i="6"/>
  <c r="H556" i="6"/>
  <c r="H508" i="6"/>
  <c r="H436" i="6"/>
  <c r="H1562" i="6"/>
  <c r="H1514" i="6"/>
  <c r="H1538" i="6"/>
  <c r="H1586" i="6"/>
  <c r="H1682" i="6"/>
  <c r="H1658" i="6"/>
  <c r="H1610" i="6"/>
  <c r="H1466" i="6"/>
  <c r="H1706" i="6"/>
  <c r="H1634" i="6"/>
  <c r="H1490" i="6"/>
  <c r="H1442" i="6"/>
  <c r="H2423" i="6"/>
  <c r="G983" i="8" s="1"/>
  <c r="H2447" i="6"/>
  <c r="G1007" i="8" s="1"/>
  <c r="H2327" i="6"/>
  <c r="G887" i="8" s="1"/>
  <c r="H2399" i="6"/>
  <c r="G959" i="8" s="1"/>
  <c r="H2351" i="6"/>
  <c r="H2375" i="6"/>
  <c r="G935" i="8" s="1"/>
  <c r="H2445" i="6"/>
  <c r="G1005" i="8" s="1"/>
  <c r="H2325" i="6"/>
  <c r="G885" i="8" s="1"/>
  <c r="H2397" i="6"/>
  <c r="G957" i="8" s="1"/>
  <c r="H2349" i="6"/>
  <c r="H2421" i="6"/>
  <c r="G981" i="8" s="1"/>
  <c r="H2373" i="6"/>
  <c r="G933" i="8" s="1"/>
  <c r="H1695" i="6"/>
  <c r="H1575" i="6"/>
  <c r="H1527" i="6"/>
  <c r="H1647" i="6"/>
  <c r="H1503" i="6"/>
  <c r="H1455" i="6"/>
  <c r="H1599" i="6"/>
  <c r="H1551" i="6"/>
  <c r="H1671" i="6"/>
  <c r="H1623" i="6"/>
  <c r="H1479" i="6"/>
  <c r="H1719" i="6"/>
  <c r="H1215" i="6"/>
  <c r="H1167" i="6"/>
  <c r="H1263" i="6"/>
  <c r="H1191" i="6"/>
  <c r="H1287" i="6"/>
  <c r="H1239" i="6"/>
  <c r="H2138" i="6"/>
  <c r="H2114" i="6"/>
  <c r="H2090" i="6"/>
  <c r="H1898" i="6"/>
  <c r="H1874" i="6"/>
  <c r="H2066" i="6"/>
  <c r="H1946" i="6"/>
  <c r="H2018" i="6"/>
  <c r="H1994" i="6"/>
  <c r="H2042" i="6"/>
  <c r="H1970" i="6"/>
  <c r="H1922" i="6"/>
  <c r="H188" i="6"/>
  <c r="H212" i="6"/>
  <c r="H164" i="6"/>
  <c r="H284" i="6"/>
  <c r="H236" i="6"/>
  <c r="H260" i="6"/>
  <c r="F143" i="7"/>
  <c r="H143" i="7" s="1"/>
  <c r="I26" i="3" l="1"/>
  <c r="I44" i="3"/>
  <c r="I52" i="3"/>
  <c r="I49" i="3"/>
  <c r="I22" i="3"/>
  <c r="I29" i="3"/>
  <c r="I30" i="3"/>
  <c r="I27" i="3"/>
  <c r="I6" i="3"/>
  <c r="I43" i="3"/>
  <c r="I10" i="3"/>
  <c r="I45" i="3"/>
  <c r="I21" i="3"/>
  <c r="I46" i="3"/>
  <c r="I38" i="3"/>
  <c r="I32" i="3"/>
  <c r="I5" i="3"/>
  <c r="I31" i="3"/>
  <c r="I28" i="3"/>
  <c r="I39" i="3"/>
  <c r="I41" i="3"/>
  <c r="I35" i="3"/>
  <c r="I2" i="3"/>
  <c r="G615" i="8"/>
  <c r="G606" i="8"/>
  <c r="H811" i="8"/>
  <c r="J811" i="8" s="1"/>
  <c r="H74" i="8"/>
  <c r="J74" i="8" s="1"/>
  <c r="H615" i="8"/>
  <c r="J615" i="8" s="1"/>
  <c r="H763" i="8"/>
  <c r="J763" i="8" s="1"/>
  <c r="G124" i="8"/>
  <c r="G242" i="8"/>
  <c r="I137" i="7"/>
  <c r="J137" i="7" s="1"/>
  <c r="G794" i="8"/>
  <c r="G639" i="8"/>
  <c r="G150" i="8"/>
  <c r="I97" i="7"/>
  <c r="J97" i="7" s="1"/>
  <c r="H652" i="8"/>
  <c r="J652" i="8" s="1"/>
  <c r="I12" i="7"/>
  <c r="J12" i="7" s="1"/>
  <c r="H859" i="8"/>
  <c r="J859" i="8" s="1"/>
  <c r="G708" i="8"/>
  <c r="I96" i="7"/>
  <c r="J96" i="7" s="1"/>
  <c r="H602" i="8"/>
  <c r="J602" i="8" s="1"/>
  <c r="H754" i="8"/>
  <c r="J754" i="8" s="1"/>
  <c r="G652" i="8"/>
  <c r="G252" i="8"/>
  <c r="H798" i="8"/>
  <c r="J798" i="8" s="1"/>
  <c r="G188" i="8"/>
  <c r="G279" i="8"/>
  <c r="G810" i="8"/>
  <c r="G619" i="8"/>
  <c r="H188" i="8"/>
  <c r="J188" i="8" s="1"/>
  <c r="H667" i="8"/>
  <c r="J667" i="8" s="1"/>
  <c r="H668" i="8"/>
  <c r="J668" i="8" s="1"/>
  <c r="H36" i="8"/>
  <c r="J36" i="8" s="1"/>
  <c r="H849" i="8"/>
  <c r="J849" i="8" s="1"/>
  <c r="H855" i="8"/>
  <c r="J855" i="8" s="1"/>
  <c r="G729" i="8"/>
  <c r="G60" i="8"/>
  <c r="H807" i="8"/>
  <c r="J807" i="8" s="1"/>
  <c r="G668" i="8"/>
  <c r="G724" i="8"/>
  <c r="G831" i="8"/>
  <c r="G628" i="8"/>
  <c r="G770" i="8"/>
  <c r="G818" i="8"/>
  <c r="G578" i="8"/>
  <c r="G222" i="8"/>
  <c r="H812" i="8"/>
  <c r="J812" i="8" s="1"/>
  <c r="H471" i="8"/>
  <c r="J471" i="8" s="1"/>
  <c r="G835" i="8"/>
  <c r="G716" i="8"/>
  <c r="G687" i="8"/>
  <c r="G266" i="8"/>
  <c r="G626" i="8"/>
  <c r="G595" i="8"/>
  <c r="G692" i="8"/>
  <c r="H506" i="8"/>
  <c r="J506" i="8" s="1"/>
  <c r="H458" i="8"/>
  <c r="J458" i="8" s="1"/>
  <c r="H122" i="8"/>
  <c r="J122" i="8" s="1"/>
  <c r="H698" i="8"/>
  <c r="J698" i="8" s="1"/>
  <c r="H174" i="8"/>
  <c r="J174" i="8" s="1"/>
  <c r="H846" i="8"/>
  <c r="J846" i="8" s="1"/>
  <c r="H764" i="8"/>
  <c r="J764" i="8" s="1"/>
  <c r="H460" i="8"/>
  <c r="J460" i="8" s="1"/>
  <c r="H222" i="8"/>
  <c r="J222" i="8" s="1"/>
  <c r="H556" i="8"/>
  <c r="J556" i="8" s="1"/>
  <c r="H92" i="8"/>
  <c r="J92" i="8" s="1"/>
  <c r="H702" i="8"/>
  <c r="J702" i="8" s="1"/>
  <c r="H858" i="8"/>
  <c r="J858" i="8" s="1"/>
  <c r="I89" i="7"/>
  <c r="J89" i="7" s="1"/>
  <c r="G30" i="8"/>
  <c r="G803" i="8"/>
  <c r="G484" i="8"/>
  <c r="G786" i="8"/>
  <c r="H654" i="8"/>
  <c r="J654" i="8" s="1"/>
  <c r="H172" i="8"/>
  <c r="J172" i="8" s="1"/>
  <c r="H554" i="8"/>
  <c r="J554" i="8" s="1"/>
  <c r="H266" i="8"/>
  <c r="J266" i="8" s="1"/>
  <c r="G738" i="8"/>
  <c r="G834" i="8"/>
  <c r="G764" i="8"/>
  <c r="G100" i="8"/>
  <c r="I139" i="7"/>
  <c r="J139" i="7" s="1"/>
  <c r="H604" i="8"/>
  <c r="J604" i="8" s="1"/>
  <c r="H170" i="8"/>
  <c r="J170" i="8" s="1"/>
  <c r="G850" i="8"/>
  <c r="G860" i="8"/>
  <c r="G76" i="8"/>
  <c r="G807" i="8"/>
  <c r="G554" i="8"/>
  <c r="G580" i="8"/>
  <c r="H606" i="8"/>
  <c r="J606" i="8" s="1"/>
  <c r="I47" i="7"/>
  <c r="J47" i="7" s="1"/>
  <c r="H700" i="8"/>
  <c r="J700" i="8" s="1"/>
  <c r="H842" i="8"/>
  <c r="J842" i="8" s="1"/>
  <c r="H716" i="8"/>
  <c r="J716" i="8" s="1"/>
  <c r="G108" i="8"/>
  <c r="G730" i="8"/>
  <c r="G198" i="8"/>
  <c r="G759" i="8"/>
  <c r="G458" i="8"/>
  <c r="G174" i="8"/>
  <c r="G268" i="8"/>
  <c r="G620" i="8"/>
  <c r="G604" i="8"/>
  <c r="G500" i="8"/>
  <c r="G846" i="8"/>
  <c r="G602" i="8"/>
  <c r="G726" i="8"/>
  <c r="G180" i="8"/>
  <c r="G228" i="8"/>
  <c r="G156" i="8"/>
  <c r="H39" i="8"/>
  <c r="J39" i="8" s="1"/>
  <c r="H44" i="8"/>
  <c r="J44" i="8" s="1"/>
  <c r="H860" i="8"/>
  <c r="J860" i="8" s="1"/>
  <c r="G684" i="8"/>
  <c r="H218" i="8"/>
  <c r="J218" i="8" s="1"/>
  <c r="G674" i="8"/>
  <c r="G740" i="8"/>
  <c r="G122" i="8"/>
  <c r="G779" i="8"/>
  <c r="G126" i="8"/>
  <c r="G44" i="8"/>
  <c r="G462" i="8"/>
  <c r="G548" i="8"/>
  <c r="G822" i="8"/>
  <c r="I13" i="7"/>
  <c r="J13" i="7" s="1"/>
  <c r="G851" i="8"/>
  <c r="H87" i="8"/>
  <c r="J87" i="8" s="1"/>
  <c r="G777" i="8"/>
  <c r="G650" i="8"/>
  <c r="G612" i="8"/>
  <c r="G667" i="8"/>
  <c r="G754" i="8"/>
  <c r="G825" i="8"/>
  <c r="G812" i="8"/>
  <c r="G260" i="8"/>
  <c r="G6" i="8"/>
  <c r="H660" i="8"/>
  <c r="J660" i="8" s="1"/>
  <c r="H135" i="8"/>
  <c r="J135" i="8" s="1"/>
  <c r="G255" i="8"/>
  <c r="G698" i="8"/>
  <c r="G762" i="8"/>
  <c r="G715" i="8"/>
  <c r="G236" i="8"/>
  <c r="G436" i="8"/>
  <c r="G750" i="8"/>
  <c r="H284" i="8"/>
  <c r="J284" i="8" s="1"/>
  <c r="H755" i="8"/>
  <c r="J755" i="8" s="1"/>
  <c r="H794" i="8"/>
  <c r="J794" i="8" s="1"/>
  <c r="H276" i="8"/>
  <c r="J276" i="8" s="1"/>
  <c r="F71" i="7"/>
  <c r="H71" i="7" s="1"/>
  <c r="G901" i="8"/>
  <c r="I133" i="7"/>
  <c r="J133" i="7" s="1"/>
  <c r="H1007" i="8"/>
  <c r="J1007" i="8" s="1"/>
  <c r="I132" i="7"/>
  <c r="J132" i="7" s="1"/>
  <c r="H959" i="8"/>
  <c r="J959" i="8" s="1"/>
  <c r="G476" i="8"/>
  <c r="I91" i="7"/>
  <c r="J91" i="7" s="1"/>
  <c r="H1000" i="8"/>
  <c r="J1000" i="8" s="1"/>
  <c r="I24" i="7"/>
  <c r="J24" i="7" s="1"/>
  <c r="H941" i="8"/>
  <c r="J941" i="8" s="1"/>
  <c r="I131" i="7"/>
  <c r="J131" i="7" s="1"/>
  <c r="H911" i="8"/>
  <c r="J911" i="8" s="1"/>
  <c r="I23" i="7"/>
  <c r="J23" i="7" s="1"/>
  <c r="H893" i="8"/>
  <c r="J893" i="8" s="1"/>
  <c r="G827" i="8"/>
  <c r="G532" i="8"/>
  <c r="G858" i="8"/>
  <c r="G778" i="8"/>
  <c r="G849" i="8"/>
  <c r="G84" i="8"/>
  <c r="G4" i="8"/>
  <c r="G826" i="8"/>
  <c r="G788" i="8"/>
  <c r="G212" i="8"/>
  <c r="G838" i="8"/>
  <c r="G132" i="8"/>
  <c r="G28" i="8"/>
  <c r="G556" i="8"/>
  <c r="G452" i="8"/>
  <c r="I138" i="7"/>
  <c r="J138" i="7" s="1"/>
  <c r="H180" i="8"/>
  <c r="J180" i="8" s="1"/>
  <c r="F119" i="7"/>
  <c r="H119" i="7" s="1"/>
  <c r="G909" i="8"/>
  <c r="F95" i="7"/>
  <c r="H95" i="7" s="1"/>
  <c r="G905" i="8"/>
  <c r="F41" i="7"/>
  <c r="H41" i="7" s="1"/>
  <c r="G896" i="8"/>
  <c r="G510" i="8"/>
  <c r="I90" i="7"/>
  <c r="J90" i="7" s="1"/>
  <c r="H952" i="8"/>
  <c r="J952" i="8" s="1"/>
  <c r="F137" i="7"/>
  <c r="H137" i="7" s="1"/>
  <c r="G912" i="8"/>
  <c r="G790" i="8"/>
  <c r="H26" i="8"/>
  <c r="J26" i="8" s="1"/>
  <c r="G204" i="8"/>
  <c r="G836" i="8"/>
  <c r="G766" i="8"/>
  <c r="G12" i="8"/>
  <c r="G731" i="8"/>
  <c r="G52" i="8"/>
  <c r="G572" i="8"/>
  <c r="G676" i="8"/>
  <c r="H236" i="8"/>
  <c r="J236" i="8" s="1"/>
  <c r="I11" i="7"/>
  <c r="J11" i="7" s="1"/>
  <c r="H891" i="8"/>
  <c r="J891" i="8" s="1"/>
  <c r="I109" i="7"/>
  <c r="J109" i="7" s="1"/>
  <c r="H715" i="8"/>
  <c r="J715" i="8" s="1"/>
  <c r="H851" i="8"/>
  <c r="J851" i="8" s="1"/>
  <c r="I36" i="7"/>
  <c r="J36" i="7" s="1"/>
  <c r="H943" i="8"/>
  <c r="J943" i="8" s="1"/>
  <c r="H228" i="8"/>
  <c r="J228" i="8" s="1"/>
  <c r="H750" i="8"/>
  <c r="J750" i="8" s="1"/>
  <c r="F35" i="7"/>
  <c r="H35" i="7" s="1"/>
  <c r="G895" i="8"/>
  <c r="G276" i="8"/>
  <c r="H572" i="8"/>
  <c r="J572" i="8" s="1"/>
  <c r="F11" i="7"/>
  <c r="H11" i="7" s="1"/>
  <c r="G891" i="8"/>
  <c r="I72" i="7"/>
  <c r="J72" i="7" s="1"/>
  <c r="H949" i="8"/>
  <c r="J949" i="8" s="1"/>
  <c r="H746" i="8"/>
  <c r="J746" i="8" s="1"/>
  <c r="F131" i="7"/>
  <c r="H131" i="7" s="1"/>
  <c r="G911" i="8"/>
  <c r="H508" i="8"/>
  <c r="J508" i="8" s="1"/>
  <c r="H270" i="8"/>
  <c r="J270" i="8" s="1"/>
  <c r="G444" i="8"/>
  <c r="I78" i="7"/>
  <c r="J78" i="7" s="1"/>
  <c r="H950" i="8"/>
  <c r="J950" i="8" s="1"/>
  <c r="H558" i="8"/>
  <c r="J558" i="8" s="1"/>
  <c r="H766" i="8"/>
  <c r="J766" i="8" s="1"/>
  <c r="I77" i="7"/>
  <c r="J77" i="7" s="1"/>
  <c r="H902" i="8"/>
  <c r="J902" i="8" s="1"/>
  <c r="H268" i="8"/>
  <c r="J268" i="8" s="1"/>
  <c r="H620" i="8"/>
  <c r="J620" i="8" s="1"/>
  <c r="H850" i="8"/>
  <c r="J850" i="8" s="1"/>
  <c r="I144" i="7"/>
  <c r="J144" i="7" s="1"/>
  <c r="H961" i="8"/>
  <c r="J961" i="8" s="1"/>
  <c r="G495" i="8"/>
  <c r="H844" i="8"/>
  <c r="J844" i="8" s="1"/>
  <c r="G739" i="8"/>
  <c r="H462" i="8"/>
  <c r="J462" i="8" s="1"/>
  <c r="I101" i="7"/>
  <c r="J101" i="7" s="1"/>
  <c r="H762" i="8"/>
  <c r="J762" i="8" s="1"/>
  <c r="I79" i="7"/>
  <c r="J79" i="7" s="1"/>
  <c r="H998" i="8"/>
  <c r="J998" i="8" s="1"/>
  <c r="H516" i="8"/>
  <c r="J516" i="8" s="1"/>
  <c r="H220" i="8"/>
  <c r="J220" i="8" s="1"/>
  <c r="G862" i="8"/>
  <c r="G644" i="8"/>
  <c r="G534" i="8"/>
  <c r="I102" i="7"/>
  <c r="J102" i="7" s="1"/>
  <c r="H810" i="8"/>
  <c r="J810" i="8" s="1"/>
  <c r="G438" i="8"/>
  <c r="G735" i="8"/>
  <c r="H126" i="8"/>
  <c r="J126" i="8" s="1"/>
  <c r="H76" i="8"/>
  <c r="J76" i="8" s="1"/>
  <c r="H802" i="8"/>
  <c r="J802" i="8" s="1"/>
  <c r="I73" i="7"/>
  <c r="J73" i="7" s="1"/>
  <c r="H997" i="8"/>
  <c r="J997" i="8" s="1"/>
  <c r="H748" i="8"/>
  <c r="J748" i="8" s="1"/>
  <c r="G700" i="8"/>
  <c r="G802" i="8"/>
  <c r="H803" i="8"/>
  <c r="J803" i="8" s="1"/>
  <c r="I145" i="7"/>
  <c r="J145" i="7" s="1"/>
  <c r="H1009" i="8"/>
  <c r="J1009" i="8" s="1"/>
  <c r="H476" i="8"/>
  <c r="J476" i="8" s="1"/>
  <c r="I143" i="7"/>
  <c r="J143" i="7" s="1"/>
  <c r="H913" i="8"/>
  <c r="J913" i="8" s="1"/>
  <c r="G39" i="8"/>
  <c r="G530" i="8"/>
  <c r="G660" i="8"/>
  <c r="G811" i="8"/>
  <c r="G630" i="8"/>
  <c r="G207" i="8"/>
  <c r="G270" i="8"/>
  <c r="G220" i="8"/>
  <c r="G2" i="8"/>
  <c r="G820" i="8"/>
  <c r="G755" i="8"/>
  <c r="G63" i="8"/>
  <c r="G68" i="8"/>
  <c r="G486" i="8"/>
  <c r="G434" i="8"/>
  <c r="H814" i="8"/>
  <c r="J814" i="8" s="1"/>
  <c r="H84" i="8"/>
  <c r="J84" i="8" s="1"/>
  <c r="H801" i="8"/>
  <c r="J801" i="8" s="1"/>
  <c r="H30" i="8"/>
  <c r="J30" i="8" s="1"/>
  <c r="H28" i="8"/>
  <c r="J28" i="8" s="1"/>
  <c r="H650" i="8"/>
  <c r="J650" i="8" s="1"/>
  <c r="G742" i="8"/>
  <c r="I119" i="7"/>
  <c r="J119" i="7" s="1"/>
  <c r="H909" i="8"/>
  <c r="J909" i="8" s="1"/>
  <c r="G471" i="8"/>
  <c r="G519" i="8"/>
  <c r="G567" i="8"/>
  <c r="G722" i="8"/>
  <c r="G691" i="8"/>
  <c r="G246" i="8"/>
  <c r="G148" i="8"/>
  <c r="G50" i="8"/>
  <c r="G844" i="8"/>
  <c r="G564" i="8"/>
  <c r="G111" i="8"/>
  <c r="G116" i="8"/>
  <c r="G460" i="8"/>
  <c r="G855" i="8"/>
  <c r="I25" i="7"/>
  <c r="J25" i="7" s="1"/>
  <c r="H711" i="8"/>
  <c r="J711" i="8" s="1"/>
  <c r="H708" i="8"/>
  <c r="J708" i="8" s="1"/>
  <c r="I42" i="7"/>
  <c r="J42" i="7" s="1"/>
  <c r="H944" i="8"/>
  <c r="J944" i="8" s="1"/>
  <c r="H132" i="8"/>
  <c r="J132" i="8" s="1"/>
  <c r="H753" i="8"/>
  <c r="J753" i="8" s="1"/>
  <c r="H564" i="8"/>
  <c r="J564" i="8" s="1"/>
  <c r="H78" i="8"/>
  <c r="J78" i="8" s="1"/>
  <c r="H124" i="8"/>
  <c r="J124" i="8" s="1"/>
  <c r="H567" i="8"/>
  <c r="J567" i="8" s="1"/>
  <c r="H524" i="8"/>
  <c r="J524" i="8" s="1"/>
  <c r="G783" i="8"/>
  <c r="H796" i="8"/>
  <c r="J796" i="8" s="1"/>
  <c r="I120" i="7"/>
  <c r="J120" i="7" s="1"/>
  <c r="H957" i="8"/>
  <c r="J957" i="8" s="1"/>
  <c r="G678" i="8"/>
  <c r="G506" i="8"/>
  <c r="H619" i="8"/>
  <c r="J619" i="8" s="1"/>
  <c r="G643" i="8"/>
  <c r="H510" i="8"/>
  <c r="J510" i="8" s="1"/>
  <c r="G244" i="8"/>
  <c r="G170" i="8"/>
  <c r="G558" i="8"/>
  <c r="F89" i="7"/>
  <c r="H89" i="7" s="1"/>
  <c r="G904" i="8"/>
  <c r="G787" i="8"/>
  <c r="G654" i="8"/>
  <c r="G801" i="8"/>
  <c r="G196" i="8"/>
  <c r="G98" i="8"/>
  <c r="G748" i="8"/>
  <c r="G468" i="8"/>
  <c r="G87" i="8"/>
  <c r="G102" i="8"/>
  <c r="G92" i="8"/>
  <c r="G596" i="8"/>
  <c r="G798" i="8"/>
  <c r="H663" i="8"/>
  <c r="J663" i="8" s="1"/>
  <c r="H612" i="8"/>
  <c r="J612" i="8" s="1"/>
  <c r="H862" i="8"/>
  <c r="J862" i="8" s="1"/>
  <c r="I43" i="7"/>
  <c r="J43" i="7" s="1"/>
  <c r="H992" i="8"/>
  <c r="J992" i="8" s="1"/>
  <c r="H468" i="8"/>
  <c r="J468" i="8" s="1"/>
  <c r="I71" i="7"/>
  <c r="J71" i="7" s="1"/>
  <c r="H901" i="8"/>
  <c r="J901" i="8" s="1"/>
  <c r="F9" i="7"/>
  <c r="H9" i="7" s="1"/>
  <c r="G915" i="8"/>
  <c r="F77" i="7"/>
  <c r="H77" i="7" s="1"/>
  <c r="G902" i="8"/>
  <c r="F23" i="7"/>
  <c r="H23" i="7" s="1"/>
  <c r="G893" i="8"/>
  <c r="G194" i="8"/>
  <c r="G15" i="8"/>
  <c r="G492" i="8"/>
  <c r="G543" i="8"/>
  <c r="G746" i="8"/>
  <c r="G763" i="8"/>
  <c r="G702" i="8"/>
  <c r="G159" i="8"/>
  <c r="G172" i="8"/>
  <c r="G26" i="8"/>
  <c r="G540" i="8"/>
  <c r="G135" i="8"/>
  <c r="G78" i="8"/>
  <c r="G140" i="8"/>
  <c r="G447" i="8"/>
  <c r="G508" i="8"/>
  <c r="G524" i="8"/>
  <c r="G482" i="8"/>
  <c r="I41" i="7"/>
  <c r="J41" i="7" s="1"/>
  <c r="H896" i="8"/>
  <c r="J896" i="8" s="1"/>
  <c r="H519" i="8"/>
  <c r="J519" i="8" s="1"/>
  <c r="G796" i="8"/>
  <c r="I121" i="7"/>
  <c r="J121" i="7" s="1"/>
  <c r="H1005" i="8"/>
  <c r="J1005" i="8" s="1"/>
  <c r="G842" i="8"/>
  <c r="G591" i="8"/>
  <c r="G582" i="8"/>
  <c r="G772" i="8"/>
  <c r="G663" i="8"/>
  <c r="G711" i="8"/>
  <c r="G588" i="8"/>
  <c r="G636" i="8"/>
  <c r="G859" i="8"/>
  <c r="G231" i="8"/>
  <c r="G753" i="8"/>
  <c r="G74" i="8"/>
  <c r="G814" i="8"/>
  <c r="G516" i="8"/>
  <c r="G54" i="8"/>
  <c r="G20" i="8"/>
  <c r="G774" i="8"/>
  <c r="I95" i="7"/>
  <c r="J95" i="7" s="1"/>
  <c r="H905" i="8"/>
  <c r="J905" i="8" s="1"/>
  <c r="H140" i="8"/>
  <c r="J140" i="8" s="1"/>
  <c r="H759" i="8"/>
  <c r="J759" i="8" s="1"/>
  <c r="I48" i="7"/>
  <c r="J48" i="7" s="1"/>
  <c r="I53" i="7"/>
  <c r="J53" i="7" s="1"/>
  <c r="I103" i="7"/>
  <c r="J103" i="7" s="1"/>
  <c r="I60" i="7"/>
  <c r="J60" i="7" s="1"/>
  <c r="I55" i="7"/>
  <c r="J55" i="7" s="1"/>
  <c r="I127" i="7"/>
  <c r="J127" i="7" s="1"/>
  <c r="I125" i="7"/>
  <c r="J125" i="7" s="1"/>
  <c r="I126" i="7"/>
  <c r="J126" i="7" s="1"/>
  <c r="I18" i="7"/>
  <c r="J18" i="7" s="1"/>
  <c r="I443" i="6"/>
  <c r="I444" i="6"/>
  <c r="I445" i="6"/>
  <c r="I446" i="6"/>
  <c r="I455" i="6"/>
  <c r="I456" i="6"/>
  <c r="I457" i="6"/>
  <c r="I434" i="6"/>
  <c r="I437" i="6"/>
  <c r="I441" i="6"/>
  <c r="I442" i="6"/>
  <c r="I447" i="6"/>
  <c r="I448" i="6"/>
  <c r="I451" i="6"/>
  <c r="I452" i="6"/>
  <c r="I439" i="6"/>
  <c r="I440" i="6"/>
  <c r="I449" i="6"/>
  <c r="I450" i="6"/>
  <c r="I454" i="6"/>
  <c r="I453" i="6"/>
  <c r="I436" i="6"/>
  <c r="I435" i="6"/>
  <c r="I438" i="6"/>
  <c r="I1303" i="6"/>
  <c r="I1304" i="6"/>
  <c r="I1305" i="6"/>
  <c r="I1306" i="6"/>
  <c r="I1313" i="6"/>
  <c r="I1319" i="6"/>
  <c r="I1320" i="6"/>
  <c r="I1321" i="6"/>
  <c r="I1300" i="6"/>
  <c r="I1301" i="6"/>
  <c r="I1298" i="6"/>
  <c r="I1315" i="6"/>
  <c r="I1299" i="6"/>
  <c r="I1316" i="6"/>
  <c r="I1317" i="6"/>
  <c r="I1318" i="6"/>
  <c r="I1302" i="6"/>
  <c r="I1311" i="6"/>
  <c r="I1312" i="6"/>
  <c r="I1314" i="6"/>
  <c r="I1307" i="6"/>
  <c r="I1308" i="6"/>
  <c r="I1309" i="6"/>
  <c r="I1310" i="6"/>
  <c r="I1683" i="6"/>
  <c r="I1684" i="6"/>
  <c r="I1685" i="6"/>
  <c r="I1686" i="6"/>
  <c r="I1689" i="6"/>
  <c r="I1690" i="6"/>
  <c r="I1691" i="6"/>
  <c r="I1692" i="6"/>
  <c r="I1693" i="6"/>
  <c r="I1696" i="6"/>
  <c r="I1697" i="6"/>
  <c r="I1700" i="6"/>
  <c r="I1705" i="6"/>
  <c r="I1701" i="6"/>
  <c r="I1702" i="6"/>
  <c r="I1703" i="6"/>
  <c r="I1704" i="6"/>
  <c r="I1682" i="6"/>
  <c r="I1687" i="6"/>
  <c r="I1694" i="6"/>
  <c r="I1695" i="6"/>
  <c r="I1688" i="6"/>
  <c r="I1699" i="6"/>
  <c r="I1698" i="6"/>
  <c r="I303" i="6"/>
  <c r="I304" i="6"/>
  <c r="I305" i="6"/>
  <c r="I306" i="6"/>
  <c r="I307" i="6"/>
  <c r="I308" i="6"/>
  <c r="I309" i="6"/>
  <c r="I310" i="6"/>
  <c r="I313" i="6"/>
  <c r="I311" i="6"/>
  <c r="I312" i="6"/>
  <c r="I290" i="6"/>
  <c r="I297" i="6"/>
  <c r="I302" i="6"/>
  <c r="I298" i="6"/>
  <c r="I299" i="6"/>
  <c r="I300" i="6"/>
  <c r="I301" i="6"/>
  <c r="I291" i="6"/>
  <c r="I292" i="6"/>
  <c r="I296" i="6"/>
  <c r="I293" i="6"/>
  <c r="I294" i="6"/>
  <c r="I295" i="6"/>
  <c r="I2127" i="6"/>
  <c r="I2128" i="6"/>
  <c r="I2129" i="6"/>
  <c r="I2130" i="6"/>
  <c r="I2133" i="6"/>
  <c r="I2114" i="6"/>
  <c r="I2134" i="6"/>
  <c r="I2117" i="6"/>
  <c r="I2118" i="6"/>
  <c r="I2122" i="6"/>
  <c r="I2123" i="6"/>
  <c r="I2119" i="6"/>
  <c r="I2120" i="6"/>
  <c r="I2121" i="6"/>
  <c r="I2132" i="6"/>
  <c r="I2135" i="6"/>
  <c r="I2136" i="6"/>
  <c r="I2137" i="6"/>
  <c r="I2126" i="6"/>
  <c r="I2124" i="6"/>
  <c r="I2125" i="6"/>
  <c r="I2131" i="6"/>
  <c r="I2116" i="6"/>
  <c r="I2115" i="6"/>
  <c r="I583" i="6"/>
  <c r="H295" i="8" s="1"/>
  <c r="J295" i="8" s="1"/>
  <c r="I584" i="6"/>
  <c r="H296" i="8" s="1"/>
  <c r="J296" i="8" s="1"/>
  <c r="I585" i="6"/>
  <c r="H297" i="8" s="1"/>
  <c r="J297" i="8" s="1"/>
  <c r="I586" i="6"/>
  <c r="H298" i="8" s="1"/>
  <c r="J298" i="8" s="1"/>
  <c r="I579" i="6"/>
  <c r="H291" i="8" s="1"/>
  <c r="J291" i="8" s="1"/>
  <c r="I580" i="6"/>
  <c r="H292" i="8" s="1"/>
  <c r="J292" i="8" s="1"/>
  <c r="I581" i="6"/>
  <c r="H293" i="8" s="1"/>
  <c r="J293" i="8" s="1"/>
  <c r="I582" i="6"/>
  <c r="H294" i="8" s="1"/>
  <c r="J294" i="8" s="1"/>
  <c r="I589" i="6"/>
  <c r="H301" i="8" s="1"/>
  <c r="J301" i="8" s="1"/>
  <c r="I588" i="6"/>
  <c r="H300" i="8" s="1"/>
  <c r="J300" i="8" s="1"/>
  <c r="I590" i="6"/>
  <c r="H302" i="8" s="1"/>
  <c r="J302" i="8" s="1"/>
  <c r="I591" i="6"/>
  <c r="H303" i="8" s="1"/>
  <c r="J303" i="8" s="1"/>
  <c r="I592" i="6"/>
  <c r="H304" i="8" s="1"/>
  <c r="J304" i="8" s="1"/>
  <c r="I596" i="6"/>
  <c r="H308" i="8" s="1"/>
  <c r="J308" i="8" s="1"/>
  <c r="I593" i="6"/>
  <c r="H305" i="8" s="1"/>
  <c r="J305" i="8" s="1"/>
  <c r="I594" i="6"/>
  <c r="H306" i="8" s="1"/>
  <c r="J306" i="8" s="1"/>
  <c r="I595" i="6"/>
  <c r="H307" i="8" s="1"/>
  <c r="J307" i="8" s="1"/>
  <c r="I597" i="6"/>
  <c r="H309" i="8" s="1"/>
  <c r="J309" i="8" s="1"/>
  <c r="I578" i="6"/>
  <c r="H290" i="8" s="1"/>
  <c r="J290" i="8" s="1"/>
  <c r="I599" i="6"/>
  <c r="H311" i="8" s="1"/>
  <c r="J311" i="8" s="1"/>
  <c r="I600" i="6"/>
  <c r="H312" i="8" s="1"/>
  <c r="J312" i="8" s="1"/>
  <c r="I601" i="6"/>
  <c r="H313" i="8" s="1"/>
  <c r="J313" i="8" s="1"/>
  <c r="I587" i="6"/>
  <c r="H299" i="8" s="1"/>
  <c r="J299" i="8" s="1"/>
  <c r="I598" i="6"/>
  <c r="H310" i="8" s="1"/>
  <c r="J310" i="8" s="1"/>
  <c r="I1443" i="6"/>
  <c r="I1463" i="6"/>
  <c r="I1444" i="6"/>
  <c r="I1464" i="6"/>
  <c r="I1445" i="6"/>
  <c r="I1465" i="6"/>
  <c r="I1446" i="6"/>
  <c r="I1461" i="6"/>
  <c r="I1452" i="6"/>
  <c r="I1453" i="6"/>
  <c r="I1454" i="6"/>
  <c r="I1455" i="6"/>
  <c r="I1458" i="6"/>
  <c r="I1459" i="6"/>
  <c r="I1448" i="6"/>
  <c r="I1442" i="6"/>
  <c r="I1447" i="6"/>
  <c r="I1451" i="6"/>
  <c r="I1462" i="6"/>
  <c r="I1456" i="6"/>
  <c r="I1457" i="6"/>
  <c r="I1460" i="6"/>
  <c r="I1449" i="6"/>
  <c r="I1450" i="6"/>
  <c r="I1829" i="6"/>
  <c r="I1849" i="6"/>
  <c r="I1837" i="6"/>
  <c r="I1838" i="6"/>
  <c r="I1839" i="6"/>
  <c r="I1840" i="6"/>
  <c r="I1843" i="6"/>
  <c r="I1844" i="6"/>
  <c r="I1828" i="6"/>
  <c r="I1827" i="6"/>
  <c r="I1826" i="6"/>
  <c r="I1830" i="6"/>
  <c r="I1831" i="6"/>
  <c r="I1833" i="6"/>
  <c r="I1835" i="6"/>
  <c r="I1832" i="6"/>
  <c r="I1834" i="6"/>
  <c r="I1836" i="6"/>
  <c r="I1847" i="6"/>
  <c r="I1841" i="6"/>
  <c r="I1842" i="6"/>
  <c r="I1845" i="6"/>
  <c r="I1848" i="6"/>
  <c r="I1846" i="6"/>
  <c r="I1543" i="6"/>
  <c r="I1544" i="6"/>
  <c r="I1545" i="6"/>
  <c r="I1546" i="6"/>
  <c r="I1561" i="6"/>
  <c r="I1556" i="6"/>
  <c r="I1557" i="6"/>
  <c r="I1558" i="6"/>
  <c r="I1559" i="6"/>
  <c r="I1538" i="6"/>
  <c r="I1539" i="6"/>
  <c r="I1550" i="6"/>
  <c r="I1555" i="6"/>
  <c r="I1560" i="6"/>
  <c r="I1551" i="6"/>
  <c r="I1552" i="6"/>
  <c r="I1553" i="6"/>
  <c r="I1554" i="6"/>
  <c r="I1548" i="6"/>
  <c r="I1549" i="6"/>
  <c r="I1540" i="6"/>
  <c r="I1541" i="6"/>
  <c r="I1547" i="6"/>
  <c r="I1542" i="6"/>
  <c r="I1023" i="6"/>
  <c r="I1024" i="6"/>
  <c r="I1025" i="6"/>
  <c r="I1026" i="6"/>
  <c r="I1031" i="6"/>
  <c r="I1032" i="6"/>
  <c r="I1033" i="6"/>
  <c r="I1010" i="6"/>
  <c r="I1013" i="6"/>
  <c r="I1011" i="6"/>
  <c r="I1012" i="6"/>
  <c r="I1014" i="6"/>
  <c r="I1015" i="6"/>
  <c r="I1018" i="6"/>
  <c r="I1019" i="6"/>
  <c r="I1016" i="6"/>
  <c r="I1017" i="6"/>
  <c r="I1020" i="6"/>
  <c r="I1021" i="6"/>
  <c r="I1028" i="6"/>
  <c r="I1022" i="6"/>
  <c r="I1027" i="6"/>
  <c r="I1029" i="6"/>
  <c r="I1030" i="6"/>
  <c r="I243" i="6"/>
  <c r="I263" i="6"/>
  <c r="I244" i="6"/>
  <c r="I264" i="6"/>
  <c r="I245" i="6"/>
  <c r="I265" i="6"/>
  <c r="I246" i="6"/>
  <c r="I255" i="6"/>
  <c r="I256" i="6"/>
  <c r="I257" i="6"/>
  <c r="I258" i="6"/>
  <c r="I261" i="6"/>
  <c r="I242" i="6"/>
  <c r="I247" i="6"/>
  <c r="I248" i="6"/>
  <c r="I251" i="6"/>
  <c r="I252" i="6"/>
  <c r="I253" i="6"/>
  <c r="I254" i="6"/>
  <c r="I259" i="6"/>
  <c r="I260" i="6"/>
  <c r="I262" i="6"/>
  <c r="I249" i="6"/>
  <c r="I250" i="6"/>
  <c r="I2307" i="6"/>
  <c r="H867" i="8" s="1"/>
  <c r="J867" i="8" s="1"/>
  <c r="I2327" i="6"/>
  <c r="H887" i="8" s="1"/>
  <c r="J887" i="8" s="1"/>
  <c r="I2308" i="6"/>
  <c r="H868" i="8" s="1"/>
  <c r="J868" i="8" s="1"/>
  <c r="I2328" i="6"/>
  <c r="H888" i="8" s="1"/>
  <c r="J888" i="8" s="1"/>
  <c r="I2309" i="6"/>
  <c r="H869" i="8" s="1"/>
  <c r="J869" i="8" s="1"/>
  <c r="I2329" i="6"/>
  <c r="H889" i="8" s="1"/>
  <c r="J889" i="8" s="1"/>
  <c r="I2310" i="6"/>
  <c r="H870" i="8" s="1"/>
  <c r="J870" i="8" s="1"/>
  <c r="I2313" i="6"/>
  <c r="H873" i="8" s="1"/>
  <c r="J873" i="8" s="1"/>
  <c r="I2306" i="6"/>
  <c r="H866" i="8" s="1"/>
  <c r="J866" i="8" s="1"/>
  <c r="I2311" i="6"/>
  <c r="H871" i="8" s="1"/>
  <c r="J871" i="8" s="1"/>
  <c r="I2312" i="6"/>
  <c r="H872" i="8" s="1"/>
  <c r="J872" i="8" s="1"/>
  <c r="I2316" i="6"/>
  <c r="H876" i="8" s="1"/>
  <c r="J876" i="8" s="1"/>
  <c r="I2314" i="6"/>
  <c r="H874" i="8" s="1"/>
  <c r="J874" i="8" s="1"/>
  <c r="I2315" i="6"/>
  <c r="H875" i="8" s="1"/>
  <c r="J875" i="8" s="1"/>
  <c r="I2317" i="6"/>
  <c r="H877" i="8" s="1"/>
  <c r="J877" i="8" s="1"/>
  <c r="I2318" i="6"/>
  <c r="H878" i="8" s="1"/>
  <c r="J878" i="8" s="1"/>
  <c r="I2319" i="6"/>
  <c r="H879" i="8" s="1"/>
  <c r="J879" i="8" s="1"/>
  <c r="I2322" i="6"/>
  <c r="H882" i="8" s="1"/>
  <c r="J882" i="8" s="1"/>
  <c r="I2324" i="6"/>
  <c r="H884" i="8" s="1"/>
  <c r="J884" i="8" s="1"/>
  <c r="I2326" i="6"/>
  <c r="H886" i="8" s="1"/>
  <c r="J886" i="8" s="1"/>
  <c r="I2320" i="6"/>
  <c r="H880" i="8" s="1"/>
  <c r="J880" i="8" s="1"/>
  <c r="I2325" i="6"/>
  <c r="H885" i="8" s="1"/>
  <c r="J885" i="8" s="1"/>
  <c r="I2321" i="6"/>
  <c r="H881" i="8" s="1"/>
  <c r="J881" i="8" s="1"/>
  <c r="I2323" i="6"/>
  <c r="H883" i="8" s="1"/>
  <c r="J883" i="8" s="1"/>
  <c r="I1989" i="6"/>
  <c r="I1984" i="6"/>
  <c r="I1985" i="6"/>
  <c r="I1986" i="6"/>
  <c r="I1987" i="6"/>
  <c r="I1970" i="6"/>
  <c r="I1991" i="6"/>
  <c r="I1971" i="6"/>
  <c r="I1992" i="6"/>
  <c r="I1972" i="6"/>
  <c r="I1977" i="6"/>
  <c r="I1973" i="6"/>
  <c r="I1974" i="6"/>
  <c r="I1975" i="6"/>
  <c r="I1978" i="6"/>
  <c r="I1976" i="6"/>
  <c r="H824" i="8" s="1"/>
  <c r="J824" i="8" s="1"/>
  <c r="I1979" i="6"/>
  <c r="I1983" i="6"/>
  <c r="I1988" i="6"/>
  <c r="I1990" i="6"/>
  <c r="I1982" i="6"/>
  <c r="I1993" i="6"/>
  <c r="I1980" i="6"/>
  <c r="I1981" i="6"/>
  <c r="I1749" i="6"/>
  <c r="I1732" i="6"/>
  <c r="I1753" i="6"/>
  <c r="I1733" i="6"/>
  <c r="I1734" i="6"/>
  <c r="I1735" i="6"/>
  <c r="I1738" i="6"/>
  <c r="I1739" i="6"/>
  <c r="I1740" i="6"/>
  <c r="I1730" i="6"/>
  <c r="I1731" i="6"/>
  <c r="I1736" i="6"/>
  <c r="I1737" i="6"/>
  <c r="I1744" i="6"/>
  <c r="I1741" i="6"/>
  <c r="I1743" i="6"/>
  <c r="I1742" i="6"/>
  <c r="I1745" i="6"/>
  <c r="I1747" i="6"/>
  <c r="I1748" i="6"/>
  <c r="I1752" i="6"/>
  <c r="I1751" i="6"/>
  <c r="I1746" i="6"/>
  <c r="I1750" i="6"/>
  <c r="I2367" i="6"/>
  <c r="H927" i="8" s="1"/>
  <c r="J927" i="8" s="1"/>
  <c r="I2368" i="6"/>
  <c r="H928" i="8" s="1"/>
  <c r="J928" i="8" s="1"/>
  <c r="I2369" i="6"/>
  <c r="H929" i="8" s="1"/>
  <c r="J929" i="8" s="1"/>
  <c r="I2370" i="6"/>
  <c r="H930" i="8" s="1"/>
  <c r="J930" i="8" s="1"/>
  <c r="I2373" i="6"/>
  <c r="H933" i="8" s="1"/>
  <c r="J933" i="8" s="1"/>
  <c r="I2361" i="6"/>
  <c r="H921" i="8" s="1"/>
  <c r="J921" i="8" s="1"/>
  <c r="I2362" i="6"/>
  <c r="H922" i="8" s="1"/>
  <c r="J922" i="8" s="1"/>
  <c r="I2363" i="6"/>
  <c r="H923" i="8" s="1"/>
  <c r="J923" i="8" s="1"/>
  <c r="I2366" i="6"/>
  <c r="H926" i="8" s="1"/>
  <c r="J926" i="8" s="1"/>
  <c r="I2364" i="6"/>
  <c r="H924" i="8" s="1"/>
  <c r="J924" i="8" s="1"/>
  <c r="I2365" i="6"/>
  <c r="H925" i="8" s="1"/>
  <c r="J925" i="8" s="1"/>
  <c r="I2374" i="6"/>
  <c r="H934" i="8" s="1"/>
  <c r="J934" i="8" s="1"/>
  <c r="I2375" i="6"/>
  <c r="H935" i="8" s="1"/>
  <c r="J935" i="8" s="1"/>
  <c r="I2376" i="6"/>
  <c r="H936" i="8" s="1"/>
  <c r="J936" i="8" s="1"/>
  <c r="I2377" i="6"/>
  <c r="H937" i="8" s="1"/>
  <c r="J937" i="8" s="1"/>
  <c r="I2354" i="6"/>
  <c r="H914" i="8" s="1"/>
  <c r="J914" i="8" s="1"/>
  <c r="I2359" i="6"/>
  <c r="H919" i="8" s="1"/>
  <c r="J919" i="8" s="1"/>
  <c r="I2358" i="6"/>
  <c r="H918" i="8" s="1"/>
  <c r="J918" i="8" s="1"/>
  <c r="I2360" i="6"/>
  <c r="H920" i="8" s="1"/>
  <c r="J920" i="8" s="1"/>
  <c r="I2355" i="6"/>
  <c r="H915" i="8" s="1"/>
  <c r="J915" i="8" s="1"/>
  <c r="I2357" i="6"/>
  <c r="H917" i="8" s="1"/>
  <c r="J917" i="8" s="1"/>
  <c r="I2371" i="6"/>
  <c r="H931" i="8" s="1"/>
  <c r="J931" i="8" s="1"/>
  <c r="I2372" i="6"/>
  <c r="H932" i="8" s="1"/>
  <c r="J932" i="8" s="1"/>
  <c r="I2356" i="6"/>
  <c r="H916" i="8" s="1"/>
  <c r="J916" i="8" s="1"/>
  <c r="I3" i="6"/>
  <c r="I23" i="6"/>
  <c r="I4" i="6"/>
  <c r="I24" i="6"/>
  <c r="I5" i="6"/>
  <c r="I25" i="6"/>
  <c r="I6" i="6"/>
  <c r="I7" i="6"/>
  <c r="I8" i="6"/>
  <c r="I9" i="6"/>
  <c r="I10" i="6"/>
  <c r="I13" i="6"/>
  <c r="I11" i="6"/>
  <c r="I12" i="6"/>
  <c r="I14" i="6"/>
  <c r="I15" i="6"/>
  <c r="I2" i="6"/>
  <c r="I18" i="6"/>
  <c r="I19" i="6"/>
  <c r="I16" i="6"/>
  <c r="I17" i="6"/>
  <c r="I20" i="6"/>
  <c r="I21" i="6"/>
  <c r="I22" i="6"/>
  <c r="I1203" i="6"/>
  <c r="I1223" i="6"/>
  <c r="I1204" i="6"/>
  <c r="I1224" i="6"/>
  <c r="I1205" i="6"/>
  <c r="I1225" i="6"/>
  <c r="I1206" i="6"/>
  <c r="I1207" i="6"/>
  <c r="I1208" i="6"/>
  <c r="I1209" i="6"/>
  <c r="I1210" i="6"/>
  <c r="I1213" i="6"/>
  <c r="I1211" i="6"/>
  <c r="I1212" i="6"/>
  <c r="I1214" i="6"/>
  <c r="I1215" i="6"/>
  <c r="I1218" i="6"/>
  <c r="I1219" i="6"/>
  <c r="I1220" i="6"/>
  <c r="I1202" i="6"/>
  <c r="I1217" i="6"/>
  <c r="I1216" i="6"/>
  <c r="I1222" i="6"/>
  <c r="I1221" i="6"/>
  <c r="I883" i="6"/>
  <c r="I884" i="6"/>
  <c r="I885" i="6"/>
  <c r="I866" i="6"/>
  <c r="I886" i="6"/>
  <c r="I879" i="6"/>
  <c r="I880" i="6"/>
  <c r="I881" i="6"/>
  <c r="I882" i="6"/>
  <c r="I889" i="6"/>
  <c r="I874" i="6"/>
  <c r="I875" i="6"/>
  <c r="I876" i="6"/>
  <c r="I877" i="6"/>
  <c r="I888" i="6"/>
  <c r="I870" i="6"/>
  <c r="I887" i="6"/>
  <c r="I871" i="6"/>
  <c r="I872" i="6"/>
  <c r="I873" i="6"/>
  <c r="I878" i="6"/>
  <c r="I868" i="6"/>
  <c r="I867" i="6"/>
  <c r="I869" i="6"/>
  <c r="I1163" i="6"/>
  <c r="I1164" i="6"/>
  <c r="I1165" i="6"/>
  <c r="I1166" i="6"/>
  <c r="I1155" i="6"/>
  <c r="I1156" i="6"/>
  <c r="I1157" i="6"/>
  <c r="I1158" i="6"/>
  <c r="I1161" i="6"/>
  <c r="I1174" i="6"/>
  <c r="I1175" i="6"/>
  <c r="I1176" i="6"/>
  <c r="I1177" i="6"/>
  <c r="I1159" i="6"/>
  <c r="I1160" i="6"/>
  <c r="I1169" i="6"/>
  <c r="I1170" i="6"/>
  <c r="I1162" i="6"/>
  <c r="I1167" i="6"/>
  <c r="I1168" i="6"/>
  <c r="I1171" i="6"/>
  <c r="I1154" i="6"/>
  <c r="I1172" i="6"/>
  <c r="I1173" i="6"/>
  <c r="I1403" i="6"/>
  <c r="I1404" i="6"/>
  <c r="I1405" i="6"/>
  <c r="I1406" i="6"/>
  <c r="I1413" i="6"/>
  <c r="I1398" i="6"/>
  <c r="I1399" i="6"/>
  <c r="I1400" i="6"/>
  <c r="I1401" i="6"/>
  <c r="I1408" i="6"/>
  <c r="I1409" i="6"/>
  <c r="I1396" i="6"/>
  <c r="I1397" i="6"/>
  <c r="I1402" i="6"/>
  <c r="I1407" i="6"/>
  <c r="I1411" i="6"/>
  <c r="I1410" i="6"/>
  <c r="I1412" i="6"/>
  <c r="I1394" i="6"/>
  <c r="I1395" i="6"/>
  <c r="I1415" i="6"/>
  <c r="I1414" i="6"/>
  <c r="I1417" i="6"/>
  <c r="I1416" i="6"/>
  <c r="I343" i="6"/>
  <c r="I344" i="6"/>
  <c r="I345" i="6"/>
  <c r="I346" i="6"/>
  <c r="I355" i="6"/>
  <c r="I356" i="6"/>
  <c r="I357" i="6"/>
  <c r="I358" i="6"/>
  <c r="I361" i="6"/>
  <c r="I341" i="6"/>
  <c r="I342" i="6"/>
  <c r="I347" i="6"/>
  <c r="I348" i="6"/>
  <c r="I351" i="6"/>
  <c r="I352" i="6"/>
  <c r="I349" i="6"/>
  <c r="I350" i="6"/>
  <c r="I360" i="6"/>
  <c r="I353" i="6"/>
  <c r="I354" i="6"/>
  <c r="I359" i="6"/>
  <c r="I338" i="6"/>
  <c r="I339" i="6"/>
  <c r="I340" i="6"/>
  <c r="I1789" i="6"/>
  <c r="I1795" i="6"/>
  <c r="I1796" i="6"/>
  <c r="I1797" i="6"/>
  <c r="I1798" i="6"/>
  <c r="I1780" i="6"/>
  <c r="I1801" i="6"/>
  <c r="I1781" i="6"/>
  <c r="I1788" i="6"/>
  <c r="I1799" i="6"/>
  <c r="I1790" i="6"/>
  <c r="I1791" i="6"/>
  <c r="I1794" i="6"/>
  <c r="I1792" i="6"/>
  <c r="I1793" i="6"/>
  <c r="I1778" i="6"/>
  <c r="I1783" i="6"/>
  <c r="I1784" i="6"/>
  <c r="I1786" i="6"/>
  <c r="I1782" i="6"/>
  <c r="I1779" i="6"/>
  <c r="I1785" i="6"/>
  <c r="I1787" i="6"/>
  <c r="I1800" i="6"/>
  <c r="I2407" i="6"/>
  <c r="H967" i="8" s="1"/>
  <c r="J967" i="8" s="1"/>
  <c r="I2408" i="6"/>
  <c r="H968" i="8" s="1"/>
  <c r="J968" i="8" s="1"/>
  <c r="I2409" i="6"/>
  <c r="H969" i="8" s="1"/>
  <c r="J969" i="8" s="1"/>
  <c r="I2410" i="6"/>
  <c r="H970" i="8" s="1"/>
  <c r="J970" i="8" s="1"/>
  <c r="I2413" i="6"/>
  <c r="H973" i="8" s="1"/>
  <c r="J973" i="8" s="1"/>
  <c r="I2416" i="6"/>
  <c r="H976" i="8" s="1"/>
  <c r="J976" i="8" s="1"/>
  <c r="I2421" i="6"/>
  <c r="H981" i="8" s="1"/>
  <c r="J981" i="8" s="1"/>
  <c r="I2417" i="6"/>
  <c r="H977" i="8" s="1"/>
  <c r="J977" i="8" s="1"/>
  <c r="I2418" i="6"/>
  <c r="H978" i="8" s="1"/>
  <c r="J978" i="8" s="1"/>
  <c r="I2419" i="6"/>
  <c r="H979" i="8" s="1"/>
  <c r="J979" i="8" s="1"/>
  <c r="I2420" i="6"/>
  <c r="H980" i="8" s="1"/>
  <c r="J980" i="8" s="1"/>
  <c r="I2405" i="6"/>
  <c r="H965" i="8" s="1"/>
  <c r="J965" i="8" s="1"/>
  <c r="I2406" i="6"/>
  <c r="H966" i="8" s="1"/>
  <c r="J966" i="8" s="1"/>
  <c r="I2411" i="6"/>
  <c r="H971" i="8" s="1"/>
  <c r="J971" i="8" s="1"/>
  <c r="I2422" i="6"/>
  <c r="H982" i="8" s="1"/>
  <c r="J982" i="8" s="1"/>
  <c r="I2425" i="6"/>
  <c r="H985" i="8" s="1"/>
  <c r="J985" i="8" s="1"/>
  <c r="I2414" i="6"/>
  <c r="H974" i="8" s="1"/>
  <c r="J974" i="8" s="1"/>
  <c r="I2424" i="6"/>
  <c r="H984" i="8" s="1"/>
  <c r="J984" i="8" s="1"/>
  <c r="I2412" i="6"/>
  <c r="H972" i="8" s="1"/>
  <c r="J972" i="8" s="1"/>
  <c r="I2415" i="6"/>
  <c r="H975" i="8" s="1"/>
  <c r="J975" i="8" s="1"/>
  <c r="I2423" i="6"/>
  <c r="H983" i="8" s="1"/>
  <c r="J983" i="8" s="1"/>
  <c r="I2402" i="6"/>
  <c r="H962" i="8" s="1"/>
  <c r="J962" i="8" s="1"/>
  <c r="I2404" i="6"/>
  <c r="H964" i="8" s="1"/>
  <c r="J964" i="8" s="1"/>
  <c r="I2403" i="6"/>
  <c r="H963" i="8" s="1"/>
  <c r="J963" i="8" s="1"/>
  <c r="I2267" i="6"/>
  <c r="I2268" i="6"/>
  <c r="I2269" i="6"/>
  <c r="I2270" i="6"/>
  <c r="I2273" i="6"/>
  <c r="I2281" i="6"/>
  <c r="I2261" i="6"/>
  <c r="I2258" i="6"/>
  <c r="I2259" i="6"/>
  <c r="I2260" i="6"/>
  <c r="I2262" i="6"/>
  <c r="I2263" i="6"/>
  <c r="I2272" i="6"/>
  <c r="I2266" i="6"/>
  <c r="I2271" i="6"/>
  <c r="I2276" i="6"/>
  <c r="I2274" i="6"/>
  <c r="I2264" i="6"/>
  <c r="I2265" i="6"/>
  <c r="I2275" i="6"/>
  <c r="I2277" i="6"/>
  <c r="I2278" i="6"/>
  <c r="I2279" i="6"/>
  <c r="I2280" i="6"/>
  <c r="I783" i="6"/>
  <c r="I784" i="6"/>
  <c r="I785" i="6"/>
  <c r="I786" i="6"/>
  <c r="I779" i="6"/>
  <c r="I780" i="6"/>
  <c r="I781" i="6"/>
  <c r="I782" i="6"/>
  <c r="I789" i="6"/>
  <c r="I774" i="6"/>
  <c r="I775" i="6"/>
  <c r="I776" i="6"/>
  <c r="I777" i="6"/>
  <c r="I788" i="6"/>
  <c r="I790" i="6"/>
  <c r="I772" i="6"/>
  <c r="I793" i="6"/>
  <c r="I773" i="6"/>
  <c r="I778" i="6"/>
  <c r="I792" i="6"/>
  <c r="I787" i="6"/>
  <c r="I791" i="6"/>
  <c r="I771" i="6"/>
  <c r="I770" i="6"/>
  <c r="I1063" i="6"/>
  <c r="I1064" i="6"/>
  <c r="I1065" i="6"/>
  <c r="I1066" i="6"/>
  <c r="I1079" i="6"/>
  <c r="I1080" i="6"/>
  <c r="I1081" i="6"/>
  <c r="I1058" i="6"/>
  <c r="I1061" i="6"/>
  <c r="I1074" i="6"/>
  <c r="I1075" i="6"/>
  <c r="I1076" i="6"/>
  <c r="I1077" i="6"/>
  <c r="I1062" i="6"/>
  <c r="I1072" i="6"/>
  <c r="I1067" i="6"/>
  <c r="I1068" i="6"/>
  <c r="I1071" i="6"/>
  <c r="I1069" i="6"/>
  <c r="I1070" i="6"/>
  <c r="I1073" i="6"/>
  <c r="I1078" i="6"/>
  <c r="I1059" i="6"/>
  <c r="I1060" i="6"/>
  <c r="I923" i="6"/>
  <c r="I924" i="6"/>
  <c r="I925" i="6"/>
  <c r="I926" i="6"/>
  <c r="I931" i="6"/>
  <c r="I932" i="6"/>
  <c r="I933" i="6"/>
  <c r="I934" i="6"/>
  <c r="I937" i="6"/>
  <c r="I914" i="6"/>
  <c r="I915" i="6"/>
  <c r="I918" i="6"/>
  <c r="I919" i="6"/>
  <c r="I920" i="6"/>
  <c r="I921" i="6"/>
  <c r="I930" i="6"/>
  <c r="I922" i="6"/>
  <c r="I927" i="6"/>
  <c r="I929" i="6"/>
  <c r="I928" i="6"/>
  <c r="I916" i="6"/>
  <c r="I917" i="6"/>
  <c r="I935" i="6"/>
  <c r="I936" i="6"/>
  <c r="I163" i="6"/>
  <c r="I164" i="6"/>
  <c r="I165" i="6"/>
  <c r="I146" i="6"/>
  <c r="I166" i="6"/>
  <c r="I155" i="6"/>
  <c r="I156" i="6"/>
  <c r="I157" i="6"/>
  <c r="I158" i="6"/>
  <c r="I161" i="6"/>
  <c r="I147" i="6"/>
  <c r="I148" i="6"/>
  <c r="I151" i="6"/>
  <c r="I152" i="6"/>
  <c r="I159" i="6"/>
  <c r="I169" i="6"/>
  <c r="I160" i="6"/>
  <c r="I162" i="6"/>
  <c r="I167" i="6"/>
  <c r="I168" i="6"/>
  <c r="I153" i="6"/>
  <c r="I154" i="6"/>
  <c r="I149" i="6"/>
  <c r="I150" i="6"/>
  <c r="I1123" i="6"/>
  <c r="I1124" i="6"/>
  <c r="I1125" i="6"/>
  <c r="I1106" i="6"/>
  <c r="I1126" i="6"/>
  <c r="I1107" i="6"/>
  <c r="I1108" i="6"/>
  <c r="I1109" i="6"/>
  <c r="I1110" i="6"/>
  <c r="I1113" i="6"/>
  <c r="I1111" i="6"/>
  <c r="I1112" i="6"/>
  <c r="I1114" i="6"/>
  <c r="I1115" i="6"/>
  <c r="I1118" i="6"/>
  <c r="I1119" i="6"/>
  <c r="I1121" i="6"/>
  <c r="I1116" i="6"/>
  <c r="I1117" i="6"/>
  <c r="I1120" i="6"/>
  <c r="I1122" i="6"/>
  <c r="I1128" i="6"/>
  <c r="I1129" i="6"/>
  <c r="I1127" i="6"/>
  <c r="I2029" i="6"/>
  <c r="I2026" i="6"/>
  <c r="I2027" i="6"/>
  <c r="I2028" i="6"/>
  <c r="I2030" i="6"/>
  <c r="I2033" i="6"/>
  <c r="I2034" i="6"/>
  <c r="I2031" i="6"/>
  <c r="I2039" i="6"/>
  <c r="I2032" i="6"/>
  <c r="I2038" i="6"/>
  <c r="I2035" i="6"/>
  <c r="I2036" i="6"/>
  <c r="I2037" i="6"/>
  <c r="I2020" i="6"/>
  <c r="I2018" i="6"/>
  <c r="I2019" i="6"/>
  <c r="I2022" i="6"/>
  <c r="I2023" i="6"/>
  <c r="I2041" i="6"/>
  <c r="I2024" i="6"/>
  <c r="I2040" i="6"/>
  <c r="I2021" i="6"/>
  <c r="I2025" i="6"/>
  <c r="I643" i="6"/>
  <c r="H355" i="8" s="1"/>
  <c r="J355" i="8" s="1"/>
  <c r="I644" i="6"/>
  <c r="H356" i="8" s="1"/>
  <c r="J356" i="8" s="1"/>
  <c r="I645" i="6"/>
  <c r="H357" i="8" s="1"/>
  <c r="J357" i="8" s="1"/>
  <c r="I626" i="6"/>
  <c r="H338" i="8" s="1"/>
  <c r="J338" i="8" s="1"/>
  <c r="I646" i="6"/>
  <c r="H358" i="8" s="1"/>
  <c r="J358" i="8" s="1"/>
  <c r="I631" i="6"/>
  <c r="H343" i="8" s="1"/>
  <c r="J343" i="8" s="1"/>
  <c r="I632" i="6"/>
  <c r="H344" i="8" s="1"/>
  <c r="J344" i="8" s="1"/>
  <c r="I633" i="6"/>
  <c r="H345" i="8" s="1"/>
  <c r="J345" i="8" s="1"/>
  <c r="I634" i="6"/>
  <c r="H346" i="8" s="1"/>
  <c r="J346" i="8" s="1"/>
  <c r="I637" i="6"/>
  <c r="H349" i="8" s="1"/>
  <c r="J349" i="8" s="1"/>
  <c r="I641" i="6"/>
  <c r="H353" i="8" s="1"/>
  <c r="J353" i="8" s="1"/>
  <c r="I642" i="6"/>
  <c r="H354" i="8" s="1"/>
  <c r="J354" i="8" s="1"/>
  <c r="I647" i="6"/>
  <c r="H359" i="8" s="1"/>
  <c r="J359" i="8" s="1"/>
  <c r="I648" i="6"/>
  <c r="H360" i="8" s="1"/>
  <c r="J360" i="8" s="1"/>
  <c r="I630" i="6"/>
  <c r="H342" i="8" s="1"/>
  <c r="J342" i="8" s="1"/>
  <c r="I649" i="6"/>
  <c r="H361" i="8" s="1"/>
  <c r="J361" i="8" s="1"/>
  <c r="I635" i="6"/>
  <c r="H347" i="8" s="1"/>
  <c r="J347" i="8" s="1"/>
  <c r="I636" i="6"/>
  <c r="H348" i="8" s="1"/>
  <c r="J348" i="8" s="1"/>
  <c r="I638" i="6"/>
  <c r="H350" i="8" s="1"/>
  <c r="J350" i="8" s="1"/>
  <c r="I640" i="6"/>
  <c r="H352" i="8" s="1"/>
  <c r="J352" i="8" s="1"/>
  <c r="I639" i="6"/>
  <c r="H351" i="8" s="1"/>
  <c r="J351" i="8" s="1"/>
  <c r="I627" i="6"/>
  <c r="H339" i="8" s="1"/>
  <c r="J339" i="8" s="1"/>
  <c r="I628" i="6"/>
  <c r="H340" i="8" s="1"/>
  <c r="J340" i="8" s="1"/>
  <c r="I629" i="6"/>
  <c r="H341" i="8" s="1"/>
  <c r="J341" i="8" s="1"/>
  <c r="I1889" i="6"/>
  <c r="I1879" i="6"/>
  <c r="I1880" i="6"/>
  <c r="I1881" i="6"/>
  <c r="I1882" i="6"/>
  <c r="I1885" i="6"/>
  <c r="I1886" i="6"/>
  <c r="I1877" i="6"/>
  <c r="I1878" i="6"/>
  <c r="I1883" i="6"/>
  <c r="I1884" i="6"/>
  <c r="I1888" i="6"/>
  <c r="I1887" i="6"/>
  <c r="I1890" i="6"/>
  <c r="I1875" i="6"/>
  <c r="I1874" i="6"/>
  <c r="I1876" i="6"/>
  <c r="I1897" i="6"/>
  <c r="I1891" i="6"/>
  <c r="I1893" i="6"/>
  <c r="I1894" i="6"/>
  <c r="I1895" i="6"/>
  <c r="I1892" i="6"/>
  <c r="I1896" i="6"/>
  <c r="I823" i="6"/>
  <c r="I824" i="6"/>
  <c r="I825" i="6"/>
  <c r="I826" i="6"/>
  <c r="I831" i="6"/>
  <c r="I832" i="6"/>
  <c r="I833" i="6"/>
  <c r="I834" i="6"/>
  <c r="I837" i="6"/>
  <c r="I841" i="6"/>
  <c r="I818" i="6"/>
  <c r="I819" i="6"/>
  <c r="I822" i="6"/>
  <c r="I827" i="6"/>
  <c r="I835" i="6"/>
  <c r="I828" i="6"/>
  <c r="I829" i="6"/>
  <c r="I830" i="6"/>
  <c r="I836" i="6"/>
  <c r="I821" i="6"/>
  <c r="I838" i="6"/>
  <c r="I839" i="6"/>
  <c r="I840" i="6"/>
  <c r="I820" i="6"/>
  <c r="I1643" i="6"/>
  <c r="I1644" i="6"/>
  <c r="I1645" i="6"/>
  <c r="I1646" i="6"/>
  <c r="I1637" i="6"/>
  <c r="I1635" i="6"/>
  <c r="I1636" i="6"/>
  <c r="I1638" i="6"/>
  <c r="I1639" i="6"/>
  <c r="I1642" i="6"/>
  <c r="I1647" i="6"/>
  <c r="I1657" i="6"/>
  <c r="I1640" i="6"/>
  <c r="I1641" i="6"/>
  <c r="I1648" i="6"/>
  <c r="I1634" i="6"/>
  <c r="I1650" i="6"/>
  <c r="I1651" i="6"/>
  <c r="I1653" i="6"/>
  <c r="I1655" i="6"/>
  <c r="I1656" i="6"/>
  <c r="I1649" i="6"/>
  <c r="I1652" i="6"/>
  <c r="I1654" i="6"/>
  <c r="I683" i="6"/>
  <c r="H395" i="8" s="1"/>
  <c r="J395" i="8" s="1"/>
  <c r="I684" i="6"/>
  <c r="H396" i="8" s="1"/>
  <c r="J396" i="8" s="1"/>
  <c r="I685" i="6"/>
  <c r="H397" i="8" s="1"/>
  <c r="J397" i="8" s="1"/>
  <c r="I686" i="6"/>
  <c r="H398" i="8" s="1"/>
  <c r="J398" i="8" s="1"/>
  <c r="I679" i="6"/>
  <c r="H391" i="8" s="1"/>
  <c r="J391" i="8" s="1"/>
  <c r="I680" i="6"/>
  <c r="H392" i="8" s="1"/>
  <c r="J392" i="8" s="1"/>
  <c r="I681" i="6"/>
  <c r="H393" i="8" s="1"/>
  <c r="J393" i="8" s="1"/>
  <c r="I682" i="6"/>
  <c r="H394" i="8" s="1"/>
  <c r="J394" i="8" s="1"/>
  <c r="I689" i="6"/>
  <c r="H401" i="8" s="1"/>
  <c r="J401" i="8" s="1"/>
  <c r="I674" i="6"/>
  <c r="H386" i="8" s="1"/>
  <c r="J386" i="8" s="1"/>
  <c r="I675" i="6"/>
  <c r="H387" i="8" s="1"/>
  <c r="J387" i="8" s="1"/>
  <c r="I676" i="6"/>
  <c r="H388" i="8" s="1"/>
  <c r="J388" i="8" s="1"/>
  <c r="I677" i="6"/>
  <c r="H389" i="8" s="1"/>
  <c r="J389" i="8" s="1"/>
  <c r="I688" i="6"/>
  <c r="H400" i="8" s="1"/>
  <c r="J400" i="8" s="1"/>
  <c r="I690" i="6"/>
  <c r="H402" i="8" s="1"/>
  <c r="J402" i="8" s="1"/>
  <c r="I678" i="6"/>
  <c r="H390" i="8" s="1"/>
  <c r="J390" i="8" s="1"/>
  <c r="I694" i="6"/>
  <c r="H406" i="8" s="1"/>
  <c r="J406" i="8" s="1"/>
  <c r="I687" i="6"/>
  <c r="H399" i="8" s="1"/>
  <c r="J399" i="8" s="1"/>
  <c r="I691" i="6"/>
  <c r="H403" i="8" s="1"/>
  <c r="J403" i="8" s="1"/>
  <c r="I692" i="6"/>
  <c r="H404" i="8" s="1"/>
  <c r="J404" i="8" s="1"/>
  <c r="I695" i="6"/>
  <c r="H407" i="8" s="1"/>
  <c r="J407" i="8" s="1"/>
  <c r="I693" i="6"/>
  <c r="H405" i="8" s="1"/>
  <c r="J405" i="8" s="1"/>
  <c r="I696" i="6"/>
  <c r="H408" i="8" s="1"/>
  <c r="J408" i="8" s="1"/>
  <c r="I697" i="6"/>
  <c r="H409" i="8" s="1"/>
  <c r="J409" i="8" s="1"/>
  <c r="I1929" i="6"/>
  <c r="I1942" i="6"/>
  <c r="I1922" i="6"/>
  <c r="I1943" i="6"/>
  <c r="I1923" i="6"/>
  <c r="I1944" i="6"/>
  <c r="I1924" i="6"/>
  <c r="I1945" i="6"/>
  <c r="I1927" i="6"/>
  <c r="I1928" i="6"/>
  <c r="I1938" i="6"/>
  <c r="I1939" i="6"/>
  <c r="I1940" i="6"/>
  <c r="I1941" i="6"/>
  <c r="I1925" i="6"/>
  <c r="I1926" i="6"/>
  <c r="I1930" i="6"/>
  <c r="I1931" i="6"/>
  <c r="I1936" i="6"/>
  <c r="I1932" i="6"/>
  <c r="I1933" i="6"/>
  <c r="I1937" i="6"/>
  <c r="I1934" i="6"/>
  <c r="I1935" i="6"/>
  <c r="I1363" i="6"/>
  <c r="I1364" i="6"/>
  <c r="I1365" i="6"/>
  <c r="I1346" i="6"/>
  <c r="I1366" i="6"/>
  <c r="I1361" i="6"/>
  <c r="I1348" i="6"/>
  <c r="I1349" i="6"/>
  <c r="I1350" i="6"/>
  <c r="I1351" i="6"/>
  <c r="I1354" i="6"/>
  <c r="I1355" i="6"/>
  <c r="I1360" i="6"/>
  <c r="I1362" i="6"/>
  <c r="I1367" i="6"/>
  <c r="I1368" i="6"/>
  <c r="I1369" i="6"/>
  <c r="I1352" i="6"/>
  <c r="I1347" i="6"/>
  <c r="I1353" i="6"/>
  <c r="I1358" i="6"/>
  <c r="I1359" i="6"/>
  <c r="I1356" i="6"/>
  <c r="I1357" i="6"/>
  <c r="I1603" i="6"/>
  <c r="I1604" i="6"/>
  <c r="I1605" i="6"/>
  <c r="I1586" i="6"/>
  <c r="I1606" i="6"/>
  <c r="I1589" i="6"/>
  <c r="I1587" i="6"/>
  <c r="I1588" i="6"/>
  <c r="I1592" i="6"/>
  <c r="I1593" i="6"/>
  <c r="I1590" i="6"/>
  <c r="I1598" i="6"/>
  <c r="I1591" i="6"/>
  <c r="I1594" i="6"/>
  <c r="I1595" i="6"/>
  <c r="I1596" i="6"/>
  <c r="I1597" i="6"/>
  <c r="I1608" i="6"/>
  <c r="I1609" i="6"/>
  <c r="I1599" i="6"/>
  <c r="I1601" i="6"/>
  <c r="I1607" i="6"/>
  <c r="I1600" i="6"/>
  <c r="I1602" i="6"/>
  <c r="I203" i="6"/>
  <c r="I204" i="6"/>
  <c r="I205" i="6"/>
  <c r="I206" i="6"/>
  <c r="I207" i="6"/>
  <c r="I208" i="6"/>
  <c r="I209" i="6"/>
  <c r="I210" i="6"/>
  <c r="I213" i="6"/>
  <c r="I211" i="6"/>
  <c r="I212" i="6"/>
  <c r="I214" i="6"/>
  <c r="I215" i="6"/>
  <c r="I199" i="6"/>
  <c r="I200" i="6"/>
  <c r="I201" i="6"/>
  <c r="I217" i="6"/>
  <c r="I202" i="6"/>
  <c r="I216" i="6"/>
  <c r="I196" i="6"/>
  <c r="I195" i="6"/>
  <c r="I194" i="6"/>
  <c r="I197" i="6"/>
  <c r="I198" i="6"/>
  <c r="I1263" i="6"/>
  <c r="I1264" i="6"/>
  <c r="I1265" i="6"/>
  <c r="I1266" i="6"/>
  <c r="I1261" i="6"/>
  <c r="I1269" i="6"/>
  <c r="I1270" i="6"/>
  <c r="I1271" i="6"/>
  <c r="I1272" i="6"/>
  <c r="I1250" i="6"/>
  <c r="I1251" i="6"/>
  <c r="I1252" i="6"/>
  <c r="I1253" i="6"/>
  <c r="I1254" i="6"/>
  <c r="I1255" i="6"/>
  <c r="I1258" i="6"/>
  <c r="I1256" i="6"/>
  <c r="I1257" i="6"/>
  <c r="I1262" i="6"/>
  <c r="I1267" i="6"/>
  <c r="I1268" i="6"/>
  <c r="I1273" i="6"/>
  <c r="I1259" i="6"/>
  <c r="I1260" i="6"/>
  <c r="I543" i="6"/>
  <c r="I544" i="6"/>
  <c r="I545" i="6"/>
  <c r="I546" i="6"/>
  <c r="I531" i="6"/>
  <c r="I532" i="6"/>
  <c r="I533" i="6"/>
  <c r="I534" i="6"/>
  <c r="I537" i="6"/>
  <c r="I541" i="6"/>
  <c r="I542" i="6"/>
  <c r="I547" i="6"/>
  <c r="I548" i="6"/>
  <c r="I551" i="6"/>
  <c r="I552" i="6"/>
  <c r="I536" i="6"/>
  <c r="I550" i="6"/>
  <c r="I538" i="6"/>
  <c r="I553" i="6"/>
  <c r="I539" i="6"/>
  <c r="I540" i="6"/>
  <c r="I549" i="6"/>
  <c r="I530" i="6"/>
  <c r="I535" i="6"/>
  <c r="I2227" i="6"/>
  <c r="I2228" i="6"/>
  <c r="I2229" i="6"/>
  <c r="I2210" i="6"/>
  <c r="I2230" i="6"/>
  <c r="I2213" i="6"/>
  <c r="I2233" i="6"/>
  <c r="I2226" i="6"/>
  <c r="I2231" i="6"/>
  <c r="I2232" i="6"/>
  <c r="I2217" i="6"/>
  <c r="I2218" i="6"/>
  <c r="I2224" i="6"/>
  <c r="I2219" i="6"/>
  <c r="I2225" i="6"/>
  <c r="I2220" i="6"/>
  <c r="I2222" i="6"/>
  <c r="I2221" i="6"/>
  <c r="I2223" i="6"/>
  <c r="I2215" i="6"/>
  <c r="I2211" i="6"/>
  <c r="I2212" i="6"/>
  <c r="I2214" i="6"/>
  <c r="I2216" i="6"/>
  <c r="I963" i="6"/>
  <c r="I983" i="6"/>
  <c r="I964" i="6"/>
  <c r="I984" i="6"/>
  <c r="I965" i="6"/>
  <c r="I985" i="6"/>
  <c r="I966" i="6"/>
  <c r="I979" i="6"/>
  <c r="I980" i="6"/>
  <c r="I981" i="6"/>
  <c r="I982" i="6"/>
  <c r="I974" i="6"/>
  <c r="I975" i="6"/>
  <c r="I976" i="6"/>
  <c r="I977" i="6"/>
  <c r="I968" i="6"/>
  <c r="I973" i="6"/>
  <c r="I969" i="6"/>
  <c r="I970" i="6"/>
  <c r="I978" i="6"/>
  <c r="I971" i="6"/>
  <c r="I972" i="6"/>
  <c r="I962" i="6"/>
  <c r="I967" i="6"/>
  <c r="I63" i="6"/>
  <c r="I64" i="6"/>
  <c r="I65" i="6"/>
  <c r="I66" i="6"/>
  <c r="I55" i="6"/>
  <c r="I56" i="6"/>
  <c r="I57" i="6"/>
  <c r="I58" i="6"/>
  <c r="I61" i="6"/>
  <c r="I51" i="6"/>
  <c r="I52" i="6"/>
  <c r="I62" i="6"/>
  <c r="I67" i="6"/>
  <c r="I68" i="6"/>
  <c r="I69" i="6"/>
  <c r="I70" i="6"/>
  <c r="I71" i="6"/>
  <c r="I72" i="6"/>
  <c r="I54" i="6"/>
  <c r="I59" i="6"/>
  <c r="I60" i="6"/>
  <c r="I50" i="6"/>
  <c r="I53" i="6"/>
  <c r="I73" i="6"/>
  <c r="I1503" i="6"/>
  <c r="I1504" i="6"/>
  <c r="I1505" i="6"/>
  <c r="I1506" i="6"/>
  <c r="I1513" i="6"/>
  <c r="I1502" i="6"/>
  <c r="I1507" i="6"/>
  <c r="I1508" i="6"/>
  <c r="I1509" i="6"/>
  <c r="I1512" i="6"/>
  <c r="I1490" i="6"/>
  <c r="I1495" i="6"/>
  <c r="I1500" i="6"/>
  <c r="I1501" i="6"/>
  <c r="I1510" i="6"/>
  <c r="I1496" i="6"/>
  <c r="I1511" i="6"/>
  <c r="I1497" i="6"/>
  <c r="I1498" i="6"/>
  <c r="I1499" i="6"/>
  <c r="I1491" i="6"/>
  <c r="I1492" i="6"/>
  <c r="I1494" i="6"/>
  <c r="I1493" i="6"/>
  <c r="I2167" i="6"/>
  <c r="I2168" i="6"/>
  <c r="I2169" i="6"/>
  <c r="I2170" i="6"/>
  <c r="I2173" i="6"/>
  <c r="I2174" i="6"/>
  <c r="I2175" i="6"/>
  <c r="I2176" i="6"/>
  <c r="I2181" i="6"/>
  <c r="I2177" i="6"/>
  <c r="I2180" i="6"/>
  <c r="I2178" i="6"/>
  <c r="I2179" i="6"/>
  <c r="I2171" i="6"/>
  <c r="I2182" i="6"/>
  <c r="I2172" i="6"/>
  <c r="I2185" i="6"/>
  <c r="I2183" i="6"/>
  <c r="I2184" i="6"/>
  <c r="I2163" i="6"/>
  <c r="I2164" i="6"/>
  <c r="I2165" i="6"/>
  <c r="I2166" i="6"/>
  <c r="I2162" i="6"/>
  <c r="I2067" i="6"/>
  <c r="I2087" i="6"/>
  <c r="I2068" i="6"/>
  <c r="I2088" i="6"/>
  <c r="I2069" i="6"/>
  <c r="I2089" i="6"/>
  <c r="I2070" i="6"/>
  <c r="I2073" i="6"/>
  <c r="I2074" i="6"/>
  <c r="I2085" i="6"/>
  <c r="I2086" i="6"/>
  <c r="I2082" i="6"/>
  <c r="I2083" i="6"/>
  <c r="I2071" i="6"/>
  <c r="I2084" i="6"/>
  <c r="I2066" i="6"/>
  <c r="I2072" i="6"/>
  <c r="I2080" i="6"/>
  <c r="I2075" i="6"/>
  <c r="I2076" i="6"/>
  <c r="I2077" i="6"/>
  <c r="I2079" i="6"/>
  <c r="I2081" i="6"/>
  <c r="I2078" i="6"/>
  <c r="I723" i="6"/>
  <c r="I743" i="6"/>
  <c r="I724" i="6"/>
  <c r="I744" i="6"/>
  <c r="I725" i="6"/>
  <c r="I745" i="6"/>
  <c r="I726" i="6"/>
  <c r="I731" i="6"/>
  <c r="I732" i="6"/>
  <c r="I733" i="6"/>
  <c r="I734" i="6"/>
  <c r="I737" i="6"/>
  <c r="I741" i="6"/>
  <c r="I742" i="6"/>
  <c r="I728" i="6"/>
  <c r="I729" i="6"/>
  <c r="I730" i="6"/>
  <c r="I739" i="6"/>
  <c r="I735" i="6"/>
  <c r="I736" i="6"/>
  <c r="I738" i="6"/>
  <c r="I722" i="6"/>
  <c r="I740" i="6"/>
  <c r="I727" i="6"/>
  <c r="I483" i="6"/>
  <c r="I503" i="6"/>
  <c r="I484" i="6"/>
  <c r="I504" i="6"/>
  <c r="I485" i="6"/>
  <c r="I505" i="6"/>
  <c r="I486" i="6"/>
  <c r="I482" i="6"/>
  <c r="I489" i="6"/>
  <c r="I488" i="6"/>
  <c r="I490" i="6"/>
  <c r="I493" i="6"/>
  <c r="I499" i="6"/>
  <c r="I494" i="6"/>
  <c r="I495" i="6"/>
  <c r="I498" i="6"/>
  <c r="I496" i="6"/>
  <c r="I497" i="6"/>
  <c r="I500" i="6"/>
  <c r="I501" i="6"/>
  <c r="I502" i="6"/>
  <c r="I491" i="6"/>
  <c r="I487" i="6"/>
  <c r="I492" i="6"/>
  <c r="I103" i="6"/>
  <c r="I104" i="6"/>
  <c r="I105" i="6"/>
  <c r="I106" i="6"/>
  <c r="I107" i="6"/>
  <c r="H107" i="8" s="1"/>
  <c r="J107" i="8" s="1"/>
  <c r="I108" i="6"/>
  <c r="I109" i="6"/>
  <c r="H109" i="8" s="1"/>
  <c r="J109" i="8" s="1"/>
  <c r="I110" i="6"/>
  <c r="H110" i="8" s="1"/>
  <c r="J110" i="8" s="1"/>
  <c r="I113" i="6"/>
  <c r="I111" i="6"/>
  <c r="I112" i="6"/>
  <c r="I114" i="6"/>
  <c r="I115" i="6"/>
  <c r="I118" i="6"/>
  <c r="I119" i="6"/>
  <c r="I101" i="6"/>
  <c r="I102" i="6"/>
  <c r="I116" i="6"/>
  <c r="I117" i="6"/>
  <c r="I121" i="6"/>
  <c r="I120" i="6"/>
  <c r="I100" i="6"/>
  <c r="I98" i="6"/>
  <c r="I99" i="6"/>
  <c r="I403" i="6"/>
  <c r="I404" i="6"/>
  <c r="I405" i="6"/>
  <c r="I386" i="6"/>
  <c r="I406" i="6"/>
  <c r="I407" i="6"/>
  <c r="I408" i="6"/>
  <c r="I409" i="6"/>
  <c r="I389" i="6"/>
  <c r="I388" i="6"/>
  <c r="I390" i="6"/>
  <c r="I395" i="6"/>
  <c r="I400" i="6"/>
  <c r="I401" i="6"/>
  <c r="I396" i="6"/>
  <c r="I397" i="6"/>
  <c r="I398" i="6"/>
  <c r="I399" i="6"/>
  <c r="I391" i="6"/>
  <c r="I392" i="6"/>
  <c r="I393" i="6"/>
  <c r="I394" i="6"/>
  <c r="I402" i="6"/>
  <c r="I387" i="6"/>
  <c r="I6" i="7"/>
  <c r="J6" i="7" s="1"/>
  <c r="I49" i="7"/>
  <c r="J49" i="7" s="1"/>
  <c r="I83" i="7"/>
  <c r="J83" i="7" s="1"/>
  <c r="I19" i="7"/>
  <c r="J19" i="7" s="1"/>
  <c r="I30" i="7"/>
  <c r="J30" i="7" s="1"/>
  <c r="I108" i="7"/>
  <c r="J108" i="7" s="1"/>
  <c r="I61" i="7"/>
  <c r="J61" i="7" s="1"/>
  <c r="I66" i="7"/>
  <c r="J66" i="7" s="1"/>
  <c r="I5" i="7"/>
  <c r="J5" i="7" s="1"/>
  <c r="I65" i="7"/>
  <c r="J65" i="7" s="1"/>
  <c r="I115" i="7"/>
  <c r="J115" i="7" s="1"/>
  <c r="I67" i="7"/>
  <c r="J67" i="7" s="1"/>
  <c r="I59" i="7"/>
  <c r="J59" i="7" s="1"/>
  <c r="I54" i="7"/>
  <c r="J54" i="7" s="1"/>
  <c r="I29" i="7"/>
  <c r="J29" i="7" s="1"/>
  <c r="I114" i="7"/>
  <c r="J114" i="7" s="1"/>
  <c r="I31" i="7"/>
  <c r="J31" i="7" s="1"/>
  <c r="I85" i="7"/>
  <c r="J85" i="7" s="1"/>
  <c r="I107" i="7"/>
  <c r="J107" i="7" s="1"/>
  <c r="I7" i="7"/>
  <c r="J7" i="7" s="1"/>
  <c r="I17" i="7"/>
  <c r="J17" i="7" s="1"/>
  <c r="I113" i="7"/>
  <c r="J113" i="7" s="1"/>
  <c r="I84" i="7"/>
  <c r="J84" i="7" s="1"/>
  <c r="F53" i="7"/>
  <c r="H53" i="7" s="1"/>
  <c r="F47" i="7"/>
  <c r="H47" i="7" s="1"/>
  <c r="F59" i="7"/>
  <c r="H59" i="7" s="1"/>
  <c r="F125" i="7"/>
  <c r="H125" i="7" s="1"/>
  <c r="F107" i="7"/>
  <c r="H107" i="7" s="1"/>
  <c r="F83" i="7"/>
  <c r="H83" i="7" s="1"/>
  <c r="F101" i="7"/>
  <c r="H101" i="7" s="1"/>
  <c r="F5" i="7"/>
  <c r="H5" i="7" s="1"/>
  <c r="F17" i="7"/>
  <c r="H17" i="7" s="1"/>
  <c r="F113" i="7"/>
  <c r="H113" i="7" s="1"/>
  <c r="F29" i="7"/>
  <c r="H29" i="7" s="1"/>
  <c r="F65" i="7"/>
  <c r="H65" i="7" s="1"/>
  <c r="F141" i="7"/>
  <c r="H141" i="7" s="1"/>
  <c r="F21" i="7"/>
  <c r="H21" i="7" s="1"/>
  <c r="F52" i="7"/>
  <c r="H52" i="7" s="1"/>
  <c r="F134" i="7"/>
  <c r="H134" i="7" s="1"/>
  <c r="F63" i="7"/>
  <c r="H63" i="7" s="1"/>
  <c r="F69" i="7"/>
  <c r="H69" i="7" s="1"/>
  <c r="F32" i="7"/>
  <c r="H32" i="7" s="1"/>
  <c r="F105" i="7"/>
  <c r="H105" i="7" s="1"/>
  <c r="F140" i="7"/>
  <c r="H140" i="7" s="1"/>
  <c r="F14" i="7"/>
  <c r="H14" i="7" s="1"/>
  <c r="F8" i="7"/>
  <c r="H8" i="7" s="1"/>
  <c r="F46" i="7"/>
  <c r="H46" i="7" s="1"/>
  <c r="F74" i="7"/>
  <c r="H74" i="7" s="1"/>
  <c r="F76" i="7"/>
  <c r="H76" i="7" s="1"/>
  <c r="F104" i="7"/>
  <c r="H104" i="7" s="1"/>
  <c r="F136" i="7"/>
  <c r="H136" i="7" s="1"/>
  <c r="F51" i="7"/>
  <c r="H51" i="7" s="1"/>
  <c r="F34" i="7"/>
  <c r="H34" i="7" s="1"/>
  <c r="F75" i="7"/>
  <c r="H75" i="7" s="1"/>
  <c r="F26" i="7"/>
  <c r="H26" i="7" s="1"/>
  <c r="F106" i="7"/>
  <c r="H106" i="7" s="1"/>
  <c r="F93" i="7"/>
  <c r="H93" i="7" s="1"/>
  <c r="F68" i="7"/>
  <c r="H68" i="7" s="1"/>
  <c r="F142" i="7"/>
  <c r="H142" i="7" s="1"/>
  <c r="F100" i="7"/>
  <c r="H100" i="7" s="1"/>
  <c r="F111" i="7"/>
  <c r="H111" i="7" s="1"/>
  <c r="F38" i="7"/>
  <c r="H38" i="7" s="1"/>
  <c r="F3" i="7"/>
  <c r="H3" i="7" s="1"/>
  <c r="F92" i="7"/>
  <c r="H92" i="7" s="1"/>
  <c r="F28" i="7"/>
  <c r="H28" i="7" s="1"/>
  <c r="F117" i="7"/>
  <c r="H117" i="7" s="1"/>
  <c r="F62" i="7"/>
  <c r="H62" i="7" s="1"/>
  <c r="F16" i="7"/>
  <c r="H16" i="7" s="1"/>
  <c r="F57" i="7"/>
  <c r="H57" i="7" s="1"/>
  <c r="F116" i="7"/>
  <c r="H116" i="7" s="1"/>
  <c r="F22" i="7"/>
  <c r="H22" i="7" s="1"/>
  <c r="F129" i="7"/>
  <c r="H129" i="7" s="1"/>
  <c r="F135" i="7"/>
  <c r="H135" i="7" s="1"/>
  <c r="F86" i="7"/>
  <c r="H86" i="7" s="1"/>
  <c r="F33" i="7"/>
  <c r="H33" i="7" s="1"/>
  <c r="F2" i="7"/>
  <c r="H2" i="7" s="1"/>
  <c r="F10" i="7"/>
  <c r="H10" i="7" s="1"/>
  <c r="F99" i="7"/>
  <c r="H99" i="7" s="1"/>
  <c r="F15" i="7"/>
  <c r="H15" i="7" s="1"/>
  <c r="F4" i="7"/>
  <c r="H4" i="7" s="1"/>
  <c r="F39" i="7"/>
  <c r="H39" i="7" s="1"/>
  <c r="F56" i="7"/>
  <c r="H56" i="7" s="1"/>
  <c r="F87" i="7"/>
  <c r="H87" i="7" s="1"/>
  <c r="F88" i="7"/>
  <c r="H88" i="7" s="1"/>
  <c r="F130" i="7"/>
  <c r="H130" i="7" s="1"/>
  <c r="F123" i="7"/>
  <c r="H123" i="7" s="1"/>
  <c r="F44" i="7"/>
  <c r="H44" i="7" s="1"/>
  <c r="F64" i="7"/>
  <c r="H64" i="7" s="1"/>
  <c r="F112" i="7"/>
  <c r="H112" i="7" s="1"/>
  <c r="F81" i="7"/>
  <c r="H81" i="7" s="1"/>
  <c r="F50" i="7"/>
  <c r="H50" i="7" s="1"/>
  <c r="F58" i="7"/>
  <c r="H58" i="7" s="1"/>
  <c r="F45" i="7"/>
  <c r="H45" i="7" s="1"/>
  <c r="F27" i="7"/>
  <c r="H27" i="7" s="1"/>
  <c r="F82" i="7"/>
  <c r="H82" i="7" s="1"/>
  <c r="F118" i="7"/>
  <c r="H118" i="7" s="1"/>
  <c r="F128" i="7"/>
  <c r="H128" i="7" s="1"/>
  <c r="F40" i="7"/>
  <c r="H40" i="7" s="1"/>
  <c r="F94" i="7"/>
  <c r="H94" i="7" s="1"/>
  <c r="F110" i="7"/>
  <c r="H110" i="7" s="1"/>
  <c r="F124" i="7"/>
  <c r="H124" i="7" s="1"/>
  <c r="F20" i="7"/>
  <c r="H20" i="7" s="1"/>
  <c r="F98" i="7"/>
  <c r="H98" i="7" s="1"/>
  <c r="F80" i="7"/>
  <c r="H80" i="7" s="1"/>
  <c r="F122" i="7"/>
  <c r="H122" i="7" s="1"/>
  <c r="F70" i="7"/>
  <c r="H70" i="7" s="1"/>
  <c r="F18" i="7"/>
  <c r="H18" i="7" s="1"/>
  <c r="F138" i="7"/>
  <c r="H138" i="7" s="1"/>
  <c r="F30" i="7"/>
  <c r="H30" i="7" s="1"/>
  <c r="F54" i="7"/>
  <c r="H54" i="7" s="1"/>
  <c r="F114" i="7"/>
  <c r="H114" i="7" s="1"/>
  <c r="F144" i="7"/>
  <c r="H144" i="7" s="1"/>
  <c r="F66" i="7"/>
  <c r="H66" i="7" s="1"/>
  <c r="F6" i="7"/>
  <c r="H6" i="7" s="1"/>
  <c r="F36" i="7"/>
  <c r="H36" i="7" s="1"/>
  <c r="F96" i="7"/>
  <c r="H96" i="7" s="1"/>
  <c r="F84" i="7"/>
  <c r="H84" i="7" s="1"/>
  <c r="F60" i="7"/>
  <c r="H60" i="7" s="1"/>
  <c r="F102" i="7"/>
  <c r="H102" i="7" s="1"/>
  <c r="F42" i="7"/>
  <c r="H42" i="7" s="1"/>
  <c r="F126" i="7"/>
  <c r="H126" i="7" s="1"/>
  <c r="F78" i="7"/>
  <c r="H78" i="7" s="1"/>
  <c r="F72" i="7"/>
  <c r="H72" i="7" s="1"/>
  <c r="F24" i="7"/>
  <c r="H24" i="7" s="1"/>
  <c r="F120" i="7"/>
  <c r="H120" i="7" s="1"/>
  <c r="F132" i="7"/>
  <c r="H132" i="7" s="1"/>
  <c r="F48" i="7"/>
  <c r="H48" i="7" s="1"/>
  <c r="F108" i="7"/>
  <c r="H108" i="7" s="1"/>
  <c r="F90" i="7"/>
  <c r="H90" i="7" s="1"/>
  <c r="F12" i="7"/>
  <c r="H12" i="7" s="1"/>
  <c r="H829" i="8" l="1"/>
  <c r="J829" i="8" s="1"/>
  <c r="H828" i="8"/>
  <c r="J828" i="8" s="1"/>
  <c r="H165" i="8"/>
  <c r="J165" i="8" s="1"/>
  <c r="H697" i="8"/>
  <c r="J697" i="8" s="1"/>
  <c r="H686" i="8"/>
  <c r="J686" i="8" s="1"/>
  <c r="H835" i="8"/>
  <c r="J835" i="8" s="1"/>
  <c r="H674" i="8"/>
  <c r="J674" i="8" s="1"/>
  <c r="H726" i="8"/>
  <c r="J726" i="8" s="1"/>
  <c r="H59" i="8"/>
  <c r="J59" i="8" s="1"/>
  <c r="H72" i="8"/>
  <c r="J72" i="8" s="1"/>
  <c r="H108" i="8"/>
  <c r="J108" i="8" s="1"/>
  <c r="H649" i="8"/>
  <c r="J649" i="8" s="1"/>
  <c r="H101" i="8"/>
  <c r="J101" i="8" s="1"/>
  <c r="H537" i="8"/>
  <c r="J537" i="8" s="1"/>
  <c r="H53" i="8"/>
  <c r="J53" i="8" s="1"/>
  <c r="H60" i="8"/>
  <c r="J60" i="8" s="1"/>
  <c r="H149" i="8"/>
  <c r="J149" i="8" s="1"/>
  <c r="H827" i="8"/>
  <c r="J827" i="8" s="1"/>
  <c r="H105" i="8"/>
  <c r="J105" i="8" s="1"/>
  <c r="H100" i="8"/>
  <c r="J100" i="8" s="1"/>
  <c r="H695" i="8"/>
  <c r="J695" i="8" s="1"/>
  <c r="H819" i="8"/>
  <c r="J819" i="8" s="1"/>
  <c r="H121" i="8"/>
  <c r="J121" i="8" s="1"/>
  <c r="H629" i="8"/>
  <c r="J629" i="8" s="1"/>
  <c r="H626" i="8"/>
  <c r="J626" i="8" s="1"/>
  <c r="H693" i="8"/>
  <c r="J693" i="8" s="1"/>
  <c r="H61" i="8"/>
  <c r="J61" i="8" s="1"/>
  <c r="H676" i="8"/>
  <c r="J676" i="8" s="1"/>
  <c r="H821" i="8"/>
  <c r="J821" i="8" s="1"/>
  <c r="H99" i="8"/>
  <c r="J99" i="8" s="1"/>
  <c r="H679" i="8"/>
  <c r="J679" i="8" s="1"/>
  <c r="H253" i="8"/>
  <c r="J253" i="8" s="1"/>
  <c r="H642" i="8"/>
  <c r="J642" i="8" s="1"/>
  <c r="H58" i="8"/>
  <c r="J58" i="8" s="1"/>
  <c r="H782" i="8"/>
  <c r="J782" i="8" s="1"/>
  <c r="H741" i="8"/>
  <c r="J741" i="8" s="1"/>
  <c r="H630" i="8"/>
  <c r="J630" i="8" s="1"/>
  <c r="H641" i="8"/>
  <c r="J641" i="8" s="1"/>
  <c r="H57" i="8"/>
  <c r="J57" i="8" s="1"/>
  <c r="H785" i="8"/>
  <c r="J785" i="8" s="1"/>
  <c r="H790" i="8"/>
  <c r="J790" i="8" s="1"/>
  <c r="H503" i="8"/>
  <c r="J503" i="8" s="1"/>
  <c r="H213" i="8"/>
  <c r="J213" i="8" s="1"/>
  <c r="H8" i="8"/>
  <c r="J8" i="8" s="1"/>
  <c r="H837" i="8"/>
  <c r="J837" i="8" s="1"/>
  <c r="H160" i="8"/>
  <c r="J160" i="8" s="1"/>
  <c r="H167" i="8"/>
  <c r="J167" i="8" s="1"/>
  <c r="H254" i="8"/>
  <c r="J254" i="8" s="1"/>
  <c r="H116" i="8"/>
  <c r="J116" i="8" s="1"/>
  <c r="H628" i="8"/>
  <c r="J628" i="8" s="1"/>
  <c r="H56" i="8"/>
  <c r="J56" i="8" s="1"/>
  <c r="H781" i="8"/>
  <c r="J781" i="8" s="1"/>
  <c r="H777" i="8"/>
  <c r="J777" i="8" s="1"/>
  <c r="H745" i="8"/>
  <c r="J745" i="8" s="1"/>
  <c r="H536" i="8"/>
  <c r="J536" i="8" s="1"/>
  <c r="H484" i="8"/>
  <c r="J484" i="8" s="1"/>
  <c r="H490" i="8"/>
  <c r="J490" i="8" s="1"/>
  <c r="H212" i="8"/>
  <c r="J212" i="8" s="1"/>
  <c r="H7" i="8"/>
  <c r="J7" i="8" s="1"/>
  <c r="H838" i="8"/>
  <c r="J838" i="8" s="1"/>
  <c r="H597" i="8"/>
  <c r="J597" i="8" s="1"/>
  <c r="H148" i="8"/>
  <c r="J148" i="8" s="1"/>
  <c r="H722" i="8"/>
  <c r="J722" i="8" s="1"/>
  <c r="H601" i="8"/>
  <c r="J601" i="8" s="1"/>
  <c r="H147" i="8"/>
  <c r="J147" i="8" s="1"/>
  <c r="H202" i="8"/>
  <c r="J202" i="8" s="1"/>
  <c r="H119" i="8"/>
  <c r="J119" i="8" s="1"/>
  <c r="H118" i="8"/>
  <c r="J118" i="8" s="1"/>
  <c r="H52" i="8"/>
  <c r="J52" i="8" s="1"/>
  <c r="H55" i="8"/>
  <c r="J55" i="8" s="1"/>
  <c r="H73" i="8"/>
  <c r="J73" i="8" s="1"/>
  <c r="H115" i="8"/>
  <c r="J115" i="8" s="1"/>
  <c r="H826" i="8"/>
  <c r="J826" i="8" s="1"/>
  <c r="H146" i="8"/>
  <c r="J146" i="8" s="1"/>
  <c r="H724" i="8"/>
  <c r="J724" i="8" s="1"/>
  <c r="H635" i="8"/>
  <c r="J635" i="8" s="1"/>
  <c r="H784" i="8"/>
  <c r="J784" i="8" s="1"/>
  <c r="H21" i="8"/>
  <c r="J21" i="8" s="1"/>
  <c r="H493" i="8"/>
  <c r="J493" i="8" s="1"/>
  <c r="H243" i="8"/>
  <c r="J243" i="8" s="1"/>
  <c r="H255" i="8"/>
  <c r="J255" i="8" s="1"/>
  <c r="H834" i="8"/>
  <c r="J834" i="8" s="1"/>
  <c r="H677" i="8"/>
  <c r="J677" i="8" s="1"/>
  <c r="H680" i="8"/>
  <c r="J680" i="8" s="1"/>
  <c r="H155" i="8"/>
  <c r="J155" i="8" s="1"/>
  <c r="H647" i="8"/>
  <c r="J647" i="8" s="1"/>
  <c r="H739" i="8"/>
  <c r="J739" i="8" s="1"/>
  <c r="H633" i="8"/>
  <c r="J633" i="8" s="1"/>
  <c r="H245" i="8"/>
  <c r="J245" i="8" s="1"/>
  <c r="H257" i="8"/>
  <c r="J257" i="8" s="1"/>
  <c r="H71" i="8"/>
  <c r="J71" i="8" s="1"/>
  <c r="H19" i="8"/>
  <c r="J19" i="8" s="1"/>
  <c r="H438" i="8"/>
  <c r="J438" i="8" s="1"/>
  <c r="H820" i="8"/>
  <c r="J820" i="8" s="1"/>
  <c r="H770" i="8"/>
  <c r="J770" i="8" s="1"/>
  <c r="H443" i="8"/>
  <c r="J443" i="8" s="1"/>
  <c r="H104" i="8"/>
  <c r="J104" i="8" s="1"/>
  <c r="H103" i="8"/>
  <c r="J103" i="8" s="1"/>
  <c r="H832" i="8"/>
  <c r="J832" i="8" s="1"/>
  <c r="H588" i="8"/>
  <c r="J588" i="8" s="1"/>
  <c r="H776" i="8"/>
  <c r="J776" i="8" s="1"/>
  <c r="H692" i="8"/>
  <c r="J692" i="8" s="1"/>
  <c r="H9" i="8"/>
  <c r="J9" i="8" s="1"/>
  <c r="H640" i="8"/>
  <c r="J640" i="8" s="1"/>
  <c r="H258" i="8"/>
  <c r="J258" i="8" s="1"/>
  <c r="H645" i="8"/>
  <c r="J645" i="8" s="1"/>
  <c r="H742" i="8"/>
  <c r="J742" i="8" s="1"/>
  <c r="H442" i="8"/>
  <c r="J442" i="8" s="1"/>
  <c r="H690" i="8"/>
  <c r="J690" i="8" s="1"/>
  <c r="H152" i="8"/>
  <c r="J152" i="8" s="1"/>
  <c r="H159" i="8"/>
  <c r="J159" i="8" s="1"/>
  <c r="H256" i="8"/>
  <c r="J256" i="8" s="1"/>
  <c r="H102" i="8"/>
  <c r="J102" i="8" s="1"/>
  <c r="H627" i="8"/>
  <c r="J627" i="8" s="1"/>
  <c r="H639" i="8"/>
  <c r="J639" i="8" s="1"/>
  <c r="H780" i="8"/>
  <c r="J780" i="8" s="1"/>
  <c r="H535" i="8"/>
  <c r="J535" i="8" s="1"/>
  <c r="H483" i="8"/>
  <c r="J483" i="8" s="1"/>
  <c r="H489" i="8"/>
  <c r="J489" i="8" s="1"/>
  <c r="H211" i="8"/>
  <c r="J211" i="8" s="1"/>
  <c r="H6" i="8"/>
  <c r="J6" i="8" s="1"/>
  <c r="H836" i="8"/>
  <c r="J836" i="8" s="1"/>
  <c r="H439" i="8"/>
  <c r="J439" i="8" s="1"/>
  <c r="H689" i="8"/>
  <c r="J689" i="8" s="1"/>
  <c r="H685" i="8"/>
  <c r="J685" i="8" s="1"/>
  <c r="H488" i="8"/>
  <c r="J488" i="8" s="1"/>
  <c r="H688" i="8"/>
  <c r="J688" i="8" s="1"/>
  <c r="H774" i="8"/>
  <c r="J774" i="8" s="1"/>
  <c r="H4" i="8"/>
  <c r="J4" i="8" s="1"/>
  <c r="H691" i="8"/>
  <c r="J691" i="8" s="1"/>
  <c r="H580" i="8"/>
  <c r="J580" i="8" s="1"/>
  <c r="H23" i="8"/>
  <c r="J23" i="8" s="1"/>
  <c r="H154" i="8"/>
  <c r="J154" i="8" s="1"/>
  <c r="H161" i="8"/>
  <c r="J161" i="8" s="1"/>
  <c r="H117" i="8"/>
  <c r="J117" i="8" s="1"/>
  <c r="H830" i="8"/>
  <c r="J830" i="8" s="1"/>
  <c r="H632" i="8"/>
  <c r="J632" i="8" s="1"/>
  <c r="H456" i="8"/>
  <c r="J456" i="8" s="1"/>
  <c r="H538" i="8"/>
  <c r="J538" i="8" s="1"/>
  <c r="H825" i="8"/>
  <c r="J825" i="8" s="1"/>
  <c r="H252" i="8"/>
  <c r="J252" i="8" s="1"/>
  <c r="H251" i="8"/>
  <c r="J251" i="8" s="1"/>
  <c r="H242" i="8"/>
  <c r="J242" i="8" s="1"/>
  <c r="H70" i="8"/>
  <c r="J70" i="8" s="1"/>
  <c r="H725" i="8"/>
  <c r="J725" i="8" s="1"/>
  <c r="H486" i="8"/>
  <c r="J486" i="8" s="1"/>
  <c r="H694" i="8"/>
  <c r="J694" i="8" s="1"/>
  <c r="H168" i="8"/>
  <c r="J168" i="8" s="1"/>
  <c r="H684" i="8"/>
  <c r="J684" i="8" s="1"/>
  <c r="H114" i="8"/>
  <c r="J114" i="8" s="1"/>
  <c r="H731" i="8"/>
  <c r="J731" i="8" s="1"/>
  <c r="H636" i="8"/>
  <c r="J636" i="8" s="1"/>
  <c r="H549" i="8"/>
  <c r="J549" i="8" s="1"/>
  <c r="H261" i="8"/>
  <c r="J261" i="8" s="1"/>
  <c r="H69" i="8"/>
  <c r="J69" i="8" s="1"/>
  <c r="H547" i="8"/>
  <c r="J547" i="8" s="1"/>
  <c r="H162" i="8"/>
  <c r="J162" i="8" s="1"/>
  <c r="H637" i="8"/>
  <c r="J637" i="8" s="1"/>
  <c r="H788" i="8"/>
  <c r="J788" i="8" s="1"/>
  <c r="H648" i="8"/>
  <c r="J648" i="8" s="1"/>
  <c r="H68" i="8"/>
  <c r="J68" i="8" s="1"/>
  <c r="H775" i="8"/>
  <c r="J775" i="8" s="1"/>
  <c r="H733" i="8"/>
  <c r="J733" i="8" s="1"/>
  <c r="H207" i="8"/>
  <c r="J207" i="8" s="1"/>
  <c r="H448" i="8"/>
  <c r="J448" i="8" s="1"/>
  <c r="H169" i="8"/>
  <c r="J169" i="8" s="1"/>
  <c r="H263" i="8"/>
  <c r="J263" i="8" s="1"/>
  <c r="H551" i="8"/>
  <c r="J551" i="8" s="1"/>
  <c r="H259" i="8"/>
  <c r="J259" i="8" s="1"/>
  <c r="H67" i="8"/>
  <c r="J67" i="8" s="1"/>
  <c r="H499" i="8"/>
  <c r="J499" i="8" s="1"/>
  <c r="H14" i="8"/>
  <c r="J14" i="8" s="1"/>
  <c r="H447" i="8"/>
  <c r="J447" i="8" s="1"/>
  <c r="H166" i="8"/>
  <c r="J166" i="8" s="1"/>
  <c r="H831" i="8"/>
  <c r="J831" i="8" s="1"/>
  <c r="H736" i="8"/>
  <c r="J736" i="8" s="1"/>
  <c r="H644" i="8"/>
  <c r="J644" i="8" s="1"/>
  <c r="H62" i="8"/>
  <c r="J62" i="8" s="1"/>
  <c r="H729" i="8"/>
  <c r="J729" i="8" s="1"/>
  <c r="H818" i="8"/>
  <c r="J818" i="8" s="1"/>
  <c r="H98" i="8"/>
  <c r="J98" i="8" s="1"/>
  <c r="H196" i="8"/>
  <c r="J196" i="8" s="1"/>
  <c r="H25" i="8"/>
  <c r="J25" i="8" s="1"/>
  <c r="H723" i="8"/>
  <c r="J723" i="8" s="1"/>
  <c r="H534" i="8"/>
  <c r="J534" i="8" s="1"/>
  <c r="H497" i="8"/>
  <c r="J497" i="8" s="1"/>
  <c r="H487" i="8"/>
  <c r="J487" i="8" s="1"/>
  <c r="H195" i="8"/>
  <c r="J195" i="8" s="1"/>
  <c r="H201" i="8"/>
  <c r="J201" i="8" s="1"/>
  <c r="H5" i="8"/>
  <c r="J5" i="8" s="1"/>
  <c r="H436" i="8"/>
  <c r="J436" i="8" s="1"/>
  <c r="H687" i="8"/>
  <c r="J687" i="8" s="1"/>
  <c r="H581" i="8"/>
  <c r="J581" i="8" s="1"/>
  <c r="H157" i="8"/>
  <c r="J157" i="8" s="1"/>
  <c r="H582" i="8"/>
  <c r="J582" i="8" s="1"/>
  <c r="H246" i="8"/>
  <c r="J246" i="8" s="1"/>
  <c r="H634" i="8"/>
  <c r="J634" i="8" s="1"/>
  <c r="H65" i="8"/>
  <c r="J65" i="8" s="1"/>
  <c r="H779" i="8"/>
  <c r="J779" i="8" s="1"/>
  <c r="H244" i="8"/>
  <c r="J244" i="8" s="1"/>
  <c r="H50" i="8"/>
  <c r="J50" i="8" s="1"/>
  <c r="H64" i="8"/>
  <c r="J64" i="8" s="1"/>
  <c r="H778" i="8"/>
  <c r="J778" i="8" s="1"/>
  <c r="H738" i="8"/>
  <c r="J738" i="8" s="1"/>
  <c r="H533" i="8"/>
  <c r="J533" i="8" s="1"/>
  <c r="H494" i="8"/>
  <c r="J494" i="8" s="1"/>
  <c r="H194" i="8"/>
  <c r="J194" i="8" s="1"/>
  <c r="H200" i="8"/>
  <c r="J200" i="8" s="1"/>
  <c r="H22" i="8"/>
  <c r="J22" i="8" s="1"/>
  <c r="H24" i="8"/>
  <c r="J24" i="8" s="1"/>
  <c r="H435" i="8"/>
  <c r="J435" i="8" s="1"/>
  <c r="H696" i="8"/>
  <c r="J696" i="8" s="1"/>
  <c r="H586" i="8"/>
  <c r="J586" i="8" s="1"/>
  <c r="H600" i="8"/>
  <c r="J600" i="8" s="1"/>
  <c r="H156" i="8"/>
  <c r="J156" i="8" s="1"/>
  <c r="H265" i="8"/>
  <c r="J265" i="8" s="1"/>
  <c r="H773" i="8"/>
  <c r="J773" i="8" s="1"/>
  <c r="H210" i="8"/>
  <c r="J210" i="8" s="1"/>
  <c r="H20" i="8"/>
  <c r="J20" i="8" s="1"/>
  <c r="H823" i="8"/>
  <c r="J823" i="8" s="1"/>
  <c r="H434" i="8"/>
  <c r="J434" i="8" s="1"/>
  <c r="H596" i="8"/>
  <c r="J596" i="8" s="1"/>
  <c r="H599" i="8"/>
  <c r="J599" i="8" s="1"/>
  <c r="H532" i="8"/>
  <c r="J532" i="8" s="1"/>
  <c r="H585" i="8"/>
  <c r="J585" i="8" s="1"/>
  <c r="H531" i="8"/>
  <c r="J531" i="8" s="1"/>
  <c r="H495" i="8"/>
  <c r="J495" i="8" s="1"/>
  <c r="H264" i="8"/>
  <c r="J264" i="8" s="1"/>
  <c r="H112" i="8"/>
  <c r="J112" i="8" s="1"/>
  <c r="H646" i="8"/>
  <c r="J646" i="8" s="1"/>
  <c r="H54" i="8"/>
  <c r="J54" i="8" s="1"/>
  <c r="H789" i="8"/>
  <c r="J789" i="8" s="1"/>
  <c r="H732" i="8"/>
  <c r="J732" i="8" s="1"/>
  <c r="H550" i="8"/>
  <c r="J550" i="8" s="1"/>
  <c r="H492" i="8"/>
  <c r="J492" i="8" s="1"/>
  <c r="H209" i="8"/>
  <c r="J209" i="8" s="1"/>
  <c r="H17" i="8"/>
  <c r="J17" i="8" s="1"/>
  <c r="H3" i="8"/>
  <c r="J3" i="8" s="1"/>
  <c r="H822" i="8"/>
  <c r="J822" i="8" s="1"/>
  <c r="H457" i="8"/>
  <c r="J457" i="8" s="1"/>
  <c r="H675" i="8"/>
  <c r="J675" i="8" s="1"/>
  <c r="H593" i="8"/>
  <c r="J593" i="8" s="1"/>
  <c r="H579" i="8"/>
  <c r="J579" i="8" s="1"/>
  <c r="H158" i="8"/>
  <c r="J158" i="8" s="1"/>
  <c r="H63" i="8"/>
  <c r="J63" i="8" s="1"/>
  <c r="H530" i="8"/>
  <c r="J530" i="8" s="1"/>
  <c r="H491" i="8"/>
  <c r="J491" i="8" s="1"/>
  <c r="H216" i="8"/>
  <c r="J216" i="8" s="1"/>
  <c r="H16" i="8"/>
  <c r="J16" i="8" s="1"/>
  <c r="H592" i="8"/>
  <c r="J592" i="8" s="1"/>
  <c r="H153" i="8"/>
  <c r="J153" i="8" s="1"/>
  <c r="H215" i="8"/>
  <c r="J215" i="8" s="1"/>
  <c r="H111" i="8"/>
  <c r="J111" i="8" s="1"/>
  <c r="H113" i="8"/>
  <c r="J113" i="8" s="1"/>
  <c r="H787" i="8"/>
  <c r="J787" i="8" s="1"/>
  <c r="H553" i="8"/>
  <c r="J553" i="8" s="1"/>
  <c r="H496" i="8"/>
  <c r="J496" i="8" s="1"/>
  <c r="H206" i="8"/>
  <c r="J206" i="8" s="1"/>
  <c r="H455" i="8"/>
  <c r="J455" i="8" s="1"/>
  <c r="H598" i="8"/>
  <c r="J598" i="8" s="1"/>
  <c r="H631" i="8"/>
  <c r="J631" i="8" s="1"/>
  <c r="H786" i="8"/>
  <c r="J786" i="8" s="1"/>
  <c r="H552" i="8"/>
  <c r="J552" i="8" s="1"/>
  <c r="H548" i="8"/>
  <c r="J548" i="8" s="1"/>
  <c r="H205" i="8"/>
  <c r="J205" i="8" s="1"/>
  <c r="H18" i="8"/>
  <c r="J18" i="8" s="1"/>
  <c r="H454" i="8"/>
  <c r="J454" i="8" s="1"/>
  <c r="H450" i="8"/>
  <c r="J450" i="8" s="1"/>
  <c r="H587" i="8"/>
  <c r="J587" i="8" s="1"/>
  <c r="H66" i="8"/>
  <c r="J66" i="8" s="1"/>
  <c r="H546" i="8"/>
  <c r="J546" i="8" s="1"/>
  <c r="H501" i="8"/>
  <c r="J501" i="8" s="1"/>
  <c r="H208" i="8"/>
  <c r="J208" i="8" s="1"/>
  <c r="H2" i="8"/>
  <c r="J2" i="8" s="1"/>
  <c r="H840" i="8"/>
  <c r="J840" i="8" s="1"/>
  <c r="H453" i="8"/>
  <c r="J453" i="8" s="1"/>
  <c r="H449" i="8"/>
  <c r="J449" i="8" s="1"/>
  <c r="H583" i="8"/>
  <c r="J583" i="8" s="1"/>
  <c r="H544" i="8"/>
  <c r="J544" i="8" s="1"/>
  <c r="H500" i="8"/>
  <c r="J500" i="8" s="1"/>
  <c r="H15" i="8"/>
  <c r="J15" i="8" s="1"/>
  <c r="H451" i="8"/>
  <c r="J451" i="8" s="1"/>
  <c r="H578" i="8"/>
  <c r="J578" i="8" s="1"/>
  <c r="H249" i="8"/>
  <c r="J249" i="8" s="1"/>
  <c r="H730" i="8"/>
  <c r="J730" i="8" s="1"/>
  <c r="H541" i="8"/>
  <c r="J541" i="8" s="1"/>
  <c r="H204" i="8"/>
  <c r="J204" i="8" s="1"/>
  <c r="H839" i="8"/>
  <c r="J839" i="8" s="1"/>
  <c r="H446" i="8"/>
  <c r="J446" i="8" s="1"/>
  <c r="H584" i="8"/>
  <c r="J584" i="8" s="1"/>
  <c r="H744" i="8"/>
  <c r="J744" i="8" s="1"/>
  <c r="H203" i="8"/>
  <c r="J203" i="8" s="1"/>
  <c r="H12" i="8"/>
  <c r="J12" i="8" s="1"/>
  <c r="H452" i="8"/>
  <c r="J452" i="8" s="1"/>
  <c r="H678" i="8"/>
  <c r="J678" i="8" s="1"/>
  <c r="H682" i="8"/>
  <c r="J682" i="8" s="1"/>
  <c r="H595" i="8"/>
  <c r="J595" i="8" s="1"/>
  <c r="H262" i="8"/>
  <c r="J262" i="8" s="1"/>
  <c r="H250" i="8"/>
  <c r="J250" i="8" s="1"/>
  <c r="H106" i="8"/>
  <c r="J106" i="8" s="1"/>
  <c r="H247" i="8"/>
  <c r="J247" i="8" s="1"/>
  <c r="H643" i="8"/>
  <c r="J643" i="8" s="1"/>
  <c r="H792" i="8"/>
  <c r="J792" i="8" s="1"/>
  <c r="H740" i="8"/>
  <c r="J740" i="8" s="1"/>
  <c r="H728" i="8"/>
  <c r="J728" i="8" s="1"/>
  <c r="H545" i="8"/>
  <c r="J545" i="8" s="1"/>
  <c r="H485" i="8"/>
  <c r="J485" i="8" s="1"/>
  <c r="H198" i="8"/>
  <c r="J198" i="8" s="1"/>
  <c r="H11" i="8"/>
  <c r="J11" i="8" s="1"/>
  <c r="H445" i="8"/>
  <c r="J445" i="8" s="1"/>
  <c r="H683" i="8"/>
  <c r="J683" i="8" s="1"/>
  <c r="H681" i="8"/>
  <c r="J681" i="8" s="1"/>
  <c r="H594" i="8"/>
  <c r="J594" i="8" s="1"/>
  <c r="H164" i="8"/>
  <c r="J164" i="8" s="1"/>
  <c r="H502" i="8"/>
  <c r="J502" i="8" s="1"/>
  <c r="H734" i="8"/>
  <c r="J734" i="8" s="1"/>
  <c r="H772" i="8"/>
  <c r="J772" i="8" s="1"/>
  <c r="H498" i="8"/>
  <c r="J498" i="8" s="1"/>
  <c r="H638" i="8"/>
  <c r="J638" i="8" s="1"/>
  <c r="H51" i="8"/>
  <c r="J51" i="8" s="1"/>
  <c r="H771" i="8"/>
  <c r="J771" i="8" s="1"/>
  <c r="H743" i="8"/>
  <c r="J743" i="8" s="1"/>
  <c r="H727" i="8"/>
  <c r="J727" i="8" s="1"/>
  <c r="H543" i="8"/>
  <c r="J543" i="8" s="1"/>
  <c r="H482" i="8"/>
  <c r="J482" i="8" s="1"/>
  <c r="H197" i="8"/>
  <c r="J197" i="8" s="1"/>
  <c r="H13" i="8"/>
  <c r="J13" i="8" s="1"/>
  <c r="H444" i="8"/>
  <c r="J444" i="8" s="1"/>
  <c r="H591" i="8"/>
  <c r="J591" i="8" s="1"/>
  <c r="H163" i="8"/>
  <c r="J163" i="8" s="1"/>
  <c r="H735" i="8"/>
  <c r="J735" i="8" s="1"/>
  <c r="H199" i="8"/>
  <c r="J199" i="8" s="1"/>
  <c r="H437" i="8"/>
  <c r="J437" i="8" s="1"/>
  <c r="H260" i="8"/>
  <c r="J260" i="8" s="1"/>
  <c r="H793" i="8"/>
  <c r="J793" i="8" s="1"/>
  <c r="H248" i="8"/>
  <c r="J248" i="8" s="1"/>
  <c r="H540" i="8"/>
  <c r="J540" i="8" s="1"/>
  <c r="H120" i="8"/>
  <c r="J120" i="8" s="1"/>
  <c r="H783" i="8"/>
  <c r="J783" i="8" s="1"/>
  <c r="H791" i="8"/>
  <c r="J791" i="8" s="1"/>
  <c r="H737" i="8"/>
  <c r="J737" i="8" s="1"/>
  <c r="H542" i="8"/>
  <c r="J542" i="8" s="1"/>
  <c r="H505" i="8"/>
  <c r="J505" i="8" s="1"/>
  <c r="H217" i="8"/>
  <c r="J217" i="8" s="1"/>
  <c r="H10" i="8"/>
  <c r="J10" i="8" s="1"/>
  <c r="H833" i="8"/>
  <c r="J833" i="8" s="1"/>
  <c r="H441" i="8"/>
  <c r="J441" i="8" s="1"/>
  <c r="H590" i="8"/>
  <c r="J590" i="8" s="1"/>
  <c r="H151" i="8"/>
  <c r="J151" i="8" s="1"/>
  <c r="H539" i="8"/>
  <c r="J539" i="8" s="1"/>
  <c r="H504" i="8"/>
  <c r="J504" i="8" s="1"/>
  <c r="H214" i="8"/>
  <c r="J214" i="8" s="1"/>
  <c r="H841" i="8"/>
  <c r="J841" i="8" s="1"/>
  <c r="H440" i="8"/>
  <c r="J440" i="8" s="1"/>
  <c r="H589" i="8"/>
  <c r="J589" i="8" s="1"/>
  <c r="H150" i="8"/>
  <c r="J150" i="8" s="1"/>
  <c r="I8" i="7"/>
  <c r="J8" i="7" s="1"/>
  <c r="I92" i="7"/>
  <c r="J92" i="7" s="1"/>
  <c r="I82" i="7"/>
  <c r="J82" i="7" s="1"/>
  <c r="I100" i="7"/>
  <c r="J100" i="7" s="1"/>
  <c r="I26" i="7"/>
  <c r="J26" i="7" s="1"/>
  <c r="I86" i="7"/>
  <c r="J86" i="7" s="1"/>
  <c r="I75" i="7"/>
  <c r="J75" i="7" s="1"/>
  <c r="I69" i="7"/>
  <c r="J69" i="7" s="1"/>
  <c r="I122" i="7"/>
  <c r="J122" i="7" s="1"/>
  <c r="I74" i="7"/>
  <c r="J74" i="7" s="1"/>
  <c r="I64" i="7"/>
  <c r="J64" i="7" s="1"/>
  <c r="I117" i="7"/>
  <c r="J117" i="7" s="1"/>
  <c r="I45" i="7"/>
  <c r="J45" i="7" s="1"/>
  <c r="I128" i="7"/>
  <c r="J128" i="7" s="1"/>
  <c r="I118" i="7"/>
  <c r="J118" i="7" s="1"/>
  <c r="I3" i="7"/>
  <c r="J3" i="7" s="1"/>
  <c r="I20" i="7"/>
  <c r="J20" i="7" s="1"/>
  <c r="I94" i="7"/>
  <c r="J94" i="7" s="1"/>
  <c r="I111" i="7"/>
  <c r="J111" i="7" s="1"/>
  <c r="I110" i="7"/>
  <c r="J110" i="7" s="1"/>
  <c r="I98" i="7"/>
  <c r="J98" i="7" s="1"/>
  <c r="I58" i="7"/>
  <c r="J58" i="7" s="1"/>
  <c r="I99" i="7"/>
  <c r="J99" i="7" s="1"/>
  <c r="I51" i="7"/>
  <c r="J51" i="7" s="1"/>
  <c r="I135" i="7"/>
  <c r="J135" i="7" s="1"/>
  <c r="I116" i="7"/>
  <c r="J116" i="7" s="1"/>
  <c r="I76" i="7"/>
  <c r="J76" i="7" s="1"/>
  <c r="I105" i="7"/>
  <c r="J105" i="7" s="1"/>
  <c r="I112" i="7"/>
  <c r="J112" i="7" s="1"/>
  <c r="I123" i="7"/>
  <c r="J123" i="7" s="1"/>
  <c r="I68" i="7"/>
  <c r="J68" i="7" s="1"/>
  <c r="I28" i="7"/>
  <c r="J28" i="7" s="1"/>
  <c r="I129" i="7"/>
  <c r="J129" i="7" s="1"/>
  <c r="I104" i="7"/>
  <c r="J104" i="7" s="1"/>
  <c r="I56" i="7"/>
  <c r="J56" i="7" s="1"/>
  <c r="I40" i="7"/>
  <c r="J40" i="7" s="1"/>
  <c r="I81" i="7"/>
  <c r="J81" i="7" s="1"/>
  <c r="I140" i="7"/>
  <c r="J140" i="7" s="1"/>
  <c r="I124" i="7"/>
  <c r="J124" i="7" s="1"/>
  <c r="I21" i="7"/>
  <c r="J21" i="7" s="1"/>
  <c r="I16" i="7"/>
  <c r="J16" i="7" s="1"/>
  <c r="I2" i="7"/>
  <c r="J2" i="7" s="1"/>
  <c r="I22" i="7"/>
  <c r="J22" i="7" s="1"/>
  <c r="I15" i="7"/>
  <c r="J15" i="7" s="1"/>
  <c r="I63" i="7"/>
  <c r="J63" i="7" s="1"/>
  <c r="I32" i="7"/>
  <c r="J32" i="7" s="1"/>
  <c r="I34" i="7"/>
  <c r="J34" i="7" s="1"/>
  <c r="I9" i="7"/>
  <c r="J9" i="7" s="1"/>
  <c r="I57" i="7"/>
  <c r="J57" i="7" s="1"/>
  <c r="I50" i="7"/>
  <c r="J50" i="7" s="1"/>
  <c r="I4" i="7"/>
  <c r="J4" i="7" s="1"/>
  <c r="I33" i="7"/>
  <c r="J33" i="7" s="1"/>
  <c r="I88" i="7"/>
  <c r="J88" i="7" s="1"/>
  <c r="I80" i="7"/>
  <c r="J80" i="7" s="1"/>
  <c r="I38" i="7"/>
  <c r="J38" i="7" s="1"/>
  <c r="I106" i="7"/>
  <c r="J106" i="7" s="1"/>
  <c r="I52" i="7"/>
  <c r="J52" i="7" s="1"/>
  <c r="I93" i="7"/>
  <c r="J93" i="7" s="1"/>
  <c r="I44" i="7"/>
  <c r="J44" i="7" s="1"/>
  <c r="I10" i="7"/>
  <c r="J10" i="7" s="1"/>
  <c r="I87" i="7"/>
  <c r="J87" i="7" s="1"/>
  <c r="I14" i="7"/>
  <c r="J14" i="7" s="1"/>
  <c r="I136" i="7"/>
  <c r="J136" i="7" s="1"/>
  <c r="I46" i="7"/>
  <c r="J46" i="7" s="1"/>
  <c r="I141" i="7"/>
  <c r="J141" i="7" s="1"/>
  <c r="I39" i="7"/>
  <c r="J39" i="7" s="1"/>
  <c r="I62" i="7"/>
  <c r="J62" i="7" s="1"/>
  <c r="I70" i="7"/>
  <c r="J70" i="7" s="1"/>
  <c r="I134" i="7"/>
  <c r="J134" i="7" s="1"/>
  <c r="I130" i="7"/>
  <c r="J130" i="7" s="1"/>
  <c r="I142" i="7"/>
  <c r="J142" i="7" s="1"/>
  <c r="I27" i="7"/>
  <c r="J27" i="7" s="1"/>
  <c r="F7" i="7"/>
  <c r="H7" i="7" s="1"/>
  <c r="F85" i="7"/>
  <c r="H85" i="7" s="1"/>
  <c r="F133" i="7"/>
  <c r="H133" i="7" s="1"/>
  <c r="F127" i="7"/>
  <c r="H127" i="7" s="1"/>
  <c r="F139" i="7"/>
  <c r="H139" i="7" s="1"/>
  <c r="F73" i="7"/>
  <c r="H73" i="7" s="1"/>
  <c r="F49" i="7"/>
  <c r="H49" i="7" s="1"/>
  <c r="F13" i="7"/>
  <c r="H13" i="7" s="1"/>
  <c r="F109" i="7"/>
  <c r="H109" i="7" s="1"/>
  <c r="F79" i="7"/>
  <c r="H79" i="7" s="1"/>
  <c r="F91" i="7"/>
  <c r="H91" i="7" s="1"/>
  <c r="F19" i="7"/>
  <c r="H19" i="7" s="1"/>
  <c r="F145" i="7"/>
  <c r="H145" i="7" s="1"/>
  <c r="F115" i="7"/>
  <c r="H115" i="7" s="1"/>
  <c r="F97" i="7"/>
  <c r="H97" i="7" s="1"/>
  <c r="F103" i="7"/>
  <c r="H103" i="7" s="1"/>
  <c r="F43" i="7"/>
  <c r="H43" i="7" s="1"/>
  <c r="F55" i="7"/>
  <c r="H55" i="7" s="1"/>
  <c r="F25" i="7"/>
  <c r="H25" i="7" s="1"/>
  <c r="F121" i="7"/>
  <c r="H121" i="7" s="1"/>
  <c r="F61" i="7"/>
  <c r="H61" i="7" s="1"/>
  <c r="F31" i="7"/>
  <c r="H31" i="7" s="1"/>
  <c r="F37" i="7"/>
  <c r="H37" i="7" s="1"/>
  <c r="F67" i="7"/>
  <c r="H67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<sst xmlns="http://schemas.openxmlformats.org/spreadsheetml/2006/main" count="21516" uniqueCount="88">
  <si>
    <t>Nuclear Existing</t>
  </si>
  <si>
    <t>Nuclear New</t>
  </si>
  <si>
    <t>Hydro</t>
  </si>
  <si>
    <t>Bio/Other</t>
  </si>
  <si>
    <t>Bio CCS</t>
  </si>
  <si>
    <t>Coal</t>
  </si>
  <si>
    <t>Coal CCS</t>
  </si>
  <si>
    <t>NGCC</t>
  </si>
  <si>
    <t>NGCC CCS</t>
  </si>
  <si>
    <t>NGGT</t>
  </si>
  <si>
    <t>Hydrogen Blue</t>
  </si>
  <si>
    <t>Wind</t>
  </si>
  <si>
    <t>Solar Utility</t>
  </si>
  <si>
    <t>Solar Distributed</t>
  </si>
  <si>
    <t>Hydrogen Green</t>
  </si>
  <si>
    <t>Storage</t>
  </si>
  <si>
    <t>Other</t>
  </si>
  <si>
    <t>year</t>
  </si>
  <si>
    <t>scenario</t>
  </si>
  <si>
    <t>technology</t>
  </si>
  <si>
    <t>newval</t>
  </si>
  <si>
    <t>IRA</t>
  </si>
  <si>
    <t>model</t>
  </si>
  <si>
    <t>EPS</t>
  </si>
  <si>
    <t>GCAM</t>
  </si>
  <si>
    <t>Haiku</t>
  </si>
  <si>
    <t>IPM-E</t>
  </si>
  <si>
    <t>IPM-N</t>
  </si>
  <si>
    <t>MARKAL</t>
  </si>
  <si>
    <t>NEMS-RHG</t>
  </si>
  <si>
    <t>ReEDS</t>
  </si>
  <si>
    <t>REGEN</t>
  </si>
  <si>
    <t>RIO</t>
  </si>
  <si>
    <t>REF</t>
  </si>
  <si>
    <t>type</t>
  </si>
  <si>
    <t>average</t>
  </si>
  <si>
    <t>min</t>
  </si>
  <si>
    <t>max</t>
  </si>
  <si>
    <t>Biomass</t>
  </si>
  <si>
    <t>utility-scale solar pv</t>
  </si>
  <si>
    <t>Gas</t>
  </si>
  <si>
    <t>Geothermal</t>
  </si>
  <si>
    <t>offshore wind</t>
  </si>
  <si>
    <t>onshore wind</t>
  </si>
  <si>
    <t>Material</t>
  </si>
  <si>
    <t>Silicon</t>
  </si>
  <si>
    <t>Chromium</t>
  </si>
  <si>
    <t>Molybdenum</t>
  </si>
  <si>
    <t>Nickel</t>
  </si>
  <si>
    <t>Tin</t>
  </si>
  <si>
    <t>Copper</t>
  </si>
  <si>
    <t>Aluminum</t>
  </si>
  <si>
    <t>Glass</t>
  </si>
  <si>
    <t>Steel</t>
  </si>
  <si>
    <t>Cement</t>
  </si>
  <si>
    <t>Manganese</t>
  </si>
  <si>
    <t>Lead</t>
  </si>
  <si>
    <t>Zinc</t>
  </si>
  <si>
    <t>Silver</t>
  </si>
  <si>
    <t>Magnesium</t>
  </si>
  <si>
    <t>Neodymium</t>
  </si>
  <si>
    <t>Dysprosium</t>
  </si>
  <si>
    <t>Niobium</t>
  </si>
  <si>
    <t>Praseodymium</t>
  </si>
  <si>
    <t>Terbium</t>
  </si>
  <si>
    <t>Vanadium</t>
  </si>
  <si>
    <t>Boron</t>
  </si>
  <si>
    <t>Fiberglass</t>
  </si>
  <si>
    <t>Yttrium</t>
  </si>
  <si>
    <t>multi_model</t>
  </si>
  <si>
    <t>-</t>
  </si>
  <si>
    <t>workflow</t>
  </si>
  <si>
    <t>workflow_technology</t>
  </si>
  <si>
    <t>technology (MI)</t>
  </si>
  <si>
    <t>average cap, average MI</t>
  </si>
  <si>
    <t>material</t>
  </si>
  <si>
    <t>unit</t>
  </si>
  <si>
    <t>Thousand metric tonnes</t>
  </si>
  <si>
    <t>E4ST</t>
  </si>
  <si>
    <t>dif</t>
  </si>
  <si>
    <t>results</t>
  </si>
  <si>
    <t>output_maarten</t>
  </si>
  <si>
    <t>ouput_avery</t>
  </si>
  <si>
    <t>Gas CCS</t>
  </si>
  <si>
    <t>output_avery</t>
  </si>
  <si>
    <t>newval_fix</t>
  </si>
  <si>
    <t>output_maarten_fix</t>
  </si>
  <si>
    <t>results_technology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</si>
</sst>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0069w4\Github\MaterialDemand\Inputs\intensity_data.csv" TargetMode="External"/><Relationship Id="rId1" Type="http://schemas.openxmlformats.org/officeDocument/2006/relationships/externalLinkPath" Target="Inputs/intensity_data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0069w4\Github\MaterialDemand\Inputs\intensity_mean.csv" TargetMode="External"/><Relationship Id="rId1" Type="http://schemas.openxmlformats.org/officeDocument/2006/relationships/externalLinkPath" Target="Inputs/intensity_mean.csv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0069w4\Github\MaterialDemand\Raw%20Data\Multi%20Model%20Capacity%20Data.xlsx" TargetMode="External"/><Relationship Id="rId1" Type="http://schemas.openxmlformats.org/officeDocument/2006/relationships/externalLinkPath" Target="Raw%20Data/Multi%20Model%20Capacity%20Data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0069w4\Github\MaterialDemand\Inputs\multi_model_capacities.csv" TargetMode="External"/><Relationship Id="rId1" Type="http://schemas.openxmlformats.org/officeDocument/2006/relationships/externalLinkPath" Target="Inputs/multi_model_capacities.csv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0069w4\Github\MaterialDemand\Outputs\materials_demand.csv" TargetMode="External"/><Relationship Id="rId1" Type="http://schemas.openxmlformats.org/officeDocument/2006/relationships/externalLinkPath" Target="Outputs/materials_demand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ensity_data"/>
    </sheetNames>
    <sheetDataSet>
      <sheetData sheetId="0">
        <row r="1">
          <cell r="A1" t="str">
            <v>technology</v>
          </cell>
          <cell r="B1" t="str">
            <v>Material</v>
          </cell>
          <cell r="C1" t="str">
            <v>value</v>
          </cell>
        </row>
        <row r="2">
          <cell r="A2" t="str">
            <v>a-Si</v>
          </cell>
          <cell r="B2" t="str">
            <v>Silicon</v>
          </cell>
          <cell r="C2">
            <v>150</v>
          </cell>
        </row>
        <row r="3">
          <cell r="A3" t="str">
            <v>a-Si</v>
          </cell>
          <cell r="B3" t="str">
            <v>Germanium</v>
          </cell>
          <cell r="C3">
            <v>48</v>
          </cell>
        </row>
        <row r="4">
          <cell r="A4" t="str">
            <v>a-Si</v>
          </cell>
          <cell r="B4" t="str">
            <v>Germanium</v>
          </cell>
          <cell r="C4">
            <v>73</v>
          </cell>
        </row>
        <row r="5">
          <cell r="A5" t="str">
            <v>a-Si</v>
          </cell>
          <cell r="B5" t="str">
            <v>Cadmium</v>
          </cell>
          <cell r="C5">
            <v>6.61</v>
          </cell>
        </row>
        <row r="6">
          <cell r="A6" t="str">
            <v>a-Si</v>
          </cell>
          <cell r="B6" t="str">
            <v>Chromium</v>
          </cell>
          <cell r="C6">
            <v>634</v>
          </cell>
        </row>
        <row r="7">
          <cell r="A7" t="str">
            <v>a-Si</v>
          </cell>
          <cell r="B7" t="str">
            <v>Indium</v>
          </cell>
          <cell r="C7">
            <v>13.41</v>
          </cell>
        </row>
        <row r="8">
          <cell r="A8" t="str">
            <v>a-Si</v>
          </cell>
          <cell r="B8" t="str">
            <v>Molybdenum</v>
          </cell>
          <cell r="C8">
            <v>10.62</v>
          </cell>
        </row>
        <row r="9">
          <cell r="A9" t="str">
            <v>a-Si</v>
          </cell>
          <cell r="B9" t="str">
            <v>Nickel</v>
          </cell>
          <cell r="C9">
            <v>334</v>
          </cell>
        </row>
        <row r="10">
          <cell r="A10" t="str">
            <v>a-Si</v>
          </cell>
          <cell r="B10" t="str">
            <v>Tellurium</v>
          </cell>
          <cell r="C10">
            <v>7.8</v>
          </cell>
        </row>
        <row r="11">
          <cell r="A11" t="str">
            <v>a-Si</v>
          </cell>
          <cell r="B11" t="str">
            <v>Tin</v>
          </cell>
          <cell r="C11">
            <v>143.21</v>
          </cell>
        </row>
        <row r="12">
          <cell r="A12" t="str">
            <v>a-Si</v>
          </cell>
          <cell r="B12" t="str">
            <v>Copper</v>
          </cell>
          <cell r="C12">
            <v>100.5</v>
          </cell>
        </row>
        <row r="13">
          <cell r="A13" t="str">
            <v>a-Si</v>
          </cell>
          <cell r="B13" t="str">
            <v>Germanium</v>
          </cell>
          <cell r="C13">
            <v>73</v>
          </cell>
        </row>
        <row r="14">
          <cell r="A14" t="str">
            <v>a-Si</v>
          </cell>
          <cell r="B14" t="str">
            <v>Germanium</v>
          </cell>
          <cell r="C14">
            <v>73</v>
          </cell>
        </row>
        <row r="15">
          <cell r="A15" t="str">
            <v>a-Si</v>
          </cell>
          <cell r="B15" t="str">
            <v>Germanium</v>
          </cell>
          <cell r="C15">
            <v>42</v>
          </cell>
        </row>
        <row r="16">
          <cell r="A16" t="str">
            <v>a-Si</v>
          </cell>
          <cell r="B16" t="str">
            <v>Germanium</v>
          </cell>
          <cell r="C16">
            <v>42</v>
          </cell>
        </row>
        <row r="17">
          <cell r="A17" t="str">
            <v>a-Si</v>
          </cell>
          <cell r="B17" t="str">
            <v>Copper</v>
          </cell>
          <cell r="C17">
            <v>1005</v>
          </cell>
        </row>
        <row r="18">
          <cell r="A18" t="str">
            <v>a-Si</v>
          </cell>
          <cell r="B18" t="str">
            <v>Indium</v>
          </cell>
          <cell r="C18">
            <v>5.32</v>
          </cell>
        </row>
        <row r="19">
          <cell r="A19" t="str">
            <v>a-Si</v>
          </cell>
          <cell r="B19" t="str">
            <v>Indium</v>
          </cell>
          <cell r="C19">
            <v>5.32</v>
          </cell>
        </row>
        <row r="20">
          <cell r="A20" t="str">
            <v>a-Si</v>
          </cell>
          <cell r="B20" t="str">
            <v>Tin</v>
          </cell>
          <cell r="C20">
            <v>0.71399999999999997</v>
          </cell>
        </row>
        <row r="21">
          <cell r="A21" t="str">
            <v>a-Si</v>
          </cell>
          <cell r="B21" t="str">
            <v>Germanium</v>
          </cell>
          <cell r="C21">
            <v>73</v>
          </cell>
        </row>
        <row r="22">
          <cell r="A22" t="str">
            <v>a-Si</v>
          </cell>
          <cell r="B22" t="str">
            <v>Germanium</v>
          </cell>
          <cell r="C22">
            <v>36</v>
          </cell>
        </row>
        <row r="23">
          <cell r="A23" t="str">
            <v>a-Si</v>
          </cell>
          <cell r="B23" t="str">
            <v>Germanium</v>
          </cell>
          <cell r="C23">
            <v>41</v>
          </cell>
        </row>
        <row r="24">
          <cell r="A24" t="str">
            <v>a-Si</v>
          </cell>
          <cell r="B24" t="str">
            <v>Germanium</v>
          </cell>
          <cell r="C24">
            <v>48</v>
          </cell>
        </row>
        <row r="25">
          <cell r="A25" t="str">
            <v>a-Si</v>
          </cell>
          <cell r="B25" t="str">
            <v>Germanium</v>
          </cell>
          <cell r="C25">
            <v>6.9</v>
          </cell>
        </row>
        <row r="26">
          <cell r="A26" t="str">
            <v>a-Si</v>
          </cell>
          <cell r="B26" t="str">
            <v>Germanium</v>
          </cell>
          <cell r="C26">
            <v>42</v>
          </cell>
        </row>
        <row r="27">
          <cell r="A27" t="str">
            <v>a-Si</v>
          </cell>
          <cell r="B27" t="str">
            <v>Germanium</v>
          </cell>
          <cell r="C27">
            <v>3.4</v>
          </cell>
        </row>
        <row r="28">
          <cell r="A28" t="str">
            <v>a-Si</v>
          </cell>
          <cell r="B28" t="str">
            <v>Germanium</v>
          </cell>
          <cell r="C28">
            <v>6.9</v>
          </cell>
        </row>
        <row r="29">
          <cell r="A29" t="str">
            <v>a-Si</v>
          </cell>
          <cell r="B29" t="str">
            <v>Germanium</v>
          </cell>
          <cell r="C29">
            <v>14.8</v>
          </cell>
        </row>
        <row r="30">
          <cell r="A30" t="str">
            <v>a-Si</v>
          </cell>
          <cell r="B30" t="str">
            <v>Indium</v>
          </cell>
          <cell r="C30">
            <v>4</v>
          </cell>
        </row>
        <row r="31">
          <cell r="A31" t="str">
            <v>a-Si</v>
          </cell>
          <cell r="B31" t="str">
            <v>Germanium</v>
          </cell>
          <cell r="C31">
            <v>73</v>
          </cell>
        </row>
        <row r="32">
          <cell r="A32" t="str">
            <v>ASIGE</v>
          </cell>
          <cell r="B32" t="str">
            <v>Copper</v>
          </cell>
          <cell r="C32">
            <v>7000</v>
          </cell>
        </row>
        <row r="33">
          <cell r="A33" t="str">
            <v>ASIGE</v>
          </cell>
          <cell r="B33" t="str">
            <v>Aluminum</v>
          </cell>
          <cell r="C33">
            <v>31300</v>
          </cell>
        </row>
        <row r="34">
          <cell r="A34" t="str">
            <v>ASIGE</v>
          </cell>
          <cell r="B34" t="str">
            <v>Glass</v>
          </cell>
          <cell r="C34">
            <v>53400</v>
          </cell>
        </row>
        <row r="35">
          <cell r="A35" t="str">
            <v>ASIGE</v>
          </cell>
          <cell r="B35" t="str">
            <v>Steel</v>
          </cell>
          <cell r="C35">
            <v>56000</v>
          </cell>
        </row>
        <row r="36">
          <cell r="A36" t="str">
            <v>ASIGE</v>
          </cell>
          <cell r="B36" t="str">
            <v>Glass</v>
          </cell>
          <cell r="C36">
            <v>70000</v>
          </cell>
        </row>
        <row r="37">
          <cell r="A37" t="str">
            <v>ASIGE</v>
          </cell>
          <cell r="B37" t="str">
            <v>Copper</v>
          </cell>
          <cell r="C37">
            <v>7000</v>
          </cell>
        </row>
        <row r="38">
          <cell r="A38" t="str">
            <v>ASIGE</v>
          </cell>
          <cell r="B38" t="str">
            <v>Cement</v>
          </cell>
          <cell r="C38">
            <v>4847</v>
          </cell>
        </row>
        <row r="39">
          <cell r="A39" t="str">
            <v>ASIGE</v>
          </cell>
          <cell r="B39" t="str">
            <v>Cement</v>
          </cell>
          <cell r="C39">
            <v>7520</v>
          </cell>
        </row>
        <row r="40">
          <cell r="A40" t="str">
            <v>ASIGE</v>
          </cell>
          <cell r="B40" t="str">
            <v>Aluminum</v>
          </cell>
          <cell r="C40">
            <v>15390</v>
          </cell>
        </row>
        <row r="41">
          <cell r="A41" t="str">
            <v>ASIGE</v>
          </cell>
          <cell r="B41" t="str">
            <v>Steel</v>
          </cell>
          <cell r="C41">
            <v>55900</v>
          </cell>
        </row>
        <row r="42">
          <cell r="A42" t="str">
            <v>ASIGE</v>
          </cell>
          <cell r="B42" t="str">
            <v>Copper</v>
          </cell>
          <cell r="C42">
            <v>7530</v>
          </cell>
        </row>
        <row r="43">
          <cell r="A43" t="str">
            <v>ASIGE</v>
          </cell>
          <cell r="B43" t="str">
            <v>Cement</v>
          </cell>
          <cell r="C43">
            <v>6775</v>
          </cell>
        </row>
        <row r="44">
          <cell r="A44" t="str">
            <v>ASIGE</v>
          </cell>
          <cell r="B44" t="str">
            <v>Cement</v>
          </cell>
          <cell r="C44">
            <v>10512</v>
          </cell>
        </row>
        <row r="45">
          <cell r="A45" t="str">
            <v>ASIGE</v>
          </cell>
          <cell r="B45" t="str">
            <v>Aluminum</v>
          </cell>
          <cell r="C45">
            <v>15390</v>
          </cell>
        </row>
        <row r="46">
          <cell r="A46" t="str">
            <v>ASIGE</v>
          </cell>
          <cell r="B46" t="str">
            <v>Glass</v>
          </cell>
          <cell r="C46">
            <v>66700</v>
          </cell>
        </row>
        <row r="47">
          <cell r="A47" t="str">
            <v>Biomass</v>
          </cell>
          <cell r="B47" t="str">
            <v>Nickel</v>
          </cell>
          <cell r="C47">
            <v>8</v>
          </cell>
        </row>
        <row r="48">
          <cell r="A48" t="str">
            <v>Biomass</v>
          </cell>
          <cell r="B48" t="str">
            <v>Manganese</v>
          </cell>
          <cell r="C48">
            <v>199</v>
          </cell>
        </row>
        <row r="49">
          <cell r="A49" t="str">
            <v>Biomass</v>
          </cell>
          <cell r="B49" t="str">
            <v>Copper</v>
          </cell>
          <cell r="C49">
            <v>471</v>
          </cell>
        </row>
        <row r="50">
          <cell r="A50" t="str">
            <v>Biomass</v>
          </cell>
          <cell r="B50" t="str">
            <v>Nickel</v>
          </cell>
          <cell r="C50">
            <v>11</v>
          </cell>
        </row>
        <row r="51">
          <cell r="A51" t="str">
            <v>Biomass</v>
          </cell>
          <cell r="B51" t="str">
            <v>Manganese</v>
          </cell>
          <cell r="C51">
            <v>124</v>
          </cell>
        </row>
        <row r="52">
          <cell r="A52" t="str">
            <v>Biomass</v>
          </cell>
          <cell r="B52" t="str">
            <v>Copper</v>
          </cell>
          <cell r="C52">
            <v>500</v>
          </cell>
        </row>
        <row r="53">
          <cell r="A53" t="str">
            <v>Biomass</v>
          </cell>
          <cell r="B53" t="str">
            <v>Copper</v>
          </cell>
          <cell r="C53">
            <v>538</v>
          </cell>
        </row>
        <row r="54">
          <cell r="A54" t="str">
            <v>Biomass</v>
          </cell>
          <cell r="B54" t="str">
            <v>Steel</v>
          </cell>
          <cell r="C54">
            <v>52000</v>
          </cell>
        </row>
        <row r="55">
          <cell r="A55" t="str">
            <v>Biomass</v>
          </cell>
          <cell r="B55" t="str">
            <v>Cement</v>
          </cell>
          <cell r="C55">
            <v>16397</v>
          </cell>
        </row>
        <row r="56">
          <cell r="A56" t="str">
            <v>Biomass</v>
          </cell>
          <cell r="B56" t="str">
            <v>Cement</v>
          </cell>
          <cell r="C56">
            <v>25440</v>
          </cell>
        </row>
        <row r="57">
          <cell r="A57" t="str">
            <v>Biomass</v>
          </cell>
          <cell r="B57" t="str">
            <v>Aluminum</v>
          </cell>
          <cell r="C57">
            <v>1300</v>
          </cell>
        </row>
        <row r="58">
          <cell r="A58" t="str">
            <v>Biomass</v>
          </cell>
          <cell r="B58" t="str">
            <v>Nickel</v>
          </cell>
          <cell r="C58">
            <v>10</v>
          </cell>
        </row>
        <row r="59">
          <cell r="A59" t="str">
            <v>Biomass</v>
          </cell>
          <cell r="B59" t="str">
            <v>Manganese</v>
          </cell>
          <cell r="C59">
            <v>112</v>
          </cell>
        </row>
        <row r="60">
          <cell r="A60" t="str">
            <v>Biomass</v>
          </cell>
          <cell r="B60" t="str">
            <v>Copper</v>
          </cell>
          <cell r="C60">
            <v>454</v>
          </cell>
        </row>
        <row r="61">
          <cell r="A61" t="str">
            <v>Bio CCS</v>
          </cell>
          <cell r="B61" t="str">
            <v>Nickel</v>
          </cell>
          <cell r="C61">
            <v>8</v>
          </cell>
        </row>
        <row r="62">
          <cell r="A62" t="str">
            <v>Bio CCS</v>
          </cell>
          <cell r="B62" t="str">
            <v>Manganese</v>
          </cell>
          <cell r="C62">
            <v>199</v>
          </cell>
        </row>
        <row r="63">
          <cell r="A63" t="str">
            <v>Bio CCS</v>
          </cell>
          <cell r="B63" t="str">
            <v>Nickel</v>
          </cell>
          <cell r="C63">
            <v>11</v>
          </cell>
        </row>
        <row r="64">
          <cell r="A64" t="str">
            <v>Bio CCS</v>
          </cell>
          <cell r="B64" t="str">
            <v>Manganese</v>
          </cell>
          <cell r="C64">
            <v>124</v>
          </cell>
        </row>
        <row r="65">
          <cell r="A65" t="str">
            <v>Bio CCS</v>
          </cell>
          <cell r="B65" t="str">
            <v>Copper</v>
          </cell>
          <cell r="C65">
            <v>600</v>
          </cell>
        </row>
        <row r="66">
          <cell r="A66" t="str">
            <v>Bio CCS</v>
          </cell>
          <cell r="B66" t="str">
            <v>Copper</v>
          </cell>
          <cell r="C66">
            <v>645</v>
          </cell>
        </row>
        <row r="67">
          <cell r="A67" t="str">
            <v>Bio CCS</v>
          </cell>
          <cell r="B67" t="str">
            <v>Steel</v>
          </cell>
          <cell r="C67">
            <v>79560</v>
          </cell>
        </row>
        <row r="68">
          <cell r="A68" t="str">
            <v>Bio CCS</v>
          </cell>
          <cell r="B68" t="str">
            <v>Cement</v>
          </cell>
          <cell r="C68">
            <v>25087</v>
          </cell>
        </row>
        <row r="69">
          <cell r="A69" t="str">
            <v>Bio CCS</v>
          </cell>
          <cell r="B69" t="str">
            <v>Cement</v>
          </cell>
          <cell r="C69">
            <v>38923</v>
          </cell>
        </row>
        <row r="70">
          <cell r="A70" t="str">
            <v>Bio CCS</v>
          </cell>
          <cell r="B70" t="str">
            <v>Aluminum</v>
          </cell>
          <cell r="C70">
            <v>1300</v>
          </cell>
        </row>
        <row r="71">
          <cell r="A71" t="str">
            <v>Bio CCS</v>
          </cell>
          <cell r="B71" t="str">
            <v>Nickel</v>
          </cell>
          <cell r="C71">
            <v>10</v>
          </cell>
        </row>
        <row r="72">
          <cell r="A72" t="str">
            <v>Bio CCS</v>
          </cell>
          <cell r="B72" t="str">
            <v>Manganese</v>
          </cell>
          <cell r="C72">
            <v>112</v>
          </cell>
        </row>
        <row r="73">
          <cell r="A73" t="str">
            <v>Bio CCS</v>
          </cell>
          <cell r="B73" t="str">
            <v>Copper</v>
          </cell>
          <cell r="C73">
            <v>545</v>
          </cell>
        </row>
        <row r="74">
          <cell r="A74" t="str">
            <v>CDTE</v>
          </cell>
          <cell r="B74" t="str">
            <v>Copper</v>
          </cell>
          <cell r="C74">
            <v>7000</v>
          </cell>
        </row>
        <row r="75">
          <cell r="A75" t="str">
            <v>CDTE</v>
          </cell>
          <cell r="B75" t="str">
            <v>Aluminum</v>
          </cell>
          <cell r="C75">
            <v>31300</v>
          </cell>
        </row>
        <row r="76">
          <cell r="A76" t="str">
            <v>CdTe</v>
          </cell>
          <cell r="B76" t="str">
            <v>Cadmium</v>
          </cell>
          <cell r="C76">
            <v>35</v>
          </cell>
        </row>
        <row r="77">
          <cell r="A77" t="str">
            <v>CdTe</v>
          </cell>
          <cell r="B77" t="str">
            <v>Cadmium</v>
          </cell>
          <cell r="C77">
            <v>50</v>
          </cell>
        </row>
        <row r="78">
          <cell r="A78" t="str">
            <v>CdTe</v>
          </cell>
          <cell r="B78" t="str">
            <v>Cadmium</v>
          </cell>
          <cell r="C78">
            <v>85</v>
          </cell>
        </row>
        <row r="79">
          <cell r="A79" t="str">
            <v>CdTe</v>
          </cell>
          <cell r="B79" t="str">
            <v>Tellurium</v>
          </cell>
          <cell r="C79">
            <v>35</v>
          </cell>
        </row>
        <row r="80">
          <cell r="A80" t="str">
            <v>CdTe</v>
          </cell>
          <cell r="B80" t="str">
            <v>Tellurium</v>
          </cell>
          <cell r="C80">
            <v>95</v>
          </cell>
        </row>
        <row r="81">
          <cell r="A81" t="str">
            <v>CdTe</v>
          </cell>
          <cell r="B81" t="str">
            <v>Tellurium</v>
          </cell>
          <cell r="C81">
            <v>52</v>
          </cell>
        </row>
        <row r="82">
          <cell r="A82" t="str">
            <v>CdTe</v>
          </cell>
          <cell r="B82" t="str">
            <v>Cadmium</v>
          </cell>
          <cell r="C82">
            <v>138</v>
          </cell>
        </row>
        <row r="83">
          <cell r="A83" t="str">
            <v>CdTe</v>
          </cell>
          <cell r="B83" t="str">
            <v>Tellurium</v>
          </cell>
          <cell r="C83">
            <v>156</v>
          </cell>
        </row>
        <row r="84">
          <cell r="A84" t="str">
            <v>CdTe</v>
          </cell>
          <cell r="B84" t="str">
            <v>Cadmium</v>
          </cell>
          <cell r="C84">
            <v>85</v>
          </cell>
        </row>
        <row r="85">
          <cell r="A85" t="str">
            <v>CdTe</v>
          </cell>
          <cell r="B85" t="str">
            <v>Tellurium</v>
          </cell>
          <cell r="C85">
            <v>97.5</v>
          </cell>
        </row>
        <row r="86">
          <cell r="A86" t="str">
            <v>CdTe</v>
          </cell>
          <cell r="B86" t="str">
            <v>Tellurium</v>
          </cell>
          <cell r="C86">
            <v>97.5</v>
          </cell>
        </row>
        <row r="87">
          <cell r="A87" t="str">
            <v>CdTe</v>
          </cell>
          <cell r="B87" t="str">
            <v>Cadmium</v>
          </cell>
          <cell r="C87">
            <v>85</v>
          </cell>
        </row>
        <row r="88">
          <cell r="A88" t="str">
            <v>CdTe</v>
          </cell>
          <cell r="B88" t="str">
            <v>Cadmium</v>
          </cell>
          <cell r="C88">
            <v>244.26</v>
          </cell>
        </row>
        <row r="89">
          <cell r="A89" t="str">
            <v>CdTe</v>
          </cell>
          <cell r="B89" t="str">
            <v>Chromium</v>
          </cell>
          <cell r="C89">
            <v>61</v>
          </cell>
        </row>
        <row r="90">
          <cell r="A90" t="str">
            <v>CdTe</v>
          </cell>
          <cell r="B90" t="str">
            <v>Lead</v>
          </cell>
          <cell r="C90">
            <v>7.8</v>
          </cell>
        </row>
        <row r="91">
          <cell r="A91" t="str">
            <v>CdTe</v>
          </cell>
          <cell r="B91" t="str">
            <v>Molybdenum</v>
          </cell>
          <cell r="C91">
            <v>0.5</v>
          </cell>
        </row>
        <row r="92">
          <cell r="A92" t="str">
            <v>CdTe</v>
          </cell>
          <cell r="B92" t="str">
            <v>Tellurium</v>
          </cell>
          <cell r="C92">
            <v>242.87</v>
          </cell>
        </row>
        <row r="93">
          <cell r="A93" t="str">
            <v>CdTe</v>
          </cell>
          <cell r="B93" t="str">
            <v>Copper</v>
          </cell>
          <cell r="C93">
            <v>518.07000000000005</v>
          </cell>
        </row>
        <row r="94">
          <cell r="A94" t="str">
            <v>CDTE</v>
          </cell>
          <cell r="B94" t="str">
            <v>Glass</v>
          </cell>
          <cell r="C94">
            <v>53400</v>
          </cell>
        </row>
        <row r="95">
          <cell r="A95" t="str">
            <v>CdTe</v>
          </cell>
          <cell r="B95" t="str">
            <v>Tellurium</v>
          </cell>
          <cell r="C95">
            <v>176</v>
          </cell>
        </row>
        <row r="96">
          <cell r="A96" t="str">
            <v>CdTe</v>
          </cell>
          <cell r="B96" t="str">
            <v>Tellurium</v>
          </cell>
          <cell r="C96">
            <v>106</v>
          </cell>
        </row>
        <row r="97">
          <cell r="A97" t="str">
            <v>CdTe</v>
          </cell>
          <cell r="B97" t="str">
            <v>Tellurium</v>
          </cell>
          <cell r="C97">
            <v>55</v>
          </cell>
        </row>
        <row r="98">
          <cell r="A98" t="str">
            <v>CdTe</v>
          </cell>
          <cell r="B98" t="str">
            <v>Tellurium</v>
          </cell>
          <cell r="C98">
            <v>56</v>
          </cell>
        </row>
        <row r="99">
          <cell r="A99" t="str">
            <v>CDTE</v>
          </cell>
          <cell r="B99" t="str">
            <v>Steel</v>
          </cell>
          <cell r="C99">
            <v>56000</v>
          </cell>
        </row>
        <row r="100">
          <cell r="A100" t="str">
            <v>CDTE</v>
          </cell>
          <cell r="B100" t="str">
            <v>Glass</v>
          </cell>
          <cell r="C100">
            <v>70000</v>
          </cell>
        </row>
        <row r="101">
          <cell r="A101" t="str">
            <v>CDTE</v>
          </cell>
          <cell r="B101" t="str">
            <v>Copper</v>
          </cell>
          <cell r="C101">
            <v>7000</v>
          </cell>
        </row>
        <row r="102">
          <cell r="A102" t="str">
            <v>CDTE</v>
          </cell>
          <cell r="B102" t="str">
            <v>Cement</v>
          </cell>
          <cell r="C102">
            <v>4847</v>
          </cell>
        </row>
        <row r="103">
          <cell r="A103" t="str">
            <v>CDTE</v>
          </cell>
          <cell r="B103" t="str">
            <v>Cement</v>
          </cell>
          <cell r="C103">
            <v>7520</v>
          </cell>
        </row>
        <row r="104">
          <cell r="A104" t="str">
            <v>CDTE</v>
          </cell>
          <cell r="B104" t="str">
            <v>Aluminum</v>
          </cell>
          <cell r="C104">
            <v>15390</v>
          </cell>
        </row>
        <row r="105">
          <cell r="A105" t="str">
            <v>CdTe</v>
          </cell>
          <cell r="B105" t="str">
            <v>Cadmium</v>
          </cell>
          <cell r="C105">
            <v>80</v>
          </cell>
        </row>
        <row r="106">
          <cell r="A106" t="str">
            <v>CdTe</v>
          </cell>
          <cell r="B106" t="str">
            <v>Cadmium</v>
          </cell>
          <cell r="C106">
            <v>17</v>
          </cell>
        </row>
        <row r="107">
          <cell r="A107" t="str">
            <v>CdTe</v>
          </cell>
          <cell r="B107" t="str">
            <v>Cadmium</v>
          </cell>
          <cell r="C107">
            <v>62</v>
          </cell>
        </row>
        <row r="108">
          <cell r="A108" t="str">
            <v>CdTe</v>
          </cell>
          <cell r="B108" t="str">
            <v>Cadmium</v>
          </cell>
          <cell r="C108">
            <v>138</v>
          </cell>
        </row>
        <row r="109">
          <cell r="A109" t="str">
            <v>CdTe</v>
          </cell>
          <cell r="B109" t="str">
            <v>Tellurium</v>
          </cell>
          <cell r="C109">
            <v>90</v>
          </cell>
        </row>
        <row r="110">
          <cell r="A110" t="str">
            <v>CdTe</v>
          </cell>
          <cell r="B110" t="str">
            <v>Tellurium</v>
          </cell>
          <cell r="C110">
            <v>19</v>
          </cell>
        </row>
        <row r="111">
          <cell r="A111" t="str">
            <v>CdTe</v>
          </cell>
          <cell r="B111" t="str">
            <v>Tellurium</v>
          </cell>
          <cell r="C111">
            <v>70</v>
          </cell>
        </row>
        <row r="112">
          <cell r="A112" t="str">
            <v>CdTe</v>
          </cell>
          <cell r="B112" t="str">
            <v>Tellurium</v>
          </cell>
          <cell r="C112">
            <v>156</v>
          </cell>
        </row>
        <row r="113">
          <cell r="A113" t="str">
            <v>CdTe</v>
          </cell>
          <cell r="B113" t="str">
            <v>Copper</v>
          </cell>
          <cell r="C113">
            <v>5181</v>
          </cell>
        </row>
        <row r="114">
          <cell r="A114" t="str">
            <v>CdTe</v>
          </cell>
          <cell r="B114" t="str">
            <v>Tellurium</v>
          </cell>
          <cell r="C114">
            <v>70</v>
          </cell>
        </row>
        <row r="115">
          <cell r="A115" t="str">
            <v>CdTe</v>
          </cell>
          <cell r="B115" t="str">
            <v>Tellurium</v>
          </cell>
          <cell r="C115">
            <v>130</v>
          </cell>
        </row>
        <row r="116">
          <cell r="A116" t="str">
            <v>CDTE</v>
          </cell>
          <cell r="B116" t="str">
            <v>Steel</v>
          </cell>
          <cell r="C116">
            <v>55900</v>
          </cell>
        </row>
        <row r="117">
          <cell r="A117" t="str">
            <v>CDTE</v>
          </cell>
          <cell r="B117" t="str">
            <v>Copper</v>
          </cell>
          <cell r="C117">
            <v>7530</v>
          </cell>
        </row>
        <row r="118">
          <cell r="A118" t="str">
            <v>CDTE</v>
          </cell>
          <cell r="B118" t="str">
            <v>Cement</v>
          </cell>
          <cell r="C118">
            <v>6775</v>
          </cell>
        </row>
        <row r="119">
          <cell r="A119" t="str">
            <v>CDTE</v>
          </cell>
          <cell r="B119" t="str">
            <v>Cement</v>
          </cell>
          <cell r="C119">
            <v>10512</v>
          </cell>
        </row>
        <row r="120">
          <cell r="A120" t="str">
            <v>CDTE</v>
          </cell>
          <cell r="B120" t="str">
            <v>Aluminum</v>
          </cell>
          <cell r="C120">
            <v>15390</v>
          </cell>
        </row>
        <row r="121">
          <cell r="A121" t="str">
            <v>CdTe</v>
          </cell>
          <cell r="B121" t="str">
            <v>Tellurium</v>
          </cell>
          <cell r="C121">
            <v>69</v>
          </cell>
        </row>
        <row r="122">
          <cell r="A122" t="str">
            <v>CdTe</v>
          </cell>
          <cell r="B122" t="str">
            <v>Tellurium</v>
          </cell>
          <cell r="C122">
            <v>97.5</v>
          </cell>
        </row>
        <row r="123">
          <cell r="A123" t="str">
            <v>CdTe</v>
          </cell>
          <cell r="B123" t="str">
            <v>Cadmium</v>
          </cell>
          <cell r="C123">
            <v>79</v>
          </cell>
        </row>
        <row r="124">
          <cell r="A124" t="str">
            <v>CdTe</v>
          </cell>
          <cell r="B124" t="str">
            <v>Cadmium</v>
          </cell>
          <cell r="C124">
            <v>89</v>
          </cell>
        </row>
        <row r="125">
          <cell r="A125" t="str">
            <v>CdTe</v>
          </cell>
          <cell r="B125" t="str">
            <v>Cadmium</v>
          </cell>
          <cell r="C125">
            <v>116</v>
          </cell>
        </row>
        <row r="126">
          <cell r="A126" t="str">
            <v>CdTe</v>
          </cell>
          <cell r="B126" t="str">
            <v>Tellurium</v>
          </cell>
          <cell r="C126">
            <v>89</v>
          </cell>
        </row>
        <row r="127">
          <cell r="A127" t="str">
            <v>CdTe</v>
          </cell>
          <cell r="B127" t="str">
            <v>Tellurium</v>
          </cell>
          <cell r="C127">
            <v>101</v>
          </cell>
        </row>
        <row r="128">
          <cell r="A128" t="str">
            <v>CdTe</v>
          </cell>
          <cell r="B128" t="str">
            <v>Tellurium</v>
          </cell>
          <cell r="C128">
            <v>132</v>
          </cell>
        </row>
        <row r="129">
          <cell r="A129" t="str">
            <v>CdTe</v>
          </cell>
          <cell r="B129" t="str">
            <v>Cadmium</v>
          </cell>
          <cell r="C129">
            <v>21</v>
          </cell>
        </row>
        <row r="130">
          <cell r="A130" t="str">
            <v>CdTe</v>
          </cell>
          <cell r="B130" t="str">
            <v>Cadmium</v>
          </cell>
          <cell r="C130">
            <v>36</v>
          </cell>
        </row>
        <row r="131">
          <cell r="A131" t="str">
            <v>CdTe</v>
          </cell>
          <cell r="B131" t="str">
            <v>Cadmium</v>
          </cell>
          <cell r="C131">
            <v>77</v>
          </cell>
        </row>
        <row r="132">
          <cell r="A132" t="str">
            <v>CdTe</v>
          </cell>
          <cell r="B132" t="str">
            <v>Tellurium</v>
          </cell>
          <cell r="C132">
            <v>23</v>
          </cell>
        </row>
        <row r="133">
          <cell r="A133" t="str">
            <v>CdTe</v>
          </cell>
          <cell r="B133" t="str">
            <v>Tellurium</v>
          </cell>
          <cell r="C133">
            <v>41</v>
          </cell>
        </row>
        <row r="134">
          <cell r="A134" t="str">
            <v>CdTe</v>
          </cell>
          <cell r="B134" t="str">
            <v>Tellurium</v>
          </cell>
          <cell r="C134">
            <v>87</v>
          </cell>
        </row>
        <row r="135">
          <cell r="A135" t="str">
            <v>CdTe</v>
          </cell>
          <cell r="B135" t="str">
            <v>Tellurium</v>
          </cell>
          <cell r="C135">
            <v>260</v>
          </cell>
        </row>
        <row r="136">
          <cell r="A136" t="str">
            <v>CdTe</v>
          </cell>
          <cell r="B136" t="str">
            <v>Tellurium</v>
          </cell>
          <cell r="C136">
            <v>500</v>
          </cell>
        </row>
        <row r="137">
          <cell r="A137" t="str">
            <v>CdTe</v>
          </cell>
          <cell r="B137" t="str">
            <v>Tellurium</v>
          </cell>
          <cell r="C137">
            <v>120</v>
          </cell>
        </row>
        <row r="138">
          <cell r="A138" t="str">
            <v>CDTE</v>
          </cell>
          <cell r="B138" t="str">
            <v>Glass</v>
          </cell>
          <cell r="C138">
            <v>66700</v>
          </cell>
        </row>
        <row r="139">
          <cell r="A139" t="str">
            <v>CdTe</v>
          </cell>
          <cell r="B139" t="str">
            <v>Cadmium</v>
          </cell>
          <cell r="C139">
            <v>138</v>
          </cell>
        </row>
        <row r="140">
          <cell r="A140" t="str">
            <v>CdTe</v>
          </cell>
          <cell r="B140" t="str">
            <v>Cadmium</v>
          </cell>
          <cell r="C140">
            <v>17</v>
          </cell>
        </row>
        <row r="141">
          <cell r="A141" t="str">
            <v>CdTe</v>
          </cell>
          <cell r="B141" t="str">
            <v>Cadmium</v>
          </cell>
          <cell r="C141">
            <v>138</v>
          </cell>
        </row>
        <row r="142">
          <cell r="A142" t="str">
            <v>CdTe</v>
          </cell>
          <cell r="B142" t="str">
            <v>Tellurium</v>
          </cell>
          <cell r="C142">
            <v>156</v>
          </cell>
        </row>
        <row r="143">
          <cell r="A143" t="str">
            <v>CdTe</v>
          </cell>
          <cell r="B143" t="str">
            <v>Tellurium</v>
          </cell>
          <cell r="C143">
            <v>19</v>
          </cell>
        </row>
        <row r="144">
          <cell r="A144" t="str">
            <v>CdTe</v>
          </cell>
          <cell r="B144" t="str">
            <v>Tellurium</v>
          </cell>
          <cell r="C144">
            <v>156</v>
          </cell>
        </row>
        <row r="145">
          <cell r="A145" t="str">
            <v>CdTe</v>
          </cell>
          <cell r="B145" t="str">
            <v>Cadmium</v>
          </cell>
          <cell r="C145">
            <v>63.3</v>
          </cell>
        </row>
        <row r="146">
          <cell r="A146" t="str">
            <v>CdTe</v>
          </cell>
          <cell r="B146" t="str">
            <v>Tellurium</v>
          </cell>
          <cell r="C146">
            <v>55</v>
          </cell>
        </row>
        <row r="147">
          <cell r="A147" t="str">
            <v>CdTe</v>
          </cell>
          <cell r="B147" t="str">
            <v>Cadmium</v>
          </cell>
          <cell r="C147">
            <v>85</v>
          </cell>
        </row>
        <row r="148">
          <cell r="A148" t="str">
            <v>CdTe</v>
          </cell>
          <cell r="B148" t="str">
            <v>Copper</v>
          </cell>
          <cell r="C148">
            <v>42.8</v>
          </cell>
        </row>
        <row r="149">
          <cell r="A149" t="str">
            <v>CdTe</v>
          </cell>
          <cell r="B149" t="str">
            <v>Tellurium</v>
          </cell>
          <cell r="C149">
            <v>97.5</v>
          </cell>
        </row>
        <row r="150">
          <cell r="A150" t="str">
            <v>CdTe</v>
          </cell>
          <cell r="B150" t="str">
            <v>Cadmium</v>
          </cell>
          <cell r="C150">
            <v>49.2</v>
          </cell>
        </row>
        <row r="151">
          <cell r="A151" t="str">
            <v>CdTe</v>
          </cell>
          <cell r="B151" t="str">
            <v>Molybdenum</v>
          </cell>
          <cell r="C151">
            <v>100.5</v>
          </cell>
        </row>
        <row r="152">
          <cell r="A152" t="str">
            <v>CdTe</v>
          </cell>
          <cell r="B152" t="str">
            <v>Tellurium</v>
          </cell>
          <cell r="C152">
            <v>47.2</v>
          </cell>
        </row>
        <row r="153">
          <cell r="A153" t="str">
            <v>CdTe</v>
          </cell>
          <cell r="B153" t="str">
            <v>Tin</v>
          </cell>
          <cell r="C153">
            <v>6.6</v>
          </cell>
        </row>
        <row r="154">
          <cell r="A154" t="str">
            <v>CdTe</v>
          </cell>
          <cell r="B154" t="str">
            <v>Cadmium</v>
          </cell>
          <cell r="C154">
            <v>63.3</v>
          </cell>
        </row>
        <row r="155">
          <cell r="A155" t="str">
            <v>CdTe</v>
          </cell>
          <cell r="B155" t="str">
            <v>Indium</v>
          </cell>
          <cell r="C155">
            <v>15.9</v>
          </cell>
        </row>
        <row r="156">
          <cell r="A156" t="str">
            <v>CdTe</v>
          </cell>
          <cell r="B156" t="str">
            <v>Tellurium</v>
          </cell>
          <cell r="C156">
            <v>61.9</v>
          </cell>
        </row>
        <row r="157">
          <cell r="A157" t="str">
            <v>CdTe</v>
          </cell>
          <cell r="B157" t="str">
            <v>Cadmium</v>
          </cell>
          <cell r="C157">
            <v>65.2</v>
          </cell>
        </row>
        <row r="158">
          <cell r="A158" t="str">
            <v>CdTe</v>
          </cell>
          <cell r="B158" t="str">
            <v>Tellurium</v>
          </cell>
          <cell r="C158">
            <v>65.400000000000006</v>
          </cell>
        </row>
        <row r="159">
          <cell r="A159" t="str">
            <v>CdTe</v>
          </cell>
          <cell r="B159" t="str">
            <v>Indium</v>
          </cell>
          <cell r="C159">
            <v>15.5</v>
          </cell>
        </row>
        <row r="160">
          <cell r="A160" t="str">
            <v>CdTe</v>
          </cell>
          <cell r="B160" t="str">
            <v>Tellurium</v>
          </cell>
          <cell r="C160">
            <v>99.7</v>
          </cell>
        </row>
        <row r="161">
          <cell r="A161" t="str">
            <v>CdTe</v>
          </cell>
          <cell r="B161" t="str">
            <v>Cadmium</v>
          </cell>
          <cell r="C161">
            <v>116.7</v>
          </cell>
        </row>
        <row r="162">
          <cell r="A162" t="str">
            <v>CdTe</v>
          </cell>
          <cell r="B162" t="str">
            <v>Cadmium</v>
          </cell>
          <cell r="C162">
            <v>63.8</v>
          </cell>
        </row>
        <row r="163">
          <cell r="A163" t="str">
            <v>CdTe</v>
          </cell>
          <cell r="B163" t="str">
            <v>Indium</v>
          </cell>
          <cell r="C163">
            <v>15.5</v>
          </cell>
        </row>
        <row r="164">
          <cell r="A164" t="str">
            <v>CdTe</v>
          </cell>
          <cell r="B164" t="str">
            <v>Tellurium</v>
          </cell>
          <cell r="C164">
            <v>43.1</v>
          </cell>
        </row>
        <row r="165">
          <cell r="A165" t="str">
            <v>CdTe</v>
          </cell>
          <cell r="B165" t="str">
            <v>Cadmium</v>
          </cell>
          <cell r="C165">
            <v>63</v>
          </cell>
        </row>
        <row r="166">
          <cell r="A166" t="str">
            <v>CdTe</v>
          </cell>
          <cell r="B166" t="str">
            <v>Tellurium</v>
          </cell>
          <cell r="C166">
            <v>63</v>
          </cell>
        </row>
        <row r="167">
          <cell r="A167" t="str">
            <v>CdTe</v>
          </cell>
          <cell r="B167" t="str">
            <v>Cadmium</v>
          </cell>
          <cell r="C167">
            <v>85</v>
          </cell>
        </row>
        <row r="168">
          <cell r="A168" t="str">
            <v>CdTe</v>
          </cell>
          <cell r="B168" t="str">
            <v>Tellurium</v>
          </cell>
          <cell r="C168">
            <v>98</v>
          </cell>
        </row>
        <row r="169">
          <cell r="A169" t="str">
            <v>CdTe</v>
          </cell>
          <cell r="B169" t="str">
            <v>Tellurium</v>
          </cell>
          <cell r="C169">
            <v>17</v>
          </cell>
        </row>
        <row r="170">
          <cell r="A170" t="str">
            <v>CdTe</v>
          </cell>
          <cell r="B170" t="str">
            <v>Tellurium</v>
          </cell>
          <cell r="C170">
            <v>74</v>
          </cell>
        </row>
        <row r="171">
          <cell r="A171" t="str">
            <v>CdTe</v>
          </cell>
          <cell r="B171" t="str">
            <v>Tellurium</v>
          </cell>
          <cell r="C171">
            <v>106</v>
          </cell>
        </row>
        <row r="172">
          <cell r="A172" t="str">
            <v>CdTe</v>
          </cell>
          <cell r="B172" t="str">
            <v>Tellurium</v>
          </cell>
          <cell r="C172">
            <v>69</v>
          </cell>
        </row>
        <row r="173">
          <cell r="A173" t="str">
            <v>CdTe</v>
          </cell>
          <cell r="B173" t="str">
            <v>Cadmium</v>
          </cell>
          <cell r="C173">
            <v>6</v>
          </cell>
        </row>
        <row r="174">
          <cell r="A174" t="str">
            <v>CdTe</v>
          </cell>
          <cell r="B174" t="str">
            <v>Copper</v>
          </cell>
          <cell r="C174">
            <v>1000</v>
          </cell>
        </row>
        <row r="175">
          <cell r="A175" t="str">
            <v>CdTe</v>
          </cell>
          <cell r="B175" t="str">
            <v>Copper</v>
          </cell>
          <cell r="C175">
            <v>5181</v>
          </cell>
        </row>
        <row r="176">
          <cell r="A176" t="str">
            <v>CdTe</v>
          </cell>
          <cell r="B176" t="str">
            <v>Cadmium</v>
          </cell>
          <cell r="C176">
            <v>138</v>
          </cell>
        </row>
        <row r="177">
          <cell r="A177" t="str">
            <v>CdTe</v>
          </cell>
          <cell r="B177" t="str">
            <v>Cadmium</v>
          </cell>
          <cell r="C177">
            <v>62</v>
          </cell>
        </row>
        <row r="178">
          <cell r="A178" t="str">
            <v>CdTe</v>
          </cell>
          <cell r="B178" t="str">
            <v>Cadmium</v>
          </cell>
          <cell r="C178">
            <v>17</v>
          </cell>
        </row>
        <row r="179">
          <cell r="A179" t="str">
            <v>CdTe</v>
          </cell>
          <cell r="B179" t="str">
            <v>Lead</v>
          </cell>
          <cell r="C179">
            <v>8</v>
          </cell>
        </row>
        <row r="180">
          <cell r="A180" t="str">
            <v>CdTe</v>
          </cell>
          <cell r="B180" t="str">
            <v>Molybdenum</v>
          </cell>
          <cell r="C180">
            <v>109</v>
          </cell>
        </row>
        <row r="181">
          <cell r="A181" t="str">
            <v>CdTe</v>
          </cell>
          <cell r="B181" t="str">
            <v>Tellurium</v>
          </cell>
          <cell r="C181">
            <v>19</v>
          </cell>
        </row>
        <row r="182">
          <cell r="A182" t="str">
            <v>CdTe</v>
          </cell>
          <cell r="B182" t="str">
            <v>Tellurium</v>
          </cell>
          <cell r="C182">
            <v>70</v>
          </cell>
        </row>
        <row r="183">
          <cell r="A183" t="str">
            <v>CdTe</v>
          </cell>
          <cell r="B183" t="str">
            <v>Tellurium</v>
          </cell>
          <cell r="C183">
            <v>156</v>
          </cell>
        </row>
        <row r="184">
          <cell r="A184" t="str">
            <v>CdTe</v>
          </cell>
          <cell r="B184" t="str">
            <v>Tellurium</v>
          </cell>
          <cell r="C184">
            <v>243</v>
          </cell>
        </row>
        <row r="185">
          <cell r="A185" t="str">
            <v>CdTe</v>
          </cell>
          <cell r="B185" t="str">
            <v>Tellurium</v>
          </cell>
          <cell r="C185">
            <v>98</v>
          </cell>
        </row>
        <row r="186">
          <cell r="A186" t="str">
            <v>CdTe</v>
          </cell>
          <cell r="B186" t="str">
            <v>Cadmium</v>
          </cell>
          <cell r="C186">
            <v>84</v>
          </cell>
        </row>
        <row r="187">
          <cell r="A187" t="str">
            <v>CdTe</v>
          </cell>
          <cell r="B187" t="str">
            <v>Tellurium</v>
          </cell>
          <cell r="C187">
            <v>90</v>
          </cell>
        </row>
        <row r="188">
          <cell r="A188" t="str">
            <v>CdTe</v>
          </cell>
          <cell r="B188" t="str">
            <v>Cadmium</v>
          </cell>
          <cell r="C188">
            <v>244</v>
          </cell>
        </row>
        <row r="189">
          <cell r="A189" t="str">
            <v>CdTe</v>
          </cell>
          <cell r="B189" t="str">
            <v>Cadmium</v>
          </cell>
          <cell r="C189">
            <v>87</v>
          </cell>
        </row>
        <row r="190">
          <cell r="A190" t="str">
            <v>CdTe</v>
          </cell>
          <cell r="B190" t="str">
            <v>Copper</v>
          </cell>
          <cell r="C190">
            <v>3091</v>
          </cell>
        </row>
        <row r="191">
          <cell r="A191" t="str">
            <v>CdTe</v>
          </cell>
          <cell r="B191" t="str">
            <v>Nickel</v>
          </cell>
          <cell r="C191">
            <v>16</v>
          </cell>
        </row>
        <row r="192">
          <cell r="A192" t="str">
            <v>CdTe</v>
          </cell>
          <cell r="B192" t="str">
            <v>Tellurium</v>
          </cell>
          <cell r="C192">
            <v>92</v>
          </cell>
        </row>
        <row r="193">
          <cell r="A193" t="str">
            <v>CdTe</v>
          </cell>
          <cell r="B193" t="str">
            <v>Cadmium</v>
          </cell>
          <cell r="C193">
            <v>85</v>
          </cell>
        </row>
        <row r="194">
          <cell r="A194" t="str">
            <v>CdTe</v>
          </cell>
          <cell r="B194" t="str">
            <v>Tellurium</v>
          </cell>
          <cell r="C194">
            <v>97.5</v>
          </cell>
        </row>
        <row r="195">
          <cell r="A195" t="str">
            <v>CdTe</v>
          </cell>
          <cell r="B195" t="str">
            <v>Cadmium</v>
          </cell>
          <cell r="C195">
            <v>63</v>
          </cell>
        </row>
        <row r="196">
          <cell r="A196" t="str">
            <v>CdTe</v>
          </cell>
          <cell r="B196" t="str">
            <v>Tellurium</v>
          </cell>
          <cell r="C196">
            <v>47</v>
          </cell>
        </row>
        <row r="197">
          <cell r="A197" t="str">
            <v>CdTe</v>
          </cell>
          <cell r="B197" t="str">
            <v>Cadmium</v>
          </cell>
          <cell r="C197">
            <v>53</v>
          </cell>
        </row>
        <row r="198">
          <cell r="A198" t="str">
            <v>CdTe</v>
          </cell>
          <cell r="B198" t="str">
            <v>Tellurium</v>
          </cell>
          <cell r="C198">
            <v>41</v>
          </cell>
        </row>
        <row r="199">
          <cell r="A199" t="str">
            <v>CdTe</v>
          </cell>
          <cell r="B199" t="str">
            <v>Cadmium</v>
          </cell>
          <cell r="C199">
            <v>40</v>
          </cell>
        </row>
        <row r="200">
          <cell r="A200" t="str">
            <v>CdTe</v>
          </cell>
          <cell r="B200" t="str">
            <v>Tellurium</v>
          </cell>
          <cell r="C200">
            <v>34</v>
          </cell>
        </row>
        <row r="201">
          <cell r="A201" t="str">
            <v>CIGS</v>
          </cell>
          <cell r="B201" t="str">
            <v>Copper</v>
          </cell>
          <cell r="C201">
            <v>7000</v>
          </cell>
        </row>
        <row r="202">
          <cell r="A202" t="str">
            <v>CIGS</v>
          </cell>
          <cell r="B202" t="str">
            <v>Aluminum</v>
          </cell>
          <cell r="C202">
            <v>31300</v>
          </cell>
        </row>
        <row r="203">
          <cell r="A203" t="str">
            <v>CIGS</v>
          </cell>
          <cell r="B203" t="str">
            <v>Copper</v>
          </cell>
          <cell r="C203">
            <v>20</v>
          </cell>
        </row>
        <row r="204">
          <cell r="A204" t="str">
            <v>CIGS</v>
          </cell>
          <cell r="B204" t="str">
            <v>Copper</v>
          </cell>
          <cell r="C204">
            <v>22</v>
          </cell>
        </row>
        <row r="205">
          <cell r="A205" t="str">
            <v>CIGS</v>
          </cell>
          <cell r="B205" t="str">
            <v>Copper</v>
          </cell>
          <cell r="C205">
            <v>24</v>
          </cell>
        </row>
        <row r="206">
          <cell r="A206" t="str">
            <v>CIGS</v>
          </cell>
          <cell r="B206" t="str">
            <v>Indium</v>
          </cell>
          <cell r="C206">
            <v>10</v>
          </cell>
        </row>
        <row r="207">
          <cell r="A207" t="str">
            <v>CIGS</v>
          </cell>
          <cell r="B207" t="str">
            <v>Indium</v>
          </cell>
          <cell r="C207">
            <v>15</v>
          </cell>
        </row>
        <row r="208">
          <cell r="A208" t="str">
            <v>CIGS</v>
          </cell>
          <cell r="B208" t="str">
            <v>Indium</v>
          </cell>
          <cell r="C208">
            <v>27</v>
          </cell>
        </row>
        <row r="209">
          <cell r="A209" t="str">
            <v>CIGS</v>
          </cell>
          <cell r="B209" t="str">
            <v>Gallium</v>
          </cell>
          <cell r="C209">
            <v>3</v>
          </cell>
        </row>
        <row r="210">
          <cell r="A210" t="str">
            <v>CIGS</v>
          </cell>
          <cell r="B210" t="str">
            <v>Gallium</v>
          </cell>
          <cell r="C210">
            <v>4</v>
          </cell>
        </row>
        <row r="211">
          <cell r="A211" t="str">
            <v>CIGS</v>
          </cell>
          <cell r="B211" t="str">
            <v>Gallium</v>
          </cell>
          <cell r="C211">
            <v>7</v>
          </cell>
        </row>
        <row r="212">
          <cell r="A212" t="str">
            <v>CIGS</v>
          </cell>
          <cell r="B212" t="str">
            <v>Selenium</v>
          </cell>
          <cell r="C212">
            <v>22</v>
          </cell>
        </row>
        <row r="213">
          <cell r="A213" t="str">
            <v>CIGS</v>
          </cell>
          <cell r="B213" t="str">
            <v>Selenium</v>
          </cell>
          <cell r="C213">
            <v>35</v>
          </cell>
        </row>
        <row r="214">
          <cell r="A214" t="str">
            <v>CIGS</v>
          </cell>
          <cell r="B214" t="str">
            <v>Selenium</v>
          </cell>
          <cell r="C214">
            <v>60</v>
          </cell>
        </row>
        <row r="215">
          <cell r="A215" t="str">
            <v>CIGS</v>
          </cell>
          <cell r="B215" t="str">
            <v>Gallium</v>
          </cell>
          <cell r="C215">
            <v>9</v>
          </cell>
        </row>
        <row r="216">
          <cell r="A216" t="str">
            <v>CIGS</v>
          </cell>
          <cell r="B216" t="str">
            <v>Indium</v>
          </cell>
          <cell r="C216">
            <v>28</v>
          </cell>
        </row>
        <row r="217">
          <cell r="A217" t="str">
            <v>CIGS</v>
          </cell>
          <cell r="B217" t="str">
            <v>Selenium</v>
          </cell>
          <cell r="C217">
            <v>161</v>
          </cell>
        </row>
        <row r="218">
          <cell r="A218" t="str">
            <v>CIGS</v>
          </cell>
          <cell r="B218" t="str">
            <v>Indium</v>
          </cell>
          <cell r="C218">
            <v>6.3</v>
          </cell>
        </row>
        <row r="219">
          <cell r="A219" t="str">
            <v>CIGS</v>
          </cell>
          <cell r="B219" t="str">
            <v>Indium</v>
          </cell>
          <cell r="C219">
            <v>8</v>
          </cell>
        </row>
        <row r="220">
          <cell r="A220" t="str">
            <v>CIGS</v>
          </cell>
          <cell r="B220" t="str">
            <v>Indium</v>
          </cell>
          <cell r="C220">
            <v>11</v>
          </cell>
        </row>
        <row r="221">
          <cell r="A221" t="str">
            <v>CIGS</v>
          </cell>
          <cell r="B221" t="str">
            <v>Gallium</v>
          </cell>
          <cell r="C221">
            <v>7.5</v>
          </cell>
        </row>
        <row r="222">
          <cell r="A222" t="str">
            <v>CIGS</v>
          </cell>
          <cell r="B222" t="str">
            <v>Indium</v>
          </cell>
          <cell r="C222">
            <v>23</v>
          </cell>
        </row>
        <row r="223">
          <cell r="A223" t="str">
            <v>CIGS</v>
          </cell>
          <cell r="B223" t="str">
            <v>Selenium</v>
          </cell>
          <cell r="C223">
            <v>45</v>
          </cell>
        </row>
        <row r="224">
          <cell r="A224" t="str">
            <v>CIGS</v>
          </cell>
          <cell r="B224" t="str">
            <v>Gallium</v>
          </cell>
          <cell r="C224">
            <v>7.5</v>
          </cell>
        </row>
        <row r="225">
          <cell r="A225" t="str">
            <v>CIGS</v>
          </cell>
          <cell r="B225" t="str">
            <v>Gallium</v>
          </cell>
          <cell r="C225">
            <v>2.34</v>
          </cell>
        </row>
        <row r="226">
          <cell r="A226" t="str">
            <v>CIGS</v>
          </cell>
          <cell r="B226" t="str">
            <v>Selenium</v>
          </cell>
          <cell r="C226">
            <v>45</v>
          </cell>
        </row>
        <row r="227">
          <cell r="A227" t="str">
            <v>CIGS</v>
          </cell>
          <cell r="B227" t="str">
            <v>Selenium</v>
          </cell>
          <cell r="C227">
            <v>9.56</v>
          </cell>
        </row>
        <row r="228">
          <cell r="A228" t="str">
            <v>CIGS</v>
          </cell>
          <cell r="B228" t="str">
            <v>Indium</v>
          </cell>
          <cell r="C228">
            <v>22.5</v>
          </cell>
        </row>
        <row r="229">
          <cell r="A229" t="str">
            <v>CIGS</v>
          </cell>
          <cell r="B229" t="str">
            <v>Indium</v>
          </cell>
          <cell r="C229">
            <v>18.989999999999998</v>
          </cell>
        </row>
        <row r="230">
          <cell r="A230" t="str">
            <v>CIGS</v>
          </cell>
          <cell r="B230" t="str">
            <v>Cadmium</v>
          </cell>
          <cell r="C230">
            <v>265</v>
          </cell>
        </row>
        <row r="231">
          <cell r="A231" t="str">
            <v>CIGS</v>
          </cell>
          <cell r="B231" t="str">
            <v>Gallium</v>
          </cell>
          <cell r="C231">
            <v>124</v>
          </cell>
        </row>
        <row r="232">
          <cell r="A232" t="str">
            <v>CIGS</v>
          </cell>
          <cell r="B232" t="str">
            <v>Indium</v>
          </cell>
          <cell r="C232">
            <v>55</v>
          </cell>
        </row>
        <row r="233">
          <cell r="A233" t="str">
            <v>CIGS</v>
          </cell>
          <cell r="B233" t="str">
            <v>Molybdenum</v>
          </cell>
          <cell r="C233">
            <v>109</v>
          </cell>
        </row>
        <row r="234">
          <cell r="A234" t="str">
            <v>CIGS</v>
          </cell>
          <cell r="B234" t="str">
            <v>Selenium</v>
          </cell>
          <cell r="C234">
            <v>110</v>
          </cell>
        </row>
        <row r="235">
          <cell r="A235" t="str">
            <v>CIGS</v>
          </cell>
          <cell r="B235" t="str">
            <v>Zinc</v>
          </cell>
          <cell r="C235">
            <v>121</v>
          </cell>
        </row>
        <row r="236">
          <cell r="A236" t="str">
            <v>CIGS</v>
          </cell>
          <cell r="B236" t="str">
            <v>Copper</v>
          </cell>
          <cell r="C236">
            <v>450</v>
          </cell>
        </row>
        <row r="237">
          <cell r="A237" t="str">
            <v>CIGS</v>
          </cell>
          <cell r="B237" t="str">
            <v>Glass</v>
          </cell>
          <cell r="C237">
            <v>53400</v>
          </cell>
        </row>
        <row r="238">
          <cell r="A238" t="str">
            <v>CIGS</v>
          </cell>
          <cell r="B238" t="str">
            <v>Indium</v>
          </cell>
          <cell r="C238">
            <v>83</v>
          </cell>
        </row>
        <row r="239">
          <cell r="A239" t="str">
            <v>CIGS</v>
          </cell>
          <cell r="B239" t="str">
            <v>Indium</v>
          </cell>
          <cell r="C239">
            <v>83</v>
          </cell>
        </row>
        <row r="240">
          <cell r="A240" t="str">
            <v>CIGS</v>
          </cell>
          <cell r="B240" t="str">
            <v>Indium</v>
          </cell>
          <cell r="C240">
            <v>15.5</v>
          </cell>
        </row>
        <row r="241">
          <cell r="A241" t="str">
            <v>CIGS</v>
          </cell>
          <cell r="B241" t="str">
            <v>Indium</v>
          </cell>
          <cell r="C241">
            <v>15.5</v>
          </cell>
        </row>
        <row r="242">
          <cell r="A242" t="str">
            <v>CIGS</v>
          </cell>
          <cell r="B242" t="str">
            <v>Indium</v>
          </cell>
          <cell r="C242">
            <v>44155</v>
          </cell>
        </row>
        <row r="243">
          <cell r="A243" t="str">
            <v>CIGS</v>
          </cell>
          <cell r="B243" t="str">
            <v>Gallium</v>
          </cell>
          <cell r="C243">
            <v>12</v>
          </cell>
        </row>
        <row r="244">
          <cell r="A244" t="str">
            <v>CIGS</v>
          </cell>
          <cell r="B244" t="str">
            <v>Gallium</v>
          </cell>
          <cell r="C244">
            <v>6.7</v>
          </cell>
        </row>
        <row r="245">
          <cell r="A245" t="str">
            <v>CIGS</v>
          </cell>
          <cell r="B245" t="str">
            <v>Indium</v>
          </cell>
          <cell r="C245">
            <v>63.25</v>
          </cell>
        </row>
        <row r="246">
          <cell r="A246" t="str">
            <v>CIGS</v>
          </cell>
          <cell r="B246" t="str">
            <v>Indium</v>
          </cell>
          <cell r="C246">
            <v>16.3</v>
          </cell>
        </row>
        <row r="247">
          <cell r="A247" t="str">
            <v>CIGS</v>
          </cell>
          <cell r="B247" t="str">
            <v>Steel</v>
          </cell>
          <cell r="C247">
            <v>56000</v>
          </cell>
        </row>
        <row r="248">
          <cell r="A248" t="str">
            <v>CIGS</v>
          </cell>
          <cell r="B248" t="str">
            <v>Glass</v>
          </cell>
          <cell r="C248">
            <v>70000</v>
          </cell>
        </row>
        <row r="249">
          <cell r="A249" t="str">
            <v>CIGS</v>
          </cell>
          <cell r="B249" t="str">
            <v>Copper</v>
          </cell>
          <cell r="C249">
            <v>7000</v>
          </cell>
        </row>
        <row r="250">
          <cell r="A250" t="str">
            <v>CIGS</v>
          </cell>
          <cell r="B250" t="str">
            <v>Cement</v>
          </cell>
          <cell r="C250">
            <v>4847</v>
          </cell>
        </row>
        <row r="251">
          <cell r="A251" t="str">
            <v>CIGS</v>
          </cell>
          <cell r="B251" t="str">
            <v>Cement</v>
          </cell>
          <cell r="C251">
            <v>7520</v>
          </cell>
        </row>
        <row r="252">
          <cell r="A252" t="str">
            <v>CIGS</v>
          </cell>
          <cell r="B252" t="str">
            <v>Aluminum</v>
          </cell>
          <cell r="C252">
            <v>15390</v>
          </cell>
        </row>
        <row r="253">
          <cell r="A253" t="str">
            <v>CIGS</v>
          </cell>
          <cell r="B253" t="str">
            <v>Gallium</v>
          </cell>
          <cell r="C253">
            <v>2</v>
          </cell>
        </row>
        <row r="254">
          <cell r="A254" t="str">
            <v>CIGS</v>
          </cell>
          <cell r="B254" t="str">
            <v>Gallium</v>
          </cell>
          <cell r="C254">
            <v>4</v>
          </cell>
        </row>
        <row r="255">
          <cell r="A255" t="str">
            <v>CIGS</v>
          </cell>
          <cell r="B255" t="str">
            <v>Gallium</v>
          </cell>
          <cell r="C255">
            <v>9</v>
          </cell>
        </row>
        <row r="256">
          <cell r="A256" t="str">
            <v>CIGS</v>
          </cell>
          <cell r="B256" t="str">
            <v>Indium</v>
          </cell>
          <cell r="C256">
            <v>20</v>
          </cell>
        </row>
        <row r="257">
          <cell r="A257" t="str">
            <v>CIGS</v>
          </cell>
          <cell r="B257" t="str">
            <v>Indium</v>
          </cell>
          <cell r="C257">
            <v>28</v>
          </cell>
        </row>
        <row r="258">
          <cell r="A258" t="str">
            <v>CIGS</v>
          </cell>
          <cell r="B258" t="str">
            <v>Indium</v>
          </cell>
          <cell r="C258">
            <v>13</v>
          </cell>
        </row>
        <row r="259">
          <cell r="A259" t="str">
            <v>CIGS</v>
          </cell>
          <cell r="B259" t="str">
            <v>Indium</v>
          </cell>
          <cell r="C259">
            <v>7</v>
          </cell>
        </row>
        <row r="260">
          <cell r="A260" t="str">
            <v>CIGS</v>
          </cell>
          <cell r="B260" t="str">
            <v>Selenium</v>
          </cell>
          <cell r="C260">
            <v>90</v>
          </cell>
        </row>
        <row r="261">
          <cell r="A261" t="str">
            <v>CIGS</v>
          </cell>
          <cell r="B261" t="str">
            <v>Selenium</v>
          </cell>
          <cell r="C261">
            <v>17</v>
          </cell>
        </row>
        <row r="262">
          <cell r="A262" t="str">
            <v>CIGS</v>
          </cell>
          <cell r="B262" t="str">
            <v>Selenium</v>
          </cell>
          <cell r="C262">
            <v>41</v>
          </cell>
        </row>
        <row r="263">
          <cell r="A263" t="str">
            <v>CIGS</v>
          </cell>
          <cell r="B263" t="str">
            <v>Selenium</v>
          </cell>
          <cell r="C263">
            <v>161</v>
          </cell>
        </row>
        <row r="264">
          <cell r="A264" t="str">
            <v>CIGS</v>
          </cell>
          <cell r="B264" t="str">
            <v>Copper</v>
          </cell>
          <cell r="C264">
            <v>450</v>
          </cell>
        </row>
        <row r="265">
          <cell r="A265" t="str">
            <v>CIGS</v>
          </cell>
          <cell r="B265" t="str">
            <v>Gallium</v>
          </cell>
          <cell r="C265">
            <v>4</v>
          </cell>
        </row>
        <row r="266">
          <cell r="A266" t="str">
            <v>CIGS</v>
          </cell>
          <cell r="B266" t="str">
            <v>Indium</v>
          </cell>
          <cell r="C266">
            <v>13</v>
          </cell>
        </row>
        <row r="267">
          <cell r="A267" t="str">
            <v>CIGS</v>
          </cell>
          <cell r="B267" t="str">
            <v>Steel</v>
          </cell>
          <cell r="C267">
            <v>55900</v>
          </cell>
        </row>
        <row r="268">
          <cell r="A268" t="str">
            <v>CIGS</v>
          </cell>
          <cell r="B268" t="str">
            <v>Copper</v>
          </cell>
          <cell r="C268">
            <v>7530</v>
          </cell>
        </row>
        <row r="269">
          <cell r="A269" t="str">
            <v>CIGS</v>
          </cell>
          <cell r="B269" t="str">
            <v>Cement</v>
          </cell>
          <cell r="C269">
            <v>6775</v>
          </cell>
        </row>
        <row r="270">
          <cell r="A270" t="str">
            <v>CIGS</v>
          </cell>
          <cell r="B270" t="str">
            <v>Cement</v>
          </cell>
          <cell r="C270">
            <v>10512</v>
          </cell>
        </row>
        <row r="271">
          <cell r="A271" t="str">
            <v>CIGS</v>
          </cell>
          <cell r="B271" t="str">
            <v>Aluminum</v>
          </cell>
          <cell r="C271">
            <v>15390</v>
          </cell>
        </row>
        <row r="272">
          <cell r="A272" t="str">
            <v>CIGS</v>
          </cell>
          <cell r="B272" t="str">
            <v>Indium</v>
          </cell>
          <cell r="C272">
            <v>83</v>
          </cell>
        </row>
        <row r="273">
          <cell r="A273" t="str">
            <v>CIGS</v>
          </cell>
          <cell r="B273" t="str">
            <v>Indium</v>
          </cell>
          <cell r="C273">
            <v>22.5</v>
          </cell>
        </row>
        <row r="274">
          <cell r="A274" t="str">
            <v>CIGS</v>
          </cell>
          <cell r="B274" t="str">
            <v>Copper</v>
          </cell>
          <cell r="C274">
            <v>250</v>
          </cell>
        </row>
        <row r="275">
          <cell r="A275" t="str">
            <v>CIGS</v>
          </cell>
          <cell r="B275" t="str">
            <v>Indium</v>
          </cell>
          <cell r="C275">
            <v>44155</v>
          </cell>
        </row>
        <row r="276">
          <cell r="A276" t="str">
            <v>CIGS</v>
          </cell>
          <cell r="B276" t="str">
            <v>Copper</v>
          </cell>
          <cell r="C276">
            <v>21.02</v>
          </cell>
        </row>
        <row r="277">
          <cell r="A277" t="str">
            <v>CIGS</v>
          </cell>
          <cell r="B277" t="str">
            <v>Gadium</v>
          </cell>
          <cell r="C277">
            <v>2.34</v>
          </cell>
        </row>
        <row r="278">
          <cell r="A278" t="str">
            <v>CIGS</v>
          </cell>
          <cell r="B278" t="str">
            <v>Indium</v>
          </cell>
          <cell r="C278">
            <v>18.989999999999998</v>
          </cell>
        </row>
        <row r="279">
          <cell r="A279" t="str">
            <v>CIGS</v>
          </cell>
          <cell r="B279" t="str">
            <v>Indium</v>
          </cell>
          <cell r="C279">
            <v>9.56</v>
          </cell>
        </row>
        <row r="280">
          <cell r="A280" t="str">
            <v>CIGS</v>
          </cell>
          <cell r="B280" t="str">
            <v>Gallium</v>
          </cell>
          <cell r="C280">
            <v>6</v>
          </cell>
        </row>
        <row r="281">
          <cell r="A281" t="str">
            <v>CIGS</v>
          </cell>
          <cell r="B281" t="str">
            <v>Gallium</v>
          </cell>
          <cell r="C281">
            <v>8</v>
          </cell>
        </row>
        <row r="282">
          <cell r="A282" t="str">
            <v>CIGS</v>
          </cell>
          <cell r="B282" t="str">
            <v>Gallium</v>
          </cell>
          <cell r="C282">
            <v>11</v>
          </cell>
        </row>
        <row r="283">
          <cell r="A283" t="str">
            <v>CIGS</v>
          </cell>
          <cell r="B283" t="str">
            <v>Indium</v>
          </cell>
          <cell r="C283">
            <v>23</v>
          </cell>
        </row>
        <row r="284">
          <cell r="A284" t="str">
            <v>CIGS</v>
          </cell>
          <cell r="B284" t="str">
            <v>Indium</v>
          </cell>
          <cell r="C284">
            <v>29</v>
          </cell>
        </row>
        <row r="285">
          <cell r="A285" t="str">
            <v>CIGS</v>
          </cell>
          <cell r="B285" t="str">
            <v>Indium</v>
          </cell>
          <cell r="C285">
            <v>43</v>
          </cell>
        </row>
        <row r="286">
          <cell r="A286" t="str">
            <v>CIGS</v>
          </cell>
          <cell r="B286" t="str">
            <v>Selenium</v>
          </cell>
          <cell r="C286">
            <v>48</v>
          </cell>
        </row>
        <row r="287">
          <cell r="A287" t="str">
            <v>CIGS</v>
          </cell>
          <cell r="B287" t="str">
            <v>Selenium</v>
          </cell>
          <cell r="C287">
            <v>67</v>
          </cell>
        </row>
        <row r="288">
          <cell r="A288" t="str">
            <v>CIGS</v>
          </cell>
          <cell r="B288" t="str">
            <v>Selenium</v>
          </cell>
          <cell r="C288">
            <v>107</v>
          </cell>
        </row>
        <row r="289">
          <cell r="A289" t="str">
            <v>CIGS</v>
          </cell>
          <cell r="B289" t="str">
            <v>Gallium</v>
          </cell>
          <cell r="C289">
            <v>2</v>
          </cell>
        </row>
        <row r="290">
          <cell r="A290" t="str">
            <v>CIGS</v>
          </cell>
          <cell r="B290" t="str">
            <v>Gallium</v>
          </cell>
          <cell r="C290">
            <v>3</v>
          </cell>
        </row>
        <row r="291">
          <cell r="A291" t="str">
            <v>CIGS</v>
          </cell>
          <cell r="B291" t="str">
            <v>Gallium</v>
          </cell>
          <cell r="C291">
            <v>6</v>
          </cell>
        </row>
        <row r="292">
          <cell r="A292" t="str">
            <v>CIGS</v>
          </cell>
          <cell r="B292" t="str">
            <v>Indium</v>
          </cell>
          <cell r="C292">
            <v>8</v>
          </cell>
        </row>
        <row r="293">
          <cell r="A293" t="str">
            <v>CIGS</v>
          </cell>
          <cell r="B293" t="str">
            <v>Indium</v>
          </cell>
          <cell r="C293">
            <v>12</v>
          </cell>
        </row>
        <row r="294">
          <cell r="A294" t="str">
            <v>CIGS</v>
          </cell>
          <cell r="B294" t="str">
            <v>Indium</v>
          </cell>
          <cell r="C294">
            <v>22</v>
          </cell>
        </row>
        <row r="295">
          <cell r="A295" t="str">
            <v>CIGS</v>
          </cell>
          <cell r="B295" t="str">
            <v>Selenium</v>
          </cell>
          <cell r="C295">
            <v>15</v>
          </cell>
        </row>
        <row r="296">
          <cell r="A296" t="str">
            <v>CIGS</v>
          </cell>
          <cell r="B296" t="str">
            <v>Selenium</v>
          </cell>
          <cell r="C296">
            <v>26</v>
          </cell>
        </row>
        <row r="297">
          <cell r="A297" t="str">
            <v>CIGS</v>
          </cell>
          <cell r="B297" t="str">
            <v>Selenium</v>
          </cell>
          <cell r="C297">
            <v>51</v>
          </cell>
        </row>
        <row r="298">
          <cell r="A298" t="str">
            <v>CIGS</v>
          </cell>
          <cell r="B298" t="str">
            <v>Glass</v>
          </cell>
          <cell r="C298">
            <v>66700</v>
          </cell>
        </row>
        <row r="299">
          <cell r="A299" t="str">
            <v>CIGS</v>
          </cell>
          <cell r="B299" t="str">
            <v>Indium</v>
          </cell>
          <cell r="C299">
            <v>25</v>
          </cell>
        </row>
        <row r="300">
          <cell r="A300" t="str">
            <v>CIGS</v>
          </cell>
          <cell r="B300" t="str">
            <v>Indium</v>
          </cell>
          <cell r="C300">
            <v>30</v>
          </cell>
        </row>
        <row r="301">
          <cell r="A301" t="str">
            <v>CIGS</v>
          </cell>
          <cell r="B301" t="str">
            <v>Indium</v>
          </cell>
          <cell r="C301">
            <v>40</v>
          </cell>
        </row>
        <row r="302">
          <cell r="A302" t="str">
            <v>CIGS</v>
          </cell>
          <cell r="B302" t="str">
            <v>Indium</v>
          </cell>
          <cell r="C302">
            <v>24.1</v>
          </cell>
        </row>
        <row r="303">
          <cell r="A303" t="str">
            <v>CIGS</v>
          </cell>
          <cell r="B303" t="str">
            <v>Indium</v>
          </cell>
          <cell r="C303">
            <v>29</v>
          </cell>
        </row>
        <row r="304">
          <cell r="A304" t="str">
            <v>CIGS</v>
          </cell>
          <cell r="B304" t="str">
            <v>Indium</v>
          </cell>
          <cell r="C304">
            <v>39.1</v>
          </cell>
        </row>
        <row r="305">
          <cell r="A305" t="str">
            <v>CIGS</v>
          </cell>
          <cell r="B305" t="str">
            <v>Indium</v>
          </cell>
          <cell r="C305">
            <v>22.6</v>
          </cell>
        </row>
        <row r="306">
          <cell r="A306" t="str">
            <v>CIGS</v>
          </cell>
          <cell r="B306" t="str">
            <v>Indium</v>
          </cell>
          <cell r="C306">
            <v>27.5</v>
          </cell>
        </row>
        <row r="307">
          <cell r="A307" t="str">
            <v>CIGS</v>
          </cell>
          <cell r="B307" t="str">
            <v>Indium</v>
          </cell>
          <cell r="C307">
            <v>37.6</v>
          </cell>
        </row>
        <row r="308">
          <cell r="A308" t="str">
            <v>CIGS</v>
          </cell>
          <cell r="B308" t="str">
            <v>Indium</v>
          </cell>
          <cell r="C308">
            <v>19.600000000000001</v>
          </cell>
        </row>
        <row r="309">
          <cell r="A309" t="str">
            <v>CIGS</v>
          </cell>
          <cell r="B309" t="str">
            <v>Indium</v>
          </cell>
          <cell r="C309">
            <v>24.4</v>
          </cell>
        </row>
        <row r="310">
          <cell r="A310" t="str">
            <v>CIGS</v>
          </cell>
          <cell r="B310" t="str">
            <v>Indium</v>
          </cell>
          <cell r="C310">
            <v>34.6</v>
          </cell>
        </row>
        <row r="311">
          <cell r="A311" t="str">
            <v>CIGS</v>
          </cell>
          <cell r="B311" t="str">
            <v>Indium</v>
          </cell>
          <cell r="C311">
            <v>15</v>
          </cell>
        </row>
        <row r="312">
          <cell r="A312" t="str">
            <v>CIGS</v>
          </cell>
          <cell r="B312" t="str">
            <v>Indium</v>
          </cell>
          <cell r="C312">
            <v>19.5</v>
          </cell>
        </row>
        <row r="313">
          <cell r="A313" t="str">
            <v>CIGS</v>
          </cell>
          <cell r="B313" t="str">
            <v>Indium</v>
          </cell>
          <cell r="C313">
            <v>30</v>
          </cell>
        </row>
        <row r="314">
          <cell r="A314" t="str">
            <v>CIGS</v>
          </cell>
          <cell r="B314" t="str">
            <v>Gallium</v>
          </cell>
          <cell r="C314">
            <v>9</v>
          </cell>
        </row>
        <row r="315">
          <cell r="A315" t="str">
            <v>CIGS</v>
          </cell>
          <cell r="B315" t="str">
            <v>Gallium</v>
          </cell>
          <cell r="C315">
            <v>2</v>
          </cell>
        </row>
        <row r="316">
          <cell r="A316" t="str">
            <v>CIGS</v>
          </cell>
          <cell r="B316" t="str">
            <v>Gallium</v>
          </cell>
          <cell r="C316">
            <v>9</v>
          </cell>
        </row>
        <row r="317">
          <cell r="A317" t="str">
            <v>CIGS</v>
          </cell>
          <cell r="B317" t="str">
            <v>Indium</v>
          </cell>
          <cell r="C317">
            <v>28</v>
          </cell>
        </row>
        <row r="318">
          <cell r="A318" t="str">
            <v>CIGS</v>
          </cell>
          <cell r="B318" t="str">
            <v>Indium</v>
          </cell>
          <cell r="C318">
            <v>7</v>
          </cell>
        </row>
        <row r="319">
          <cell r="A319" t="str">
            <v>CIGS</v>
          </cell>
          <cell r="B319" t="str">
            <v>Indium</v>
          </cell>
          <cell r="C319">
            <v>28</v>
          </cell>
        </row>
        <row r="320">
          <cell r="A320" t="str">
            <v>CIGS</v>
          </cell>
          <cell r="B320" t="str">
            <v>Selenium</v>
          </cell>
          <cell r="C320">
            <v>161</v>
          </cell>
        </row>
        <row r="321">
          <cell r="A321" t="str">
            <v>CIGS</v>
          </cell>
          <cell r="B321" t="str">
            <v>Selenium</v>
          </cell>
          <cell r="C321">
            <v>17</v>
          </cell>
        </row>
        <row r="322">
          <cell r="A322" t="str">
            <v>CIGS</v>
          </cell>
          <cell r="B322" t="str">
            <v>Selenium</v>
          </cell>
          <cell r="C322">
            <v>161</v>
          </cell>
        </row>
        <row r="323">
          <cell r="A323" t="str">
            <v>CIGS</v>
          </cell>
          <cell r="B323" t="str">
            <v>Gallium</v>
          </cell>
          <cell r="C323">
            <v>7.2</v>
          </cell>
        </row>
        <row r="324">
          <cell r="A324" t="str">
            <v>CIGS</v>
          </cell>
          <cell r="B324" t="str">
            <v>Indium</v>
          </cell>
          <cell r="C324">
            <v>55.5</v>
          </cell>
        </row>
        <row r="325">
          <cell r="A325" t="str">
            <v>CIGS</v>
          </cell>
          <cell r="B325" t="str">
            <v>Cadmium</v>
          </cell>
          <cell r="C325">
            <v>1.3</v>
          </cell>
        </row>
        <row r="326">
          <cell r="A326" t="str">
            <v>CIGS</v>
          </cell>
          <cell r="B326" t="str">
            <v>Selenium</v>
          </cell>
          <cell r="C326">
            <v>39.299999999999997</v>
          </cell>
        </row>
        <row r="327">
          <cell r="A327" t="str">
            <v>CIGS</v>
          </cell>
          <cell r="B327" t="str">
            <v>Cadmium</v>
          </cell>
          <cell r="C327">
            <v>1.3</v>
          </cell>
        </row>
        <row r="328">
          <cell r="A328" t="str">
            <v>CIGS</v>
          </cell>
          <cell r="B328" t="str">
            <v>Gallium</v>
          </cell>
          <cell r="C328">
            <v>3.2</v>
          </cell>
        </row>
        <row r="329">
          <cell r="A329" t="str">
            <v>CIGS</v>
          </cell>
          <cell r="B329" t="str">
            <v>Indium</v>
          </cell>
          <cell r="C329">
            <v>45</v>
          </cell>
        </row>
        <row r="330">
          <cell r="A330" t="str">
            <v>CIGS</v>
          </cell>
          <cell r="B330" t="str">
            <v>Selenium</v>
          </cell>
          <cell r="C330">
            <v>17.399999999999999</v>
          </cell>
        </row>
        <row r="331">
          <cell r="A331" t="str">
            <v>CIGS</v>
          </cell>
          <cell r="B331" t="str">
            <v>Gadium</v>
          </cell>
          <cell r="C331">
            <v>11</v>
          </cell>
        </row>
        <row r="332">
          <cell r="A332" t="str">
            <v>CIGS</v>
          </cell>
          <cell r="B332" t="str">
            <v>Gadium</v>
          </cell>
          <cell r="C332">
            <v>10</v>
          </cell>
        </row>
        <row r="333">
          <cell r="A333" t="str">
            <v>CIGS</v>
          </cell>
          <cell r="B333" t="str">
            <v>Indium</v>
          </cell>
          <cell r="C333">
            <v>13</v>
          </cell>
        </row>
        <row r="334">
          <cell r="A334" t="str">
            <v>CIGS</v>
          </cell>
          <cell r="B334" t="str">
            <v>Gallium</v>
          </cell>
          <cell r="C334">
            <v>5</v>
          </cell>
        </row>
        <row r="335">
          <cell r="A335" t="str">
            <v>CIGS</v>
          </cell>
          <cell r="B335" t="str">
            <v>Indium</v>
          </cell>
          <cell r="C335">
            <v>27</v>
          </cell>
        </row>
        <row r="336">
          <cell r="A336" t="str">
            <v>CIGS</v>
          </cell>
          <cell r="B336" t="str">
            <v>Selenium</v>
          </cell>
          <cell r="C336">
            <v>45</v>
          </cell>
        </row>
        <row r="337">
          <cell r="A337" t="str">
            <v>CIGS</v>
          </cell>
          <cell r="B337" t="str">
            <v>Gallium</v>
          </cell>
          <cell r="C337">
            <v>8</v>
          </cell>
        </row>
        <row r="338">
          <cell r="A338" t="str">
            <v>CIGS</v>
          </cell>
          <cell r="B338" t="str">
            <v>Indium</v>
          </cell>
          <cell r="C338">
            <v>23</v>
          </cell>
        </row>
        <row r="339">
          <cell r="A339" t="str">
            <v>CIGS</v>
          </cell>
          <cell r="B339" t="str">
            <v>Selenium</v>
          </cell>
          <cell r="C339">
            <v>45</v>
          </cell>
        </row>
        <row r="340">
          <cell r="A340" t="str">
            <v>CIGS</v>
          </cell>
          <cell r="B340" t="str">
            <v>Gallium</v>
          </cell>
          <cell r="C340">
            <v>12</v>
          </cell>
        </row>
        <row r="341">
          <cell r="A341" t="str">
            <v>CIGS</v>
          </cell>
          <cell r="B341" t="str">
            <v>Gallium</v>
          </cell>
          <cell r="C341">
            <v>29</v>
          </cell>
        </row>
        <row r="342">
          <cell r="A342" t="str">
            <v>CIGS</v>
          </cell>
          <cell r="B342" t="str">
            <v>Indium</v>
          </cell>
          <cell r="C342">
            <v>15</v>
          </cell>
        </row>
        <row r="343">
          <cell r="A343" t="str">
            <v>CIGS</v>
          </cell>
          <cell r="B343" t="str">
            <v>Indium</v>
          </cell>
          <cell r="C343">
            <v>23</v>
          </cell>
        </row>
        <row r="344">
          <cell r="A344" t="str">
            <v>CIGS</v>
          </cell>
          <cell r="B344" t="str">
            <v>Gallium</v>
          </cell>
          <cell r="C344">
            <v>8</v>
          </cell>
        </row>
        <row r="345">
          <cell r="A345" t="str">
            <v>CIGS</v>
          </cell>
          <cell r="B345" t="str">
            <v>Indium</v>
          </cell>
          <cell r="C345">
            <v>83</v>
          </cell>
        </row>
        <row r="346">
          <cell r="A346" t="str">
            <v>CIGS</v>
          </cell>
          <cell r="B346" t="str">
            <v>Indium</v>
          </cell>
          <cell r="C346">
            <v>23</v>
          </cell>
        </row>
        <row r="347">
          <cell r="A347" t="str">
            <v>CIGS</v>
          </cell>
          <cell r="B347" t="str">
            <v>Gallium</v>
          </cell>
          <cell r="C347">
            <v>0.12</v>
          </cell>
        </row>
        <row r="348">
          <cell r="A348" t="str">
            <v>CIGS</v>
          </cell>
          <cell r="B348" t="str">
            <v>Indium</v>
          </cell>
          <cell r="C348">
            <v>5</v>
          </cell>
        </row>
        <row r="349">
          <cell r="A349" t="str">
            <v>CIGS</v>
          </cell>
          <cell r="B349" t="str">
            <v>Indium</v>
          </cell>
          <cell r="C349">
            <v>23</v>
          </cell>
        </row>
        <row r="350">
          <cell r="A350" t="str">
            <v>CIGS</v>
          </cell>
          <cell r="B350" t="str">
            <v>Indium</v>
          </cell>
          <cell r="C350">
            <v>28</v>
          </cell>
        </row>
        <row r="351">
          <cell r="A351" t="str">
            <v>CIGS</v>
          </cell>
          <cell r="B351" t="str">
            <v>Indium</v>
          </cell>
          <cell r="C351">
            <v>38</v>
          </cell>
        </row>
        <row r="352">
          <cell r="A352" t="str">
            <v>CIGS</v>
          </cell>
          <cell r="B352" t="str">
            <v>Gallium</v>
          </cell>
          <cell r="C352">
            <v>2</v>
          </cell>
        </row>
        <row r="353">
          <cell r="A353" t="str">
            <v>CIGS</v>
          </cell>
          <cell r="B353" t="str">
            <v>Gallium</v>
          </cell>
          <cell r="C353">
            <v>4</v>
          </cell>
        </row>
        <row r="354">
          <cell r="A354" t="str">
            <v>CIGS</v>
          </cell>
          <cell r="B354" t="str">
            <v>Gallium</v>
          </cell>
          <cell r="C354">
            <v>9</v>
          </cell>
        </row>
        <row r="355">
          <cell r="A355" t="str">
            <v>CIGS</v>
          </cell>
          <cell r="B355" t="str">
            <v>Gallium</v>
          </cell>
          <cell r="C355">
            <v>124</v>
          </cell>
        </row>
        <row r="356">
          <cell r="A356" t="str">
            <v>CIGS</v>
          </cell>
          <cell r="B356" t="str">
            <v>Indium</v>
          </cell>
          <cell r="C356">
            <v>7</v>
          </cell>
        </row>
        <row r="357">
          <cell r="A357" t="str">
            <v>CIGS</v>
          </cell>
          <cell r="B357" t="str">
            <v>Indium</v>
          </cell>
          <cell r="C357">
            <v>13</v>
          </cell>
        </row>
        <row r="358">
          <cell r="A358" t="str">
            <v>CIGS</v>
          </cell>
          <cell r="B358" t="str">
            <v>Indium</v>
          </cell>
          <cell r="C358">
            <v>28</v>
          </cell>
        </row>
        <row r="359">
          <cell r="A359" t="str">
            <v>CIGS</v>
          </cell>
          <cell r="B359" t="str">
            <v>Indium</v>
          </cell>
          <cell r="C359">
            <v>55</v>
          </cell>
        </row>
        <row r="360">
          <cell r="A360" t="str">
            <v>CIGS</v>
          </cell>
          <cell r="B360" t="str">
            <v>Molybdenum</v>
          </cell>
          <cell r="C360">
            <v>1</v>
          </cell>
        </row>
        <row r="361">
          <cell r="A361" t="str">
            <v>CIGS</v>
          </cell>
          <cell r="B361" t="str">
            <v>Selenium</v>
          </cell>
          <cell r="C361">
            <v>17</v>
          </cell>
        </row>
        <row r="362">
          <cell r="A362" t="str">
            <v>CIGS</v>
          </cell>
          <cell r="B362" t="str">
            <v>Selenium</v>
          </cell>
          <cell r="C362">
            <v>41</v>
          </cell>
        </row>
        <row r="363">
          <cell r="A363" t="str">
            <v>CIGS</v>
          </cell>
          <cell r="B363" t="str">
            <v>Selenium</v>
          </cell>
          <cell r="C363">
            <v>161</v>
          </cell>
        </row>
        <row r="364">
          <cell r="A364" t="str">
            <v>CIGS</v>
          </cell>
          <cell r="B364" t="str">
            <v>Selenium</v>
          </cell>
          <cell r="C364">
            <v>110</v>
          </cell>
        </row>
        <row r="365">
          <cell r="A365" t="str">
            <v>CIGS</v>
          </cell>
          <cell r="B365" t="str">
            <v>Indium</v>
          </cell>
          <cell r="C365">
            <v>23</v>
          </cell>
        </row>
        <row r="366">
          <cell r="A366" t="str">
            <v>CIGS</v>
          </cell>
          <cell r="B366" t="str">
            <v>Selenium</v>
          </cell>
          <cell r="C366">
            <v>45</v>
          </cell>
        </row>
        <row r="367">
          <cell r="A367" t="str">
            <v>CIGS</v>
          </cell>
          <cell r="B367" t="str">
            <v>Copper</v>
          </cell>
          <cell r="C367">
            <v>17</v>
          </cell>
        </row>
        <row r="368">
          <cell r="A368" t="str">
            <v>CIGS</v>
          </cell>
          <cell r="B368" t="str">
            <v>Copper</v>
          </cell>
          <cell r="C368">
            <v>450</v>
          </cell>
        </row>
        <row r="369">
          <cell r="A369" t="str">
            <v>CIGS</v>
          </cell>
          <cell r="B369" t="str">
            <v>Gallium</v>
          </cell>
          <cell r="C369">
            <v>6</v>
          </cell>
        </row>
        <row r="370">
          <cell r="A370" t="str">
            <v>CIGS</v>
          </cell>
          <cell r="B370" t="str">
            <v>Indium</v>
          </cell>
          <cell r="C370">
            <v>84</v>
          </cell>
        </row>
        <row r="371">
          <cell r="A371" t="str">
            <v>CIGS</v>
          </cell>
          <cell r="B371" t="str">
            <v>Selenium</v>
          </cell>
          <cell r="C371">
            <v>84</v>
          </cell>
        </row>
        <row r="372">
          <cell r="A372" t="str">
            <v>CIGS</v>
          </cell>
          <cell r="B372" t="str">
            <v>Copper</v>
          </cell>
          <cell r="C372">
            <v>233</v>
          </cell>
        </row>
        <row r="373">
          <cell r="A373" t="str">
            <v>CIGS</v>
          </cell>
          <cell r="B373" t="str">
            <v>Gallium</v>
          </cell>
          <cell r="C373">
            <v>19</v>
          </cell>
        </row>
        <row r="374">
          <cell r="A374" t="str">
            <v>CIGS</v>
          </cell>
          <cell r="B374" t="str">
            <v>Indium</v>
          </cell>
          <cell r="C374">
            <v>31</v>
          </cell>
        </row>
        <row r="375">
          <cell r="A375" t="str">
            <v>CIGS</v>
          </cell>
          <cell r="B375" t="str">
            <v>Selenium</v>
          </cell>
          <cell r="C375">
            <v>61</v>
          </cell>
        </row>
        <row r="376">
          <cell r="A376" t="str">
            <v>CIGS</v>
          </cell>
          <cell r="B376" t="str">
            <v>Gallium</v>
          </cell>
          <cell r="C376">
            <v>7.5</v>
          </cell>
        </row>
        <row r="377">
          <cell r="A377" t="str">
            <v>CIGS</v>
          </cell>
          <cell r="B377" t="str">
            <v>Indium</v>
          </cell>
          <cell r="C377">
            <v>23</v>
          </cell>
        </row>
        <row r="378">
          <cell r="A378" t="str">
            <v>CIGS</v>
          </cell>
          <cell r="B378" t="str">
            <v>Selenium</v>
          </cell>
          <cell r="C378">
            <v>45</v>
          </cell>
        </row>
        <row r="379">
          <cell r="A379" t="str">
            <v>CIGS</v>
          </cell>
          <cell r="B379" t="str">
            <v>Indium</v>
          </cell>
          <cell r="C379">
            <v>23</v>
          </cell>
        </row>
        <row r="380">
          <cell r="A380" t="str">
            <v>CIGS</v>
          </cell>
          <cell r="B380" t="str">
            <v>Gallium</v>
          </cell>
          <cell r="C380">
            <v>5</v>
          </cell>
        </row>
        <row r="381">
          <cell r="A381" t="str">
            <v>CIGS</v>
          </cell>
          <cell r="B381" t="str">
            <v>Selenium</v>
          </cell>
          <cell r="C381">
            <v>45</v>
          </cell>
        </row>
        <row r="382">
          <cell r="A382" t="str">
            <v>CIGS</v>
          </cell>
          <cell r="B382" t="str">
            <v>Indium</v>
          </cell>
          <cell r="C382">
            <v>12</v>
          </cell>
        </row>
        <row r="383">
          <cell r="A383" t="str">
            <v>CIGS</v>
          </cell>
          <cell r="B383" t="str">
            <v>Gallium</v>
          </cell>
          <cell r="C383">
            <v>3</v>
          </cell>
        </row>
        <row r="384">
          <cell r="A384" t="str">
            <v>CIGS</v>
          </cell>
          <cell r="B384" t="str">
            <v>Selenium</v>
          </cell>
          <cell r="C384">
            <v>26</v>
          </cell>
        </row>
        <row r="385">
          <cell r="A385" t="str">
            <v>CIGS</v>
          </cell>
          <cell r="B385" t="str">
            <v>Indium</v>
          </cell>
          <cell r="C385">
            <v>10</v>
          </cell>
        </row>
        <row r="386">
          <cell r="A386" t="str">
            <v>CIGS</v>
          </cell>
          <cell r="B386" t="str">
            <v>Gallium</v>
          </cell>
          <cell r="C386">
            <v>2.7</v>
          </cell>
        </row>
        <row r="387">
          <cell r="A387" t="str">
            <v>CIGS</v>
          </cell>
          <cell r="B387" t="str">
            <v>Selenium</v>
          </cell>
          <cell r="C387">
            <v>22</v>
          </cell>
        </row>
        <row r="388">
          <cell r="A388" t="str">
            <v>Coal</v>
          </cell>
          <cell r="B388" t="str">
            <v>Nickel</v>
          </cell>
          <cell r="C388">
            <v>8</v>
          </cell>
        </row>
        <row r="389">
          <cell r="A389" t="str">
            <v>Coal</v>
          </cell>
          <cell r="B389" t="str">
            <v>Manganese</v>
          </cell>
          <cell r="C389">
            <v>199</v>
          </cell>
        </row>
        <row r="390">
          <cell r="A390" t="str">
            <v>Coal</v>
          </cell>
          <cell r="B390" t="str">
            <v>Copper</v>
          </cell>
          <cell r="C390">
            <v>471</v>
          </cell>
        </row>
        <row r="391">
          <cell r="A391" t="str">
            <v>Coal</v>
          </cell>
          <cell r="B391" t="str">
            <v>Cement</v>
          </cell>
          <cell r="C391">
            <v>10572</v>
          </cell>
        </row>
        <row r="392">
          <cell r="A392" t="str">
            <v>Coal</v>
          </cell>
          <cell r="B392" t="str">
            <v>Cement</v>
          </cell>
          <cell r="C392">
            <v>16403</v>
          </cell>
        </row>
        <row r="393">
          <cell r="A393" t="str">
            <v>Coal</v>
          </cell>
          <cell r="B393" t="str">
            <v>Steel</v>
          </cell>
          <cell r="C393">
            <v>44425</v>
          </cell>
        </row>
        <row r="394">
          <cell r="A394" t="str">
            <v>Coal</v>
          </cell>
          <cell r="B394" t="str">
            <v>Nickel</v>
          </cell>
          <cell r="C394">
            <v>11</v>
          </cell>
        </row>
        <row r="395">
          <cell r="A395" t="str">
            <v>Coal</v>
          </cell>
          <cell r="B395" t="str">
            <v>Manganese</v>
          </cell>
          <cell r="C395">
            <v>124</v>
          </cell>
        </row>
        <row r="396">
          <cell r="A396" t="str">
            <v>Coal</v>
          </cell>
          <cell r="B396" t="str">
            <v>Copper</v>
          </cell>
          <cell r="C396">
            <v>500</v>
          </cell>
        </row>
        <row r="397">
          <cell r="A397" t="str">
            <v>Coal</v>
          </cell>
          <cell r="B397" t="str">
            <v>Copper</v>
          </cell>
          <cell r="C397">
            <v>538</v>
          </cell>
        </row>
        <row r="398">
          <cell r="A398" t="str">
            <v>Coal</v>
          </cell>
          <cell r="B398" t="str">
            <v>Cement</v>
          </cell>
          <cell r="C398">
            <v>4668</v>
          </cell>
        </row>
        <row r="399">
          <cell r="A399" t="str">
            <v>Coal</v>
          </cell>
          <cell r="B399" t="str">
            <v>Cement</v>
          </cell>
          <cell r="C399">
            <v>6749</v>
          </cell>
        </row>
        <row r="400">
          <cell r="A400" t="str">
            <v>Coal</v>
          </cell>
          <cell r="B400" t="str">
            <v>Cement</v>
          </cell>
          <cell r="C400">
            <v>11315</v>
          </cell>
        </row>
        <row r="401">
          <cell r="A401" t="str">
            <v>Coal</v>
          </cell>
          <cell r="B401" t="str">
            <v>Cement</v>
          </cell>
          <cell r="C401">
            <v>16361</v>
          </cell>
        </row>
        <row r="402">
          <cell r="A402" t="str">
            <v>Coal</v>
          </cell>
          <cell r="B402" t="str">
            <v>Aluminum</v>
          </cell>
          <cell r="C402">
            <v>281</v>
          </cell>
        </row>
        <row r="403">
          <cell r="A403" t="str">
            <v>Coal</v>
          </cell>
          <cell r="B403" t="str">
            <v>Steel</v>
          </cell>
          <cell r="C403">
            <v>51340</v>
          </cell>
        </row>
        <row r="404">
          <cell r="A404" t="str">
            <v>Coal</v>
          </cell>
          <cell r="B404" t="str">
            <v>Cement</v>
          </cell>
          <cell r="C404">
            <v>16372</v>
          </cell>
        </row>
        <row r="405">
          <cell r="A405" t="str">
            <v>Coal</v>
          </cell>
          <cell r="B405" t="str">
            <v>Cement</v>
          </cell>
          <cell r="C405">
            <v>25401</v>
          </cell>
        </row>
        <row r="406">
          <cell r="A406" t="str">
            <v>Coal</v>
          </cell>
          <cell r="B406" t="str">
            <v>Aluminum</v>
          </cell>
          <cell r="C406">
            <v>419</v>
          </cell>
        </row>
        <row r="407">
          <cell r="A407" t="str">
            <v>Coal</v>
          </cell>
          <cell r="B407" t="str">
            <v>Steel</v>
          </cell>
          <cell r="C407">
            <v>62200</v>
          </cell>
        </row>
        <row r="408">
          <cell r="A408" t="str">
            <v>Coal</v>
          </cell>
          <cell r="B408" t="str">
            <v>Cement</v>
          </cell>
          <cell r="C408">
            <v>18389</v>
          </cell>
        </row>
        <row r="409">
          <cell r="A409" t="str">
            <v>Coal</v>
          </cell>
          <cell r="B409" t="str">
            <v>Cement</v>
          </cell>
          <cell r="C409">
            <v>28531</v>
          </cell>
        </row>
        <row r="410">
          <cell r="A410" t="str">
            <v>Coal</v>
          </cell>
          <cell r="B410" t="str">
            <v>Aluminum</v>
          </cell>
          <cell r="C410">
            <v>624</v>
          </cell>
        </row>
        <row r="411">
          <cell r="A411" t="str">
            <v>Coal</v>
          </cell>
          <cell r="B411" t="str">
            <v>Nickel</v>
          </cell>
          <cell r="C411">
            <v>10</v>
          </cell>
        </row>
        <row r="412">
          <cell r="A412" t="str">
            <v>Coal</v>
          </cell>
          <cell r="B412" t="str">
            <v>Manganese</v>
          </cell>
          <cell r="C412">
            <v>112</v>
          </cell>
        </row>
        <row r="413">
          <cell r="A413" t="str">
            <v>Coal</v>
          </cell>
          <cell r="B413" t="str">
            <v>Copper</v>
          </cell>
          <cell r="C413">
            <v>454</v>
          </cell>
        </row>
        <row r="414">
          <cell r="A414" t="str">
            <v>Coal</v>
          </cell>
          <cell r="B414" t="str">
            <v>Cement</v>
          </cell>
          <cell r="C414">
            <v>7658</v>
          </cell>
        </row>
        <row r="415">
          <cell r="A415" t="str">
            <v>Coal</v>
          </cell>
          <cell r="B415" t="str">
            <v>Cement</v>
          </cell>
          <cell r="C415">
            <v>11881</v>
          </cell>
        </row>
        <row r="416">
          <cell r="A416" t="str">
            <v>Coal</v>
          </cell>
          <cell r="B416" t="str">
            <v>Aluminum</v>
          </cell>
          <cell r="C416">
            <v>255</v>
          </cell>
        </row>
        <row r="417">
          <cell r="A417" t="str">
            <v>Coal CCS</v>
          </cell>
          <cell r="B417" t="str">
            <v>Nickel</v>
          </cell>
          <cell r="C417">
            <v>8</v>
          </cell>
        </row>
        <row r="418">
          <cell r="A418" t="str">
            <v>Coal CCS</v>
          </cell>
          <cell r="B418" t="str">
            <v>Manganese</v>
          </cell>
          <cell r="C418">
            <v>199</v>
          </cell>
        </row>
        <row r="419">
          <cell r="A419" t="str">
            <v>Coal CCS</v>
          </cell>
          <cell r="B419" t="str">
            <v>Copper</v>
          </cell>
          <cell r="C419">
            <v>565</v>
          </cell>
        </row>
        <row r="420">
          <cell r="A420" t="str">
            <v>Coal CCS</v>
          </cell>
          <cell r="B420" t="str">
            <v>Cement</v>
          </cell>
          <cell r="C420">
            <v>16175</v>
          </cell>
        </row>
        <row r="421">
          <cell r="A421" t="str">
            <v>Coal CCS</v>
          </cell>
          <cell r="B421" t="str">
            <v>Cement</v>
          </cell>
          <cell r="C421">
            <v>25096</v>
          </cell>
        </row>
        <row r="422">
          <cell r="A422" t="str">
            <v>Coal CCS</v>
          </cell>
          <cell r="B422" t="str">
            <v>Steel</v>
          </cell>
          <cell r="C422">
            <v>67695</v>
          </cell>
        </row>
        <row r="423">
          <cell r="A423" t="str">
            <v>Coal CCS</v>
          </cell>
          <cell r="B423" t="str">
            <v>Nickel</v>
          </cell>
          <cell r="C423">
            <v>11</v>
          </cell>
        </row>
        <row r="424">
          <cell r="A424" t="str">
            <v>Coal CCS</v>
          </cell>
          <cell r="B424" t="str">
            <v>Manganese</v>
          </cell>
          <cell r="C424">
            <v>124</v>
          </cell>
        </row>
        <row r="425">
          <cell r="A425" t="str">
            <v>Coal CCS</v>
          </cell>
          <cell r="B425" t="str">
            <v>Copper</v>
          </cell>
          <cell r="C425">
            <v>600</v>
          </cell>
        </row>
        <row r="426">
          <cell r="A426" t="str">
            <v>Coal CCS</v>
          </cell>
          <cell r="B426" t="str">
            <v>Copper</v>
          </cell>
          <cell r="C426">
            <v>645</v>
          </cell>
        </row>
        <row r="427">
          <cell r="A427" t="str">
            <v>Coal CCS</v>
          </cell>
          <cell r="B427" t="str">
            <v>Cement</v>
          </cell>
          <cell r="C427">
            <v>7141</v>
          </cell>
        </row>
        <row r="428">
          <cell r="A428" t="str">
            <v>Coal CCS</v>
          </cell>
          <cell r="B428" t="str">
            <v>Cement</v>
          </cell>
          <cell r="C428">
            <v>10326</v>
          </cell>
        </row>
        <row r="429">
          <cell r="A429" t="str">
            <v>Coal CCS</v>
          </cell>
          <cell r="B429" t="str">
            <v>Cement</v>
          </cell>
          <cell r="C429">
            <v>17313</v>
          </cell>
        </row>
        <row r="430">
          <cell r="A430" t="str">
            <v>Coal CCS</v>
          </cell>
          <cell r="B430" t="str">
            <v>Cement</v>
          </cell>
          <cell r="C430">
            <v>25033</v>
          </cell>
        </row>
        <row r="431">
          <cell r="A431" t="str">
            <v>Coal CCS</v>
          </cell>
          <cell r="B431" t="str">
            <v>Aluminum</v>
          </cell>
          <cell r="C431">
            <v>281</v>
          </cell>
        </row>
        <row r="432">
          <cell r="A432" t="str">
            <v>Coal CCS</v>
          </cell>
          <cell r="B432" t="str">
            <v>Steel</v>
          </cell>
          <cell r="C432">
            <v>78550</v>
          </cell>
        </row>
        <row r="433">
          <cell r="A433" t="str">
            <v>Coal CCS</v>
          </cell>
          <cell r="B433" t="str">
            <v>Cement</v>
          </cell>
          <cell r="C433">
            <v>25049</v>
          </cell>
        </row>
        <row r="434">
          <cell r="A434" t="str">
            <v>Coal CCS</v>
          </cell>
          <cell r="B434" t="str">
            <v>Cement</v>
          </cell>
          <cell r="C434">
            <v>38864</v>
          </cell>
        </row>
        <row r="435">
          <cell r="A435" t="str">
            <v>Coal CCS</v>
          </cell>
          <cell r="B435" t="str">
            <v>Aluminum</v>
          </cell>
          <cell r="C435">
            <v>419</v>
          </cell>
        </row>
        <row r="436">
          <cell r="A436" t="str">
            <v>Coal CCS</v>
          </cell>
          <cell r="B436" t="str">
            <v>Steel</v>
          </cell>
          <cell r="C436">
            <v>95166</v>
          </cell>
        </row>
        <row r="437">
          <cell r="A437" t="str">
            <v>Coal CCS</v>
          </cell>
          <cell r="B437" t="str">
            <v>Cement</v>
          </cell>
          <cell r="C437">
            <v>9814</v>
          </cell>
        </row>
        <row r="438">
          <cell r="A438" t="str">
            <v>Coal CCS</v>
          </cell>
          <cell r="B438" t="str">
            <v>Cement</v>
          </cell>
          <cell r="C438">
            <v>43653</v>
          </cell>
        </row>
        <row r="439">
          <cell r="A439" t="str">
            <v>Coal CCS</v>
          </cell>
          <cell r="B439" t="str">
            <v>Aluminum</v>
          </cell>
          <cell r="C439">
            <v>624</v>
          </cell>
        </row>
        <row r="440">
          <cell r="A440" t="str">
            <v>Coal CCS</v>
          </cell>
          <cell r="B440" t="str">
            <v>Steel</v>
          </cell>
          <cell r="C440">
            <v>61648</v>
          </cell>
        </row>
        <row r="441">
          <cell r="A441" t="str">
            <v>Coal CCS</v>
          </cell>
          <cell r="B441" t="str">
            <v>Nickel</v>
          </cell>
          <cell r="C441">
            <v>10</v>
          </cell>
        </row>
        <row r="442">
          <cell r="A442" t="str">
            <v>Coal CCS</v>
          </cell>
          <cell r="B442" t="str">
            <v>Manganese</v>
          </cell>
          <cell r="C442">
            <v>112</v>
          </cell>
        </row>
        <row r="443">
          <cell r="A443" t="str">
            <v>Coal CCS</v>
          </cell>
          <cell r="B443" t="str">
            <v>Copper</v>
          </cell>
          <cell r="C443">
            <v>545</v>
          </cell>
        </row>
        <row r="444">
          <cell r="A444" t="str">
            <v>Coal CCS</v>
          </cell>
          <cell r="B444" t="str">
            <v>Cement</v>
          </cell>
          <cell r="C444">
            <v>11716</v>
          </cell>
        </row>
        <row r="445">
          <cell r="A445" t="str">
            <v>Coal CCS</v>
          </cell>
          <cell r="B445" t="str">
            <v>Cement</v>
          </cell>
          <cell r="C445">
            <v>18178</v>
          </cell>
        </row>
        <row r="446">
          <cell r="A446" t="str">
            <v>Coal CCS</v>
          </cell>
          <cell r="B446" t="str">
            <v>Aluminum</v>
          </cell>
          <cell r="C446">
            <v>255</v>
          </cell>
        </row>
        <row r="447">
          <cell r="A447" t="str">
            <v>utility-scale solar pv</v>
          </cell>
          <cell r="B447" t="str">
            <v>Copper</v>
          </cell>
          <cell r="C447">
            <v>7000</v>
          </cell>
        </row>
        <row r="448">
          <cell r="A448" t="str">
            <v>utility-scale solar pv</v>
          </cell>
          <cell r="B448" t="str">
            <v>Aluminum</v>
          </cell>
          <cell r="C448">
            <v>38500</v>
          </cell>
        </row>
        <row r="449">
          <cell r="A449" t="str">
            <v>utility-scale solar pv</v>
          </cell>
          <cell r="B449" t="str">
            <v>Silicon</v>
          </cell>
          <cell r="C449">
            <v>4</v>
          </cell>
        </row>
        <row r="450">
          <cell r="A450" t="str">
            <v>utility-scale solar pv</v>
          </cell>
          <cell r="B450" t="str">
            <v>Silver</v>
          </cell>
          <cell r="C450">
            <v>20</v>
          </cell>
        </row>
        <row r="451">
          <cell r="A451" t="str">
            <v>utility-scale solar pv</v>
          </cell>
          <cell r="B451" t="str">
            <v>Silver</v>
          </cell>
          <cell r="C451">
            <v>35.6</v>
          </cell>
        </row>
        <row r="452">
          <cell r="A452" t="str">
            <v>utility-scale solar pv</v>
          </cell>
          <cell r="B452" t="str">
            <v>Silicon</v>
          </cell>
          <cell r="C452">
            <v>6629</v>
          </cell>
        </row>
        <row r="453">
          <cell r="A453" t="str">
            <v>utility-scale solar pv</v>
          </cell>
          <cell r="B453" t="str">
            <v>Silver</v>
          </cell>
          <cell r="C453">
            <v>11</v>
          </cell>
        </row>
        <row r="454">
          <cell r="A454" t="str">
            <v>utility-scale solar pv</v>
          </cell>
          <cell r="B454" t="str">
            <v>Silver</v>
          </cell>
          <cell r="C454">
            <v>80</v>
          </cell>
        </row>
        <row r="455">
          <cell r="A455" t="str">
            <v>utility-scale solar pv</v>
          </cell>
          <cell r="B455" t="str">
            <v>Lead</v>
          </cell>
          <cell r="C455">
            <v>5.53</v>
          </cell>
        </row>
        <row r="456">
          <cell r="A456" t="str">
            <v>utility-scale solar pv</v>
          </cell>
          <cell r="B456" t="str">
            <v>Lead</v>
          </cell>
          <cell r="C456">
            <v>6.32</v>
          </cell>
        </row>
        <row r="457">
          <cell r="A457" t="str">
            <v>utility-scale solar pv</v>
          </cell>
          <cell r="B457" t="str">
            <v>Nickel</v>
          </cell>
          <cell r="C457">
            <v>1.3</v>
          </cell>
        </row>
        <row r="458">
          <cell r="A458" t="str">
            <v>utility-scale solar pv</v>
          </cell>
          <cell r="B458" t="str">
            <v>Silver</v>
          </cell>
          <cell r="C458">
            <v>59</v>
          </cell>
        </row>
        <row r="459">
          <cell r="A459" t="str">
            <v>utility-scale solar pv</v>
          </cell>
          <cell r="B459" t="str">
            <v>Silver</v>
          </cell>
          <cell r="C459">
            <v>68.17</v>
          </cell>
        </row>
        <row r="460">
          <cell r="A460" t="str">
            <v>utility-scale solar pv</v>
          </cell>
          <cell r="B460" t="str">
            <v>Copper</v>
          </cell>
          <cell r="C460">
            <v>825</v>
          </cell>
        </row>
        <row r="461">
          <cell r="A461" t="str">
            <v>utility-scale solar pv</v>
          </cell>
          <cell r="B461" t="str">
            <v>Copper</v>
          </cell>
          <cell r="C461">
            <v>943</v>
          </cell>
        </row>
        <row r="462">
          <cell r="A462" t="str">
            <v>utility-scale solar pv</v>
          </cell>
          <cell r="B462" t="str">
            <v>Silicon</v>
          </cell>
          <cell r="C462">
            <v>2930</v>
          </cell>
        </row>
        <row r="463">
          <cell r="A463" t="str">
            <v>utility-scale solar pv</v>
          </cell>
          <cell r="B463" t="str">
            <v>Silicon</v>
          </cell>
          <cell r="C463">
            <v>3450</v>
          </cell>
        </row>
        <row r="464">
          <cell r="A464" t="str">
            <v>utility-scale solar pv</v>
          </cell>
          <cell r="B464" t="str">
            <v>Glass</v>
          </cell>
          <cell r="C464">
            <v>53400</v>
          </cell>
        </row>
        <row r="465">
          <cell r="A465" t="str">
            <v>utility-scale solar pv</v>
          </cell>
          <cell r="B465" t="str">
            <v>Steel</v>
          </cell>
          <cell r="C465">
            <v>56000</v>
          </cell>
        </row>
        <row r="466">
          <cell r="A466" t="str">
            <v>utility-scale solar pv</v>
          </cell>
          <cell r="B466" t="str">
            <v>Silicon</v>
          </cell>
          <cell r="C466">
            <v>7000</v>
          </cell>
        </row>
        <row r="467">
          <cell r="A467" t="str">
            <v>utility-scale solar pv</v>
          </cell>
          <cell r="B467" t="str">
            <v>Glass</v>
          </cell>
          <cell r="C467">
            <v>70000</v>
          </cell>
        </row>
        <row r="468">
          <cell r="A468" t="str">
            <v>utility-scale solar pv</v>
          </cell>
          <cell r="B468" t="str">
            <v>Copper</v>
          </cell>
          <cell r="C468">
            <v>7000</v>
          </cell>
        </row>
        <row r="469">
          <cell r="A469" t="str">
            <v>utility-scale solar pv</v>
          </cell>
          <cell r="B469" t="str">
            <v>Cement</v>
          </cell>
          <cell r="C469">
            <v>4847</v>
          </cell>
        </row>
        <row r="470">
          <cell r="A470" t="str">
            <v>utility-scale solar pv</v>
          </cell>
          <cell r="B470" t="str">
            <v>Cement</v>
          </cell>
          <cell r="C470">
            <v>7520</v>
          </cell>
        </row>
        <row r="471">
          <cell r="A471" t="str">
            <v>utility-scale solar pv</v>
          </cell>
          <cell r="B471" t="str">
            <v>Aluminum</v>
          </cell>
          <cell r="C471">
            <v>19000</v>
          </cell>
        </row>
        <row r="472">
          <cell r="A472" t="str">
            <v>utility-scale solar pv</v>
          </cell>
          <cell r="B472" t="str">
            <v>Cement</v>
          </cell>
          <cell r="C472">
            <v>6497</v>
          </cell>
        </row>
        <row r="473">
          <cell r="A473" t="str">
            <v>utility-scale solar pv</v>
          </cell>
          <cell r="B473" t="str">
            <v>Cement</v>
          </cell>
          <cell r="C473">
            <v>10080</v>
          </cell>
        </row>
        <row r="474">
          <cell r="A474" t="str">
            <v>utility-scale solar pv</v>
          </cell>
          <cell r="B474" t="str">
            <v>Silicon</v>
          </cell>
          <cell r="C474">
            <v>3347</v>
          </cell>
        </row>
        <row r="475">
          <cell r="A475" t="str">
            <v>utility-scale solar pv</v>
          </cell>
          <cell r="B475" t="str">
            <v>Silicon</v>
          </cell>
          <cell r="C475">
            <v>638</v>
          </cell>
        </row>
        <row r="476">
          <cell r="A476" t="str">
            <v>utility-scale solar pv</v>
          </cell>
          <cell r="B476" t="str">
            <v>Silicon</v>
          </cell>
          <cell r="C476">
            <v>2882</v>
          </cell>
        </row>
        <row r="477">
          <cell r="A477" t="str">
            <v>utility-scale solar pv</v>
          </cell>
          <cell r="B477" t="str">
            <v>Silicon</v>
          </cell>
          <cell r="C477">
            <v>6629</v>
          </cell>
        </row>
        <row r="478">
          <cell r="A478" t="str">
            <v>utility-scale solar pv</v>
          </cell>
          <cell r="B478" t="str">
            <v>Silver</v>
          </cell>
          <cell r="C478">
            <v>54.8125</v>
          </cell>
        </row>
        <row r="479">
          <cell r="A479" t="str">
            <v>utility-scale solar pv</v>
          </cell>
          <cell r="B479" t="str">
            <v>Silver</v>
          </cell>
          <cell r="C479">
            <v>38.368749999999999</v>
          </cell>
        </row>
        <row r="480">
          <cell r="A480" t="str">
            <v>utility-scale solar pv</v>
          </cell>
          <cell r="B480" t="str">
            <v>Silver</v>
          </cell>
          <cell r="C480">
            <v>32.53125</v>
          </cell>
        </row>
        <row r="481">
          <cell r="A481" t="str">
            <v>utility-scale solar pv</v>
          </cell>
          <cell r="B481" t="str">
            <v>Silver</v>
          </cell>
          <cell r="C481">
            <v>29.456250000000001</v>
          </cell>
        </row>
        <row r="482">
          <cell r="A482" t="str">
            <v>utility-scale solar pv</v>
          </cell>
          <cell r="B482" t="str">
            <v>Silver</v>
          </cell>
          <cell r="C482">
            <v>10</v>
          </cell>
        </row>
        <row r="483">
          <cell r="A483" t="str">
            <v>utility-scale solar pv</v>
          </cell>
          <cell r="B483" t="str">
            <v>Copper</v>
          </cell>
          <cell r="C483">
            <v>884</v>
          </cell>
        </row>
        <row r="484">
          <cell r="A484" t="str">
            <v>utility-scale solar pv</v>
          </cell>
          <cell r="B484" t="str">
            <v>Steel</v>
          </cell>
          <cell r="C484">
            <v>55900</v>
          </cell>
        </row>
        <row r="485">
          <cell r="A485" t="str">
            <v>utility-scale solar pv</v>
          </cell>
          <cell r="B485" t="str">
            <v>Copper</v>
          </cell>
          <cell r="C485">
            <v>7530</v>
          </cell>
        </row>
        <row r="486">
          <cell r="A486" t="str">
            <v>utility-scale solar pv</v>
          </cell>
          <cell r="B486" t="str">
            <v>Cement</v>
          </cell>
          <cell r="C486">
            <v>6775</v>
          </cell>
        </row>
        <row r="487">
          <cell r="A487" t="str">
            <v>utility-scale solar pv</v>
          </cell>
          <cell r="B487" t="str">
            <v>Cement</v>
          </cell>
          <cell r="C487">
            <v>10512</v>
          </cell>
        </row>
        <row r="488">
          <cell r="A488" t="str">
            <v>utility-scale solar pv</v>
          </cell>
          <cell r="B488" t="str">
            <v>Aluminum</v>
          </cell>
          <cell r="C488">
            <v>19000</v>
          </cell>
        </row>
        <row r="489">
          <cell r="A489" t="str">
            <v>utility-scale solar pv</v>
          </cell>
          <cell r="B489" t="str">
            <v>Aluminum</v>
          </cell>
          <cell r="C489">
            <v>10953</v>
          </cell>
        </row>
        <row r="490">
          <cell r="A490" t="str">
            <v>utility-scale solar pv</v>
          </cell>
          <cell r="B490" t="str">
            <v>Copper</v>
          </cell>
          <cell r="C490">
            <v>2741</v>
          </cell>
        </row>
        <row r="491">
          <cell r="A491" t="str">
            <v>utility-scale solar pv</v>
          </cell>
          <cell r="B491" t="str">
            <v>Lead</v>
          </cell>
          <cell r="C491">
            <v>336</v>
          </cell>
        </row>
        <row r="492">
          <cell r="A492" t="str">
            <v>utility-scale solar pv</v>
          </cell>
          <cell r="B492" t="str">
            <v>Magnesium</v>
          </cell>
          <cell r="C492">
            <v>53.5</v>
          </cell>
        </row>
        <row r="493">
          <cell r="A493" t="str">
            <v>utility-scale solar pv</v>
          </cell>
          <cell r="B493" t="str">
            <v>Silicon</v>
          </cell>
          <cell r="C493">
            <v>3653</v>
          </cell>
        </row>
        <row r="494">
          <cell r="A494" t="str">
            <v>utility-scale solar pv</v>
          </cell>
          <cell r="B494" t="str">
            <v>Silver</v>
          </cell>
          <cell r="C494">
            <v>24</v>
          </cell>
        </row>
        <row r="495">
          <cell r="A495" t="str">
            <v>utility-scale solar pv</v>
          </cell>
          <cell r="B495" t="str">
            <v>Tin</v>
          </cell>
          <cell r="C495">
            <v>577</v>
          </cell>
        </row>
        <row r="496">
          <cell r="A496" t="str">
            <v>utility-scale solar pv</v>
          </cell>
          <cell r="B496" t="str">
            <v>Silver</v>
          </cell>
          <cell r="C496">
            <v>13</v>
          </cell>
        </row>
        <row r="497">
          <cell r="A497" t="str">
            <v>utility-scale solar pv</v>
          </cell>
          <cell r="B497" t="str">
            <v>Silver</v>
          </cell>
          <cell r="C497">
            <v>15</v>
          </cell>
        </row>
        <row r="498">
          <cell r="A498" t="str">
            <v>utility-scale solar pv</v>
          </cell>
          <cell r="B498" t="str">
            <v>Silver</v>
          </cell>
          <cell r="C498">
            <v>18</v>
          </cell>
        </row>
        <row r="499">
          <cell r="A499" t="str">
            <v>utility-scale solar pv</v>
          </cell>
          <cell r="B499" t="str">
            <v>Glass</v>
          </cell>
          <cell r="C499">
            <v>66700</v>
          </cell>
        </row>
        <row r="500">
          <cell r="A500" t="str">
            <v>utility-scale solar pv</v>
          </cell>
          <cell r="B500" t="str">
            <v>Nickel</v>
          </cell>
          <cell r="C500">
            <v>1</v>
          </cell>
        </row>
        <row r="501">
          <cell r="A501" t="str">
            <v>utility-scale solar pv</v>
          </cell>
          <cell r="B501" t="str">
            <v>Silver</v>
          </cell>
          <cell r="C501">
            <v>84</v>
          </cell>
        </row>
        <row r="502">
          <cell r="A502" t="str">
            <v>utility-scale solar pv</v>
          </cell>
          <cell r="B502" t="str">
            <v>Silicon</v>
          </cell>
          <cell r="C502">
            <v>6630</v>
          </cell>
        </row>
        <row r="503">
          <cell r="A503" t="str">
            <v>utility-scale solar pv</v>
          </cell>
          <cell r="B503" t="str">
            <v>Silver</v>
          </cell>
          <cell r="C503">
            <v>36</v>
          </cell>
        </row>
        <row r="504">
          <cell r="A504" t="str">
            <v>utility-scale solar pv</v>
          </cell>
          <cell r="B504" t="str">
            <v>Silver</v>
          </cell>
          <cell r="C504">
            <v>19</v>
          </cell>
        </row>
        <row r="505">
          <cell r="A505" t="str">
            <v>utility-scale solar pv</v>
          </cell>
          <cell r="B505" t="str">
            <v>Silver</v>
          </cell>
          <cell r="C505">
            <v>36</v>
          </cell>
        </row>
        <row r="506">
          <cell r="A506" t="str">
            <v>utility-scale solar pv</v>
          </cell>
          <cell r="B506" t="str">
            <v>Copper</v>
          </cell>
          <cell r="C506">
            <v>300</v>
          </cell>
        </row>
        <row r="507">
          <cell r="A507" t="str">
            <v>utility-scale solar pv</v>
          </cell>
          <cell r="B507" t="str">
            <v>Nickel</v>
          </cell>
          <cell r="C507">
            <v>1.1000000000000001</v>
          </cell>
        </row>
        <row r="508">
          <cell r="A508" t="str">
            <v>utility-scale solar pv</v>
          </cell>
          <cell r="B508" t="str">
            <v>Silicon</v>
          </cell>
          <cell r="C508">
            <v>3653</v>
          </cell>
        </row>
        <row r="509">
          <cell r="A509" t="str">
            <v>utility-scale solar pv</v>
          </cell>
          <cell r="B509" t="str">
            <v>Silver</v>
          </cell>
          <cell r="C509">
            <v>19</v>
          </cell>
        </row>
        <row r="510">
          <cell r="A510" t="str">
            <v>utility-scale solar pv</v>
          </cell>
          <cell r="B510" t="str">
            <v>Silver</v>
          </cell>
          <cell r="C510">
            <v>10</v>
          </cell>
        </row>
        <row r="511">
          <cell r="A511" t="str">
            <v>utility-scale solar pv</v>
          </cell>
          <cell r="B511" t="str">
            <v>Silver</v>
          </cell>
          <cell r="C511">
            <v>20</v>
          </cell>
        </row>
        <row r="512">
          <cell r="A512" t="str">
            <v>utility-scale solar pv</v>
          </cell>
          <cell r="B512" t="str">
            <v>Silver</v>
          </cell>
          <cell r="C512">
            <v>80</v>
          </cell>
        </row>
        <row r="513">
          <cell r="A513" t="str">
            <v>utility-scale solar pv</v>
          </cell>
          <cell r="B513" t="str">
            <v>Lead</v>
          </cell>
          <cell r="C513">
            <v>6</v>
          </cell>
        </row>
        <row r="514">
          <cell r="A514" t="str">
            <v>utility-scale solar pv</v>
          </cell>
          <cell r="B514" t="str">
            <v>Nickel</v>
          </cell>
          <cell r="C514">
            <v>1.3</v>
          </cell>
        </row>
        <row r="515">
          <cell r="A515" t="str">
            <v>utility-scale solar pv</v>
          </cell>
          <cell r="B515" t="str">
            <v>Silicon</v>
          </cell>
          <cell r="C515">
            <v>6630</v>
          </cell>
        </row>
        <row r="516">
          <cell r="A516" t="str">
            <v>utility-scale solar pv</v>
          </cell>
          <cell r="B516" t="str">
            <v>Silver</v>
          </cell>
          <cell r="C516">
            <v>4</v>
          </cell>
        </row>
        <row r="517">
          <cell r="A517" t="str">
            <v>utility-scale solar pv</v>
          </cell>
          <cell r="B517" t="str">
            <v>Silver</v>
          </cell>
          <cell r="C517">
            <v>47</v>
          </cell>
        </row>
        <row r="518">
          <cell r="A518" t="str">
            <v>utility-scale solar pv</v>
          </cell>
          <cell r="B518" t="str">
            <v>Silver</v>
          </cell>
          <cell r="C518">
            <v>57</v>
          </cell>
        </row>
        <row r="519">
          <cell r="A519" t="str">
            <v>utility-scale solar pv</v>
          </cell>
          <cell r="B519" t="str">
            <v>Silver</v>
          </cell>
          <cell r="C519">
            <v>17</v>
          </cell>
        </row>
        <row r="520">
          <cell r="A520" t="str">
            <v>utility-scale solar pv</v>
          </cell>
          <cell r="B520" t="str">
            <v>Copper</v>
          </cell>
          <cell r="C520">
            <v>250</v>
          </cell>
        </row>
        <row r="521">
          <cell r="A521" t="str">
            <v>utility-scale solar pv</v>
          </cell>
          <cell r="B521" t="str">
            <v>Lead</v>
          </cell>
          <cell r="C521">
            <v>72</v>
          </cell>
        </row>
        <row r="522">
          <cell r="A522" t="str">
            <v>utility-scale solar pv</v>
          </cell>
          <cell r="B522" t="str">
            <v>Silver</v>
          </cell>
          <cell r="C522">
            <v>5</v>
          </cell>
        </row>
        <row r="523">
          <cell r="A523" t="str">
            <v>utility-scale solar pv</v>
          </cell>
          <cell r="B523" t="str">
            <v>Silicon</v>
          </cell>
          <cell r="C523">
            <v>9000</v>
          </cell>
        </row>
        <row r="524">
          <cell r="A524" t="str">
            <v>utility-scale solar pv</v>
          </cell>
          <cell r="B524" t="str">
            <v>Copper</v>
          </cell>
          <cell r="C524">
            <v>825</v>
          </cell>
        </row>
        <row r="525">
          <cell r="A525" t="str">
            <v>utility-scale solar pv</v>
          </cell>
          <cell r="B525" t="str">
            <v>Copper</v>
          </cell>
          <cell r="C525">
            <v>458</v>
          </cell>
        </row>
        <row r="526">
          <cell r="A526" t="str">
            <v>utility-scale solar pv</v>
          </cell>
          <cell r="B526" t="str">
            <v>Lead</v>
          </cell>
          <cell r="C526">
            <v>39</v>
          </cell>
        </row>
        <row r="527">
          <cell r="A527" t="str">
            <v>utility-scale solar pv</v>
          </cell>
          <cell r="B527" t="str">
            <v>Nickel</v>
          </cell>
          <cell r="C527">
            <v>1</v>
          </cell>
        </row>
        <row r="528">
          <cell r="A528" t="str">
            <v>utility-scale solar pv</v>
          </cell>
          <cell r="B528" t="str">
            <v>Silicon</v>
          </cell>
          <cell r="C528">
            <v>6428</v>
          </cell>
        </row>
        <row r="529">
          <cell r="A529" t="str">
            <v>utility-scale solar pv</v>
          </cell>
          <cell r="B529" t="str">
            <v>Silver</v>
          </cell>
          <cell r="C529">
            <v>36</v>
          </cell>
        </row>
        <row r="530">
          <cell r="A530" t="str">
            <v>utility-scale solar pv</v>
          </cell>
          <cell r="B530" t="str">
            <v>Silver</v>
          </cell>
          <cell r="C530">
            <v>30</v>
          </cell>
        </row>
        <row r="531">
          <cell r="A531" t="str">
            <v>CSP</v>
          </cell>
          <cell r="B531" t="str">
            <v>Steel</v>
          </cell>
          <cell r="C531">
            <v>240000</v>
          </cell>
        </row>
        <row r="532">
          <cell r="A532" t="str">
            <v>CSP</v>
          </cell>
          <cell r="B532" t="str">
            <v>Steel</v>
          </cell>
          <cell r="C532">
            <v>400000</v>
          </cell>
        </row>
        <row r="533">
          <cell r="A533" t="str">
            <v>CSP</v>
          </cell>
          <cell r="B533" t="str">
            <v>Nickel</v>
          </cell>
          <cell r="C533">
            <v>940</v>
          </cell>
        </row>
        <row r="534">
          <cell r="A534" t="str">
            <v>CSP</v>
          </cell>
          <cell r="B534" t="str">
            <v>Nickel</v>
          </cell>
          <cell r="C534">
            <v>1900</v>
          </cell>
        </row>
        <row r="535">
          <cell r="A535" t="str">
            <v>CSP</v>
          </cell>
          <cell r="B535" t="str">
            <v>Manganese</v>
          </cell>
          <cell r="C535">
            <v>2000</v>
          </cell>
        </row>
        <row r="536">
          <cell r="A536" t="str">
            <v>CSP</v>
          </cell>
          <cell r="B536" t="str">
            <v>Manganese</v>
          </cell>
          <cell r="C536">
            <v>5700</v>
          </cell>
        </row>
        <row r="537">
          <cell r="A537" t="str">
            <v>CSP</v>
          </cell>
          <cell r="B537" t="str">
            <v>Glass</v>
          </cell>
          <cell r="C537">
            <v>130000</v>
          </cell>
        </row>
        <row r="538">
          <cell r="A538" t="str">
            <v>CSP</v>
          </cell>
          <cell r="B538" t="str">
            <v>Glass</v>
          </cell>
          <cell r="C538">
            <v>110000</v>
          </cell>
        </row>
        <row r="539">
          <cell r="A539" t="str">
            <v>CSP</v>
          </cell>
          <cell r="B539" t="str">
            <v>Copper</v>
          </cell>
          <cell r="C539">
            <v>3200</v>
          </cell>
        </row>
        <row r="540">
          <cell r="A540" t="str">
            <v>CSP</v>
          </cell>
          <cell r="B540" t="str">
            <v>Copper</v>
          </cell>
          <cell r="C540">
            <v>1400</v>
          </cell>
        </row>
        <row r="541">
          <cell r="A541" t="str">
            <v>CSP</v>
          </cell>
          <cell r="B541" t="str">
            <v>Cement</v>
          </cell>
          <cell r="C541">
            <v>250000</v>
          </cell>
        </row>
        <row r="542">
          <cell r="A542" t="str">
            <v>CSP</v>
          </cell>
          <cell r="B542" t="str">
            <v>Cement</v>
          </cell>
          <cell r="C542">
            <v>72000</v>
          </cell>
        </row>
        <row r="543">
          <cell r="A543" t="str">
            <v>CSP</v>
          </cell>
          <cell r="B543" t="str">
            <v>Aluminum</v>
          </cell>
          <cell r="C543">
            <v>0</v>
          </cell>
        </row>
        <row r="544">
          <cell r="A544" t="str">
            <v>CSP</v>
          </cell>
          <cell r="B544" t="str">
            <v>Aluminum</v>
          </cell>
          <cell r="C544">
            <v>11000</v>
          </cell>
        </row>
        <row r="545">
          <cell r="A545" t="str">
            <v>CSP</v>
          </cell>
          <cell r="B545" t="str">
            <v>Silver</v>
          </cell>
          <cell r="C545">
            <v>13</v>
          </cell>
        </row>
        <row r="546">
          <cell r="A546" t="str">
            <v>CSP</v>
          </cell>
          <cell r="B546" t="str">
            <v>Silver</v>
          </cell>
          <cell r="C546">
            <v>16</v>
          </cell>
        </row>
        <row r="547">
          <cell r="A547" t="str">
            <v>NGCC</v>
          </cell>
          <cell r="B547" t="str">
            <v>Nickel</v>
          </cell>
          <cell r="C547">
            <v>8</v>
          </cell>
        </row>
        <row r="548">
          <cell r="A548" t="str">
            <v>NGCC</v>
          </cell>
          <cell r="B548" t="str">
            <v>Manganese</v>
          </cell>
          <cell r="C548">
            <v>199</v>
          </cell>
        </row>
        <row r="549">
          <cell r="A549" t="str">
            <v>NGCC</v>
          </cell>
          <cell r="B549" t="str">
            <v>Copper</v>
          </cell>
          <cell r="C549">
            <v>471</v>
          </cell>
        </row>
        <row r="550">
          <cell r="A550" t="str">
            <v>NGCC</v>
          </cell>
          <cell r="B550" t="str">
            <v>Nickel</v>
          </cell>
          <cell r="C550">
            <v>11</v>
          </cell>
        </row>
        <row r="551">
          <cell r="A551" t="str">
            <v>NGCC</v>
          </cell>
          <cell r="B551" t="str">
            <v>Manganese</v>
          </cell>
          <cell r="C551">
            <v>124</v>
          </cell>
        </row>
        <row r="552">
          <cell r="A552" t="str">
            <v>NGCC</v>
          </cell>
          <cell r="B552" t="str">
            <v>Copper</v>
          </cell>
          <cell r="C552">
            <v>500</v>
          </cell>
        </row>
        <row r="553">
          <cell r="A553" t="str">
            <v>NGCC</v>
          </cell>
          <cell r="B553" t="str">
            <v>Copper</v>
          </cell>
          <cell r="C553">
            <v>538</v>
          </cell>
        </row>
        <row r="554">
          <cell r="A554" t="str">
            <v>NGCC</v>
          </cell>
          <cell r="B554" t="str">
            <v>Steel</v>
          </cell>
          <cell r="C554">
            <v>31030</v>
          </cell>
        </row>
        <row r="555">
          <cell r="A555" t="str">
            <v>NGCC</v>
          </cell>
          <cell r="B555" t="str">
            <v>Cement</v>
          </cell>
          <cell r="C555">
            <v>11403</v>
          </cell>
        </row>
        <row r="556">
          <cell r="A556" t="str">
            <v>NGCC</v>
          </cell>
          <cell r="B556" t="str">
            <v>Cement</v>
          </cell>
          <cell r="C556">
            <v>15640</v>
          </cell>
        </row>
        <row r="557">
          <cell r="A557" t="str">
            <v>NGCC</v>
          </cell>
          <cell r="B557" t="str">
            <v>Aluminum</v>
          </cell>
          <cell r="C557">
            <v>204</v>
          </cell>
        </row>
        <row r="558">
          <cell r="A558" t="str">
            <v>NGCC</v>
          </cell>
          <cell r="B558" t="str">
            <v>Steel</v>
          </cell>
          <cell r="C558">
            <v>51130</v>
          </cell>
        </row>
        <row r="559">
          <cell r="A559" t="str">
            <v>NGCC</v>
          </cell>
          <cell r="B559" t="str">
            <v>Cement</v>
          </cell>
          <cell r="C559">
            <v>7350</v>
          </cell>
        </row>
        <row r="560">
          <cell r="A560" t="str">
            <v>NGCC</v>
          </cell>
          <cell r="B560" t="str">
            <v>Cement</v>
          </cell>
          <cell r="C560">
            <v>10080</v>
          </cell>
        </row>
        <row r="561">
          <cell r="A561" t="str">
            <v>NGCC</v>
          </cell>
          <cell r="B561" t="str">
            <v>Aluminum</v>
          </cell>
          <cell r="C561">
            <v>230</v>
          </cell>
        </row>
        <row r="562">
          <cell r="A562" t="str">
            <v>NGCC</v>
          </cell>
          <cell r="B562" t="str">
            <v>Nickel</v>
          </cell>
          <cell r="C562">
            <v>10</v>
          </cell>
        </row>
        <row r="563">
          <cell r="A563" t="str">
            <v>NGCC</v>
          </cell>
          <cell r="B563" t="str">
            <v>Manganese</v>
          </cell>
          <cell r="C563">
            <v>112</v>
          </cell>
        </row>
        <row r="564">
          <cell r="A564" t="str">
            <v>NGCC</v>
          </cell>
          <cell r="B564" t="str">
            <v>Copper</v>
          </cell>
          <cell r="C564">
            <v>454</v>
          </cell>
        </row>
        <row r="565">
          <cell r="A565" t="str">
            <v>Gas CCS</v>
          </cell>
          <cell r="B565" t="str">
            <v>Nickel</v>
          </cell>
          <cell r="C565">
            <v>8</v>
          </cell>
        </row>
        <row r="566">
          <cell r="A566" t="str">
            <v>Gas CCS</v>
          </cell>
          <cell r="B566" t="str">
            <v>Manganese</v>
          </cell>
          <cell r="C566">
            <v>199</v>
          </cell>
        </row>
        <row r="567">
          <cell r="A567" t="str">
            <v>Gas CCS</v>
          </cell>
          <cell r="B567" t="str">
            <v>Copper</v>
          </cell>
          <cell r="C567">
            <v>565</v>
          </cell>
        </row>
        <row r="568">
          <cell r="A568" t="str">
            <v>Gas CCS</v>
          </cell>
          <cell r="B568" t="str">
            <v>Nickel</v>
          </cell>
          <cell r="C568">
            <v>10</v>
          </cell>
        </row>
        <row r="569">
          <cell r="A569" t="str">
            <v>Gas CCS</v>
          </cell>
          <cell r="B569" t="str">
            <v>Nickel</v>
          </cell>
          <cell r="C569">
            <v>11</v>
          </cell>
        </row>
        <row r="570">
          <cell r="A570" t="str">
            <v>Gas CCS</v>
          </cell>
          <cell r="B570" t="str">
            <v>Manganese</v>
          </cell>
          <cell r="C570">
            <v>112</v>
          </cell>
        </row>
        <row r="571">
          <cell r="A571" t="str">
            <v>Gas CCS</v>
          </cell>
          <cell r="B571" t="str">
            <v>Manganese</v>
          </cell>
          <cell r="C571">
            <v>124</v>
          </cell>
        </row>
        <row r="572">
          <cell r="A572" t="str">
            <v>Gas CCS</v>
          </cell>
          <cell r="B572" t="str">
            <v>Copper</v>
          </cell>
          <cell r="C572">
            <v>600</v>
          </cell>
        </row>
        <row r="573">
          <cell r="A573" t="str">
            <v>Gas CCS</v>
          </cell>
          <cell r="B573" t="str">
            <v>Copper</v>
          </cell>
          <cell r="C573">
            <v>645</v>
          </cell>
        </row>
        <row r="574">
          <cell r="A574" t="str">
            <v>Gas CCS</v>
          </cell>
          <cell r="B574" t="str">
            <v>Steel</v>
          </cell>
          <cell r="C574">
            <v>47476</v>
          </cell>
        </row>
        <row r="575">
          <cell r="A575" t="str">
            <v>Gas CCS</v>
          </cell>
          <cell r="B575" t="str">
            <v>Cement</v>
          </cell>
          <cell r="C575">
            <v>15423</v>
          </cell>
        </row>
        <row r="576">
          <cell r="A576" t="str">
            <v>Gas CCS</v>
          </cell>
          <cell r="B576" t="str">
            <v>Cement</v>
          </cell>
          <cell r="C576">
            <v>23929</v>
          </cell>
        </row>
        <row r="577">
          <cell r="A577" t="str">
            <v>Gas CCS</v>
          </cell>
          <cell r="B577" t="str">
            <v>Aluminum</v>
          </cell>
          <cell r="C577">
            <v>204</v>
          </cell>
        </row>
        <row r="578">
          <cell r="A578" t="str">
            <v>Gas CCS</v>
          </cell>
          <cell r="B578" t="str">
            <v>Steel</v>
          </cell>
          <cell r="C578">
            <v>78229</v>
          </cell>
        </row>
        <row r="579">
          <cell r="A579" t="str">
            <v>Gas CCS</v>
          </cell>
          <cell r="B579" t="str">
            <v>Cement</v>
          </cell>
          <cell r="C579">
            <v>8067</v>
          </cell>
        </row>
        <row r="580">
          <cell r="A580" t="str">
            <v>Gas CCS</v>
          </cell>
          <cell r="B580" t="str">
            <v>Cement</v>
          </cell>
          <cell r="C580">
            <v>17447</v>
          </cell>
        </row>
        <row r="581">
          <cell r="A581" t="str">
            <v>Gas CCS</v>
          </cell>
          <cell r="B581" t="str">
            <v>Aluminum</v>
          </cell>
          <cell r="C581">
            <v>230</v>
          </cell>
        </row>
        <row r="582">
          <cell r="A582" t="str">
            <v>Gas CCS</v>
          </cell>
          <cell r="B582" t="str">
            <v>Copper</v>
          </cell>
          <cell r="C582">
            <v>545</v>
          </cell>
        </row>
        <row r="583">
          <cell r="A583" t="str">
            <v>Geothermal</v>
          </cell>
          <cell r="B583" t="str">
            <v>Steel</v>
          </cell>
          <cell r="C583">
            <v>147420</v>
          </cell>
        </row>
        <row r="584">
          <cell r="A584" t="str">
            <v>Geothermal</v>
          </cell>
          <cell r="B584" t="str">
            <v>Copper</v>
          </cell>
          <cell r="C584">
            <v>2518</v>
          </cell>
        </row>
        <row r="585">
          <cell r="A585" t="str">
            <v>Geothermal</v>
          </cell>
          <cell r="B585" t="str">
            <v>Cement</v>
          </cell>
          <cell r="C585">
            <v>271666</v>
          </cell>
        </row>
        <row r="586">
          <cell r="A586" t="str">
            <v>Geothermal</v>
          </cell>
          <cell r="B586" t="str">
            <v>Aluminum</v>
          </cell>
          <cell r="C586">
            <v>1448</v>
          </cell>
        </row>
        <row r="587">
          <cell r="A587" t="str">
            <v>Geothermal</v>
          </cell>
          <cell r="B587" t="str">
            <v>Steel</v>
          </cell>
          <cell r="C587">
            <v>140347</v>
          </cell>
        </row>
        <row r="588">
          <cell r="A588" t="str">
            <v>Geothermal</v>
          </cell>
          <cell r="B588" t="str">
            <v>Copper</v>
          </cell>
          <cell r="C588">
            <v>597</v>
          </cell>
        </row>
        <row r="589">
          <cell r="A589" t="str">
            <v>Geothermal</v>
          </cell>
          <cell r="B589" t="str">
            <v>Cement</v>
          </cell>
          <cell r="C589">
            <v>76061</v>
          </cell>
        </row>
        <row r="590">
          <cell r="A590" t="str">
            <v>Geothermal</v>
          </cell>
          <cell r="B590" t="str">
            <v>Aluminum</v>
          </cell>
          <cell r="C590">
            <v>2386</v>
          </cell>
        </row>
        <row r="591">
          <cell r="A591" t="str">
            <v>Geothermal</v>
          </cell>
          <cell r="B591" t="str">
            <v>Steel</v>
          </cell>
          <cell r="C591">
            <v>912972</v>
          </cell>
        </row>
        <row r="592">
          <cell r="A592" t="str">
            <v>Geothermal</v>
          </cell>
          <cell r="B592" t="str">
            <v>Cement</v>
          </cell>
          <cell r="C592">
            <v>196486</v>
          </cell>
        </row>
        <row r="593">
          <cell r="A593" t="str">
            <v>Geothermal</v>
          </cell>
          <cell r="B593" t="str">
            <v>Aluminum</v>
          </cell>
          <cell r="C593">
            <v>9729</v>
          </cell>
        </row>
        <row r="594">
          <cell r="A594" t="str">
            <v>Geothermal</v>
          </cell>
          <cell r="B594" t="str">
            <v>Steel</v>
          </cell>
          <cell r="C594">
            <v>295000</v>
          </cell>
        </row>
        <row r="595">
          <cell r="A595" t="str">
            <v>Geothermal</v>
          </cell>
          <cell r="B595" t="str">
            <v>Steel</v>
          </cell>
          <cell r="C595">
            <v>356000</v>
          </cell>
        </row>
        <row r="596">
          <cell r="A596" t="str">
            <v>Geothermal</v>
          </cell>
          <cell r="B596" t="str">
            <v>Steel</v>
          </cell>
          <cell r="C596">
            <v>1206000</v>
          </cell>
        </row>
        <row r="597">
          <cell r="A597" t="str">
            <v>Geothermal</v>
          </cell>
          <cell r="B597" t="str">
            <v>Steel</v>
          </cell>
          <cell r="C597">
            <v>1175000</v>
          </cell>
        </row>
        <row r="598">
          <cell r="A598" t="str">
            <v>Geothermal</v>
          </cell>
          <cell r="B598" t="str">
            <v>Cement</v>
          </cell>
          <cell r="C598">
            <v>232000</v>
          </cell>
        </row>
        <row r="599">
          <cell r="A599" t="str">
            <v>Geothermal</v>
          </cell>
          <cell r="B599" t="str">
            <v>Cement</v>
          </cell>
          <cell r="C599">
            <v>87400</v>
          </cell>
        </row>
        <row r="600">
          <cell r="A600" t="str">
            <v>Geothermal</v>
          </cell>
          <cell r="B600" t="str">
            <v>Cement</v>
          </cell>
          <cell r="C600">
            <v>988000</v>
          </cell>
        </row>
        <row r="601">
          <cell r="A601" t="str">
            <v>Geothermal</v>
          </cell>
          <cell r="B601" t="str">
            <v>Cement</v>
          </cell>
          <cell r="C601">
            <v>987000</v>
          </cell>
        </row>
        <row r="602">
          <cell r="A602" t="str">
            <v>Geothermal</v>
          </cell>
          <cell r="B602" t="str">
            <v>Aluminum</v>
          </cell>
          <cell r="C602">
            <v>1600</v>
          </cell>
        </row>
        <row r="603">
          <cell r="A603" t="str">
            <v>Geothermal</v>
          </cell>
          <cell r="B603" t="str">
            <v>Aluminum</v>
          </cell>
          <cell r="C603">
            <v>45200</v>
          </cell>
        </row>
        <row r="604">
          <cell r="A604" t="str">
            <v>Geothermal</v>
          </cell>
          <cell r="B604" t="str">
            <v>Aluminum</v>
          </cell>
          <cell r="C604">
            <v>42600</v>
          </cell>
        </row>
        <row r="605">
          <cell r="A605" t="str">
            <v>Geothermal</v>
          </cell>
          <cell r="B605" t="str">
            <v>Steel</v>
          </cell>
          <cell r="C605">
            <v>124933</v>
          </cell>
        </row>
        <row r="606">
          <cell r="A606" t="str">
            <v>Geothermal</v>
          </cell>
          <cell r="B606" t="str">
            <v>Copper</v>
          </cell>
          <cell r="C606">
            <v>18885</v>
          </cell>
        </row>
        <row r="607">
          <cell r="A607" t="str">
            <v>Geothermal</v>
          </cell>
          <cell r="B607" t="str">
            <v>Cement</v>
          </cell>
          <cell r="C607">
            <v>311984</v>
          </cell>
        </row>
        <row r="608">
          <cell r="A608" t="str">
            <v>Geothermal</v>
          </cell>
          <cell r="B608" t="str">
            <v>Aluminum</v>
          </cell>
          <cell r="C608">
            <v>10198</v>
          </cell>
        </row>
        <row r="609">
          <cell r="A609" t="str">
            <v>Hydro</v>
          </cell>
          <cell r="B609" t="str">
            <v>Copper</v>
          </cell>
          <cell r="C609">
            <v>1050</v>
          </cell>
        </row>
        <row r="610">
          <cell r="A610" t="str">
            <v>Hydro</v>
          </cell>
          <cell r="B610" t="str">
            <v>Steel</v>
          </cell>
          <cell r="C610">
            <v>78000</v>
          </cell>
        </row>
        <row r="611">
          <cell r="A611" t="str">
            <v>Hydro</v>
          </cell>
          <cell r="B611" t="str">
            <v>Steel</v>
          </cell>
          <cell r="C611">
            <v>177000</v>
          </cell>
        </row>
        <row r="612">
          <cell r="A612" t="str">
            <v>Hydro</v>
          </cell>
          <cell r="B612" t="str">
            <v>Copper</v>
          </cell>
          <cell r="C612">
            <v>2970</v>
          </cell>
        </row>
        <row r="613">
          <cell r="A613" t="str">
            <v>Hydro</v>
          </cell>
          <cell r="B613" t="str">
            <v>Cement</v>
          </cell>
          <cell r="C613">
            <v>1086216</v>
          </cell>
        </row>
        <row r="614">
          <cell r="A614" t="str">
            <v>Hydro</v>
          </cell>
          <cell r="B614" t="str">
            <v>Cement</v>
          </cell>
          <cell r="C614">
            <v>594619</v>
          </cell>
        </row>
        <row r="615">
          <cell r="A615" t="str">
            <v>Hydro</v>
          </cell>
          <cell r="B615" t="str">
            <v>Cement</v>
          </cell>
          <cell r="C615">
            <v>922560</v>
          </cell>
        </row>
        <row r="616">
          <cell r="A616" t="str">
            <v>Hydro</v>
          </cell>
          <cell r="B616" t="str">
            <v>Cement</v>
          </cell>
          <cell r="C616">
            <v>1685280</v>
          </cell>
        </row>
        <row r="617">
          <cell r="A617" t="str">
            <v>Hydro</v>
          </cell>
          <cell r="B617" t="str">
            <v>Steel</v>
          </cell>
          <cell r="C617">
            <v>24800</v>
          </cell>
        </row>
        <row r="618">
          <cell r="A618" t="str">
            <v>Hydro</v>
          </cell>
          <cell r="B618" t="str">
            <v>Cement</v>
          </cell>
          <cell r="C618">
            <v>1223040</v>
          </cell>
        </row>
        <row r="619">
          <cell r="A619" t="str">
            <v>Hydro</v>
          </cell>
          <cell r="B619" t="str">
            <v>Cement</v>
          </cell>
          <cell r="C619">
            <v>788288</v>
          </cell>
        </row>
        <row r="620">
          <cell r="A620" t="str">
            <v>Hydro</v>
          </cell>
          <cell r="B620" t="str">
            <v>Aluminum</v>
          </cell>
          <cell r="C620">
            <v>52</v>
          </cell>
        </row>
        <row r="621">
          <cell r="A621" t="str">
            <v>Hydro</v>
          </cell>
          <cell r="B621" t="str">
            <v>Steel</v>
          </cell>
          <cell r="C621">
            <v>54500</v>
          </cell>
        </row>
        <row r="622">
          <cell r="A622" t="str">
            <v>Hydro</v>
          </cell>
          <cell r="B622" t="str">
            <v>Copper</v>
          </cell>
          <cell r="C622">
            <v>1502</v>
          </cell>
        </row>
        <row r="623">
          <cell r="A623" t="str">
            <v>Hydro</v>
          </cell>
          <cell r="B623" t="str">
            <v>Cement</v>
          </cell>
          <cell r="C623">
            <v>1068800</v>
          </cell>
        </row>
        <row r="624">
          <cell r="A624" t="str">
            <v>Hydro</v>
          </cell>
          <cell r="B624" t="str">
            <v>Cement</v>
          </cell>
          <cell r="C624">
            <v>688875</v>
          </cell>
        </row>
        <row r="625">
          <cell r="A625" t="str">
            <v>Nuclear New</v>
          </cell>
          <cell r="B625" t="str">
            <v>Steel</v>
          </cell>
          <cell r="C625">
            <v>50400</v>
          </cell>
        </row>
        <row r="626">
          <cell r="A626" t="str">
            <v>Nuclear New</v>
          </cell>
          <cell r="B626" t="str">
            <v>Cement</v>
          </cell>
          <cell r="C626">
            <v>39590</v>
          </cell>
        </row>
        <row r="627">
          <cell r="A627" t="str">
            <v>Nuclear New</v>
          </cell>
          <cell r="B627" t="str">
            <v>Cement</v>
          </cell>
          <cell r="C627">
            <v>61420</v>
          </cell>
        </row>
        <row r="628">
          <cell r="A628" t="str">
            <v>Nuclear New</v>
          </cell>
          <cell r="B628" t="str">
            <v>Steel</v>
          </cell>
          <cell r="C628">
            <v>36068</v>
          </cell>
        </row>
        <row r="629">
          <cell r="A629" t="str">
            <v>Nuclear New</v>
          </cell>
          <cell r="B629" t="str">
            <v>Nickel</v>
          </cell>
          <cell r="C629">
            <v>484</v>
          </cell>
        </row>
        <row r="630">
          <cell r="A630" t="str">
            <v>Nuclear New</v>
          </cell>
          <cell r="B630" t="str">
            <v>Manganese</v>
          </cell>
          <cell r="C630">
            <v>467</v>
          </cell>
        </row>
        <row r="631">
          <cell r="A631" t="str">
            <v>Nuclear New</v>
          </cell>
          <cell r="B631" t="str">
            <v>Copper</v>
          </cell>
          <cell r="C631">
            <v>726</v>
          </cell>
        </row>
        <row r="632">
          <cell r="A632" t="str">
            <v>Nuclear New</v>
          </cell>
          <cell r="B632" t="str">
            <v>Cement</v>
          </cell>
          <cell r="C632">
            <v>30133</v>
          </cell>
        </row>
        <row r="633">
          <cell r="A633" t="str">
            <v>Nuclear New</v>
          </cell>
          <cell r="B633" t="str">
            <v>Aluminum</v>
          </cell>
          <cell r="C633">
            <v>18</v>
          </cell>
        </row>
        <row r="634">
          <cell r="A634" t="str">
            <v>Nuclear New</v>
          </cell>
          <cell r="B634" t="str">
            <v>Silver</v>
          </cell>
          <cell r="C634">
            <v>1</v>
          </cell>
        </row>
        <row r="635">
          <cell r="A635" t="str">
            <v>Nuclear New</v>
          </cell>
          <cell r="B635" t="str">
            <v>Steel</v>
          </cell>
          <cell r="C635">
            <v>10000</v>
          </cell>
        </row>
        <row r="636">
          <cell r="A636" t="str">
            <v>Nuclear New</v>
          </cell>
          <cell r="B636" t="str">
            <v>Nickel</v>
          </cell>
          <cell r="C636">
            <v>49</v>
          </cell>
        </row>
        <row r="637">
          <cell r="A637" t="str">
            <v>Nuclear New</v>
          </cell>
          <cell r="B637" t="str">
            <v>Nickel</v>
          </cell>
          <cell r="C637">
            <v>100</v>
          </cell>
        </row>
        <row r="638">
          <cell r="A638" t="str">
            <v>Nuclear New</v>
          </cell>
          <cell r="B638" t="str">
            <v>Manganese</v>
          </cell>
          <cell r="C638">
            <v>209</v>
          </cell>
        </row>
        <row r="639">
          <cell r="A639" t="str">
            <v>Nuclear New</v>
          </cell>
          <cell r="B639" t="str">
            <v>Manganese</v>
          </cell>
          <cell r="C639">
            <v>400</v>
          </cell>
        </row>
        <row r="640">
          <cell r="A640" t="str">
            <v>Nuclear New</v>
          </cell>
          <cell r="B640" t="str">
            <v>Copper</v>
          </cell>
          <cell r="C640">
            <v>907</v>
          </cell>
        </row>
        <row r="641">
          <cell r="A641" t="str">
            <v>Nuclear New</v>
          </cell>
          <cell r="B641" t="str">
            <v>Copper</v>
          </cell>
          <cell r="C641">
            <v>2000</v>
          </cell>
        </row>
        <row r="642">
          <cell r="A642" t="str">
            <v>Nuclear New</v>
          </cell>
          <cell r="B642" t="str">
            <v>Cement</v>
          </cell>
          <cell r="C642">
            <v>19600</v>
          </cell>
        </row>
        <row r="643">
          <cell r="A643" t="str">
            <v>Nuclear New</v>
          </cell>
          <cell r="B643" t="str">
            <v>Cement</v>
          </cell>
          <cell r="C643">
            <v>30400</v>
          </cell>
        </row>
        <row r="644">
          <cell r="A644" t="str">
            <v>Nuclear New</v>
          </cell>
          <cell r="B644" t="str">
            <v>Aluminum</v>
          </cell>
          <cell r="C644">
            <v>54</v>
          </cell>
        </row>
        <row r="645">
          <cell r="A645" t="str">
            <v>Nuclear New</v>
          </cell>
          <cell r="B645" t="str">
            <v>Aluminum</v>
          </cell>
          <cell r="C645">
            <v>45</v>
          </cell>
        </row>
        <row r="646">
          <cell r="A646" t="str">
            <v>Nuclear New</v>
          </cell>
          <cell r="B646" t="str">
            <v>Silver</v>
          </cell>
          <cell r="C646">
            <v>1</v>
          </cell>
        </row>
        <row r="647">
          <cell r="A647" t="str">
            <v>Nuclear New</v>
          </cell>
          <cell r="B647" t="str">
            <v>Nickel</v>
          </cell>
          <cell r="C647">
            <v>300</v>
          </cell>
        </row>
        <row r="648">
          <cell r="A648" t="str">
            <v>Nuclear New</v>
          </cell>
          <cell r="B648" t="str">
            <v>Copper</v>
          </cell>
          <cell r="C648">
            <v>1345</v>
          </cell>
        </row>
        <row r="649">
          <cell r="A649" t="str">
            <v>Nuclear New</v>
          </cell>
          <cell r="B649" t="str">
            <v>Steel</v>
          </cell>
          <cell r="C649">
            <v>44821</v>
          </cell>
        </row>
        <row r="650">
          <cell r="A650" t="str">
            <v>Nuclear New</v>
          </cell>
          <cell r="B650" t="str">
            <v>Steel</v>
          </cell>
          <cell r="C650">
            <v>43206</v>
          </cell>
        </row>
        <row r="651">
          <cell r="A651" t="str">
            <v>Nuclear New</v>
          </cell>
          <cell r="B651" t="str">
            <v>Cement</v>
          </cell>
          <cell r="C651">
            <v>22872</v>
          </cell>
        </row>
        <row r="652">
          <cell r="A652" t="str">
            <v>Nuclear New</v>
          </cell>
          <cell r="B652" t="str">
            <v>Cement</v>
          </cell>
          <cell r="C652">
            <v>55447</v>
          </cell>
        </row>
        <row r="653">
          <cell r="A653" t="str">
            <v>Nuclear New</v>
          </cell>
          <cell r="B653" t="str">
            <v>Cement</v>
          </cell>
          <cell r="C653">
            <v>21089</v>
          </cell>
        </row>
        <row r="654">
          <cell r="A654" t="str">
            <v>Nuclear New</v>
          </cell>
          <cell r="B654" t="str">
            <v>Cement</v>
          </cell>
          <cell r="C654">
            <v>51125</v>
          </cell>
        </row>
        <row r="655">
          <cell r="A655" t="str">
            <v>Nuclear New</v>
          </cell>
          <cell r="B655" t="str">
            <v>Steel</v>
          </cell>
          <cell r="C655">
            <v>7407</v>
          </cell>
        </row>
        <row r="656">
          <cell r="A656" t="str">
            <v>Nuclear New</v>
          </cell>
          <cell r="B656" t="str">
            <v>Nickel</v>
          </cell>
          <cell r="C656">
            <v>74</v>
          </cell>
        </row>
        <row r="657">
          <cell r="A657" t="str">
            <v>Nuclear New</v>
          </cell>
          <cell r="B657" t="str">
            <v>Manganese</v>
          </cell>
          <cell r="C657">
            <v>296</v>
          </cell>
        </row>
        <row r="658">
          <cell r="A658" t="str">
            <v>Nuclear New</v>
          </cell>
          <cell r="B658" t="str">
            <v>Copper</v>
          </cell>
          <cell r="C658">
            <v>1481</v>
          </cell>
        </row>
        <row r="659">
          <cell r="A659" t="str">
            <v>Nuclear New</v>
          </cell>
          <cell r="B659" t="str">
            <v>Aluminum</v>
          </cell>
          <cell r="C659">
            <v>33</v>
          </cell>
        </row>
        <row r="660">
          <cell r="A660" t="str">
            <v>Nuclear New</v>
          </cell>
          <cell r="B660" t="str">
            <v>Silver</v>
          </cell>
          <cell r="C660">
            <v>1</v>
          </cell>
        </row>
        <row r="661">
          <cell r="A661" t="str">
            <v>offshore wind</v>
          </cell>
          <cell r="B661" t="str">
            <v>Aluminum</v>
          </cell>
          <cell r="C661">
            <v>300</v>
          </cell>
        </row>
        <row r="662">
          <cell r="A662" t="str">
            <v>offshore wind</v>
          </cell>
          <cell r="B662" t="str">
            <v>Aluminum</v>
          </cell>
          <cell r="C662">
            <v>700</v>
          </cell>
        </row>
        <row r="663">
          <cell r="A663" t="str">
            <v>offshore wind</v>
          </cell>
          <cell r="B663" t="str">
            <v>Aluminum</v>
          </cell>
          <cell r="C663">
            <v>3100</v>
          </cell>
        </row>
        <row r="664">
          <cell r="A664" t="str">
            <v>offshore wind</v>
          </cell>
          <cell r="B664" t="str">
            <v>Aluminum</v>
          </cell>
          <cell r="C664">
            <v>5300</v>
          </cell>
        </row>
        <row r="665">
          <cell r="A665" t="str">
            <v>offshore wind</v>
          </cell>
          <cell r="B665" t="str">
            <v>Copper</v>
          </cell>
          <cell r="C665">
            <v>1800</v>
          </cell>
        </row>
        <row r="666">
          <cell r="A666" t="str">
            <v>offshore wind</v>
          </cell>
          <cell r="B666" t="str">
            <v>Copper</v>
          </cell>
          <cell r="C666">
            <v>2000</v>
          </cell>
        </row>
        <row r="667">
          <cell r="A667" t="str">
            <v>offshore wind</v>
          </cell>
          <cell r="B667" t="str">
            <v>Copper</v>
          </cell>
          <cell r="C667">
            <v>4800</v>
          </cell>
        </row>
        <row r="668">
          <cell r="A668" t="str">
            <v>offshore wind</v>
          </cell>
          <cell r="B668" t="str">
            <v>Copper</v>
          </cell>
          <cell r="C668">
            <v>5900</v>
          </cell>
        </row>
        <row r="669">
          <cell r="A669" t="str">
            <v>offshore wind</v>
          </cell>
          <cell r="B669" t="str">
            <v>Steel</v>
          </cell>
          <cell r="C669">
            <v>125000</v>
          </cell>
        </row>
        <row r="670">
          <cell r="A670" t="str">
            <v>offshore wind</v>
          </cell>
          <cell r="B670" t="str">
            <v>Steel</v>
          </cell>
          <cell r="C670">
            <v>156000</v>
          </cell>
        </row>
        <row r="671">
          <cell r="A671" t="str">
            <v>offshore wind</v>
          </cell>
          <cell r="B671" t="str">
            <v>Steel</v>
          </cell>
          <cell r="C671">
            <v>210000</v>
          </cell>
        </row>
        <row r="672">
          <cell r="A672" t="str">
            <v>offshore wind</v>
          </cell>
          <cell r="B672" t="str">
            <v>Steel</v>
          </cell>
          <cell r="C672">
            <v>253000</v>
          </cell>
        </row>
        <row r="673">
          <cell r="A673" t="str">
            <v>offshore wind</v>
          </cell>
          <cell r="B673" t="str">
            <v>Aluminum</v>
          </cell>
          <cell r="C673">
            <v>9400</v>
          </cell>
        </row>
        <row r="674">
          <cell r="A674" t="str">
            <v>offshore wind</v>
          </cell>
          <cell r="B674" t="str">
            <v>Steel</v>
          </cell>
          <cell r="C674">
            <v>400000</v>
          </cell>
        </row>
        <row r="675">
          <cell r="A675" t="str">
            <v>offshore wind</v>
          </cell>
          <cell r="B675" t="str">
            <v>Copper</v>
          </cell>
          <cell r="C675">
            <v>22200</v>
          </cell>
        </row>
        <row r="676">
          <cell r="A676" t="str">
            <v>offshore wind</v>
          </cell>
          <cell r="B676" t="str">
            <v>Copper</v>
          </cell>
          <cell r="C676">
            <v>1143</v>
          </cell>
        </row>
        <row r="677">
          <cell r="A677" t="str">
            <v>offshore wind</v>
          </cell>
          <cell r="B677" t="str">
            <v>Copper</v>
          </cell>
          <cell r="C677">
            <v>10000</v>
          </cell>
        </row>
        <row r="678">
          <cell r="A678" t="str">
            <v>offshore wind</v>
          </cell>
          <cell r="B678" t="str">
            <v>Neodymium</v>
          </cell>
          <cell r="C678">
            <v>119</v>
          </cell>
        </row>
        <row r="679">
          <cell r="A679" t="str">
            <v>offshore wind</v>
          </cell>
          <cell r="B679" t="str">
            <v>Neodymium</v>
          </cell>
          <cell r="C679">
            <v>198</v>
          </cell>
        </row>
        <row r="680">
          <cell r="A680" t="str">
            <v>offshore wind</v>
          </cell>
          <cell r="B680" t="str">
            <v>Aluminum</v>
          </cell>
          <cell r="C680">
            <v>370</v>
          </cell>
        </row>
        <row r="681">
          <cell r="A681" t="str">
            <v>offshore wind</v>
          </cell>
          <cell r="B681" t="str">
            <v>Copper</v>
          </cell>
          <cell r="C681">
            <v>10000</v>
          </cell>
        </row>
        <row r="682">
          <cell r="A682" t="str">
            <v>offshore wind</v>
          </cell>
          <cell r="B682" t="str">
            <v>Dysprosium</v>
          </cell>
          <cell r="C682">
            <v>22</v>
          </cell>
        </row>
        <row r="683">
          <cell r="A683" t="str">
            <v>offshore wind</v>
          </cell>
          <cell r="B683" t="str">
            <v>Lead</v>
          </cell>
          <cell r="C683">
            <v>6720</v>
          </cell>
        </row>
        <row r="684">
          <cell r="A684" t="str">
            <v>offshore wind</v>
          </cell>
          <cell r="B684" t="str">
            <v>Neodymium</v>
          </cell>
          <cell r="C684">
            <v>124</v>
          </cell>
        </row>
        <row r="685">
          <cell r="A685" t="str">
            <v>offshore wind</v>
          </cell>
          <cell r="B685" t="str">
            <v>Nickel</v>
          </cell>
          <cell r="C685">
            <v>111</v>
          </cell>
        </row>
        <row r="686">
          <cell r="A686" t="str">
            <v>offshore wind</v>
          </cell>
          <cell r="B686" t="str">
            <v>Steel</v>
          </cell>
          <cell r="C686">
            <v>132000</v>
          </cell>
        </row>
        <row r="687">
          <cell r="A687" t="str">
            <v>offshore wind</v>
          </cell>
          <cell r="B687" t="str">
            <v>Dysprosium</v>
          </cell>
          <cell r="C687">
            <v>22</v>
          </cell>
        </row>
        <row r="688">
          <cell r="A688" t="str">
            <v>offshore wind</v>
          </cell>
          <cell r="B688" t="str">
            <v>Lead</v>
          </cell>
          <cell r="C688">
            <v>6720</v>
          </cell>
        </row>
        <row r="689">
          <cell r="A689" t="str">
            <v>offshore wind</v>
          </cell>
          <cell r="B689" t="str">
            <v>Neodymium</v>
          </cell>
          <cell r="C689">
            <v>124</v>
          </cell>
        </row>
        <row r="690">
          <cell r="A690" t="str">
            <v>offshore wind</v>
          </cell>
          <cell r="B690" t="str">
            <v>Nickel</v>
          </cell>
          <cell r="C690">
            <v>111</v>
          </cell>
        </row>
        <row r="691">
          <cell r="A691" t="str">
            <v>offshore wind</v>
          </cell>
          <cell r="B691" t="str">
            <v>Steel</v>
          </cell>
          <cell r="C691">
            <v>132000</v>
          </cell>
        </row>
        <row r="692">
          <cell r="A692" t="str">
            <v>offshore wind</v>
          </cell>
          <cell r="B692" t="str">
            <v>Aluminum</v>
          </cell>
          <cell r="C692">
            <v>370</v>
          </cell>
        </row>
        <row r="693">
          <cell r="A693" t="str">
            <v>offshore wind</v>
          </cell>
          <cell r="B693" t="str">
            <v>Copper</v>
          </cell>
          <cell r="C693">
            <v>10000</v>
          </cell>
        </row>
        <row r="694">
          <cell r="A694" t="str">
            <v>offshore wind</v>
          </cell>
          <cell r="B694" t="str">
            <v>Neodymium</v>
          </cell>
          <cell r="C694">
            <v>175.5</v>
          </cell>
        </row>
        <row r="695">
          <cell r="A695" t="str">
            <v>offshore wind</v>
          </cell>
          <cell r="B695" t="str">
            <v>Neodymium</v>
          </cell>
          <cell r="C695">
            <v>162.4</v>
          </cell>
        </row>
        <row r="696">
          <cell r="A696" t="str">
            <v>offshore wind</v>
          </cell>
          <cell r="B696" t="str">
            <v>Neodymium</v>
          </cell>
          <cell r="C696">
            <v>164.3</v>
          </cell>
        </row>
        <row r="697">
          <cell r="A697" t="str">
            <v>offshore wind</v>
          </cell>
          <cell r="B697" t="str">
            <v>Neodymium</v>
          </cell>
          <cell r="C697">
            <v>165.7</v>
          </cell>
        </row>
        <row r="698">
          <cell r="A698" t="str">
            <v>offshore wind</v>
          </cell>
          <cell r="B698" t="str">
            <v>Neodymium</v>
          </cell>
          <cell r="C698">
            <v>124</v>
          </cell>
        </row>
        <row r="699">
          <cell r="A699" t="str">
            <v>offshore wind</v>
          </cell>
          <cell r="B699" t="str">
            <v>Neodymium</v>
          </cell>
          <cell r="C699">
            <v>186</v>
          </cell>
        </row>
        <row r="700">
          <cell r="A700" t="str">
            <v>offshore wind</v>
          </cell>
          <cell r="B700" t="str">
            <v>Neodymium</v>
          </cell>
          <cell r="C700">
            <v>180</v>
          </cell>
        </row>
        <row r="701">
          <cell r="A701" t="str">
            <v>offshore wind</v>
          </cell>
          <cell r="B701" t="str">
            <v>Neodymium</v>
          </cell>
          <cell r="C701">
            <v>198</v>
          </cell>
        </row>
        <row r="702">
          <cell r="A702" t="str">
            <v>offshore wind</v>
          </cell>
          <cell r="B702" t="str">
            <v>Neodymium</v>
          </cell>
          <cell r="C702">
            <v>186</v>
          </cell>
        </row>
        <row r="703">
          <cell r="A703" t="str">
            <v>offshore wind</v>
          </cell>
          <cell r="B703" t="str">
            <v>Neodymium</v>
          </cell>
          <cell r="C703">
            <v>116</v>
          </cell>
        </row>
        <row r="704">
          <cell r="A704" t="str">
            <v>offshore wind</v>
          </cell>
          <cell r="B704" t="str">
            <v>Neodymium</v>
          </cell>
          <cell r="C704">
            <v>54</v>
          </cell>
        </row>
        <row r="705">
          <cell r="A705" t="str">
            <v>offshore wind</v>
          </cell>
          <cell r="B705" t="str">
            <v>Neodymium</v>
          </cell>
          <cell r="C705">
            <v>171</v>
          </cell>
        </row>
        <row r="706">
          <cell r="A706" t="str">
            <v>offshore wind</v>
          </cell>
          <cell r="B706" t="str">
            <v>Neodymium</v>
          </cell>
          <cell r="C706">
            <v>102</v>
          </cell>
        </row>
        <row r="707">
          <cell r="A707" t="str">
            <v>offshore wind</v>
          </cell>
          <cell r="B707" t="str">
            <v>Neodymium</v>
          </cell>
          <cell r="C707">
            <v>34</v>
          </cell>
        </row>
        <row r="708">
          <cell r="A708" t="str">
            <v>offshore wind</v>
          </cell>
          <cell r="B708" t="str">
            <v>Neodymium</v>
          </cell>
          <cell r="C708">
            <v>170.4</v>
          </cell>
        </row>
        <row r="709">
          <cell r="A709" t="str">
            <v>offshore wind</v>
          </cell>
          <cell r="B709" t="str">
            <v>Neodymium</v>
          </cell>
          <cell r="C709">
            <v>216</v>
          </cell>
        </row>
        <row r="710">
          <cell r="A710" t="str">
            <v>offshore wind</v>
          </cell>
          <cell r="B710" t="str">
            <v>Chromium</v>
          </cell>
          <cell r="C710">
            <v>293.56</v>
          </cell>
        </row>
        <row r="711">
          <cell r="A711" t="str">
            <v>offshore wind</v>
          </cell>
          <cell r="B711" t="str">
            <v>Copper</v>
          </cell>
          <cell r="C711">
            <v>1484</v>
          </cell>
        </row>
        <row r="712">
          <cell r="A712" t="str">
            <v>offshore wind</v>
          </cell>
          <cell r="B712" t="str">
            <v>Dysprosium</v>
          </cell>
          <cell r="C712">
            <v>21.56</v>
          </cell>
        </row>
        <row r="713">
          <cell r="A713" t="str">
            <v>offshore wind</v>
          </cell>
          <cell r="B713" t="str">
            <v>Molybdenum</v>
          </cell>
          <cell r="C713">
            <v>75.314999999999998</v>
          </cell>
        </row>
        <row r="714">
          <cell r="A714" t="str">
            <v>offshore wind</v>
          </cell>
          <cell r="B714" t="str">
            <v>Neodymium</v>
          </cell>
          <cell r="C714">
            <v>150.91999999999999</v>
          </cell>
        </row>
        <row r="715">
          <cell r="A715" t="str">
            <v>offshore wind</v>
          </cell>
          <cell r="B715" t="str">
            <v>Nickel</v>
          </cell>
          <cell r="C715">
            <v>376.57</v>
          </cell>
        </row>
        <row r="716">
          <cell r="A716" t="str">
            <v>offshore wind</v>
          </cell>
          <cell r="B716" t="str">
            <v>Niobium</v>
          </cell>
          <cell r="C716">
            <v>37.656999999999996</v>
          </cell>
        </row>
        <row r="717">
          <cell r="A717" t="str">
            <v>offshore wind</v>
          </cell>
          <cell r="B717" t="str">
            <v>Praseodymium</v>
          </cell>
          <cell r="C717">
            <v>30.8</v>
          </cell>
        </row>
        <row r="718">
          <cell r="A718" t="str">
            <v>offshore wind</v>
          </cell>
          <cell r="B718" t="str">
            <v>Terbium</v>
          </cell>
          <cell r="C718">
            <v>6.16</v>
          </cell>
        </row>
        <row r="719">
          <cell r="A719" t="str">
            <v>offshore wind</v>
          </cell>
          <cell r="B719" t="str">
            <v>Vanadium</v>
          </cell>
          <cell r="C719">
            <v>7000</v>
          </cell>
        </row>
        <row r="720">
          <cell r="A720" t="str">
            <v>offshore wind</v>
          </cell>
          <cell r="B720" t="str">
            <v>Copper</v>
          </cell>
          <cell r="C720">
            <v>10000</v>
          </cell>
        </row>
        <row r="721">
          <cell r="A721" t="str">
            <v>offshore wind</v>
          </cell>
          <cell r="B721" t="str">
            <v>Aluminum</v>
          </cell>
          <cell r="C721">
            <v>420</v>
          </cell>
        </row>
        <row r="722">
          <cell r="A722" t="str">
            <v>offshore wind</v>
          </cell>
          <cell r="B722" t="str">
            <v>Copper</v>
          </cell>
          <cell r="C722">
            <v>2750</v>
          </cell>
        </row>
        <row r="723">
          <cell r="A723" t="str">
            <v>offshore wind</v>
          </cell>
          <cell r="B723" t="str">
            <v>Lead</v>
          </cell>
          <cell r="C723">
            <v>3790</v>
          </cell>
        </row>
        <row r="724">
          <cell r="A724" t="str">
            <v>offshore wind</v>
          </cell>
          <cell r="B724" t="str">
            <v>Neodymium</v>
          </cell>
          <cell r="C724">
            <v>150</v>
          </cell>
        </row>
        <row r="725">
          <cell r="A725" t="str">
            <v>offshore wind</v>
          </cell>
          <cell r="B725" t="str">
            <v>Steel</v>
          </cell>
          <cell r="C725">
            <v>148000</v>
          </cell>
        </row>
        <row r="726">
          <cell r="A726" t="str">
            <v>offshore wind</v>
          </cell>
          <cell r="B726" t="str">
            <v>Steel</v>
          </cell>
          <cell r="C726">
            <v>183000</v>
          </cell>
        </row>
        <row r="727">
          <cell r="A727" t="str">
            <v>offshore wind</v>
          </cell>
          <cell r="B727" t="str">
            <v>Copper</v>
          </cell>
          <cell r="C727">
            <v>3400</v>
          </cell>
        </row>
        <row r="728">
          <cell r="A728" t="str">
            <v>offshore wind</v>
          </cell>
          <cell r="B728" t="str">
            <v>Aluminum</v>
          </cell>
          <cell r="C728">
            <v>1900</v>
          </cell>
        </row>
        <row r="729">
          <cell r="A729" t="str">
            <v>offshore wind</v>
          </cell>
          <cell r="B729" t="str">
            <v>Copper</v>
          </cell>
          <cell r="C729">
            <v>4000</v>
          </cell>
        </row>
        <row r="730">
          <cell r="A730" t="str">
            <v>offshore wind</v>
          </cell>
          <cell r="B730" t="str">
            <v>Dysprosium</v>
          </cell>
          <cell r="C730">
            <v>33</v>
          </cell>
        </row>
        <row r="731">
          <cell r="A731" t="str">
            <v>offshore wind</v>
          </cell>
          <cell r="B731" t="str">
            <v>Neodymium</v>
          </cell>
          <cell r="C731">
            <v>186</v>
          </cell>
        </row>
        <row r="732">
          <cell r="A732" t="str">
            <v>offshore wind</v>
          </cell>
          <cell r="B732" t="str">
            <v>Aluminum</v>
          </cell>
          <cell r="C732">
            <v>560</v>
          </cell>
        </row>
        <row r="733">
          <cell r="A733" t="str">
            <v>offshore wind</v>
          </cell>
          <cell r="B733" t="str">
            <v>Copper</v>
          </cell>
          <cell r="C733">
            <v>11500</v>
          </cell>
        </row>
        <row r="734">
          <cell r="A734" t="str">
            <v>offshore wind</v>
          </cell>
          <cell r="B734" t="str">
            <v>Copper</v>
          </cell>
          <cell r="C734">
            <v>15800</v>
          </cell>
        </row>
        <row r="735">
          <cell r="A735" t="str">
            <v>offshore wind</v>
          </cell>
          <cell r="B735" t="str">
            <v>Dysprosium</v>
          </cell>
          <cell r="C735">
            <v>4.8600000000000003</v>
          </cell>
        </row>
        <row r="736">
          <cell r="A736" t="str">
            <v>offshore wind</v>
          </cell>
          <cell r="B736" t="str">
            <v>Dysprosium</v>
          </cell>
          <cell r="C736">
            <v>14.58</v>
          </cell>
        </row>
        <row r="737">
          <cell r="A737" t="str">
            <v>offshore wind</v>
          </cell>
          <cell r="B737" t="str">
            <v>Neodymium</v>
          </cell>
          <cell r="C737">
            <v>60.92</v>
          </cell>
        </row>
        <row r="738">
          <cell r="A738" t="str">
            <v>offshore wind</v>
          </cell>
          <cell r="B738" t="str">
            <v>Neodymium</v>
          </cell>
          <cell r="C738">
            <v>182.75</v>
          </cell>
        </row>
        <row r="739">
          <cell r="A739" t="str">
            <v>offshore wind</v>
          </cell>
          <cell r="B739" t="str">
            <v>Nickel</v>
          </cell>
          <cell r="C739">
            <v>111</v>
          </cell>
        </row>
        <row r="740">
          <cell r="A740" t="str">
            <v>offshore wind</v>
          </cell>
          <cell r="B740" t="str">
            <v>Steel</v>
          </cell>
          <cell r="C740">
            <v>232670</v>
          </cell>
        </row>
        <row r="741">
          <cell r="A741" t="str">
            <v>offshore wind</v>
          </cell>
          <cell r="B741" t="str">
            <v>Steel</v>
          </cell>
          <cell r="C741">
            <v>292100</v>
          </cell>
        </row>
        <row r="742">
          <cell r="A742" t="str">
            <v>offshore wind</v>
          </cell>
          <cell r="B742" t="str">
            <v>Aluminum</v>
          </cell>
          <cell r="C742">
            <v>3000</v>
          </cell>
        </row>
        <row r="743">
          <cell r="A743" t="str">
            <v>offshore wind</v>
          </cell>
          <cell r="B743" t="str">
            <v>Aluminum</v>
          </cell>
          <cell r="C743">
            <v>260</v>
          </cell>
        </row>
        <row r="744">
          <cell r="A744" t="str">
            <v>offshore wind</v>
          </cell>
          <cell r="B744" t="str">
            <v>Aluminum</v>
          </cell>
          <cell r="C744">
            <v>1060</v>
          </cell>
        </row>
        <row r="745">
          <cell r="A745" t="str">
            <v>offshore wind</v>
          </cell>
          <cell r="B745" t="str">
            <v>Aluminum</v>
          </cell>
          <cell r="C745">
            <v>3930</v>
          </cell>
        </row>
        <row r="746">
          <cell r="A746" t="str">
            <v>offshore wind</v>
          </cell>
          <cell r="B746" t="str">
            <v>Aluminum</v>
          </cell>
          <cell r="C746">
            <v>2063</v>
          </cell>
        </row>
        <row r="747">
          <cell r="A747" t="str">
            <v>offshore wind</v>
          </cell>
          <cell r="B747" t="str">
            <v>Boron</v>
          </cell>
          <cell r="C747">
            <v>7</v>
          </cell>
        </row>
        <row r="748">
          <cell r="A748" t="str">
            <v>offshore wind</v>
          </cell>
          <cell r="B748" t="str">
            <v>Chromium</v>
          </cell>
          <cell r="C748">
            <v>450</v>
          </cell>
        </row>
        <row r="749">
          <cell r="A749" t="str">
            <v>offshore wind</v>
          </cell>
          <cell r="B749" t="str">
            <v>Chromium</v>
          </cell>
          <cell r="C749">
            <v>294</v>
          </cell>
        </row>
        <row r="750">
          <cell r="A750" t="str">
            <v>offshore wind</v>
          </cell>
          <cell r="B750" t="str">
            <v>Chromium</v>
          </cell>
          <cell r="C750">
            <v>372</v>
          </cell>
        </row>
        <row r="751">
          <cell r="A751" t="str">
            <v>offshore wind</v>
          </cell>
          <cell r="B751" t="str">
            <v>Copper</v>
          </cell>
          <cell r="C751">
            <v>20000</v>
          </cell>
        </row>
        <row r="752">
          <cell r="A752" t="str">
            <v>offshore wind</v>
          </cell>
          <cell r="B752" t="str">
            <v>Copper</v>
          </cell>
          <cell r="C752">
            <v>11500</v>
          </cell>
        </row>
        <row r="753">
          <cell r="A753" t="str">
            <v>offshore wind</v>
          </cell>
          <cell r="B753" t="str">
            <v>Copper</v>
          </cell>
          <cell r="C753">
            <v>4500</v>
          </cell>
        </row>
        <row r="754">
          <cell r="A754" t="str">
            <v>offshore wind</v>
          </cell>
          <cell r="B754" t="str">
            <v>Copper</v>
          </cell>
          <cell r="C754">
            <v>1484</v>
          </cell>
        </row>
        <row r="755">
          <cell r="A755" t="str">
            <v>offshore wind</v>
          </cell>
          <cell r="B755" t="str">
            <v>Copper</v>
          </cell>
          <cell r="C755">
            <v>9371</v>
          </cell>
        </row>
        <row r="756">
          <cell r="A756" t="str">
            <v>offshore wind</v>
          </cell>
          <cell r="B756" t="str">
            <v>Dysprosium</v>
          </cell>
          <cell r="C756">
            <v>3</v>
          </cell>
        </row>
        <row r="757">
          <cell r="A757" t="str">
            <v>offshore wind</v>
          </cell>
          <cell r="B757" t="str">
            <v>Dysprosium</v>
          </cell>
          <cell r="C757">
            <v>25</v>
          </cell>
        </row>
        <row r="758">
          <cell r="A758" t="str">
            <v>offshore wind</v>
          </cell>
          <cell r="B758" t="str">
            <v>Dysprosium</v>
          </cell>
          <cell r="C758">
            <v>10</v>
          </cell>
        </row>
        <row r="759">
          <cell r="A759" t="str">
            <v>offshore wind</v>
          </cell>
          <cell r="B759" t="str">
            <v>Dysprosium</v>
          </cell>
          <cell r="C759">
            <v>24</v>
          </cell>
        </row>
        <row r="760">
          <cell r="A760" t="str">
            <v>offshore wind</v>
          </cell>
          <cell r="B760" t="str">
            <v>Dysprosium</v>
          </cell>
          <cell r="C760">
            <v>28</v>
          </cell>
        </row>
        <row r="761">
          <cell r="A761" t="str">
            <v>offshore wind</v>
          </cell>
          <cell r="B761" t="str">
            <v>Dysprosium</v>
          </cell>
          <cell r="C761">
            <v>13</v>
          </cell>
        </row>
        <row r="762">
          <cell r="A762" t="str">
            <v>offshore wind</v>
          </cell>
          <cell r="B762" t="str">
            <v>Dysprosium</v>
          </cell>
          <cell r="C762">
            <v>14</v>
          </cell>
        </row>
        <row r="763">
          <cell r="A763" t="str">
            <v>offshore wind</v>
          </cell>
          <cell r="B763" t="str">
            <v>Dysprosium</v>
          </cell>
          <cell r="C763">
            <v>13</v>
          </cell>
        </row>
        <row r="764">
          <cell r="A764" t="str">
            <v>offshore wind</v>
          </cell>
          <cell r="B764" t="str">
            <v>Dysprosium</v>
          </cell>
          <cell r="C764">
            <v>18</v>
          </cell>
        </row>
        <row r="765">
          <cell r="A765" t="str">
            <v>offshore wind</v>
          </cell>
          <cell r="B765" t="str">
            <v>Dysprosium</v>
          </cell>
          <cell r="C765">
            <v>22</v>
          </cell>
        </row>
        <row r="766">
          <cell r="A766" t="str">
            <v>offshore wind</v>
          </cell>
          <cell r="B766" t="str">
            <v>Dysprosium</v>
          </cell>
          <cell r="C766">
            <v>16</v>
          </cell>
        </row>
        <row r="767">
          <cell r="A767" t="str">
            <v>offshore wind</v>
          </cell>
          <cell r="B767" t="str">
            <v>Neodymium</v>
          </cell>
          <cell r="C767">
            <v>186</v>
          </cell>
        </row>
        <row r="768">
          <cell r="A768" t="str">
            <v>offshore wind</v>
          </cell>
          <cell r="B768" t="str">
            <v>Neodymium</v>
          </cell>
          <cell r="C768">
            <v>203</v>
          </cell>
        </row>
        <row r="769">
          <cell r="A769" t="str">
            <v>offshore wind</v>
          </cell>
          <cell r="B769" t="str">
            <v>Neodymium</v>
          </cell>
          <cell r="C769">
            <v>180</v>
          </cell>
        </row>
        <row r="770">
          <cell r="A770" t="str">
            <v>offshore wind</v>
          </cell>
          <cell r="B770" t="str">
            <v>Neodymium</v>
          </cell>
          <cell r="C770">
            <v>41</v>
          </cell>
        </row>
        <row r="771">
          <cell r="A771" t="str">
            <v>offshore wind</v>
          </cell>
          <cell r="B771" t="str">
            <v>Neodymium</v>
          </cell>
          <cell r="C771">
            <v>140</v>
          </cell>
        </row>
        <row r="772">
          <cell r="A772" t="str">
            <v>offshore wind</v>
          </cell>
          <cell r="B772" t="str">
            <v>Neodymium</v>
          </cell>
          <cell r="C772">
            <v>187</v>
          </cell>
        </row>
        <row r="773">
          <cell r="A773" t="str">
            <v>offshore wind</v>
          </cell>
          <cell r="B773" t="str">
            <v>Neodymium</v>
          </cell>
          <cell r="C773">
            <v>40</v>
          </cell>
        </row>
        <row r="774">
          <cell r="A774" t="str">
            <v>offshore wind</v>
          </cell>
          <cell r="B774" t="str">
            <v>Neodymium</v>
          </cell>
          <cell r="C774">
            <v>43</v>
          </cell>
        </row>
        <row r="775">
          <cell r="A775" t="str">
            <v>offshore wind</v>
          </cell>
          <cell r="B775" t="str">
            <v>Neodymium</v>
          </cell>
          <cell r="C775">
            <v>166</v>
          </cell>
        </row>
        <row r="776">
          <cell r="A776" t="str">
            <v>offshore wind</v>
          </cell>
          <cell r="B776" t="str">
            <v>Neodymium</v>
          </cell>
          <cell r="C776">
            <v>150</v>
          </cell>
        </row>
        <row r="777">
          <cell r="A777" t="str">
            <v>offshore wind</v>
          </cell>
          <cell r="B777" t="str">
            <v>Neodymium</v>
          </cell>
          <cell r="C777">
            <v>200</v>
          </cell>
        </row>
        <row r="778">
          <cell r="A778" t="str">
            <v>offshore wind</v>
          </cell>
          <cell r="B778" t="str">
            <v>Neodymium</v>
          </cell>
          <cell r="C778">
            <v>195</v>
          </cell>
        </row>
        <row r="779">
          <cell r="A779" t="str">
            <v>offshore wind</v>
          </cell>
          <cell r="B779" t="str">
            <v>Neodymium</v>
          </cell>
          <cell r="C779">
            <v>186</v>
          </cell>
        </row>
        <row r="780">
          <cell r="A780" t="str">
            <v>offshore wind</v>
          </cell>
          <cell r="B780" t="str">
            <v>Neodymium</v>
          </cell>
          <cell r="C780">
            <v>151</v>
          </cell>
        </row>
        <row r="781">
          <cell r="A781" t="str">
            <v>offshore wind</v>
          </cell>
          <cell r="B781" t="str">
            <v>Neodymium</v>
          </cell>
          <cell r="C781">
            <v>148</v>
          </cell>
        </row>
        <row r="782">
          <cell r="A782" t="str">
            <v>offshore wind</v>
          </cell>
          <cell r="B782" t="str">
            <v>Praseodymium</v>
          </cell>
          <cell r="C782">
            <v>35</v>
          </cell>
        </row>
        <row r="783">
          <cell r="A783" t="str">
            <v>offshore wind</v>
          </cell>
          <cell r="B783" t="str">
            <v>Praseodymium</v>
          </cell>
          <cell r="C783">
            <v>31</v>
          </cell>
        </row>
        <row r="784">
          <cell r="A784" t="str">
            <v>offshore wind</v>
          </cell>
          <cell r="B784" t="str">
            <v>Praseodymium</v>
          </cell>
          <cell r="C784">
            <v>33</v>
          </cell>
        </row>
        <row r="785">
          <cell r="A785" t="str">
            <v>offshore wind</v>
          </cell>
          <cell r="B785" t="str">
            <v>Steel</v>
          </cell>
          <cell r="C785">
            <v>350000</v>
          </cell>
        </row>
        <row r="786">
          <cell r="A786" t="str">
            <v>offshore wind</v>
          </cell>
          <cell r="B786" t="str">
            <v>Steel</v>
          </cell>
          <cell r="C786">
            <v>317000</v>
          </cell>
        </row>
        <row r="787">
          <cell r="A787" t="str">
            <v>offshore wind</v>
          </cell>
          <cell r="B787" t="str">
            <v>Steel</v>
          </cell>
          <cell r="C787">
            <v>333500</v>
          </cell>
        </row>
        <row r="788">
          <cell r="A788" t="str">
            <v>offshore wind</v>
          </cell>
          <cell r="B788" t="str">
            <v>Terbium</v>
          </cell>
          <cell r="C788">
            <v>7</v>
          </cell>
        </row>
        <row r="789">
          <cell r="A789" t="str">
            <v>offshore wind</v>
          </cell>
          <cell r="B789" t="str">
            <v>Terbium</v>
          </cell>
          <cell r="C789">
            <v>6</v>
          </cell>
        </row>
        <row r="790">
          <cell r="A790" t="str">
            <v>offshore wind</v>
          </cell>
          <cell r="B790" t="str">
            <v>Vanadium</v>
          </cell>
          <cell r="C790">
            <v>7000</v>
          </cell>
        </row>
        <row r="791">
          <cell r="A791" t="str">
            <v>offshore wind</v>
          </cell>
          <cell r="B791" t="str">
            <v>Copper</v>
          </cell>
          <cell r="C791">
            <v>2440</v>
          </cell>
        </row>
        <row r="792">
          <cell r="A792" t="str">
            <v>offshore wind</v>
          </cell>
          <cell r="B792" t="str">
            <v>Copper</v>
          </cell>
          <cell r="C792">
            <v>2514.2857140000001</v>
          </cell>
        </row>
        <row r="793">
          <cell r="A793" t="str">
            <v>offshore wind</v>
          </cell>
          <cell r="B793" t="str">
            <v>Copper</v>
          </cell>
          <cell r="C793">
            <v>1566.666667</v>
          </cell>
        </row>
        <row r="794">
          <cell r="A794" t="str">
            <v>offshore wind</v>
          </cell>
          <cell r="B794" t="str">
            <v>Copper</v>
          </cell>
          <cell r="C794">
            <v>1570.833333</v>
          </cell>
        </row>
        <row r="795">
          <cell r="A795" t="str">
            <v>offshore wind</v>
          </cell>
          <cell r="B795" t="str">
            <v>Copper</v>
          </cell>
          <cell r="C795">
            <v>5560</v>
          </cell>
        </row>
        <row r="796">
          <cell r="A796" t="str">
            <v>offshore wind</v>
          </cell>
          <cell r="B796" t="str">
            <v>Copper</v>
          </cell>
          <cell r="C796">
            <v>5642.8571430000002</v>
          </cell>
        </row>
        <row r="797">
          <cell r="A797" t="str">
            <v>offshore wind</v>
          </cell>
          <cell r="B797" t="str">
            <v>Copper</v>
          </cell>
          <cell r="C797">
            <v>4916.6666670000004</v>
          </cell>
        </row>
        <row r="798">
          <cell r="A798" t="str">
            <v>offshore wind</v>
          </cell>
          <cell r="B798" t="str">
            <v>Copper</v>
          </cell>
          <cell r="C798">
            <v>4895.8333329999996</v>
          </cell>
        </row>
        <row r="799">
          <cell r="A799" t="str">
            <v>offshore wind</v>
          </cell>
          <cell r="B799" t="str">
            <v>Copper</v>
          </cell>
          <cell r="C799">
            <v>2520</v>
          </cell>
        </row>
        <row r="800">
          <cell r="A800" t="str">
            <v>offshore wind</v>
          </cell>
          <cell r="B800" t="str">
            <v>Copper</v>
          </cell>
          <cell r="C800">
            <v>3057.1428569999998</v>
          </cell>
        </row>
        <row r="801">
          <cell r="A801" t="str">
            <v>offshore wind</v>
          </cell>
          <cell r="B801" t="str">
            <v>Copper</v>
          </cell>
          <cell r="C801">
            <v>891.66666669999995</v>
          </cell>
        </row>
        <row r="802">
          <cell r="A802" t="str">
            <v>offshore wind</v>
          </cell>
          <cell r="B802" t="str">
            <v>Copper</v>
          </cell>
          <cell r="C802">
            <v>1066.666667</v>
          </cell>
        </row>
        <row r="803">
          <cell r="A803" t="str">
            <v>offshore wind</v>
          </cell>
          <cell r="B803" t="str">
            <v>Copper</v>
          </cell>
          <cell r="C803">
            <v>3057</v>
          </cell>
        </row>
        <row r="804">
          <cell r="A804" t="str">
            <v>offshore wind</v>
          </cell>
          <cell r="B804" t="str">
            <v>Copper</v>
          </cell>
          <cell r="C804">
            <v>892</v>
          </cell>
        </row>
        <row r="805">
          <cell r="A805" t="str">
            <v>offshore wind</v>
          </cell>
          <cell r="B805" t="str">
            <v>Copper</v>
          </cell>
          <cell r="C805">
            <v>1067</v>
          </cell>
        </row>
        <row r="806">
          <cell r="A806" t="str">
            <v>offshore wind</v>
          </cell>
          <cell r="B806" t="str">
            <v>Copper</v>
          </cell>
          <cell r="C806">
            <v>2514</v>
          </cell>
        </row>
        <row r="807">
          <cell r="A807" t="str">
            <v>offshore wind</v>
          </cell>
          <cell r="B807" t="str">
            <v>Copper</v>
          </cell>
          <cell r="C807">
            <v>1567</v>
          </cell>
        </row>
        <row r="808">
          <cell r="A808" t="str">
            <v>offshore wind</v>
          </cell>
          <cell r="B808" t="str">
            <v>Copper</v>
          </cell>
          <cell r="C808">
            <v>1571</v>
          </cell>
        </row>
        <row r="809">
          <cell r="A809" t="str">
            <v>offshore wind</v>
          </cell>
          <cell r="B809" t="str">
            <v>Copper</v>
          </cell>
          <cell r="C809">
            <v>5643</v>
          </cell>
        </row>
        <row r="810">
          <cell r="A810" t="str">
            <v>offshore wind</v>
          </cell>
          <cell r="B810" t="str">
            <v>Copper</v>
          </cell>
          <cell r="C810">
            <v>4917</v>
          </cell>
        </row>
        <row r="811">
          <cell r="A811" t="str">
            <v>offshore wind</v>
          </cell>
          <cell r="B811" t="str">
            <v>Copper</v>
          </cell>
          <cell r="C811">
            <v>4896</v>
          </cell>
        </row>
        <row r="812">
          <cell r="A812" t="str">
            <v>offshore wind</v>
          </cell>
          <cell r="B812" t="str">
            <v>Steel</v>
          </cell>
          <cell r="C812">
            <v>147576</v>
          </cell>
        </row>
        <row r="813">
          <cell r="A813" t="str">
            <v>offshore wind</v>
          </cell>
          <cell r="B813" t="str">
            <v>Steel</v>
          </cell>
          <cell r="C813">
            <v>803094</v>
          </cell>
        </row>
        <row r="814">
          <cell r="A814" t="str">
            <v>offshore wind</v>
          </cell>
          <cell r="B814" t="str">
            <v>Steel</v>
          </cell>
          <cell r="C814">
            <v>917224</v>
          </cell>
        </row>
        <row r="815">
          <cell r="A815" t="str">
            <v>offshore wind</v>
          </cell>
          <cell r="B815" t="str">
            <v>Steel</v>
          </cell>
          <cell r="C815">
            <v>530417</v>
          </cell>
        </row>
        <row r="816">
          <cell r="A816" t="str">
            <v>offshore wind</v>
          </cell>
          <cell r="B816" t="str">
            <v>Fiberglass</v>
          </cell>
          <cell r="C816">
            <v>5823</v>
          </cell>
        </row>
        <row r="817">
          <cell r="A817" t="str">
            <v>offshore wind</v>
          </cell>
          <cell r="B817" t="str">
            <v>Fiberglass</v>
          </cell>
          <cell r="C817">
            <v>5833</v>
          </cell>
        </row>
        <row r="818">
          <cell r="A818" t="str">
            <v>offshore wind</v>
          </cell>
          <cell r="B818" t="str">
            <v>Fiberglass</v>
          </cell>
          <cell r="C818">
            <v>10551</v>
          </cell>
        </row>
        <row r="819">
          <cell r="A819" t="str">
            <v>offshore wind</v>
          </cell>
          <cell r="B819" t="str">
            <v>Copper</v>
          </cell>
          <cell r="C819">
            <v>1650</v>
          </cell>
        </row>
        <row r="820">
          <cell r="A820" t="str">
            <v>offshore wind</v>
          </cell>
          <cell r="B820" t="str">
            <v>Copper</v>
          </cell>
          <cell r="C820">
            <v>5218</v>
          </cell>
        </row>
        <row r="821">
          <cell r="A821" t="str">
            <v>offshore wind</v>
          </cell>
          <cell r="B821" t="str">
            <v>Copper</v>
          </cell>
          <cell r="C821">
            <v>9601</v>
          </cell>
        </row>
        <row r="822">
          <cell r="A822" t="str">
            <v>offshore wind</v>
          </cell>
          <cell r="B822" t="str">
            <v>Aluminum</v>
          </cell>
          <cell r="C822">
            <v>1000</v>
          </cell>
        </row>
        <row r="823">
          <cell r="A823" t="str">
            <v>offshore wind</v>
          </cell>
          <cell r="B823" t="str">
            <v>Aluminum</v>
          </cell>
          <cell r="C823">
            <v>898</v>
          </cell>
        </row>
        <row r="824">
          <cell r="A824" t="str">
            <v>offshore wind</v>
          </cell>
          <cell r="B824" t="str">
            <v>Aluminum</v>
          </cell>
          <cell r="C824">
            <v>556</v>
          </cell>
        </row>
        <row r="825">
          <cell r="A825" t="str">
            <v>offshore wind</v>
          </cell>
          <cell r="B825" t="str">
            <v>Steel</v>
          </cell>
          <cell r="C825">
            <v>193257</v>
          </cell>
        </row>
        <row r="826">
          <cell r="A826" t="str">
            <v>offshore wind</v>
          </cell>
          <cell r="B826" t="str">
            <v>Fiberglass</v>
          </cell>
          <cell r="C826">
            <v>10921</v>
          </cell>
        </row>
        <row r="827">
          <cell r="A827" t="str">
            <v>offshore wind</v>
          </cell>
          <cell r="B827" t="str">
            <v>Copper</v>
          </cell>
          <cell r="C827">
            <v>2337</v>
          </cell>
        </row>
        <row r="828">
          <cell r="A828" t="str">
            <v>offshore wind</v>
          </cell>
          <cell r="B828" t="str">
            <v>Cement</v>
          </cell>
          <cell r="C828">
            <v>142</v>
          </cell>
        </row>
        <row r="829">
          <cell r="A829" t="str">
            <v>offshore wind</v>
          </cell>
          <cell r="B829" t="str">
            <v>Cement</v>
          </cell>
          <cell r="C829">
            <v>220</v>
          </cell>
        </row>
        <row r="830">
          <cell r="A830" t="str">
            <v>offshore wind</v>
          </cell>
          <cell r="B830" t="str">
            <v>Aluminum</v>
          </cell>
          <cell r="C830">
            <v>2140</v>
          </cell>
        </row>
        <row r="831">
          <cell r="A831" t="str">
            <v>offshore wind</v>
          </cell>
          <cell r="B831" t="str">
            <v>Copper</v>
          </cell>
          <cell r="C831">
            <v>9580</v>
          </cell>
        </row>
        <row r="832">
          <cell r="A832" t="str">
            <v>offshore wind</v>
          </cell>
          <cell r="B832" t="str">
            <v>Neodymium</v>
          </cell>
          <cell r="C832">
            <v>186</v>
          </cell>
        </row>
        <row r="833">
          <cell r="A833" t="str">
            <v>offshore wind</v>
          </cell>
          <cell r="B833" t="str">
            <v>Dysprosium</v>
          </cell>
          <cell r="C833">
            <v>12</v>
          </cell>
        </row>
        <row r="834">
          <cell r="A834" t="str">
            <v>offshore wind</v>
          </cell>
          <cell r="B834" t="str">
            <v>Steel</v>
          </cell>
          <cell r="C834">
            <v>193257</v>
          </cell>
        </row>
        <row r="835">
          <cell r="A835" t="str">
            <v>offshore wind</v>
          </cell>
          <cell r="B835" t="str">
            <v>Fiberglass</v>
          </cell>
          <cell r="C835">
            <v>10921</v>
          </cell>
        </row>
        <row r="836">
          <cell r="A836" t="str">
            <v>offshore wind</v>
          </cell>
          <cell r="B836" t="str">
            <v>Copper</v>
          </cell>
          <cell r="C836">
            <v>2337</v>
          </cell>
        </row>
        <row r="837">
          <cell r="A837" t="str">
            <v>offshore wind</v>
          </cell>
          <cell r="B837" t="str">
            <v>Cement</v>
          </cell>
          <cell r="C837">
            <v>142</v>
          </cell>
        </row>
        <row r="838">
          <cell r="A838" t="str">
            <v>offshore wind</v>
          </cell>
          <cell r="B838" t="str">
            <v>Cement</v>
          </cell>
          <cell r="C838">
            <v>220</v>
          </cell>
        </row>
        <row r="839">
          <cell r="A839" t="str">
            <v>offshore wind</v>
          </cell>
          <cell r="B839" t="str">
            <v>Aluminum</v>
          </cell>
          <cell r="C839">
            <v>2140</v>
          </cell>
        </row>
        <row r="840">
          <cell r="A840" t="str">
            <v>offshore wind</v>
          </cell>
          <cell r="B840" t="str">
            <v>Copper</v>
          </cell>
          <cell r="C840">
            <v>9580</v>
          </cell>
        </row>
        <row r="841">
          <cell r="A841" t="str">
            <v>onshore wind</v>
          </cell>
          <cell r="B841" t="str">
            <v>Aluminum</v>
          </cell>
          <cell r="C841">
            <v>300</v>
          </cell>
        </row>
        <row r="842">
          <cell r="A842" t="str">
            <v>onshore wind</v>
          </cell>
          <cell r="B842" t="str">
            <v>Aluminum</v>
          </cell>
          <cell r="C842">
            <v>700</v>
          </cell>
        </row>
        <row r="843">
          <cell r="A843" t="str">
            <v>onshore wind</v>
          </cell>
          <cell r="B843" t="str">
            <v>Aluminum</v>
          </cell>
          <cell r="C843">
            <v>3100</v>
          </cell>
        </row>
        <row r="844">
          <cell r="A844" t="str">
            <v>onshore wind</v>
          </cell>
          <cell r="B844" t="str">
            <v>Aluminum</v>
          </cell>
          <cell r="C844">
            <v>5300</v>
          </cell>
        </row>
        <row r="845">
          <cell r="A845" t="str">
            <v>onshore wind</v>
          </cell>
          <cell r="B845" t="str">
            <v>Copper</v>
          </cell>
          <cell r="C845">
            <v>1400</v>
          </cell>
        </row>
        <row r="846">
          <cell r="A846" t="str">
            <v>onshore wind</v>
          </cell>
          <cell r="B846" t="str">
            <v>Copper</v>
          </cell>
          <cell r="C846">
            <v>1800</v>
          </cell>
        </row>
        <row r="847">
          <cell r="A847" t="str">
            <v>onshore wind</v>
          </cell>
          <cell r="B847" t="str">
            <v>Copper</v>
          </cell>
          <cell r="C847">
            <v>3700</v>
          </cell>
        </row>
        <row r="848">
          <cell r="A848" t="str">
            <v>onshore wind</v>
          </cell>
          <cell r="B848" t="str">
            <v>Copper</v>
          </cell>
          <cell r="C848">
            <v>6100</v>
          </cell>
        </row>
        <row r="849">
          <cell r="A849" t="str">
            <v>onshore wind</v>
          </cell>
          <cell r="B849" t="str">
            <v>Steel</v>
          </cell>
          <cell r="C849">
            <v>54000</v>
          </cell>
        </row>
        <row r="850">
          <cell r="A850" t="str">
            <v>onshore wind</v>
          </cell>
          <cell r="B850" t="str">
            <v>Steel</v>
          </cell>
          <cell r="C850">
            <v>105000</v>
          </cell>
        </row>
        <row r="851">
          <cell r="A851" t="str">
            <v>onshore wind</v>
          </cell>
          <cell r="B851" t="str">
            <v>Steel</v>
          </cell>
          <cell r="C851">
            <v>160000</v>
          </cell>
        </row>
        <row r="852">
          <cell r="A852" t="str">
            <v>onshore wind</v>
          </cell>
          <cell r="B852" t="str">
            <v>Steel</v>
          </cell>
          <cell r="C852">
            <v>204000</v>
          </cell>
        </row>
        <row r="853">
          <cell r="A853" t="str">
            <v>onshore wind</v>
          </cell>
          <cell r="B853" t="str">
            <v>Steel</v>
          </cell>
          <cell r="C853">
            <v>148000</v>
          </cell>
        </row>
        <row r="854">
          <cell r="A854" t="str">
            <v>onshore wind</v>
          </cell>
          <cell r="B854" t="str">
            <v>Copper</v>
          </cell>
          <cell r="C854">
            <v>1143</v>
          </cell>
        </row>
        <row r="855">
          <cell r="A855" t="str">
            <v>onshore wind</v>
          </cell>
          <cell r="B855" t="str">
            <v>Copper</v>
          </cell>
          <cell r="C855">
            <v>4318</v>
          </cell>
        </row>
        <row r="856">
          <cell r="A856" t="str">
            <v>onshore wind</v>
          </cell>
          <cell r="B856" t="str">
            <v>Neodymium</v>
          </cell>
          <cell r="C856">
            <v>41</v>
          </cell>
        </row>
        <row r="857">
          <cell r="A857" t="str">
            <v>onshore wind</v>
          </cell>
          <cell r="B857" t="str">
            <v>Nickel</v>
          </cell>
          <cell r="C857">
            <v>111</v>
          </cell>
        </row>
        <row r="858">
          <cell r="A858" t="str">
            <v>onshore wind</v>
          </cell>
          <cell r="B858" t="str">
            <v>Dysprosium</v>
          </cell>
          <cell r="C858">
            <v>22</v>
          </cell>
        </row>
        <row r="859">
          <cell r="A859" t="str">
            <v>onshore wind</v>
          </cell>
          <cell r="B859" t="str">
            <v>Lead</v>
          </cell>
          <cell r="C859">
            <v>6720</v>
          </cell>
        </row>
        <row r="860">
          <cell r="A860" t="str">
            <v>onshore wind</v>
          </cell>
          <cell r="B860" t="str">
            <v>Aluminum</v>
          </cell>
          <cell r="C860">
            <v>260</v>
          </cell>
        </row>
        <row r="861">
          <cell r="A861" t="str">
            <v>onshore wind</v>
          </cell>
          <cell r="B861" t="str">
            <v>Chromium</v>
          </cell>
          <cell r="C861">
            <v>359</v>
          </cell>
        </row>
        <row r="862">
          <cell r="A862" t="str">
            <v>onshore wind</v>
          </cell>
          <cell r="B862" t="str">
            <v>Copper</v>
          </cell>
          <cell r="C862">
            <v>2000</v>
          </cell>
        </row>
        <row r="863">
          <cell r="A863" t="str">
            <v>onshore wind</v>
          </cell>
          <cell r="B863" t="str">
            <v>Dysprosium</v>
          </cell>
          <cell r="C863">
            <v>0.9</v>
          </cell>
        </row>
        <row r="864">
          <cell r="A864" t="str">
            <v>onshore wind</v>
          </cell>
          <cell r="B864" t="str">
            <v>Neodymium</v>
          </cell>
          <cell r="C864">
            <v>6.2</v>
          </cell>
        </row>
        <row r="865">
          <cell r="A865" t="str">
            <v>onshore wind</v>
          </cell>
          <cell r="B865" t="str">
            <v>Nickel</v>
          </cell>
          <cell r="C865">
            <v>111</v>
          </cell>
        </row>
        <row r="866">
          <cell r="A866" t="str">
            <v>onshore wind</v>
          </cell>
          <cell r="B866" t="str">
            <v>Praseodymium</v>
          </cell>
          <cell r="C866">
            <v>1.3</v>
          </cell>
        </row>
        <row r="867">
          <cell r="A867" t="str">
            <v>onshore wind</v>
          </cell>
          <cell r="B867" t="str">
            <v>Steel</v>
          </cell>
          <cell r="C867">
            <v>132000</v>
          </cell>
        </row>
        <row r="868">
          <cell r="A868" t="str">
            <v>onshore wind</v>
          </cell>
          <cell r="B868" t="str">
            <v>Chromium</v>
          </cell>
          <cell r="C868">
            <v>358.9</v>
          </cell>
        </row>
        <row r="869">
          <cell r="A869" t="str">
            <v>onshore wind</v>
          </cell>
          <cell r="B869" t="str">
            <v>Copper</v>
          </cell>
          <cell r="C869">
            <v>1012</v>
          </cell>
        </row>
        <row r="870">
          <cell r="A870" t="str">
            <v>onshore wind</v>
          </cell>
          <cell r="B870" t="str">
            <v>Dysprosium</v>
          </cell>
          <cell r="C870">
            <v>0.9</v>
          </cell>
        </row>
        <row r="871">
          <cell r="A871" t="str">
            <v>onshore wind</v>
          </cell>
          <cell r="B871" t="str">
            <v>Molybdenum</v>
          </cell>
          <cell r="C871">
            <v>75.3</v>
          </cell>
        </row>
        <row r="872">
          <cell r="A872" t="str">
            <v>onshore wind</v>
          </cell>
          <cell r="B872" t="str">
            <v>Neodymium</v>
          </cell>
          <cell r="C872">
            <v>6.2</v>
          </cell>
        </row>
        <row r="873">
          <cell r="A873" t="str">
            <v>onshore wind</v>
          </cell>
          <cell r="B873" t="str">
            <v>Nickel</v>
          </cell>
          <cell r="C873">
            <v>376.6</v>
          </cell>
        </row>
        <row r="874">
          <cell r="A874" t="str">
            <v>onshore wind</v>
          </cell>
          <cell r="B874" t="str">
            <v>Niobium</v>
          </cell>
          <cell r="C874">
            <v>37.700000000000003</v>
          </cell>
        </row>
        <row r="875">
          <cell r="A875" t="str">
            <v>onshore wind</v>
          </cell>
          <cell r="B875" t="str">
            <v>Praseodymium</v>
          </cell>
          <cell r="C875">
            <v>1.3</v>
          </cell>
        </row>
        <row r="876">
          <cell r="A876" t="str">
            <v>onshore wind</v>
          </cell>
          <cell r="B876" t="str">
            <v>Terbium</v>
          </cell>
          <cell r="C876">
            <v>0.3</v>
          </cell>
        </row>
        <row r="877">
          <cell r="A877" t="str">
            <v>onshore wind</v>
          </cell>
          <cell r="B877" t="str">
            <v>Vanadium</v>
          </cell>
          <cell r="C877">
            <v>90.4</v>
          </cell>
        </row>
        <row r="878">
          <cell r="A878" t="str">
            <v>onshore wind</v>
          </cell>
          <cell r="B878" t="str">
            <v>Aluminum</v>
          </cell>
          <cell r="C878">
            <v>370</v>
          </cell>
        </row>
        <row r="879">
          <cell r="A879" t="str">
            <v>onshore wind</v>
          </cell>
          <cell r="B879" t="str">
            <v>Copper</v>
          </cell>
          <cell r="C879">
            <v>2000</v>
          </cell>
        </row>
        <row r="880">
          <cell r="A880" t="str">
            <v>onshore wind</v>
          </cell>
          <cell r="B880" t="str">
            <v>Aluminum</v>
          </cell>
          <cell r="C880">
            <v>260</v>
          </cell>
        </row>
        <row r="881">
          <cell r="A881" t="str">
            <v>onshore wind</v>
          </cell>
          <cell r="B881" t="str">
            <v>Copper</v>
          </cell>
          <cell r="C881">
            <v>1830</v>
          </cell>
        </row>
        <row r="882">
          <cell r="A882" t="str">
            <v>onshore wind</v>
          </cell>
          <cell r="B882" t="str">
            <v>Steel</v>
          </cell>
          <cell r="C882">
            <v>135000</v>
          </cell>
        </row>
        <row r="883">
          <cell r="A883" t="str">
            <v>onshore wind</v>
          </cell>
          <cell r="B883" t="str">
            <v>Steel</v>
          </cell>
          <cell r="C883">
            <v>132500</v>
          </cell>
        </row>
        <row r="884">
          <cell r="A884" t="str">
            <v>onshore wind</v>
          </cell>
          <cell r="B884" t="str">
            <v>Copper</v>
          </cell>
          <cell r="C884">
            <v>2750</v>
          </cell>
        </row>
        <row r="885">
          <cell r="A885" t="str">
            <v>onshore wind</v>
          </cell>
          <cell r="B885" t="str">
            <v>Aluminum</v>
          </cell>
          <cell r="C885">
            <v>1900</v>
          </cell>
        </row>
        <row r="886">
          <cell r="A886" t="str">
            <v>onshore wind</v>
          </cell>
          <cell r="B886" t="str">
            <v>Copper</v>
          </cell>
          <cell r="C886">
            <v>4000</v>
          </cell>
        </row>
        <row r="887">
          <cell r="A887" t="str">
            <v>onshore wind</v>
          </cell>
          <cell r="B887" t="str">
            <v>Aluminum</v>
          </cell>
          <cell r="C887">
            <v>560</v>
          </cell>
        </row>
        <row r="888">
          <cell r="A888" t="str">
            <v>onshore wind</v>
          </cell>
          <cell r="B888" t="str">
            <v>Copper</v>
          </cell>
          <cell r="C888">
            <v>2700</v>
          </cell>
        </row>
        <row r="889">
          <cell r="A889" t="str">
            <v>onshore wind</v>
          </cell>
          <cell r="B889" t="str">
            <v>Copper</v>
          </cell>
          <cell r="C889">
            <v>7000</v>
          </cell>
        </row>
        <row r="890">
          <cell r="A890" t="str">
            <v>onshore wind</v>
          </cell>
          <cell r="B890" t="str">
            <v>Dysprosium</v>
          </cell>
          <cell r="C890">
            <v>4.8600000000000003</v>
          </cell>
        </row>
        <row r="891">
          <cell r="A891" t="str">
            <v>onshore wind</v>
          </cell>
          <cell r="B891" t="str">
            <v>Dysprosium</v>
          </cell>
          <cell r="C891">
            <v>14.58</v>
          </cell>
        </row>
        <row r="892">
          <cell r="A892" t="str">
            <v>onshore wind</v>
          </cell>
          <cell r="B892" t="str">
            <v>Neodymium</v>
          </cell>
          <cell r="C892">
            <v>60.92</v>
          </cell>
        </row>
        <row r="893">
          <cell r="A893" t="str">
            <v>onshore wind</v>
          </cell>
          <cell r="B893" t="str">
            <v>Neodymium</v>
          </cell>
          <cell r="C893">
            <v>182.75</v>
          </cell>
        </row>
        <row r="894">
          <cell r="A894" t="str">
            <v>onshore wind</v>
          </cell>
          <cell r="B894" t="str">
            <v>Nickel</v>
          </cell>
          <cell r="C894">
            <v>111</v>
          </cell>
        </row>
        <row r="895">
          <cell r="A895" t="str">
            <v>onshore wind</v>
          </cell>
          <cell r="B895" t="str">
            <v>Steel</v>
          </cell>
          <cell r="C895">
            <v>112670</v>
          </cell>
        </row>
        <row r="896">
          <cell r="A896" t="str">
            <v>onshore wind</v>
          </cell>
          <cell r="B896" t="str">
            <v>Steel</v>
          </cell>
          <cell r="C896">
            <v>172100</v>
          </cell>
        </row>
        <row r="897">
          <cell r="A897" t="str">
            <v>onshore wind</v>
          </cell>
          <cell r="B897" t="str">
            <v>Aluminum</v>
          </cell>
          <cell r="C897">
            <v>3000</v>
          </cell>
        </row>
        <row r="898">
          <cell r="A898" t="str">
            <v>onshore wind</v>
          </cell>
          <cell r="B898" t="str">
            <v>Aluminum</v>
          </cell>
          <cell r="C898">
            <v>50</v>
          </cell>
        </row>
        <row r="899">
          <cell r="A899" t="str">
            <v>onshore wind</v>
          </cell>
          <cell r="B899" t="str">
            <v>Aluminum</v>
          </cell>
          <cell r="C899">
            <v>260</v>
          </cell>
        </row>
        <row r="900">
          <cell r="A900" t="str">
            <v>onshore wind</v>
          </cell>
          <cell r="B900" t="str">
            <v>Aluminum</v>
          </cell>
          <cell r="C900">
            <v>3530</v>
          </cell>
        </row>
        <row r="901">
          <cell r="A901" t="str">
            <v>onshore wind</v>
          </cell>
          <cell r="B901" t="str">
            <v>Aluminum</v>
          </cell>
          <cell r="C901">
            <v>560</v>
          </cell>
        </row>
        <row r="902">
          <cell r="A902" t="str">
            <v>onshore wind</v>
          </cell>
          <cell r="B902" t="str">
            <v>Aluminum</v>
          </cell>
          <cell r="C902">
            <v>830</v>
          </cell>
        </row>
        <row r="903">
          <cell r="A903" t="str">
            <v>onshore wind</v>
          </cell>
          <cell r="B903" t="str">
            <v>Aluminum</v>
          </cell>
          <cell r="C903">
            <v>1372</v>
          </cell>
        </row>
        <row r="904">
          <cell r="A904" t="str">
            <v>onshore wind</v>
          </cell>
          <cell r="B904" t="str">
            <v>Boron</v>
          </cell>
          <cell r="C904">
            <v>1</v>
          </cell>
        </row>
        <row r="905">
          <cell r="A905" t="str">
            <v>onshore wind</v>
          </cell>
          <cell r="B905" t="str">
            <v>Chromium</v>
          </cell>
          <cell r="C905">
            <v>789</v>
          </cell>
        </row>
        <row r="906">
          <cell r="A906" t="str">
            <v>onshore wind</v>
          </cell>
          <cell r="B906" t="str">
            <v>Chromium</v>
          </cell>
          <cell r="C906">
            <v>902</v>
          </cell>
        </row>
        <row r="907">
          <cell r="A907" t="str">
            <v>onshore wind</v>
          </cell>
          <cell r="B907" t="str">
            <v>Chromium</v>
          </cell>
          <cell r="C907">
            <v>359</v>
          </cell>
        </row>
        <row r="908">
          <cell r="A908" t="str">
            <v>onshore wind</v>
          </cell>
          <cell r="B908" t="str">
            <v>Chromium</v>
          </cell>
          <cell r="C908">
            <v>683</v>
          </cell>
        </row>
        <row r="909">
          <cell r="A909" t="str">
            <v>onshore wind</v>
          </cell>
          <cell r="B909" t="str">
            <v>Copper</v>
          </cell>
          <cell r="C909">
            <v>1143</v>
          </cell>
        </row>
        <row r="910">
          <cell r="A910" t="str">
            <v>onshore wind</v>
          </cell>
          <cell r="B910" t="str">
            <v>Copper</v>
          </cell>
          <cell r="C910">
            <v>3000</v>
          </cell>
        </row>
        <row r="911">
          <cell r="A911" t="str">
            <v>onshore wind</v>
          </cell>
          <cell r="B911" t="str">
            <v>Copper</v>
          </cell>
          <cell r="C911">
            <v>4000</v>
          </cell>
        </row>
        <row r="912">
          <cell r="A912" t="str">
            <v>onshore wind</v>
          </cell>
          <cell r="B912" t="str">
            <v>Copper</v>
          </cell>
          <cell r="C912">
            <v>2000</v>
          </cell>
        </row>
        <row r="913">
          <cell r="A913" t="str">
            <v>onshore wind</v>
          </cell>
          <cell r="B913" t="str">
            <v>Copper</v>
          </cell>
          <cell r="C913">
            <v>2000</v>
          </cell>
        </row>
        <row r="914">
          <cell r="A914" t="str">
            <v>onshore wind</v>
          </cell>
          <cell r="B914" t="str">
            <v>Copper</v>
          </cell>
          <cell r="C914">
            <v>2500</v>
          </cell>
        </row>
        <row r="915">
          <cell r="A915" t="str">
            <v>onshore wind</v>
          </cell>
          <cell r="B915" t="str">
            <v>Copper</v>
          </cell>
          <cell r="C915">
            <v>3000</v>
          </cell>
        </row>
        <row r="916">
          <cell r="A916" t="str">
            <v>onshore wind</v>
          </cell>
          <cell r="B916" t="str">
            <v>Copper</v>
          </cell>
          <cell r="C916">
            <v>1745</v>
          </cell>
        </row>
        <row r="917">
          <cell r="A917" t="str">
            <v>onshore wind</v>
          </cell>
          <cell r="B917" t="str">
            <v>Copper</v>
          </cell>
          <cell r="C917">
            <v>1200</v>
          </cell>
        </row>
        <row r="918">
          <cell r="A918" t="str">
            <v>onshore wind</v>
          </cell>
          <cell r="B918" t="str">
            <v>Copper</v>
          </cell>
          <cell r="C918">
            <v>5500</v>
          </cell>
        </row>
        <row r="919">
          <cell r="A919" t="str">
            <v>onshore wind</v>
          </cell>
          <cell r="B919" t="str">
            <v>Copper</v>
          </cell>
          <cell r="C919">
            <v>4700</v>
          </cell>
        </row>
        <row r="920">
          <cell r="A920" t="str">
            <v>onshore wind</v>
          </cell>
          <cell r="B920" t="str">
            <v>Copper</v>
          </cell>
          <cell r="C920">
            <v>1750</v>
          </cell>
        </row>
        <row r="921">
          <cell r="A921" t="str">
            <v>onshore wind</v>
          </cell>
          <cell r="B921" t="str">
            <v>Copper</v>
          </cell>
          <cell r="C921">
            <v>1408</v>
          </cell>
        </row>
        <row r="922">
          <cell r="A922" t="str">
            <v>onshore wind</v>
          </cell>
          <cell r="B922" t="str">
            <v>Copper</v>
          </cell>
          <cell r="C922">
            <v>2700</v>
          </cell>
        </row>
        <row r="923">
          <cell r="A923" t="str">
            <v>onshore wind</v>
          </cell>
          <cell r="B923" t="str">
            <v>Copper</v>
          </cell>
          <cell r="C923">
            <v>2300</v>
          </cell>
        </row>
        <row r="924">
          <cell r="A924" t="str">
            <v>onshore wind</v>
          </cell>
          <cell r="B924" t="str">
            <v>Copper</v>
          </cell>
          <cell r="C924">
            <v>1012</v>
          </cell>
        </row>
        <row r="925">
          <cell r="A925" t="str">
            <v>onshore wind</v>
          </cell>
          <cell r="B925" t="str">
            <v>Copper</v>
          </cell>
          <cell r="C925">
            <v>2497</v>
          </cell>
        </row>
        <row r="926">
          <cell r="A926" t="str">
            <v>onshore wind</v>
          </cell>
          <cell r="B926" t="str">
            <v>Praseodymium</v>
          </cell>
          <cell r="C926">
            <v>4</v>
          </cell>
        </row>
        <row r="927">
          <cell r="A927" t="str">
            <v>onshore wind</v>
          </cell>
          <cell r="B927" t="str">
            <v>Praseodymium</v>
          </cell>
          <cell r="C927">
            <v>1</v>
          </cell>
        </row>
        <row r="928">
          <cell r="A928" t="str">
            <v>onshore wind</v>
          </cell>
          <cell r="B928" t="str">
            <v>Praseodymium</v>
          </cell>
          <cell r="C928">
            <v>3</v>
          </cell>
        </row>
        <row r="929">
          <cell r="A929" t="str">
            <v>onshore wind</v>
          </cell>
          <cell r="B929" t="str">
            <v>Steel</v>
          </cell>
          <cell r="C929">
            <v>103000</v>
          </cell>
        </row>
        <row r="930">
          <cell r="A930" t="str">
            <v>onshore wind</v>
          </cell>
          <cell r="B930" t="str">
            <v>Steel</v>
          </cell>
          <cell r="C930">
            <v>115000</v>
          </cell>
        </row>
        <row r="931">
          <cell r="A931" t="str">
            <v>onshore wind</v>
          </cell>
          <cell r="B931" t="str">
            <v>Steel</v>
          </cell>
          <cell r="C931">
            <v>140000</v>
          </cell>
        </row>
        <row r="932">
          <cell r="A932" t="str">
            <v>onshore wind</v>
          </cell>
          <cell r="B932" t="str">
            <v>Steel</v>
          </cell>
          <cell r="C932">
            <v>150000</v>
          </cell>
        </row>
        <row r="933">
          <cell r="A933" t="str">
            <v>onshore wind</v>
          </cell>
          <cell r="B933" t="str">
            <v>Steel</v>
          </cell>
          <cell r="C933">
            <v>98000</v>
          </cell>
        </row>
        <row r="934">
          <cell r="A934" t="str">
            <v>onshore wind</v>
          </cell>
          <cell r="B934" t="str">
            <v>Steel</v>
          </cell>
          <cell r="C934">
            <v>148000</v>
          </cell>
        </row>
        <row r="935">
          <cell r="A935" t="str">
            <v>onshore wind</v>
          </cell>
          <cell r="B935" t="str">
            <v>Steel</v>
          </cell>
          <cell r="C935">
            <v>120000</v>
          </cell>
        </row>
        <row r="936">
          <cell r="A936" t="str">
            <v>onshore wind</v>
          </cell>
          <cell r="B936" t="str">
            <v>Steel</v>
          </cell>
          <cell r="C936">
            <v>89840</v>
          </cell>
        </row>
        <row r="937">
          <cell r="A937" t="str">
            <v>onshore wind</v>
          </cell>
          <cell r="B937" t="str">
            <v>Steel</v>
          </cell>
          <cell r="C937">
            <v>138000</v>
          </cell>
        </row>
        <row r="938">
          <cell r="A938" t="str">
            <v>onshore wind</v>
          </cell>
          <cell r="B938" t="str">
            <v>Steel</v>
          </cell>
          <cell r="C938">
            <v>119985</v>
          </cell>
        </row>
        <row r="939">
          <cell r="A939" t="str">
            <v>onshore wind</v>
          </cell>
          <cell r="B939" t="str">
            <v>Terbium</v>
          </cell>
          <cell r="C939">
            <v>1</v>
          </cell>
        </row>
        <row r="940">
          <cell r="A940" t="str">
            <v>onshore wind</v>
          </cell>
          <cell r="B940" t="str">
            <v>Vanadium</v>
          </cell>
          <cell r="C940">
            <v>90</v>
          </cell>
        </row>
        <row r="941">
          <cell r="A941" t="str">
            <v>onshore wind</v>
          </cell>
          <cell r="B941" t="str">
            <v>Copper</v>
          </cell>
          <cell r="C941">
            <v>2733.333333</v>
          </cell>
        </row>
        <row r="942">
          <cell r="A942" t="str">
            <v>onshore wind</v>
          </cell>
          <cell r="B942" t="str">
            <v>Copper</v>
          </cell>
          <cell r="C942">
            <v>2520</v>
          </cell>
        </row>
        <row r="943">
          <cell r="A943" t="str">
            <v>onshore wind</v>
          </cell>
          <cell r="B943" t="str">
            <v>Copper</v>
          </cell>
          <cell r="C943">
            <v>2500</v>
          </cell>
        </row>
        <row r="944">
          <cell r="A944" t="str">
            <v>onshore wind</v>
          </cell>
          <cell r="B944" t="str">
            <v>Copper</v>
          </cell>
          <cell r="C944">
            <v>4800</v>
          </cell>
        </row>
        <row r="945">
          <cell r="A945" t="str">
            <v>onshore wind</v>
          </cell>
          <cell r="B945" t="str">
            <v>Copper</v>
          </cell>
          <cell r="C945">
            <v>4608.6956520000003</v>
          </cell>
        </row>
        <row r="946">
          <cell r="A946" t="str">
            <v>onshore wind</v>
          </cell>
          <cell r="B946" t="str">
            <v>Copper</v>
          </cell>
          <cell r="C946">
            <v>5066.6666670000004</v>
          </cell>
        </row>
        <row r="947">
          <cell r="A947" t="str">
            <v>onshore wind</v>
          </cell>
          <cell r="B947" t="str">
            <v>Copper</v>
          </cell>
          <cell r="C947">
            <v>2242.424242</v>
          </cell>
        </row>
        <row r="948">
          <cell r="A948" t="str">
            <v>onshore wind</v>
          </cell>
          <cell r="B948" t="str">
            <v>Copper</v>
          </cell>
          <cell r="C948">
            <v>2478.2608700000001</v>
          </cell>
        </row>
        <row r="949">
          <cell r="A949" t="str">
            <v>onshore wind</v>
          </cell>
          <cell r="B949" t="str">
            <v>Copper</v>
          </cell>
          <cell r="C949">
            <v>2333.333333</v>
          </cell>
        </row>
        <row r="950">
          <cell r="A950" t="str">
            <v>onshore wind</v>
          </cell>
          <cell r="B950" t="str">
            <v>Copper</v>
          </cell>
          <cell r="C950">
            <v>2242</v>
          </cell>
        </row>
        <row r="951">
          <cell r="A951" t="str">
            <v>onshore wind</v>
          </cell>
          <cell r="B951" t="str">
            <v>Copper</v>
          </cell>
          <cell r="C951">
            <v>2478</v>
          </cell>
        </row>
        <row r="952">
          <cell r="A952" t="str">
            <v>onshore wind</v>
          </cell>
          <cell r="B952" t="str">
            <v>Copper</v>
          </cell>
          <cell r="C952">
            <v>2333</v>
          </cell>
        </row>
        <row r="953">
          <cell r="A953" t="str">
            <v>onshore wind</v>
          </cell>
          <cell r="B953" t="str">
            <v>Copper</v>
          </cell>
          <cell r="C953">
            <v>2733</v>
          </cell>
        </row>
        <row r="954">
          <cell r="A954" t="str">
            <v>onshore wind</v>
          </cell>
          <cell r="B954" t="str">
            <v>Copper</v>
          </cell>
          <cell r="C954">
            <v>4609</v>
          </cell>
        </row>
        <row r="955">
          <cell r="A955" t="str">
            <v>onshore wind</v>
          </cell>
          <cell r="B955" t="str">
            <v>Copper</v>
          </cell>
          <cell r="C955">
            <v>5067</v>
          </cell>
        </row>
        <row r="956">
          <cell r="A956" t="str">
            <v>onshore wind</v>
          </cell>
          <cell r="B956" t="str">
            <v>Steel</v>
          </cell>
          <cell r="C956">
            <v>107000</v>
          </cell>
        </row>
        <row r="957">
          <cell r="A957" t="str">
            <v>onshore wind</v>
          </cell>
          <cell r="B957" t="str">
            <v>Steel</v>
          </cell>
          <cell r="C957">
            <v>113000</v>
          </cell>
        </row>
        <row r="958">
          <cell r="A958" t="str">
            <v>onshore wind</v>
          </cell>
          <cell r="B958" t="str">
            <v>Aluminum</v>
          </cell>
          <cell r="C958">
            <v>1600</v>
          </cell>
        </row>
        <row r="959">
          <cell r="A959" t="str">
            <v>onshore wind</v>
          </cell>
          <cell r="B959" t="str">
            <v>Aluminum</v>
          </cell>
          <cell r="C959">
            <v>1400</v>
          </cell>
        </row>
        <row r="960">
          <cell r="A960" t="str">
            <v>onshore wind</v>
          </cell>
          <cell r="B960" t="str">
            <v>Boron</v>
          </cell>
          <cell r="C960">
            <v>1</v>
          </cell>
        </row>
        <row r="961">
          <cell r="A961" t="str">
            <v>onshore wind</v>
          </cell>
          <cell r="B961" t="str">
            <v>Chromium</v>
          </cell>
          <cell r="C961">
            <v>580</v>
          </cell>
        </row>
        <row r="962">
          <cell r="A962" t="str">
            <v>onshore wind</v>
          </cell>
          <cell r="B962" t="str">
            <v>Chromium</v>
          </cell>
          <cell r="C962">
            <v>470</v>
          </cell>
        </row>
        <row r="963">
          <cell r="A963" t="str">
            <v>onshore wind</v>
          </cell>
          <cell r="B963" t="str">
            <v>Copper</v>
          </cell>
          <cell r="C963">
            <v>1400</v>
          </cell>
        </row>
        <row r="964">
          <cell r="A964" t="str">
            <v>onshore wind</v>
          </cell>
          <cell r="B964" t="str">
            <v>Copper</v>
          </cell>
          <cell r="C964">
            <v>950</v>
          </cell>
        </row>
        <row r="965">
          <cell r="A965" t="str">
            <v>onshore wind</v>
          </cell>
          <cell r="B965" t="str">
            <v>Dysprosium</v>
          </cell>
          <cell r="C965">
            <v>6</v>
          </cell>
        </row>
        <row r="966">
          <cell r="A966" t="str">
            <v>onshore wind</v>
          </cell>
          <cell r="B966" t="str">
            <v>Dysprosium</v>
          </cell>
          <cell r="C966">
            <v>2</v>
          </cell>
        </row>
        <row r="967">
          <cell r="A967" t="str">
            <v>onshore wind</v>
          </cell>
          <cell r="B967" t="str">
            <v>Manganese</v>
          </cell>
          <cell r="C967">
            <v>800</v>
          </cell>
        </row>
        <row r="968">
          <cell r="A968" t="str">
            <v>onshore wind</v>
          </cell>
          <cell r="B968" t="str">
            <v>Manganese</v>
          </cell>
          <cell r="C968">
            <v>780</v>
          </cell>
        </row>
        <row r="969">
          <cell r="A969" t="str">
            <v>onshore wind</v>
          </cell>
          <cell r="B969" t="str">
            <v>Molybdenum</v>
          </cell>
          <cell r="C969">
            <v>119</v>
          </cell>
        </row>
        <row r="970">
          <cell r="A970" t="str">
            <v>onshore wind</v>
          </cell>
          <cell r="B970" t="str">
            <v>Molybdenum</v>
          </cell>
          <cell r="C970">
            <v>99</v>
          </cell>
        </row>
        <row r="971">
          <cell r="A971" t="str">
            <v>onshore wind</v>
          </cell>
          <cell r="B971" t="str">
            <v>Neodymium</v>
          </cell>
          <cell r="C971">
            <v>12</v>
          </cell>
        </row>
        <row r="972">
          <cell r="A972" t="str">
            <v>onshore wind</v>
          </cell>
          <cell r="B972" t="str">
            <v>Neodymium</v>
          </cell>
          <cell r="C972">
            <v>51</v>
          </cell>
        </row>
        <row r="973">
          <cell r="A973" t="str">
            <v>onshore wind</v>
          </cell>
          <cell r="B973" t="str">
            <v>Nickel</v>
          </cell>
          <cell r="C973">
            <v>440</v>
          </cell>
        </row>
        <row r="974">
          <cell r="A974" t="str">
            <v>onshore wind</v>
          </cell>
          <cell r="B974" t="str">
            <v>Nickel</v>
          </cell>
          <cell r="C974">
            <v>430</v>
          </cell>
        </row>
        <row r="975">
          <cell r="A975" t="str">
            <v>onshore wind</v>
          </cell>
          <cell r="B975" t="str">
            <v>Praseodymium</v>
          </cell>
          <cell r="C975">
            <v>4</v>
          </cell>
        </row>
        <row r="976">
          <cell r="A976" t="str">
            <v>onshore wind</v>
          </cell>
          <cell r="B976" t="str">
            <v>Terbium</v>
          </cell>
          <cell r="C976">
            <v>1</v>
          </cell>
        </row>
        <row r="977">
          <cell r="A977" t="str">
            <v>onshore wind</v>
          </cell>
          <cell r="B977" t="str">
            <v>Zinc</v>
          </cell>
          <cell r="C977">
            <v>5500</v>
          </cell>
        </row>
        <row r="978">
          <cell r="A978" t="str">
            <v>onshore wind</v>
          </cell>
          <cell r="B978" t="str">
            <v>Neodymium</v>
          </cell>
          <cell r="C978">
            <v>36</v>
          </cell>
        </row>
        <row r="979">
          <cell r="A979" t="str">
            <v>onshore wind</v>
          </cell>
          <cell r="B979" t="str">
            <v>Copper</v>
          </cell>
          <cell r="C979">
            <v>1500</v>
          </cell>
        </row>
        <row r="980">
          <cell r="A980" t="str">
            <v>onshore wind</v>
          </cell>
          <cell r="B980" t="str">
            <v>Steel</v>
          </cell>
          <cell r="C980">
            <v>84900</v>
          </cell>
        </row>
        <row r="981">
          <cell r="A981" t="str">
            <v>onshore wind</v>
          </cell>
          <cell r="B981" t="str">
            <v>Copper</v>
          </cell>
          <cell r="C981">
            <v>4982</v>
          </cell>
        </row>
        <row r="982">
          <cell r="A982" t="str">
            <v>onshore wind</v>
          </cell>
          <cell r="B982" t="str">
            <v>Nickel</v>
          </cell>
          <cell r="C982">
            <v>377</v>
          </cell>
        </row>
        <row r="983">
          <cell r="A983" t="str">
            <v>onshore wind</v>
          </cell>
          <cell r="B983" t="str">
            <v>Steel</v>
          </cell>
          <cell r="C983">
            <v>120480</v>
          </cell>
        </row>
        <row r="984">
          <cell r="A984" t="str">
            <v>onshore wind</v>
          </cell>
          <cell r="B984" t="str">
            <v>Fiberglass</v>
          </cell>
          <cell r="C984">
            <v>8980</v>
          </cell>
        </row>
        <row r="985">
          <cell r="A985" t="str">
            <v>onshore wind</v>
          </cell>
          <cell r="B985" t="str">
            <v>Copper</v>
          </cell>
          <cell r="C985">
            <v>1700</v>
          </cell>
        </row>
        <row r="986">
          <cell r="A986" t="str">
            <v>onshore wind</v>
          </cell>
          <cell r="B986" t="str">
            <v>Cement</v>
          </cell>
          <cell r="C986">
            <v>41388</v>
          </cell>
        </row>
        <row r="987">
          <cell r="A987" t="str">
            <v>onshore wind</v>
          </cell>
          <cell r="B987" t="str">
            <v>Cement</v>
          </cell>
          <cell r="C987">
            <v>64214</v>
          </cell>
        </row>
        <row r="988">
          <cell r="A988" t="str">
            <v>onshore wind</v>
          </cell>
          <cell r="B988" t="str">
            <v>Aluminum</v>
          </cell>
          <cell r="C988">
            <v>4900</v>
          </cell>
        </row>
        <row r="989">
          <cell r="A989" t="str">
            <v>onshore wind</v>
          </cell>
          <cell r="B989" t="str">
            <v>Steel</v>
          </cell>
          <cell r="C989">
            <v>130480</v>
          </cell>
        </row>
        <row r="990">
          <cell r="A990" t="str">
            <v>onshore wind</v>
          </cell>
          <cell r="B990" t="str">
            <v>Fiberglass</v>
          </cell>
          <cell r="C990">
            <v>7400</v>
          </cell>
        </row>
        <row r="991">
          <cell r="A991" t="str">
            <v>onshore wind</v>
          </cell>
          <cell r="B991" t="str">
            <v>Copper</v>
          </cell>
          <cell r="C991">
            <v>1740</v>
          </cell>
        </row>
        <row r="992">
          <cell r="A992" t="str">
            <v>onshore wind</v>
          </cell>
          <cell r="B992" t="str">
            <v>Cement</v>
          </cell>
          <cell r="C992">
            <v>47099</v>
          </cell>
        </row>
        <row r="993">
          <cell r="A993" t="str">
            <v>onshore wind</v>
          </cell>
          <cell r="B993" t="str">
            <v>Cement</v>
          </cell>
          <cell r="C993">
            <v>73075</v>
          </cell>
        </row>
        <row r="994">
          <cell r="A994" t="str">
            <v>onshore wind</v>
          </cell>
          <cell r="B994" t="str">
            <v>Aluminum</v>
          </cell>
          <cell r="C994">
            <v>5080</v>
          </cell>
        </row>
        <row r="995">
          <cell r="A995" t="str">
            <v>onshore wind</v>
          </cell>
          <cell r="B995" t="str">
            <v>Aluminum</v>
          </cell>
          <cell r="C995">
            <v>830</v>
          </cell>
        </row>
        <row r="996">
          <cell r="A996" t="str">
            <v>onshore wind</v>
          </cell>
          <cell r="B996" t="str">
            <v>Copper</v>
          </cell>
          <cell r="C996">
            <v>1200</v>
          </cell>
        </row>
        <row r="997">
          <cell r="A997" t="str">
            <v>onshore wind</v>
          </cell>
          <cell r="B997" t="str">
            <v>Copper</v>
          </cell>
          <cell r="C997">
            <v>1750</v>
          </cell>
        </row>
        <row r="998">
          <cell r="A998" t="str">
            <v>onshore wind</v>
          </cell>
          <cell r="B998" t="str">
            <v>Copper</v>
          </cell>
          <cell r="C998">
            <v>1408</v>
          </cell>
        </row>
        <row r="999">
          <cell r="A999" t="str">
            <v>onshore wind</v>
          </cell>
          <cell r="B999" t="str">
            <v>Copper</v>
          </cell>
          <cell r="C999">
            <v>2500</v>
          </cell>
        </row>
        <row r="1000">
          <cell r="A1000" t="str">
            <v>onshore wind</v>
          </cell>
          <cell r="B1000" t="str">
            <v>Nickel</v>
          </cell>
          <cell r="C1000">
            <v>111</v>
          </cell>
        </row>
        <row r="1001">
          <cell r="A1001" t="str">
            <v>onshore wind</v>
          </cell>
          <cell r="B1001" t="str">
            <v>Steel</v>
          </cell>
          <cell r="C1001">
            <v>148000</v>
          </cell>
        </row>
        <row r="1002">
          <cell r="A1002" t="str">
            <v>onshore wind</v>
          </cell>
          <cell r="B1002" t="str">
            <v>Steel</v>
          </cell>
          <cell r="C1002">
            <v>89840</v>
          </cell>
        </row>
        <row r="1003">
          <cell r="A1003" t="str">
            <v>onshore wind</v>
          </cell>
          <cell r="B1003" t="str">
            <v>Aluminum</v>
          </cell>
          <cell r="C1003">
            <v>560</v>
          </cell>
        </row>
        <row r="1004">
          <cell r="A1004" t="str">
            <v>onshore wind</v>
          </cell>
          <cell r="B1004" t="str">
            <v>Dysprosium</v>
          </cell>
          <cell r="C1004">
            <v>1.4</v>
          </cell>
        </row>
        <row r="1005">
          <cell r="A1005" t="str">
            <v>onshore wind</v>
          </cell>
          <cell r="B1005" t="str">
            <v>Dysprosium</v>
          </cell>
          <cell r="C1005">
            <v>1.8</v>
          </cell>
        </row>
        <row r="1006">
          <cell r="A1006" t="str">
            <v>onshore wind</v>
          </cell>
          <cell r="B1006" t="str">
            <v>Dysprosium</v>
          </cell>
          <cell r="C1006">
            <v>3.7</v>
          </cell>
        </row>
        <row r="1007">
          <cell r="A1007" t="str">
            <v>onshore wind</v>
          </cell>
          <cell r="B1007" t="str">
            <v>Dysprosium</v>
          </cell>
          <cell r="C1007">
            <v>2.9</v>
          </cell>
        </row>
        <row r="1008">
          <cell r="A1008" t="str">
            <v>onshore wind</v>
          </cell>
          <cell r="B1008" t="str">
            <v>Neodymium</v>
          </cell>
          <cell r="C1008">
            <v>49.6</v>
          </cell>
        </row>
        <row r="1009">
          <cell r="A1009" t="str">
            <v>onshore wind</v>
          </cell>
          <cell r="B1009" t="str">
            <v>Neodymium</v>
          </cell>
          <cell r="C1009">
            <v>40</v>
          </cell>
        </row>
        <row r="1010">
          <cell r="A1010" t="str">
            <v>onshore wind</v>
          </cell>
          <cell r="B1010" t="str">
            <v>Neodymium</v>
          </cell>
          <cell r="C1010">
            <v>24.8</v>
          </cell>
        </row>
        <row r="1011">
          <cell r="A1011" t="str">
            <v>onshore wind</v>
          </cell>
          <cell r="B1011" t="str">
            <v>Neodymium</v>
          </cell>
          <cell r="C1011">
            <v>20</v>
          </cell>
        </row>
        <row r="1012">
          <cell r="A1012" t="str">
            <v>onshore wind</v>
          </cell>
          <cell r="B1012" t="str">
            <v>Dysprosium</v>
          </cell>
          <cell r="C1012">
            <v>1.6</v>
          </cell>
        </row>
        <row r="1013">
          <cell r="A1013" t="str">
            <v>onshore wind</v>
          </cell>
          <cell r="B1013" t="str">
            <v>Dysprosium</v>
          </cell>
          <cell r="C1013">
            <v>3.3</v>
          </cell>
        </row>
        <row r="1014">
          <cell r="A1014" t="str">
            <v>onshore wind</v>
          </cell>
          <cell r="B1014" t="str">
            <v>Dysprosium</v>
          </cell>
          <cell r="C1014">
            <v>1.6</v>
          </cell>
        </row>
        <row r="1015">
          <cell r="A1015" t="str">
            <v>onshore wind</v>
          </cell>
          <cell r="B1015" t="str">
            <v>Dysprosium</v>
          </cell>
          <cell r="C1015">
            <v>3.3</v>
          </cell>
        </row>
        <row r="1016">
          <cell r="A1016" t="str">
            <v>onshore wind</v>
          </cell>
          <cell r="B1016" t="str">
            <v>Neodymium</v>
          </cell>
          <cell r="C1016">
            <v>20.399999999999999</v>
          </cell>
        </row>
        <row r="1017">
          <cell r="A1017" t="str">
            <v>onshore wind</v>
          </cell>
          <cell r="B1017" t="str">
            <v>Neodymium</v>
          </cell>
          <cell r="C1017">
            <v>40.799999999999997</v>
          </cell>
        </row>
        <row r="1018">
          <cell r="A1018" t="str">
            <v>onshore wind</v>
          </cell>
          <cell r="B1018" t="str">
            <v>Neodymium</v>
          </cell>
          <cell r="C1018">
            <v>16</v>
          </cell>
        </row>
        <row r="1019">
          <cell r="A1019" t="str">
            <v>onshore wind</v>
          </cell>
          <cell r="B1019" t="str">
            <v>Neodymium</v>
          </cell>
          <cell r="C1019">
            <v>24.8</v>
          </cell>
        </row>
        <row r="1020">
          <cell r="A1020" t="str">
            <v>onshore wind</v>
          </cell>
          <cell r="B1020" t="str">
            <v>Neodymium</v>
          </cell>
          <cell r="C1020">
            <v>32</v>
          </cell>
        </row>
        <row r="1021">
          <cell r="A1021" t="str">
            <v>onshore wind</v>
          </cell>
          <cell r="B1021" t="str">
            <v>Neodymium</v>
          </cell>
          <cell r="C1021">
            <v>49.6</v>
          </cell>
        </row>
        <row r="1022">
          <cell r="A1022" t="str">
            <v>onshore wind</v>
          </cell>
          <cell r="B1022" t="str">
            <v>Steel</v>
          </cell>
          <cell r="C1022">
            <v>108667</v>
          </cell>
        </row>
        <row r="1023">
          <cell r="A1023" t="str">
            <v>onshore wind</v>
          </cell>
          <cell r="B1023" t="str">
            <v>Steel</v>
          </cell>
          <cell r="C1023">
            <v>181200</v>
          </cell>
        </row>
        <row r="1024">
          <cell r="A1024" t="str">
            <v>onshore wind</v>
          </cell>
          <cell r="B1024" t="str">
            <v>Steel</v>
          </cell>
          <cell r="C1024">
            <v>117667</v>
          </cell>
        </row>
        <row r="1025">
          <cell r="A1025" t="str">
            <v>onshore wind</v>
          </cell>
          <cell r="B1025" t="str">
            <v>Steel</v>
          </cell>
          <cell r="C1025">
            <v>114266</v>
          </cell>
        </row>
        <row r="1026">
          <cell r="A1026" t="str">
            <v>onshore wind</v>
          </cell>
          <cell r="B1026" t="str">
            <v>Steel</v>
          </cell>
          <cell r="C1026">
            <v>101176</v>
          </cell>
        </row>
        <row r="1027">
          <cell r="A1027" t="str">
            <v>onshore wind</v>
          </cell>
          <cell r="B1027" t="str">
            <v>Steel</v>
          </cell>
          <cell r="C1027">
            <v>105120</v>
          </cell>
        </row>
        <row r="1028">
          <cell r="A1028" t="str">
            <v>onshore wind</v>
          </cell>
          <cell r="B1028" t="str">
            <v>Steel</v>
          </cell>
          <cell r="C1028">
            <v>129333</v>
          </cell>
        </row>
        <row r="1029">
          <cell r="A1029" t="str">
            <v>onshore wind</v>
          </cell>
          <cell r="B1029" t="str">
            <v>Steel</v>
          </cell>
          <cell r="C1029">
            <v>131150</v>
          </cell>
        </row>
        <row r="1030">
          <cell r="A1030" t="str">
            <v>onshore wind</v>
          </cell>
          <cell r="B1030" t="str">
            <v>Steel</v>
          </cell>
          <cell r="C1030">
            <v>120040</v>
          </cell>
        </row>
        <row r="1031">
          <cell r="A1031" t="str">
            <v>onshore wind</v>
          </cell>
          <cell r="B1031" t="str">
            <v>Steel</v>
          </cell>
          <cell r="C1031">
            <v>133300</v>
          </cell>
        </row>
        <row r="1032">
          <cell r="A1032" t="str">
            <v>onshore wind</v>
          </cell>
          <cell r="B1032" t="str">
            <v>Aluminum</v>
          </cell>
          <cell r="C1032">
            <v>2000</v>
          </cell>
        </row>
        <row r="1033">
          <cell r="A1033" t="str">
            <v>onshore wind</v>
          </cell>
          <cell r="B1033" t="str">
            <v>Aluminum</v>
          </cell>
          <cell r="C1033">
            <v>3200</v>
          </cell>
        </row>
        <row r="1034">
          <cell r="A1034" t="str">
            <v>onshore wind</v>
          </cell>
          <cell r="B1034" t="str">
            <v>Aluminum</v>
          </cell>
          <cell r="C1034">
            <v>1765</v>
          </cell>
        </row>
        <row r="1035">
          <cell r="A1035" t="str">
            <v>onshore wind</v>
          </cell>
          <cell r="B1035" t="str">
            <v>Aluminum</v>
          </cell>
          <cell r="C1035">
            <v>1680</v>
          </cell>
        </row>
        <row r="1036">
          <cell r="A1036" t="str">
            <v>onshore wind</v>
          </cell>
          <cell r="B1036" t="str">
            <v>Aluminum</v>
          </cell>
          <cell r="C1036">
            <v>2133</v>
          </cell>
        </row>
        <row r="1037">
          <cell r="A1037" t="str">
            <v>onshore wind</v>
          </cell>
          <cell r="B1037" t="str">
            <v>Aluminum</v>
          </cell>
          <cell r="C1037">
            <v>2150</v>
          </cell>
        </row>
        <row r="1038">
          <cell r="A1038" t="str">
            <v>onshore wind</v>
          </cell>
          <cell r="B1038" t="str">
            <v>Aluminum</v>
          </cell>
          <cell r="C1038">
            <v>1960</v>
          </cell>
        </row>
        <row r="1039">
          <cell r="A1039" t="str">
            <v>onshore wind</v>
          </cell>
          <cell r="B1039" t="str">
            <v>Aluminum</v>
          </cell>
          <cell r="C1039">
            <v>2200</v>
          </cell>
        </row>
        <row r="1040">
          <cell r="A1040" t="str">
            <v>onshore wind</v>
          </cell>
          <cell r="B1040" t="str">
            <v>Copper</v>
          </cell>
          <cell r="C1040">
            <v>2000</v>
          </cell>
        </row>
        <row r="1041">
          <cell r="A1041" t="str">
            <v>onshore wind</v>
          </cell>
          <cell r="B1041" t="str">
            <v>Copper</v>
          </cell>
          <cell r="C1041">
            <v>3200</v>
          </cell>
        </row>
        <row r="1042">
          <cell r="A1042" t="str">
            <v>onshore wind</v>
          </cell>
          <cell r="B1042" t="str">
            <v>Copper</v>
          </cell>
          <cell r="C1042">
            <v>1867</v>
          </cell>
        </row>
        <row r="1043">
          <cell r="A1043" t="str">
            <v>onshore wind</v>
          </cell>
          <cell r="B1043" t="str">
            <v>Copper</v>
          </cell>
          <cell r="C1043">
            <v>1529</v>
          </cell>
        </row>
        <row r="1044">
          <cell r="A1044" t="str">
            <v>onshore wind</v>
          </cell>
          <cell r="B1044" t="str">
            <v>Copper</v>
          </cell>
          <cell r="C1044">
            <v>1920</v>
          </cell>
        </row>
        <row r="1045">
          <cell r="A1045" t="str">
            <v>onshore wind</v>
          </cell>
          <cell r="B1045" t="str">
            <v>Copper</v>
          </cell>
          <cell r="C1045">
            <v>2066</v>
          </cell>
        </row>
        <row r="1046">
          <cell r="A1046" t="str">
            <v>onshore wind</v>
          </cell>
          <cell r="B1046" t="str">
            <v>Copper</v>
          </cell>
          <cell r="C1046">
            <v>2200</v>
          </cell>
        </row>
        <row r="1047">
          <cell r="A1047" t="str">
            <v>onshore wind</v>
          </cell>
          <cell r="B1047" t="str">
            <v>Copper</v>
          </cell>
          <cell r="C1047">
            <v>2242</v>
          </cell>
        </row>
        <row r="1048">
          <cell r="A1048" t="str">
            <v>onshore wind</v>
          </cell>
          <cell r="B1048" t="str">
            <v>Copper</v>
          </cell>
          <cell r="C1048">
            <v>2478</v>
          </cell>
        </row>
        <row r="1049">
          <cell r="A1049" t="str">
            <v>onshore wind</v>
          </cell>
          <cell r="B1049" t="str">
            <v>Copper</v>
          </cell>
          <cell r="C1049">
            <v>2333</v>
          </cell>
        </row>
        <row r="1050">
          <cell r="A1050" t="str">
            <v>onshore wind</v>
          </cell>
          <cell r="B1050" t="str">
            <v>Copper</v>
          </cell>
          <cell r="C1050">
            <v>2520</v>
          </cell>
        </row>
        <row r="1051">
          <cell r="A1051" t="str">
            <v>onshore wind</v>
          </cell>
          <cell r="B1051" t="str">
            <v>Copper</v>
          </cell>
          <cell r="C1051">
            <v>3057</v>
          </cell>
        </row>
        <row r="1052">
          <cell r="A1052" t="str">
            <v>onshore wind</v>
          </cell>
          <cell r="B1052" t="str">
            <v>Copper</v>
          </cell>
          <cell r="C1052">
            <v>892</v>
          </cell>
        </row>
        <row r="1053">
          <cell r="A1053" t="str">
            <v>onshore wind</v>
          </cell>
          <cell r="B1053" t="str">
            <v>Copper</v>
          </cell>
          <cell r="C1053">
            <v>1067</v>
          </cell>
        </row>
        <row r="1054">
          <cell r="A1054" t="str">
            <v>onshore wind</v>
          </cell>
          <cell r="B1054" t="str">
            <v>Copper</v>
          </cell>
          <cell r="C1054">
            <v>5761</v>
          </cell>
        </row>
        <row r="1055">
          <cell r="A1055" t="str">
            <v>onshore wind</v>
          </cell>
          <cell r="B1055" t="str">
            <v>Copper</v>
          </cell>
          <cell r="C1055">
            <v>2994</v>
          </cell>
        </row>
        <row r="1056">
          <cell r="A1056" t="str">
            <v>onshore wind</v>
          </cell>
          <cell r="B1056" t="str">
            <v>Copper</v>
          </cell>
          <cell r="C1056">
            <v>6759</v>
          </cell>
        </row>
        <row r="1057">
          <cell r="A1057" t="str">
            <v>onshore wind</v>
          </cell>
          <cell r="B1057" t="str">
            <v>Copper</v>
          </cell>
          <cell r="C1057">
            <v>2540</v>
          </cell>
        </row>
        <row r="1058">
          <cell r="A1058" t="str">
            <v>onshore wind</v>
          </cell>
          <cell r="B1058" t="str">
            <v>Copper</v>
          </cell>
          <cell r="C1058">
            <v>3538</v>
          </cell>
        </row>
        <row r="1059">
          <cell r="A1059" t="str">
            <v>onshore wind</v>
          </cell>
          <cell r="B1059" t="str">
            <v>Dysprosium</v>
          </cell>
          <cell r="C1059">
            <v>21</v>
          </cell>
        </row>
        <row r="1060">
          <cell r="A1060" t="str">
            <v>onshore wind</v>
          </cell>
          <cell r="B1060" t="str">
            <v>Neodymium</v>
          </cell>
          <cell r="C1060">
            <v>202.5</v>
          </cell>
        </row>
        <row r="1061">
          <cell r="A1061" t="str">
            <v>onshore wind</v>
          </cell>
          <cell r="B1061" t="str">
            <v>Steel</v>
          </cell>
          <cell r="C1061">
            <v>132000</v>
          </cell>
        </row>
        <row r="1062">
          <cell r="A1062" t="str">
            <v>onshore wind</v>
          </cell>
          <cell r="B1062" t="str">
            <v>Steel</v>
          </cell>
          <cell r="C1062">
            <v>119500</v>
          </cell>
        </row>
        <row r="1063">
          <cell r="A1063" t="str">
            <v>onshore wind</v>
          </cell>
          <cell r="B1063" t="str">
            <v>Aluminum</v>
          </cell>
          <cell r="C1063">
            <v>500</v>
          </cell>
        </row>
        <row r="1064">
          <cell r="A1064" t="str">
            <v>onshore wind</v>
          </cell>
          <cell r="B1064" t="str">
            <v>Aluminum</v>
          </cell>
          <cell r="C1064">
            <v>700</v>
          </cell>
        </row>
        <row r="1065">
          <cell r="A1065" t="str">
            <v>onshore wind</v>
          </cell>
          <cell r="B1065" t="str">
            <v>Boron</v>
          </cell>
          <cell r="C1065">
            <v>6</v>
          </cell>
        </row>
        <row r="1066">
          <cell r="A1066" t="str">
            <v>onshore wind</v>
          </cell>
          <cell r="B1066" t="str">
            <v>Chromium</v>
          </cell>
          <cell r="C1066">
            <v>525</v>
          </cell>
        </row>
        <row r="1067">
          <cell r="A1067" t="str">
            <v>onshore wind</v>
          </cell>
          <cell r="B1067" t="str">
            <v>Copper</v>
          </cell>
          <cell r="C1067">
            <v>5000</v>
          </cell>
        </row>
        <row r="1068">
          <cell r="A1068" t="str">
            <v>onshore wind</v>
          </cell>
          <cell r="B1068" t="str">
            <v>Copper</v>
          </cell>
          <cell r="C1068">
            <v>3000</v>
          </cell>
        </row>
        <row r="1069">
          <cell r="A1069" t="str">
            <v>onshore wind</v>
          </cell>
          <cell r="B1069" t="str">
            <v>Dysprosium</v>
          </cell>
          <cell r="C1069">
            <v>6</v>
          </cell>
        </row>
        <row r="1070">
          <cell r="A1070" t="str">
            <v>onshore wind</v>
          </cell>
          <cell r="B1070" t="str">
            <v>Dysprosium</v>
          </cell>
          <cell r="C1070">
            <v>17</v>
          </cell>
        </row>
        <row r="1071">
          <cell r="A1071" t="str">
            <v>onshore wind</v>
          </cell>
          <cell r="B1071" t="str">
            <v>Manganese</v>
          </cell>
          <cell r="C1071">
            <v>790</v>
          </cell>
        </row>
        <row r="1072">
          <cell r="A1072" t="str">
            <v>onshore wind</v>
          </cell>
          <cell r="B1072" t="str">
            <v>Molybdenum</v>
          </cell>
          <cell r="C1072">
            <v>109</v>
          </cell>
        </row>
        <row r="1073">
          <cell r="A1073" t="str">
            <v>onshore wind</v>
          </cell>
          <cell r="B1073" t="str">
            <v>Neodymium</v>
          </cell>
          <cell r="C1073">
            <v>28</v>
          </cell>
        </row>
        <row r="1074">
          <cell r="A1074" t="str">
            <v>onshore wind</v>
          </cell>
          <cell r="B1074" t="str">
            <v>Neodymium</v>
          </cell>
          <cell r="C1074">
            <v>180</v>
          </cell>
        </row>
        <row r="1075">
          <cell r="A1075" t="str">
            <v>onshore wind</v>
          </cell>
          <cell r="B1075" t="str">
            <v>Nickel</v>
          </cell>
          <cell r="C1075">
            <v>340</v>
          </cell>
        </row>
        <row r="1076">
          <cell r="A1076" t="str">
            <v>onshore wind</v>
          </cell>
          <cell r="B1076" t="str">
            <v>Nickel</v>
          </cell>
          <cell r="C1076">
            <v>240</v>
          </cell>
        </row>
        <row r="1077">
          <cell r="A1077" t="str">
            <v>onshore wind</v>
          </cell>
          <cell r="B1077" t="str">
            <v>Praseodymium</v>
          </cell>
          <cell r="C1077">
            <v>35</v>
          </cell>
        </row>
        <row r="1078">
          <cell r="A1078" t="str">
            <v>onshore wind</v>
          </cell>
          <cell r="B1078" t="str">
            <v>Praseodymium</v>
          </cell>
          <cell r="C1078">
            <v>9</v>
          </cell>
        </row>
        <row r="1079">
          <cell r="A1079" t="str">
            <v>onshore wind</v>
          </cell>
          <cell r="B1079" t="str">
            <v>Terbium</v>
          </cell>
          <cell r="C1079">
            <v>1</v>
          </cell>
        </row>
        <row r="1080">
          <cell r="A1080" t="str">
            <v>onshore wind</v>
          </cell>
          <cell r="B1080" t="str">
            <v>Terbium</v>
          </cell>
          <cell r="C1080">
            <v>7</v>
          </cell>
        </row>
        <row r="1081">
          <cell r="A1081" t="str">
            <v>onshore wind</v>
          </cell>
          <cell r="B1081" t="str">
            <v>Zinc</v>
          </cell>
          <cell r="C1081">
            <v>5500</v>
          </cell>
        </row>
        <row r="1082">
          <cell r="A1082" t="str">
            <v>onshore wind</v>
          </cell>
          <cell r="B1082" t="str">
            <v>Neodymium</v>
          </cell>
          <cell r="C1082">
            <v>180.5</v>
          </cell>
        </row>
        <row r="1083">
          <cell r="A1083" t="str">
            <v>onshore wind</v>
          </cell>
          <cell r="B1083" t="str">
            <v>Neodymium</v>
          </cell>
          <cell r="C1083">
            <v>186</v>
          </cell>
        </row>
        <row r="1084">
          <cell r="A1084" t="str">
            <v>onshore wind</v>
          </cell>
          <cell r="B1084" t="str">
            <v>Dysprosium</v>
          </cell>
          <cell r="C1084">
            <v>12</v>
          </cell>
        </row>
        <row r="1085">
          <cell r="A1085" t="str">
            <v>onshore wind</v>
          </cell>
          <cell r="B1085" t="str">
            <v>Aluminum</v>
          </cell>
          <cell r="C1085">
            <v>1060</v>
          </cell>
        </row>
        <row r="1086">
          <cell r="A1086" t="str">
            <v>onshore wind</v>
          </cell>
          <cell r="B1086" t="str">
            <v>Chromium</v>
          </cell>
          <cell r="C1086">
            <v>239</v>
          </cell>
        </row>
        <row r="1087">
          <cell r="A1087" t="str">
            <v>onshore wind</v>
          </cell>
          <cell r="B1087" t="str">
            <v>Copper</v>
          </cell>
          <cell r="C1087">
            <v>10000</v>
          </cell>
        </row>
        <row r="1088">
          <cell r="A1088" t="str">
            <v>onshore wind</v>
          </cell>
          <cell r="B1088" t="str">
            <v>Dysprosium</v>
          </cell>
          <cell r="C1088">
            <v>29</v>
          </cell>
        </row>
        <row r="1089">
          <cell r="A1089" t="str">
            <v>onshore wind</v>
          </cell>
          <cell r="B1089" t="str">
            <v>Lead</v>
          </cell>
          <cell r="C1089">
            <v>6720</v>
          </cell>
        </row>
        <row r="1090">
          <cell r="A1090" t="str">
            <v>onshore wind</v>
          </cell>
          <cell r="B1090" t="str">
            <v>Neodymium</v>
          </cell>
          <cell r="C1090">
            <v>183</v>
          </cell>
        </row>
        <row r="1091">
          <cell r="A1091" t="str">
            <v>onshore wind</v>
          </cell>
          <cell r="B1091" t="str">
            <v>Nickel</v>
          </cell>
          <cell r="C1091">
            <v>111</v>
          </cell>
        </row>
        <row r="1092">
          <cell r="A1092" t="str">
            <v>onshore wind</v>
          </cell>
          <cell r="B1092" t="str">
            <v>Praseodymium</v>
          </cell>
          <cell r="C1092">
            <v>48</v>
          </cell>
        </row>
        <row r="1093">
          <cell r="A1093" t="str">
            <v>onshore wind</v>
          </cell>
          <cell r="B1093" t="str">
            <v>Steel</v>
          </cell>
          <cell r="C1093">
            <v>132000</v>
          </cell>
        </row>
        <row r="1094">
          <cell r="A1094" t="str">
            <v>onshore wind</v>
          </cell>
          <cell r="B1094" t="str">
            <v>Terbium</v>
          </cell>
          <cell r="C1094">
            <v>1.3</v>
          </cell>
        </row>
        <row r="1095">
          <cell r="A1095" t="str">
            <v>onshore wind</v>
          </cell>
          <cell r="B1095" t="str">
            <v>Copper</v>
          </cell>
          <cell r="C1095">
            <v>4200</v>
          </cell>
        </row>
        <row r="1096">
          <cell r="A1096" t="str">
            <v>onshore wind</v>
          </cell>
          <cell r="B1096" t="str">
            <v>Steel</v>
          </cell>
          <cell r="C1096">
            <v>122780</v>
          </cell>
        </row>
        <row r="1097">
          <cell r="A1097" t="str">
            <v>onshore wind</v>
          </cell>
          <cell r="B1097" t="str">
            <v>Fiberglass</v>
          </cell>
          <cell r="C1097">
            <v>9580</v>
          </cell>
        </row>
        <row r="1098">
          <cell r="A1098" t="str">
            <v>onshore wind</v>
          </cell>
          <cell r="B1098" t="str">
            <v>Copper</v>
          </cell>
          <cell r="C1098">
            <v>3320</v>
          </cell>
        </row>
        <row r="1099">
          <cell r="A1099" t="str">
            <v>onshore wind</v>
          </cell>
          <cell r="B1099" t="str">
            <v>Cement</v>
          </cell>
          <cell r="C1099">
            <v>38717</v>
          </cell>
        </row>
        <row r="1100">
          <cell r="A1100" t="str">
            <v>onshore wind</v>
          </cell>
          <cell r="B1100" t="str">
            <v>Cement</v>
          </cell>
          <cell r="C1100">
            <v>60070</v>
          </cell>
        </row>
        <row r="1101">
          <cell r="A1101" t="str">
            <v>onshore wind</v>
          </cell>
          <cell r="B1101" t="str">
            <v>Aluminum</v>
          </cell>
          <cell r="C1101">
            <v>13200</v>
          </cell>
        </row>
        <row r="1102">
          <cell r="A1102" t="str">
            <v>onshore wind</v>
          </cell>
          <cell r="B1102" t="str">
            <v>Copper</v>
          </cell>
          <cell r="C1102">
            <v>4700</v>
          </cell>
        </row>
        <row r="1103">
          <cell r="A1103" t="str">
            <v>onshore wind</v>
          </cell>
          <cell r="B1103" t="str">
            <v>Dysprosium</v>
          </cell>
          <cell r="C1103">
            <v>14</v>
          </cell>
        </row>
        <row r="1104">
          <cell r="A1104" t="str">
            <v>onshore wind</v>
          </cell>
          <cell r="B1104" t="str">
            <v>Dysprosium</v>
          </cell>
          <cell r="C1104">
            <v>13.3</v>
          </cell>
        </row>
        <row r="1105">
          <cell r="A1105" t="str">
            <v>onshore wind</v>
          </cell>
          <cell r="B1105" t="str">
            <v>Neodymium</v>
          </cell>
          <cell r="C1105">
            <v>150</v>
          </cell>
        </row>
        <row r="1106">
          <cell r="A1106" t="str">
            <v>onshore wind</v>
          </cell>
          <cell r="B1106" t="str">
            <v>Neodymium</v>
          </cell>
          <cell r="C1106">
            <v>200</v>
          </cell>
        </row>
        <row r="1107">
          <cell r="A1107" t="str">
            <v>onshore wind</v>
          </cell>
          <cell r="B1107" t="str">
            <v>Steel</v>
          </cell>
          <cell r="C1107">
            <v>76160</v>
          </cell>
        </row>
        <row r="1108">
          <cell r="A1108" t="str">
            <v>onshore wind</v>
          </cell>
          <cell r="B1108" t="str">
            <v>Dysprosium</v>
          </cell>
          <cell r="C1108">
            <v>24</v>
          </cell>
        </row>
        <row r="1109">
          <cell r="A1109" t="str">
            <v>onshore wind</v>
          </cell>
          <cell r="B1109" t="str">
            <v>Dysprosium</v>
          </cell>
          <cell r="C1109">
            <v>27.7</v>
          </cell>
        </row>
        <row r="1110">
          <cell r="A1110" t="str">
            <v>onshore wind</v>
          </cell>
          <cell r="B1110" t="str">
            <v>Dysprosium</v>
          </cell>
          <cell r="C1110">
            <v>28</v>
          </cell>
        </row>
        <row r="1111">
          <cell r="A1111" t="str">
            <v>onshore wind</v>
          </cell>
          <cell r="B1111" t="str">
            <v>Neodymium</v>
          </cell>
          <cell r="C1111">
            <v>180</v>
          </cell>
        </row>
        <row r="1112">
          <cell r="A1112" t="str">
            <v>onshore wind</v>
          </cell>
          <cell r="B1112" t="str">
            <v>Neodymium</v>
          </cell>
          <cell r="C1112">
            <v>198</v>
          </cell>
        </row>
        <row r="1113">
          <cell r="A1113" t="str">
            <v>onshore wind</v>
          </cell>
          <cell r="B1113" t="str">
            <v>Dysprosium</v>
          </cell>
          <cell r="C1113">
            <v>8.1</v>
          </cell>
        </row>
        <row r="1114">
          <cell r="A1114" t="str">
            <v>onshore wind</v>
          </cell>
          <cell r="B1114" t="str">
            <v>Neodymium</v>
          </cell>
          <cell r="C1114">
            <v>117.45</v>
          </cell>
        </row>
        <row r="1115">
          <cell r="A1115" t="str">
            <v>onshore wind</v>
          </cell>
          <cell r="B1115" t="str">
            <v>Dysprosium</v>
          </cell>
          <cell r="C1115">
            <v>14</v>
          </cell>
        </row>
        <row r="1116">
          <cell r="A1116" t="str">
            <v>onshore wind</v>
          </cell>
          <cell r="B1116" t="str">
            <v>Dysprosium</v>
          </cell>
          <cell r="C1116">
            <v>28</v>
          </cell>
        </row>
        <row r="1117">
          <cell r="A1117" t="str">
            <v>onshore wind</v>
          </cell>
          <cell r="B1117" t="str">
            <v>Dysprosium</v>
          </cell>
          <cell r="C1117">
            <v>21</v>
          </cell>
        </row>
        <row r="1118">
          <cell r="A1118" t="str">
            <v>onshore wind</v>
          </cell>
          <cell r="B1118" t="str">
            <v>Neodymium</v>
          </cell>
          <cell r="C1118">
            <v>150</v>
          </cell>
        </row>
        <row r="1119">
          <cell r="A1119" t="str">
            <v>onshore wind</v>
          </cell>
          <cell r="B1119" t="str">
            <v>Neodymium</v>
          </cell>
          <cell r="C1119">
            <v>220</v>
          </cell>
        </row>
        <row r="1120">
          <cell r="A1120" t="str">
            <v>onshore wind</v>
          </cell>
          <cell r="B1120" t="str">
            <v>Neodymium</v>
          </cell>
          <cell r="C1120">
            <v>185</v>
          </cell>
        </row>
        <row r="1121">
          <cell r="A1121" t="str">
            <v>onshore wind</v>
          </cell>
          <cell r="B1121" t="str">
            <v>Terbium</v>
          </cell>
          <cell r="C1121">
            <v>6.2</v>
          </cell>
        </row>
        <row r="1122">
          <cell r="A1122" t="str">
            <v>onshore wind</v>
          </cell>
          <cell r="B1122" t="str">
            <v>Terbium</v>
          </cell>
          <cell r="C1122">
            <v>9</v>
          </cell>
        </row>
        <row r="1123">
          <cell r="A1123" t="str">
            <v>onshore wind</v>
          </cell>
          <cell r="B1123" t="str">
            <v>Terbium</v>
          </cell>
          <cell r="C1123">
            <v>7.6</v>
          </cell>
        </row>
        <row r="1124">
          <cell r="A1124" t="str">
            <v>onshore wind</v>
          </cell>
          <cell r="B1124" t="str">
            <v>Terbium</v>
          </cell>
          <cell r="C1124">
            <v>8</v>
          </cell>
        </row>
        <row r="1125">
          <cell r="A1125" t="str">
            <v>onshore wind</v>
          </cell>
          <cell r="B1125" t="str">
            <v>Copper</v>
          </cell>
          <cell r="C1125">
            <v>4700</v>
          </cell>
        </row>
        <row r="1126">
          <cell r="A1126" t="str">
            <v>onshore wind</v>
          </cell>
          <cell r="B1126" t="str">
            <v>Dysprosium</v>
          </cell>
          <cell r="C1126">
            <v>13</v>
          </cell>
        </row>
        <row r="1127">
          <cell r="A1127" t="str">
            <v>onshore wind</v>
          </cell>
          <cell r="B1127" t="str">
            <v>Neodymium</v>
          </cell>
          <cell r="C1127">
            <v>200</v>
          </cell>
        </row>
        <row r="1128">
          <cell r="A1128" t="str">
            <v>onshore wind</v>
          </cell>
          <cell r="B1128" t="str">
            <v>Nickel</v>
          </cell>
          <cell r="C1128">
            <v>377</v>
          </cell>
        </row>
        <row r="1129">
          <cell r="A1129" t="str">
            <v>onshore wind</v>
          </cell>
          <cell r="B1129" t="str">
            <v>Neodymium</v>
          </cell>
          <cell r="C1129">
            <v>203</v>
          </cell>
        </row>
        <row r="1130">
          <cell r="A1130" t="str">
            <v>onshore wind</v>
          </cell>
          <cell r="B1130" t="str">
            <v>Dysprosium</v>
          </cell>
          <cell r="C1130">
            <v>14</v>
          </cell>
        </row>
        <row r="1131">
          <cell r="A1131" t="str">
            <v>onshore wind</v>
          </cell>
          <cell r="B1131" t="str">
            <v>Neodymium</v>
          </cell>
          <cell r="C1131">
            <v>310</v>
          </cell>
        </row>
        <row r="1132">
          <cell r="A1132" t="str">
            <v>onshore wind</v>
          </cell>
          <cell r="B1132" t="str">
            <v>Neodymium</v>
          </cell>
          <cell r="C1132">
            <v>166</v>
          </cell>
        </row>
        <row r="1133">
          <cell r="A1133" t="str">
            <v>onshore wind</v>
          </cell>
          <cell r="B1133" t="str">
            <v>Neodymium</v>
          </cell>
          <cell r="C1133">
            <v>56</v>
          </cell>
        </row>
        <row r="1134">
          <cell r="A1134" t="str">
            <v>onshore wind</v>
          </cell>
          <cell r="B1134" t="str">
            <v>Neodymium</v>
          </cell>
          <cell r="C1134">
            <v>244</v>
          </cell>
        </row>
        <row r="1135">
          <cell r="A1135" t="str">
            <v>onshore wind</v>
          </cell>
          <cell r="B1135" t="str">
            <v>Neodymium</v>
          </cell>
          <cell r="C1135">
            <v>127</v>
          </cell>
        </row>
        <row r="1136">
          <cell r="A1136" t="str">
            <v>onshore wind</v>
          </cell>
          <cell r="B1136" t="str">
            <v>Neodymium</v>
          </cell>
          <cell r="C1136">
            <v>38</v>
          </cell>
        </row>
        <row r="1137">
          <cell r="A1137" t="str">
            <v>onshore wind</v>
          </cell>
          <cell r="B1137" t="str">
            <v>Praseodymium</v>
          </cell>
          <cell r="C1137">
            <v>75</v>
          </cell>
        </row>
        <row r="1138">
          <cell r="A1138" t="str">
            <v>onshore wind</v>
          </cell>
          <cell r="B1138" t="str">
            <v>Praseodymium</v>
          </cell>
          <cell r="C1138">
            <v>17</v>
          </cell>
        </row>
        <row r="1139">
          <cell r="A1139" t="str">
            <v>onshore wind</v>
          </cell>
          <cell r="B1139" t="str">
            <v>Praseodymium</v>
          </cell>
          <cell r="C1139">
            <v>3</v>
          </cell>
        </row>
        <row r="1140">
          <cell r="A1140" t="str">
            <v>onshore wind</v>
          </cell>
          <cell r="B1140" t="str">
            <v>Praseodymium</v>
          </cell>
          <cell r="C1140">
            <v>59</v>
          </cell>
        </row>
        <row r="1141">
          <cell r="A1141" t="str">
            <v>onshore wind</v>
          </cell>
          <cell r="B1141" t="str">
            <v>Praseodymium</v>
          </cell>
          <cell r="C1141">
            <v>13</v>
          </cell>
        </row>
        <row r="1142">
          <cell r="A1142" t="str">
            <v>onshore wind</v>
          </cell>
          <cell r="B1142" t="str">
            <v>Praseodymium</v>
          </cell>
          <cell r="C1142">
            <v>2</v>
          </cell>
        </row>
        <row r="1143">
          <cell r="A1143" t="str">
            <v>onshore wind</v>
          </cell>
          <cell r="B1143" t="str">
            <v>Dysprosium</v>
          </cell>
          <cell r="C1143">
            <v>50</v>
          </cell>
        </row>
        <row r="1144">
          <cell r="A1144" t="str">
            <v>onshore wind</v>
          </cell>
          <cell r="B1144" t="str">
            <v>Dysprosium</v>
          </cell>
          <cell r="C1144">
            <v>17</v>
          </cell>
        </row>
        <row r="1145">
          <cell r="A1145" t="str">
            <v>onshore wind</v>
          </cell>
          <cell r="B1145" t="str">
            <v>Dysprosium</v>
          </cell>
          <cell r="C1145">
            <v>3</v>
          </cell>
        </row>
        <row r="1146">
          <cell r="A1146" t="str">
            <v>onshore wind</v>
          </cell>
          <cell r="B1146" t="str">
            <v>Dysprosium</v>
          </cell>
          <cell r="C1146">
            <v>39</v>
          </cell>
        </row>
        <row r="1147">
          <cell r="A1147" t="str">
            <v>onshore wind</v>
          </cell>
          <cell r="B1147" t="str">
            <v>Dysprosium</v>
          </cell>
          <cell r="C1147">
            <v>13</v>
          </cell>
        </row>
        <row r="1148">
          <cell r="A1148" t="str">
            <v>onshore wind</v>
          </cell>
          <cell r="B1148" t="str">
            <v>Dysprosium</v>
          </cell>
          <cell r="C1148">
            <v>2</v>
          </cell>
        </row>
        <row r="1149">
          <cell r="A1149" t="str">
            <v>onshore wind</v>
          </cell>
          <cell r="B1149" t="str">
            <v>Terbium</v>
          </cell>
          <cell r="C1149">
            <v>30</v>
          </cell>
        </row>
        <row r="1150">
          <cell r="A1150" t="str">
            <v>onshore wind</v>
          </cell>
          <cell r="B1150" t="str">
            <v>Terbium</v>
          </cell>
          <cell r="C1150">
            <v>9</v>
          </cell>
        </row>
        <row r="1151">
          <cell r="A1151" t="str">
            <v>onshore wind</v>
          </cell>
          <cell r="B1151" t="str">
            <v>Terbium</v>
          </cell>
          <cell r="C1151">
            <v>2</v>
          </cell>
        </row>
        <row r="1152">
          <cell r="A1152" t="str">
            <v>onshore wind</v>
          </cell>
          <cell r="B1152" t="str">
            <v>Terbium</v>
          </cell>
          <cell r="C1152">
            <v>24</v>
          </cell>
        </row>
        <row r="1153">
          <cell r="A1153" t="str">
            <v>onshore wind</v>
          </cell>
          <cell r="B1153" t="str">
            <v>Terbium</v>
          </cell>
          <cell r="C1153">
            <v>7</v>
          </cell>
        </row>
        <row r="1154">
          <cell r="A1154" t="str">
            <v>onshore wind</v>
          </cell>
          <cell r="B1154" t="str">
            <v>Terbium</v>
          </cell>
          <cell r="C1154">
            <v>1</v>
          </cell>
        </row>
        <row r="1155">
          <cell r="A1155" t="str">
            <v>onshore wind</v>
          </cell>
          <cell r="B1155" t="str">
            <v>Dysprosium</v>
          </cell>
          <cell r="C1155">
            <v>7.3</v>
          </cell>
        </row>
        <row r="1156">
          <cell r="A1156" t="str">
            <v>onshore wind</v>
          </cell>
          <cell r="B1156" t="str">
            <v>Neodymium</v>
          </cell>
          <cell r="C1156">
            <v>105.85</v>
          </cell>
        </row>
        <row r="1157">
          <cell r="A1157" t="str">
            <v>onshore wind</v>
          </cell>
          <cell r="B1157" t="str">
            <v>Yttrium</v>
          </cell>
          <cell r="C1157">
            <v>0.45</v>
          </cell>
        </row>
        <row r="1158">
          <cell r="A1158" t="str">
            <v>onshore wind</v>
          </cell>
          <cell r="B1158" t="str">
            <v>Yttrium</v>
          </cell>
          <cell r="C1158">
            <v>2</v>
          </cell>
        </row>
        <row r="1159">
          <cell r="A1159" t="str">
            <v>onshore wind</v>
          </cell>
          <cell r="B1159" t="str">
            <v>Copper</v>
          </cell>
          <cell r="C1159">
            <v>5500</v>
          </cell>
        </row>
        <row r="1160">
          <cell r="A1160" t="str">
            <v>onshore wind</v>
          </cell>
          <cell r="B1160" t="str">
            <v>Copper</v>
          </cell>
          <cell r="C1160">
            <v>4700</v>
          </cell>
        </row>
        <row r="1161">
          <cell r="A1161" t="str">
            <v>onshore wind</v>
          </cell>
          <cell r="B1161" t="str">
            <v>Dysprosium</v>
          </cell>
          <cell r="C1161">
            <v>14</v>
          </cell>
        </row>
        <row r="1162">
          <cell r="A1162" t="str">
            <v>onshore wind</v>
          </cell>
          <cell r="B1162" t="str">
            <v>Dysprosium</v>
          </cell>
          <cell r="C1162">
            <v>13</v>
          </cell>
        </row>
        <row r="1163">
          <cell r="A1163" t="str">
            <v>onshore wind</v>
          </cell>
          <cell r="B1163" t="str">
            <v>Dysprosium</v>
          </cell>
          <cell r="C1163">
            <v>18</v>
          </cell>
        </row>
        <row r="1164">
          <cell r="A1164" t="str">
            <v>onshore wind</v>
          </cell>
          <cell r="B1164" t="str">
            <v>Dysprosium</v>
          </cell>
          <cell r="C1164">
            <v>13.3</v>
          </cell>
        </row>
        <row r="1165">
          <cell r="A1165" t="str">
            <v>onshore wind</v>
          </cell>
          <cell r="B1165" t="str">
            <v>Neodymium</v>
          </cell>
          <cell r="C1165">
            <v>150</v>
          </cell>
        </row>
        <row r="1166">
          <cell r="A1166" t="str">
            <v>onshore wind</v>
          </cell>
          <cell r="B1166" t="str">
            <v>Neodymium</v>
          </cell>
          <cell r="C1166">
            <v>200</v>
          </cell>
        </row>
        <row r="1167">
          <cell r="A1167" t="str">
            <v>onshore wind</v>
          </cell>
          <cell r="B1167" t="str">
            <v>Neodymium</v>
          </cell>
          <cell r="C1167">
            <v>195</v>
          </cell>
        </row>
        <row r="1168">
          <cell r="A1168" t="str">
            <v>onshore wind</v>
          </cell>
          <cell r="B1168" t="str">
            <v>Neodymium</v>
          </cell>
          <cell r="C1168">
            <v>186</v>
          </cell>
        </row>
        <row r="1169">
          <cell r="A1169" t="str">
            <v>onshore wind</v>
          </cell>
          <cell r="B1169" t="str">
            <v>Nickel</v>
          </cell>
          <cell r="C1169">
            <v>112</v>
          </cell>
        </row>
        <row r="1170">
          <cell r="A1170" t="str">
            <v>onshore wind</v>
          </cell>
          <cell r="B1170" t="str">
            <v>Steel</v>
          </cell>
          <cell r="C1170">
            <v>98900</v>
          </cell>
        </row>
        <row r="1171">
          <cell r="A1171" t="str">
            <v>onshore wind</v>
          </cell>
          <cell r="B1171" t="str">
            <v>Steel</v>
          </cell>
          <cell r="C1171">
            <v>120000</v>
          </cell>
        </row>
        <row r="1172">
          <cell r="A1172" t="str">
            <v>onshore wind</v>
          </cell>
          <cell r="B1172" t="str">
            <v>Dysprosium</v>
          </cell>
          <cell r="C1172">
            <v>11.7</v>
          </cell>
        </row>
        <row r="1173">
          <cell r="A1173" t="str">
            <v>onshore wind</v>
          </cell>
          <cell r="B1173" t="str">
            <v>Dysprosium</v>
          </cell>
          <cell r="C1173">
            <v>15</v>
          </cell>
        </row>
        <row r="1174">
          <cell r="A1174" t="str">
            <v>onshore wind</v>
          </cell>
          <cell r="B1174" t="str">
            <v>Neodymium</v>
          </cell>
          <cell r="C1174">
            <v>201.5</v>
          </cell>
        </row>
        <row r="1175">
          <cell r="A1175" t="str">
            <v>onshore wind</v>
          </cell>
          <cell r="B1175" t="str">
            <v>Neodymium</v>
          </cell>
          <cell r="C1175">
            <v>162.5</v>
          </cell>
        </row>
        <row r="1176">
          <cell r="A1176" t="str">
            <v>onshore wind</v>
          </cell>
          <cell r="B1176" t="str">
            <v>Dysprosium</v>
          </cell>
          <cell r="C1176">
            <v>13.4</v>
          </cell>
        </row>
        <row r="1177">
          <cell r="A1177" t="str">
            <v>onshore wind</v>
          </cell>
          <cell r="B1177" t="str">
            <v>Dysprosium</v>
          </cell>
          <cell r="C1177">
            <v>13.4</v>
          </cell>
        </row>
        <row r="1178">
          <cell r="A1178" t="str">
            <v>onshore wind</v>
          </cell>
          <cell r="B1178" t="str">
            <v>Neodymium</v>
          </cell>
          <cell r="C1178">
            <v>165</v>
          </cell>
        </row>
        <row r="1179">
          <cell r="A1179" t="str">
            <v>onshore wind</v>
          </cell>
          <cell r="B1179" t="str">
            <v>Neodymium</v>
          </cell>
          <cell r="C1179">
            <v>165</v>
          </cell>
        </row>
        <row r="1180">
          <cell r="A1180" t="str">
            <v>onshore wind</v>
          </cell>
          <cell r="B1180" t="str">
            <v>Dysprosium</v>
          </cell>
          <cell r="C1180">
            <v>27.7</v>
          </cell>
        </row>
        <row r="1181">
          <cell r="A1181" t="str">
            <v>onshore wind</v>
          </cell>
          <cell r="B1181" t="str">
            <v>Neodymium</v>
          </cell>
          <cell r="C1181">
            <v>198</v>
          </cell>
        </row>
        <row r="1182">
          <cell r="A1182" t="str">
            <v>onshore wind</v>
          </cell>
          <cell r="B1182" t="str">
            <v>Steel</v>
          </cell>
          <cell r="C1182">
            <v>115133</v>
          </cell>
        </row>
        <row r="1183">
          <cell r="A1183" t="str">
            <v>onshore wind</v>
          </cell>
          <cell r="B1183" t="str">
            <v>Steel</v>
          </cell>
          <cell r="C1183">
            <v>116250</v>
          </cell>
        </row>
        <row r="1184">
          <cell r="A1184" t="str">
            <v>onshore wind</v>
          </cell>
          <cell r="B1184" t="str">
            <v>Steel</v>
          </cell>
          <cell r="C1184">
            <v>108920</v>
          </cell>
        </row>
        <row r="1185">
          <cell r="A1185" t="str">
            <v>onshore wind</v>
          </cell>
          <cell r="B1185" t="str">
            <v>Steel</v>
          </cell>
          <cell r="C1185">
            <v>117900</v>
          </cell>
        </row>
        <row r="1186">
          <cell r="A1186" t="str">
            <v>onshore wind</v>
          </cell>
          <cell r="B1186" t="str">
            <v>Aluminum</v>
          </cell>
          <cell r="C1186">
            <v>1733</v>
          </cell>
        </row>
        <row r="1187">
          <cell r="A1187" t="str">
            <v>onshore wind</v>
          </cell>
          <cell r="B1187" t="str">
            <v>Aluminum</v>
          </cell>
          <cell r="C1187">
            <v>1750</v>
          </cell>
        </row>
        <row r="1188">
          <cell r="A1188" t="str">
            <v>onshore wind</v>
          </cell>
          <cell r="B1188" t="str">
            <v>Aluminum</v>
          </cell>
          <cell r="C1188">
            <v>1640</v>
          </cell>
        </row>
        <row r="1189">
          <cell r="A1189" t="str">
            <v>onshore wind</v>
          </cell>
          <cell r="B1189" t="str">
            <v>Aluminum</v>
          </cell>
          <cell r="C1189">
            <v>1800</v>
          </cell>
        </row>
        <row r="1190">
          <cell r="A1190" t="str">
            <v>onshore wind</v>
          </cell>
          <cell r="B1190" t="str">
            <v>Copper</v>
          </cell>
          <cell r="C1190">
            <v>15267</v>
          </cell>
        </row>
        <row r="1191">
          <cell r="A1191" t="str">
            <v>onshore wind</v>
          </cell>
          <cell r="B1191" t="str">
            <v>Copper</v>
          </cell>
          <cell r="C1191">
            <v>15350</v>
          </cell>
        </row>
        <row r="1192">
          <cell r="A1192" t="str">
            <v>onshore wind</v>
          </cell>
          <cell r="B1192" t="str">
            <v>Copper</v>
          </cell>
          <cell r="C1192">
            <v>12680</v>
          </cell>
        </row>
        <row r="1193">
          <cell r="A1193" t="str">
            <v>onshore wind</v>
          </cell>
          <cell r="B1193" t="str">
            <v>Copper</v>
          </cell>
          <cell r="C1193">
            <v>14233</v>
          </cell>
        </row>
        <row r="1194">
          <cell r="A1194" t="str">
            <v>onshore wind</v>
          </cell>
          <cell r="B1194" t="str">
            <v>Copper</v>
          </cell>
          <cell r="C1194">
            <v>2733</v>
          </cell>
        </row>
        <row r="1195">
          <cell r="A1195" t="str">
            <v>onshore wind</v>
          </cell>
          <cell r="B1195" t="str">
            <v>Copper</v>
          </cell>
          <cell r="C1195">
            <v>2520</v>
          </cell>
        </row>
        <row r="1196">
          <cell r="A1196" t="str">
            <v>onshore wind</v>
          </cell>
          <cell r="B1196" t="str">
            <v>Copper</v>
          </cell>
          <cell r="C1196">
            <v>2500</v>
          </cell>
        </row>
        <row r="1197">
          <cell r="A1197" t="str">
            <v>onshore wind</v>
          </cell>
          <cell r="B1197" t="str">
            <v>Copper</v>
          </cell>
          <cell r="C1197">
            <v>4800</v>
          </cell>
        </row>
        <row r="1198">
          <cell r="A1198" t="str">
            <v>onshore wind</v>
          </cell>
          <cell r="B1198" t="str">
            <v>Copper</v>
          </cell>
          <cell r="C1198">
            <v>4609</v>
          </cell>
        </row>
        <row r="1199">
          <cell r="A1199" t="str">
            <v>onshore wind</v>
          </cell>
          <cell r="B1199" t="str">
            <v>Copper</v>
          </cell>
          <cell r="C1199">
            <v>5067</v>
          </cell>
        </row>
        <row r="1200">
          <cell r="A1200" t="str">
            <v>onshore wind</v>
          </cell>
          <cell r="B1200" t="str">
            <v>Copper</v>
          </cell>
          <cell r="C1200">
            <v>2440</v>
          </cell>
        </row>
        <row r="1201">
          <cell r="A1201" t="str">
            <v>onshore wind</v>
          </cell>
          <cell r="B1201" t="str">
            <v>Copper</v>
          </cell>
          <cell r="C1201">
            <v>2514</v>
          </cell>
        </row>
        <row r="1202">
          <cell r="A1202" t="str">
            <v>onshore wind</v>
          </cell>
          <cell r="B1202" t="str">
            <v>Copper</v>
          </cell>
          <cell r="C1202">
            <v>1567</v>
          </cell>
        </row>
        <row r="1203">
          <cell r="A1203" t="str">
            <v>onshore wind</v>
          </cell>
          <cell r="B1203" t="str">
            <v>Copper</v>
          </cell>
          <cell r="C1203">
            <v>1571</v>
          </cell>
        </row>
        <row r="1204">
          <cell r="A1204" t="str">
            <v>onshore wind</v>
          </cell>
          <cell r="B1204" t="str">
            <v>Copper</v>
          </cell>
          <cell r="C1204">
            <v>5560</v>
          </cell>
        </row>
        <row r="1205">
          <cell r="A1205" t="str">
            <v>onshore wind</v>
          </cell>
          <cell r="B1205" t="str">
            <v>Copper</v>
          </cell>
          <cell r="C1205">
            <v>5643</v>
          </cell>
        </row>
        <row r="1206">
          <cell r="A1206" t="str">
            <v>onshore wind</v>
          </cell>
          <cell r="B1206" t="str">
            <v>Copper</v>
          </cell>
          <cell r="C1206">
            <v>4917</v>
          </cell>
        </row>
        <row r="1207">
          <cell r="A1207" t="str">
            <v>onshore wind</v>
          </cell>
          <cell r="B1207" t="str">
            <v>Copper</v>
          </cell>
          <cell r="C1207">
            <v>4896</v>
          </cell>
        </row>
        <row r="1208">
          <cell r="A1208" t="str">
            <v>Solar Distributed</v>
          </cell>
          <cell r="B1208" t="str">
            <v>Copper</v>
          </cell>
          <cell r="C1208">
            <v>7000</v>
          </cell>
        </row>
        <row r="1209">
          <cell r="A1209" t="str">
            <v>Solar Distributed</v>
          </cell>
          <cell r="B1209" t="str">
            <v>Aluminum</v>
          </cell>
          <cell r="C1209">
            <v>38500</v>
          </cell>
        </row>
        <row r="1210">
          <cell r="A1210" t="str">
            <v>Solar Distributed</v>
          </cell>
          <cell r="B1210" t="str">
            <v>Silicon</v>
          </cell>
          <cell r="C1210">
            <v>4</v>
          </cell>
        </row>
        <row r="1211">
          <cell r="A1211" t="str">
            <v>Solar Distributed</v>
          </cell>
          <cell r="B1211" t="str">
            <v>Silver</v>
          </cell>
          <cell r="C1211">
            <v>20</v>
          </cell>
        </row>
        <row r="1212">
          <cell r="A1212" t="str">
            <v>Solar Distributed</v>
          </cell>
          <cell r="B1212" t="str">
            <v>Silver</v>
          </cell>
          <cell r="C1212">
            <v>35.6</v>
          </cell>
        </row>
        <row r="1213">
          <cell r="A1213" t="str">
            <v>Solar Distributed</v>
          </cell>
          <cell r="B1213" t="str">
            <v>Silicon</v>
          </cell>
          <cell r="C1213">
            <v>6629</v>
          </cell>
        </row>
        <row r="1214">
          <cell r="A1214" t="str">
            <v>Solar Distributed</v>
          </cell>
          <cell r="B1214" t="str">
            <v>Silver</v>
          </cell>
          <cell r="C1214">
            <v>11</v>
          </cell>
        </row>
        <row r="1215">
          <cell r="A1215" t="str">
            <v>Solar Distributed</v>
          </cell>
          <cell r="B1215" t="str">
            <v>Silver</v>
          </cell>
          <cell r="C1215">
            <v>80</v>
          </cell>
        </row>
        <row r="1216">
          <cell r="A1216" t="str">
            <v>Solar Distributed</v>
          </cell>
          <cell r="B1216" t="str">
            <v>Lead</v>
          </cell>
          <cell r="C1216">
            <v>5.53</v>
          </cell>
        </row>
        <row r="1217">
          <cell r="A1217" t="str">
            <v>Solar Distributed</v>
          </cell>
          <cell r="B1217" t="str">
            <v>Lead</v>
          </cell>
          <cell r="C1217">
            <v>6.32</v>
          </cell>
        </row>
        <row r="1218">
          <cell r="A1218" t="str">
            <v>Solar Distributed</v>
          </cell>
          <cell r="B1218" t="str">
            <v>Nickel</v>
          </cell>
          <cell r="C1218">
            <v>1.3</v>
          </cell>
        </row>
        <row r="1219">
          <cell r="A1219" t="str">
            <v>Solar Distributed</v>
          </cell>
          <cell r="B1219" t="str">
            <v>Silver</v>
          </cell>
          <cell r="C1219">
            <v>59</v>
          </cell>
        </row>
        <row r="1220">
          <cell r="A1220" t="str">
            <v>Solar Distributed</v>
          </cell>
          <cell r="B1220" t="str">
            <v>Silver</v>
          </cell>
          <cell r="C1220">
            <v>68.17</v>
          </cell>
        </row>
        <row r="1221">
          <cell r="A1221" t="str">
            <v>Solar Distributed</v>
          </cell>
          <cell r="B1221" t="str">
            <v>Copper</v>
          </cell>
          <cell r="C1221">
            <v>825</v>
          </cell>
        </row>
        <row r="1222">
          <cell r="A1222" t="str">
            <v>Solar Distributed</v>
          </cell>
          <cell r="B1222" t="str">
            <v>Copper</v>
          </cell>
          <cell r="C1222">
            <v>943</v>
          </cell>
        </row>
        <row r="1223">
          <cell r="A1223" t="str">
            <v>Solar Distributed</v>
          </cell>
          <cell r="B1223" t="str">
            <v>Silicon</v>
          </cell>
          <cell r="C1223">
            <v>2930</v>
          </cell>
        </row>
        <row r="1224">
          <cell r="A1224" t="str">
            <v>Solar Distributed</v>
          </cell>
          <cell r="B1224" t="str">
            <v>Silicon</v>
          </cell>
          <cell r="C1224">
            <v>3450</v>
          </cell>
        </row>
        <row r="1225">
          <cell r="A1225" t="str">
            <v>Solar Distributed</v>
          </cell>
          <cell r="B1225" t="str">
            <v>Glass</v>
          </cell>
          <cell r="C1225">
            <v>53400</v>
          </cell>
        </row>
        <row r="1226">
          <cell r="A1226" t="str">
            <v>Solar Distributed</v>
          </cell>
          <cell r="B1226" t="str">
            <v>Steel</v>
          </cell>
          <cell r="C1226">
            <v>56000</v>
          </cell>
        </row>
        <row r="1227">
          <cell r="A1227" t="str">
            <v>Solar Distributed</v>
          </cell>
          <cell r="B1227" t="str">
            <v>Silicon</v>
          </cell>
          <cell r="C1227">
            <v>7000</v>
          </cell>
        </row>
        <row r="1228">
          <cell r="A1228" t="str">
            <v>Solar Distributed</v>
          </cell>
          <cell r="B1228" t="str">
            <v>Glass</v>
          </cell>
          <cell r="C1228">
            <v>70000</v>
          </cell>
        </row>
        <row r="1229">
          <cell r="A1229" t="str">
            <v>Solar Distributed</v>
          </cell>
          <cell r="B1229" t="str">
            <v>Copper</v>
          </cell>
          <cell r="C1229">
            <v>7000</v>
          </cell>
        </row>
        <row r="1230">
          <cell r="A1230" t="str">
            <v>Solar Distributed</v>
          </cell>
          <cell r="B1230" t="str">
            <v>Cement</v>
          </cell>
          <cell r="C1230">
            <v>4847</v>
          </cell>
        </row>
        <row r="1231">
          <cell r="A1231" t="str">
            <v>Solar Distributed</v>
          </cell>
          <cell r="B1231" t="str">
            <v>Cement</v>
          </cell>
          <cell r="C1231">
            <v>7520</v>
          </cell>
        </row>
        <row r="1232">
          <cell r="A1232" t="str">
            <v>Solar Distributed</v>
          </cell>
          <cell r="B1232" t="str">
            <v>Aluminum</v>
          </cell>
          <cell r="C1232">
            <v>19000</v>
          </cell>
        </row>
        <row r="1233">
          <cell r="A1233" t="str">
            <v>Solar Distributed</v>
          </cell>
          <cell r="B1233" t="str">
            <v>Cement</v>
          </cell>
          <cell r="C1233">
            <v>6497</v>
          </cell>
        </row>
        <row r="1234">
          <cell r="A1234" t="str">
            <v>Solar Distributed</v>
          </cell>
          <cell r="B1234" t="str">
            <v>Cement</v>
          </cell>
          <cell r="C1234">
            <v>10080</v>
          </cell>
        </row>
        <row r="1235">
          <cell r="A1235" t="str">
            <v>Solar Distributed</v>
          </cell>
          <cell r="B1235" t="str">
            <v>Silicon</v>
          </cell>
          <cell r="C1235">
            <v>3347</v>
          </cell>
        </row>
        <row r="1236">
          <cell r="A1236" t="str">
            <v>Solar Distributed</v>
          </cell>
          <cell r="B1236" t="str">
            <v>Silicon</v>
          </cell>
          <cell r="C1236">
            <v>638</v>
          </cell>
        </row>
        <row r="1237">
          <cell r="A1237" t="str">
            <v>Solar Distributed</v>
          </cell>
          <cell r="B1237" t="str">
            <v>Silicon</v>
          </cell>
          <cell r="C1237">
            <v>2882</v>
          </cell>
        </row>
        <row r="1238">
          <cell r="A1238" t="str">
            <v>Solar Distributed</v>
          </cell>
          <cell r="B1238" t="str">
            <v>Silicon</v>
          </cell>
          <cell r="C1238">
            <v>6629</v>
          </cell>
        </row>
        <row r="1239">
          <cell r="A1239" t="str">
            <v>Solar Distributed</v>
          </cell>
          <cell r="B1239" t="str">
            <v>Silver</v>
          </cell>
          <cell r="C1239">
            <v>54.8125</v>
          </cell>
        </row>
        <row r="1240">
          <cell r="A1240" t="str">
            <v>Solar Distributed</v>
          </cell>
          <cell r="B1240" t="str">
            <v>Silver</v>
          </cell>
          <cell r="C1240">
            <v>38.368749999999999</v>
          </cell>
        </row>
        <row r="1241">
          <cell r="A1241" t="str">
            <v>Solar Distributed</v>
          </cell>
          <cell r="B1241" t="str">
            <v>Silver</v>
          </cell>
          <cell r="C1241">
            <v>32.53125</v>
          </cell>
        </row>
        <row r="1242">
          <cell r="A1242" t="str">
            <v>Solar Distributed</v>
          </cell>
          <cell r="B1242" t="str">
            <v>Silver</v>
          </cell>
          <cell r="C1242">
            <v>29.456250000000001</v>
          </cell>
        </row>
        <row r="1243">
          <cell r="A1243" t="str">
            <v>Solar Distributed</v>
          </cell>
          <cell r="B1243" t="str">
            <v>Silver</v>
          </cell>
          <cell r="C1243">
            <v>10</v>
          </cell>
        </row>
        <row r="1244">
          <cell r="A1244" t="str">
            <v>Solar Distributed</v>
          </cell>
          <cell r="B1244" t="str">
            <v>Copper</v>
          </cell>
          <cell r="C1244">
            <v>884</v>
          </cell>
        </row>
        <row r="1245">
          <cell r="A1245" t="str">
            <v>Solar Distributed</v>
          </cell>
          <cell r="B1245" t="str">
            <v>Steel</v>
          </cell>
          <cell r="C1245">
            <v>55900</v>
          </cell>
        </row>
        <row r="1246">
          <cell r="A1246" t="str">
            <v>Solar Distributed</v>
          </cell>
          <cell r="B1246" t="str">
            <v>Copper</v>
          </cell>
          <cell r="C1246">
            <v>7530</v>
          </cell>
        </row>
        <row r="1247">
          <cell r="A1247" t="str">
            <v>Solar Distributed</v>
          </cell>
          <cell r="B1247" t="str">
            <v>Cement</v>
          </cell>
          <cell r="C1247">
            <v>6775</v>
          </cell>
        </row>
        <row r="1248">
          <cell r="A1248" t="str">
            <v>Solar Distributed</v>
          </cell>
          <cell r="B1248" t="str">
            <v>Cement</v>
          </cell>
          <cell r="C1248">
            <v>10512</v>
          </cell>
        </row>
        <row r="1249">
          <cell r="A1249" t="str">
            <v>Solar Distributed</v>
          </cell>
          <cell r="B1249" t="str">
            <v>Aluminum</v>
          </cell>
          <cell r="C1249">
            <v>19000</v>
          </cell>
        </row>
        <row r="1250">
          <cell r="A1250" t="str">
            <v>Solar Distributed</v>
          </cell>
          <cell r="B1250" t="str">
            <v>Aluminum</v>
          </cell>
          <cell r="C1250">
            <v>10953</v>
          </cell>
        </row>
        <row r="1251">
          <cell r="A1251" t="str">
            <v>Solar Distributed</v>
          </cell>
          <cell r="B1251" t="str">
            <v>Copper</v>
          </cell>
          <cell r="C1251">
            <v>2741</v>
          </cell>
        </row>
        <row r="1252">
          <cell r="A1252" t="str">
            <v>Solar Distributed</v>
          </cell>
          <cell r="B1252" t="str">
            <v>Lead</v>
          </cell>
          <cell r="C1252">
            <v>336</v>
          </cell>
        </row>
        <row r="1253">
          <cell r="A1253" t="str">
            <v>Solar Distributed</v>
          </cell>
          <cell r="B1253" t="str">
            <v>Magnesium</v>
          </cell>
          <cell r="C1253">
            <v>53.5</v>
          </cell>
        </row>
        <row r="1254">
          <cell r="A1254" t="str">
            <v>Solar Distributed</v>
          </cell>
          <cell r="B1254" t="str">
            <v>Silicon</v>
          </cell>
          <cell r="C1254">
            <v>3653</v>
          </cell>
        </row>
        <row r="1255">
          <cell r="A1255" t="str">
            <v>Solar Distributed</v>
          </cell>
          <cell r="B1255" t="str">
            <v>Silver</v>
          </cell>
          <cell r="C1255">
            <v>24</v>
          </cell>
        </row>
        <row r="1256">
          <cell r="A1256" t="str">
            <v>Solar Distributed</v>
          </cell>
          <cell r="B1256" t="str">
            <v>Tin</v>
          </cell>
          <cell r="C1256">
            <v>577</v>
          </cell>
        </row>
        <row r="1257">
          <cell r="A1257" t="str">
            <v>Solar Distributed</v>
          </cell>
          <cell r="B1257" t="str">
            <v>Silver</v>
          </cell>
          <cell r="C1257">
            <v>13</v>
          </cell>
        </row>
        <row r="1258">
          <cell r="A1258" t="str">
            <v>Solar Distributed</v>
          </cell>
          <cell r="B1258" t="str">
            <v>Silver</v>
          </cell>
          <cell r="C1258">
            <v>15</v>
          </cell>
        </row>
        <row r="1259">
          <cell r="A1259" t="str">
            <v>Solar Distributed</v>
          </cell>
          <cell r="B1259" t="str">
            <v>Silver</v>
          </cell>
          <cell r="C1259">
            <v>18</v>
          </cell>
        </row>
        <row r="1260">
          <cell r="A1260" t="str">
            <v>Solar Distributed</v>
          </cell>
          <cell r="B1260" t="str">
            <v>Glass</v>
          </cell>
          <cell r="C1260">
            <v>66700</v>
          </cell>
        </row>
        <row r="1261">
          <cell r="A1261" t="str">
            <v>Solar Distributed</v>
          </cell>
          <cell r="B1261" t="str">
            <v>Nickel</v>
          </cell>
          <cell r="C1261">
            <v>1</v>
          </cell>
        </row>
        <row r="1262">
          <cell r="A1262" t="str">
            <v>Solar Distributed</v>
          </cell>
          <cell r="B1262" t="str">
            <v>Silver</v>
          </cell>
          <cell r="C1262">
            <v>84</v>
          </cell>
        </row>
        <row r="1263">
          <cell r="A1263" t="str">
            <v>Solar Distributed</v>
          </cell>
          <cell r="B1263" t="str">
            <v>Silicon</v>
          </cell>
          <cell r="C1263">
            <v>6630</v>
          </cell>
        </row>
        <row r="1264">
          <cell r="A1264" t="str">
            <v>Solar Distributed</v>
          </cell>
          <cell r="B1264" t="str">
            <v>Silver</v>
          </cell>
          <cell r="C1264">
            <v>36</v>
          </cell>
        </row>
        <row r="1265">
          <cell r="A1265" t="str">
            <v>Solar Distributed</v>
          </cell>
          <cell r="B1265" t="str">
            <v>Silver</v>
          </cell>
          <cell r="C1265">
            <v>19</v>
          </cell>
        </row>
        <row r="1266">
          <cell r="A1266" t="str">
            <v>Solar Distributed</v>
          </cell>
          <cell r="B1266" t="str">
            <v>Silver</v>
          </cell>
          <cell r="C1266">
            <v>36</v>
          </cell>
        </row>
        <row r="1267">
          <cell r="A1267" t="str">
            <v>Solar Distributed</v>
          </cell>
          <cell r="B1267" t="str">
            <v>Copper</v>
          </cell>
          <cell r="C1267">
            <v>300</v>
          </cell>
        </row>
        <row r="1268">
          <cell r="A1268" t="str">
            <v>Solar Distributed</v>
          </cell>
          <cell r="B1268" t="str">
            <v>Nickel</v>
          </cell>
          <cell r="C1268">
            <v>1.1000000000000001</v>
          </cell>
        </row>
        <row r="1269">
          <cell r="A1269" t="str">
            <v>Solar Distributed</v>
          </cell>
          <cell r="B1269" t="str">
            <v>Silicon</v>
          </cell>
          <cell r="C1269">
            <v>3653</v>
          </cell>
        </row>
        <row r="1270">
          <cell r="A1270" t="str">
            <v>Solar Distributed</v>
          </cell>
          <cell r="B1270" t="str">
            <v>Silver</v>
          </cell>
          <cell r="C1270">
            <v>19</v>
          </cell>
        </row>
        <row r="1271">
          <cell r="A1271" t="str">
            <v>Solar Distributed</v>
          </cell>
          <cell r="B1271" t="str">
            <v>Silver</v>
          </cell>
          <cell r="C1271">
            <v>10</v>
          </cell>
        </row>
        <row r="1272">
          <cell r="A1272" t="str">
            <v>Solar Distributed</v>
          </cell>
          <cell r="B1272" t="str">
            <v>Silver</v>
          </cell>
          <cell r="C1272">
            <v>20</v>
          </cell>
        </row>
        <row r="1273">
          <cell r="A1273" t="str">
            <v>Solar Distributed</v>
          </cell>
          <cell r="B1273" t="str">
            <v>Silver</v>
          </cell>
          <cell r="C1273">
            <v>80</v>
          </cell>
        </row>
        <row r="1274">
          <cell r="A1274" t="str">
            <v>Solar Distributed</v>
          </cell>
          <cell r="B1274" t="str">
            <v>Lead</v>
          </cell>
          <cell r="C1274">
            <v>6</v>
          </cell>
        </row>
        <row r="1275">
          <cell r="A1275" t="str">
            <v>Solar Distributed</v>
          </cell>
          <cell r="B1275" t="str">
            <v>Nickel</v>
          </cell>
          <cell r="C1275">
            <v>1.3</v>
          </cell>
        </row>
        <row r="1276">
          <cell r="A1276" t="str">
            <v>Solar Distributed</v>
          </cell>
          <cell r="B1276" t="str">
            <v>Silicon</v>
          </cell>
          <cell r="C1276">
            <v>6630</v>
          </cell>
        </row>
        <row r="1277">
          <cell r="A1277" t="str">
            <v>Solar Distributed</v>
          </cell>
          <cell r="B1277" t="str">
            <v>Silver</v>
          </cell>
          <cell r="C1277">
            <v>4</v>
          </cell>
        </row>
        <row r="1278">
          <cell r="A1278" t="str">
            <v>Solar Distributed</v>
          </cell>
          <cell r="B1278" t="str">
            <v>Silver</v>
          </cell>
          <cell r="C1278">
            <v>47</v>
          </cell>
        </row>
        <row r="1279">
          <cell r="A1279" t="str">
            <v>Solar Distributed</v>
          </cell>
          <cell r="B1279" t="str">
            <v>Silver</v>
          </cell>
          <cell r="C1279">
            <v>57</v>
          </cell>
        </row>
        <row r="1280">
          <cell r="A1280" t="str">
            <v>Solar Distributed</v>
          </cell>
          <cell r="B1280" t="str">
            <v>Silver</v>
          </cell>
          <cell r="C1280">
            <v>17</v>
          </cell>
        </row>
        <row r="1281">
          <cell r="A1281" t="str">
            <v>Solar Distributed</v>
          </cell>
          <cell r="B1281" t="str">
            <v>Copper</v>
          </cell>
          <cell r="C1281">
            <v>250</v>
          </cell>
        </row>
        <row r="1282">
          <cell r="A1282" t="str">
            <v>Solar Distributed</v>
          </cell>
          <cell r="B1282" t="str">
            <v>Lead</v>
          </cell>
          <cell r="C1282">
            <v>72</v>
          </cell>
        </row>
        <row r="1283">
          <cell r="A1283" t="str">
            <v>Solar Distributed</v>
          </cell>
          <cell r="B1283" t="str">
            <v>Silver</v>
          </cell>
          <cell r="C1283">
            <v>5</v>
          </cell>
        </row>
        <row r="1284">
          <cell r="A1284" t="str">
            <v>Solar Distributed</v>
          </cell>
          <cell r="B1284" t="str">
            <v>Silicon</v>
          </cell>
          <cell r="C1284">
            <v>9000</v>
          </cell>
        </row>
        <row r="1285">
          <cell r="A1285" t="str">
            <v>Solar Distributed</v>
          </cell>
          <cell r="B1285" t="str">
            <v>Copper</v>
          </cell>
          <cell r="C1285">
            <v>825</v>
          </cell>
        </row>
        <row r="1286">
          <cell r="A1286" t="str">
            <v>Solar Distributed</v>
          </cell>
          <cell r="B1286" t="str">
            <v>Copper</v>
          </cell>
          <cell r="C1286">
            <v>458</v>
          </cell>
        </row>
        <row r="1287">
          <cell r="A1287" t="str">
            <v>Solar Distributed</v>
          </cell>
          <cell r="B1287" t="str">
            <v>Lead</v>
          </cell>
          <cell r="C1287">
            <v>39</v>
          </cell>
        </row>
        <row r="1288">
          <cell r="A1288" t="str">
            <v>Solar Distributed</v>
          </cell>
          <cell r="B1288" t="str">
            <v>Nickel</v>
          </cell>
          <cell r="C1288">
            <v>1</v>
          </cell>
        </row>
        <row r="1289">
          <cell r="A1289" t="str">
            <v>Solar Distributed</v>
          </cell>
          <cell r="B1289" t="str">
            <v>Silicon</v>
          </cell>
          <cell r="C1289">
            <v>6428</v>
          </cell>
        </row>
        <row r="1290">
          <cell r="A1290" t="str">
            <v>Solar Distributed</v>
          </cell>
          <cell r="B1290" t="str">
            <v>Silver</v>
          </cell>
          <cell r="C1290">
            <v>36</v>
          </cell>
        </row>
        <row r="1291">
          <cell r="A1291" t="str">
            <v>Solar Distributed</v>
          </cell>
          <cell r="B1291" t="str">
            <v>Silver</v>
          </cell>
          <cell r="C1291">
            <v>30</v>
          </cell>
        </row>
        <row r="1292">
          <cell r="A1292" t="str">
            <v>NGGT</v>
          </cell>
          <cell r="B1292" t="str">
            <v>Nickel</v>
          </cell>
          <cell r="C1292">
            <v>8</v>
          </cell>
        </row>
        <row r="1293">
          <cell r="A1293" t="str">
            <v>NGGT</v>
          </cell>
          <cell r="B1293" t="str">
            <v>Manganese</v>
          </cell>
          <cell r="C1293">
            <v>199</v>
          </cell>
        </row>
        <row r="1294">
          <cell r="A1294" t="str">
            <v>NGGT</v>
          </cell>
          <cell r="B1294" t="str">
            <v>Copper</v>
          </cell>
          <cell r="C1294">
            <v>471</v>
          </cell>
        </row>
        <row r="1295">
          <cell r="A1295" t="str">
            <v>NGGT</v>
          </cell>
          <cell r="B1295" t="str">
            <v>Nickel</v>
          </cell>
          <cell r="C1295">
            <v>11</v>
          </cell>
        </row>
        <row r="1296">
          <cell r="A1296" t="str">
            <v>NGGT</v>
          </cell>
          <cell r="B1296" t="str">
            <v>Manganese</v>
          </cell>
          <cell r="C1296">
            <v>124</v>
          </cell>
        </row>
        <row r="1297">
          <cell r="A1297" t="str">
            <v>NGGT</v>
          </cell>
          <cell r="B1297" t="str">
            <v>Copper</v>
          </cell>
          <cell r="C1297">
            <v>500</v>
          </cell>
        </row>
        <row r="1298">
          <cell r="A1298" t="str">
            <v>NGGT</v>
          </cell>
          <cell r="B1298" t="str">
            <v>Copper</v>
          </cell>
          <cell r="C1298">
            <v>538</v>
          </cell>
        </row>
        <row r="1299">
          <cell r="A1299" t="str">
            <v>NGGT</v>
          </cell>
          <cell r="B1299" t="str">
            <v>Steel</v>
          </cell>
          <cell r="C1299">
            <v>31030</v>
          </cell>
        </row>
        <row r="1300">
          <cell r="A1300" t="str">
            <v>NGGT</v>
          </cell>
          <cell r="B1300" t="str">
            <v>Cement</v>
          </cell>
          <cell r="C1300">
            <v>11403</v>
          </cell>
        </row>
        <row r="1301">
          <cell r="A1301" t="str">
            <v>NGGT</v>
          </cell>
          <cell r="B1301" t="str">
            <v>Cement</v>
          </cell>
          <cell r="C1301">
            <v>15640</v>
          </cell>
        </row>
        <row r="1302">
          <cell r="A1302" t="str">
            <v>NGGT</v>
          </cell>
          <cell r="B1302" t="str">
            <v>Aluminum</v>
          </cell>
          <cell r="C1302">
            <v>204</v>
          </cell>
        </row>
        <row r="1303">
          <cell r="A1303" t="str">
            <v>NGGT</v>
          </cell>
          <cell r="B1303" t="str">
            <v>Steel</v>
          </cell>
          <cell r="C1303">
            <v>51130</v>
          </cell>
        </row>
        <row r="1304">
          <cell r="A1304" t="str">
            <v>NGGT</v>
          </cell>
          <cell r="B1304" t="str">
            <v>Cement</v>
          </cell>
          <cell r="C1304">
            <v>7350</v>
          </cell>
        </row>
        <row r="1305">
          <cell r="A1305" t="str">
            <v>NGGT</v>
          </cell>
          <cell r="B1305" t="str">
            <v>Cement</v>
          </cell>
          <cell r="C1305">
            <v>10080</v>
          </cell>
        </row>
        <row r="1306">
          <cell r="A1306" t="str">
            <v>NGGT</v>
          </cell>
          <cell r="B1306" t="str">
            <v>Aluminum</v>
          </cell>
          <cell r="C1306">
            <v>230</v>
          </cell>
        </row>
        <row r="1307">
          <cell r="A1307" t="str">
            <v>NGGT</v>
          </cell>
          <cell r="B1307" t="str">
            <v>Nickel</v>
          </cell>
          <cell r="C1307">
            <v>10</v>
          </cell>
        </row>
        <row r="1308">
          <cell r="A1308" t="str">
            <v>NGGT</v>
          </cell>
          <cell r="B1308" t="str">
            <v>Manganese</v>
          </cell>
          <cell r="C1308">
            <v>112</v>
          </cell>
        </row>
        <row r="1309">
          <cell r="A1309" t="str">
            <v>NGGT</v>
          </cell>
          <cell r="B1309" t="str">
            <v>Copper</v>
          </cell>
          <cell r="C1309">
            <v>454</v>
          </cell>
        </row>
        <row r="1310">
          <cell r="A1310" t="str">
            <v>Gas</v>
          </cell>
          <cell r="B1310" t="str">
            <v>Nickel</v>
          </cell>
          <cell r="C1310">
            <v>8</v>
          </cell>
        </row>
        <row r="1311">
          <cell r="A1311" t="str">
            <v>Gas</v>
          </cell>
          <cell r="B1311" t="str">
            <v>Manganese</v>
          </cell>
          <cell r="C1311">
            <v>199</v>
          </cell>
        </row>
        <row r="1312">
          <cell r="A1312" t="str">
            <v>Gas</v>
          </cell>
          <cell r="B1312" t="str">
            <v>Copper</v>
          </cell>
          <cell r="C1312">
            <v>471</v>
          </cell>
        </row>
        <row r="1313">
          <cell r="A1313" t="str">
            <v>Gas</v>
          </cell>
          <cell r="B1313" t="str">
            <v>Nickel</v>
          </cell>
          <cell r="C1313">
            <v>11</v>
          </cell>
        </row>
        <row r="1314">
          <cell r="A1314" t="str">
            <v>Gas</v>
          </cell>
          <cell r="B1314" t="str">
            <v>Manganese</v>
          </cell>
          <cell r="C1314">
            <v>124</v>
          </cell>
        </row>
        <row r="1315">
          <cell r="A1315" t="str">
            <v>Gas</v>
          </cell>
          <cell r="B1315" t="str">
            <v>Copper</v>
          </cell>
          <cell r="C1315">
            <v>500</v>
          </cell>
        </row>
        <row r="1316">
          <cell r="A1316" t="str">
            <v>Gas</v>
          </cell>
          <cell r="B1316" t="str">
            <v>Copper</v>
          </cell>
          <cell r="C1316">
            <v>538</v>
          </cell>
        </row>
        <row r="1317">
          <cell r="A1317" t="str">
            <v>Gas</v>
          </cell>
          <cell r="B1317" t="str">
            <v>Steel</v>
          </cell>
          <cell r="C1317">
            <v>31030</v>
          </cell>
        </row>
        <row r="1318">
          <cell r="A1318" t="str">
            <v>Gas</v>
          </cell>
          <cell r="B1318" t="str">
            <v>Cement</v>
          </cell>
          <cell r="C1318">
            <v>11403</v>
          </cell>
        </row>
        <row r="1319">
          <cell r="A1319" t="str">
            <v>Gas</v>
          </cell>
          <cell r="B1319" t="str">
            <v>Cement</v>
          </cell>
          <cell r="C1319">
            <v>15640</v>
          </cell>
        </row>
        <row r="1320">
          <cell r="A1320" t="str">
            <v>Gas</v>
          </cell>
          <cell r="B1320" t="str">
            <v>Aluminum</v>
          </cell>
          <cell r="C1320">
            <v>204</v>
          </cell>
        </row>
        <row r="1321">
          <cell r="A1321" t="str">
            <v>Gas</v>
          </cell>
          <cell r="B1321" t="str">
            <v>Steel</v>
          </cell>
          <cell r="C1321">
            <v>51130</v>
          </cell>
        </row>
        <row r="1322">
          <cell r="A1322" t="str">
            <v>Gas</v>
          </cell>
          <cell r="B1322" t="str">
            <v>Cement</v>
          </cell>
          <cell r="C1322">
            <v>7350</v>
          </cell>
        </row>
        <row r="1323">
          <cell r="A1323" t="str">
            <v>Gas</v>
          </cell>
          <cell r="B1323" t="str">
            <v>Cement</v>
          </cell>
          <cell r="C1323">
            <v>10080</v>
          </cell>
        </row>
        <row r="1324">
          <cell r="A1324" t="str">
            <v>Gas</v>
          </cell>
          <cell r="B1324" t="str">
            <v>Aluminum</v>
          </cell>
          <cell r="C1324">
            <v>230</v>
          </cell>
        </row>
        <row r="1325">
          <cell r="A1325" t="str">
            <v>Gas</v>
          </cell>
          <cell r="B1325" t="str">
            <v>Nickel</v>
          </cell>
          <cell r="C1325">
            <v>10</v>
          </cell>
        </row>
        <row r="1326">
          <cell r="A1326" t="str">
            <v>Gas</v>
          </cell>
          <cell r="B1326" t="str">
            <v>Manganese</v>
          </cell>
          <cell r="C1326">
            <v>112</v>
          </cell>
        </row>
        <row r="1327">
          <cell r="A1327" t="str">
            <v>Gas</v>
          </cell>
          <cell r="B1327" t="str">
            <v>Copper</v>
          </cell>
          <cell r="C1327">
            <v>454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ensity_mean"/>
    </sheetNames>
    <sheetDataSet>
      <sheetData sheetId="0">
        <row r="1">
          <cell r="A1" t="str">
            <v>technology</v>
          </cell>
          <cell r="B1" t="str">
            <v>Material</v>
          </cell>
          <cell r="C1" t="str">
            <v>max</v>
          </cell>
          <cell r="D1" t="str">
            <v>min</v>
          </cell>
          <cell r="E1" t="str">
            <v>value</v>
          </cell>
        </row>
        <row r="2">
          <cell r="A2" t="str">
            <v>Biomass</v>
          </cell>
          <cell r="B2" t="str">
            <v>Aluminum</v>
          </cell>
          <cell r="C2">
            <v>1.3</v>
          </cell>
          <cell r="D2">
            <v>1.3</v>
          </cell>
          <cell r="E2">
            <v>1.3</v>
          </cell>
        </row>
        <row r="3">
          <cell r="A3" t="str">
            <v>Biomass</v>
          </cell>
          <cell r="B3" t="str">
            <v>Boron</v>
          </cell>
          <cell r="C3">
            <v>0</v>
          </cell>
          <cell r="D3">
            <v>0</v>
          </cell>
          <cell r="E3">
            <v>0</v>
          </cell>
        </row>
        <row r="4">
          <cell r="A4" t="str">
            <v>Biomass</v>
          </cell>
          <cell r="B4" t="str">
            <v>Cadmium</v>
          </cell>
          <cell r="C4">
            <v>0</v>
          </cell>
          <cell r="D4">
            <v>0</v>
          </cell>
          <cell r="E4">
            <v>0</v>
          </cell>
        </row>
        <row r="5">
          <cell r="A5" t="str">
            <v>Biomass</v>
          </cell>
          <cell r="B5" t="str">
            <v>Cement</v>
          </cell>
          <cell r="C5">
            <v>25.44</v>
          </cell>
          <cell r="D5">
            <v>16.396999999999998</v>
          </cell>
          <cell r="E5">
            <v>20.918500000000002</v>
          </cell>
        </row>
        <row r="6">
          <cell r="A6" t="str">
            <v>Biomass</v>
          </cell>
          <cell r="B6" t="str">
            <v>Chromium</v>
          </cell>
          <cell r="C6">
            <v>0</v>
          </cell>
          <cell r="D6">
            <v>0</v>
          </cell>
          <cell r="E6">
            <v>0</v>
          </cell>
        </row>
        <row r="7">
          <cell r="A7" t="str">
            <v>Biomass</v>
          </cell>
          <cell r="B7" t="str">
            <v>Copper</v>
          </cell>
          <cell r="C7">
            <v>0.53800000000000003</v>
          </cell>
          <cell r="D7">
            <v>0.45400000000000001</v>
          </cell>
          <cell r="E7">
            <v>0.49075000000000002</v>
          </cell>
        </row>
        <row r="8">
          <cell r="A8" t="str">
            <v>Biomass</v>
          </cell>
          <cell r="B8" t="str">
            <v>Dysprosium</v>
          </cell>
          <cell r="C8">
            <v>0</v>
          </cell>
          <cell r="D8">
            <v>0</v>
          </cell>
          <cell r="E8">
            <v>0</v>
          </cell>
        </row>
        <row r="9">
          <cell r="A9" t="str">
            <v>Biomass</v>
          </cell>
          <cell r="B9" t="str">
            <v>Fiberglass</v>
          </cell>
          <cell r="C9">
            <v>0</v>
          </cell>
          <cell r="D9">
            <v>0</v>
          </cell>
          <cell r="E9">
            <v>0</v>
          </cell>
        </row>
        <row r="10">
          <cell r="A10" t="str">
            <v>Biomass</v>
          </cell>
          <cell r="B10" t="str">
            <v>Gadium</v>
          </cell>
          <cell r="C10">
            <v>0</v>
          </cell>
          <cell r="D10">
            <v>0</v>
          </cell>
          <cell r="E10">
            <v>0</v>
          </cell>
        </row>
        <row r="11">
          <cell r="A11" t="str">
            <v>Biomass</v>
          </cell>
          <cell r="B11" t="str">
            <v>Gallium</v>
          </cell>
          <cell r="C11">
            <v>0</v>
          </cell>
          <cell r="D11">
            <v>0</v>
          </cell>
          <cell r="E11">
            <v>0</v>
          </cell>
        </row>
        <row r="12">
          <cell r="A12" t="str">
            <v>Biomass</v>
          </cell>
          <cell r="B12" t="str">
            <v>Germanium</v>
          </cell>
          <cell r="C12">
            <v>0</v>
          </cell>
          <cell r="D12">
            <v>0</v>
          </cell>
          <cell r="E12">
            <v>0</v>
          </cell>
        </row>
        <row r="13">
          <cell r="A13" t="str">
            <v>Biomass</v>
          </cell>
          <cell r="B13" t="str">
            <v>Glass</v>
          </cell>
          <cell r="C13">
            <v>0</v>
          </cell>
          <cell r="D13">
            <v>0</v>
          </cell>
          <cell r="E13">
            <v>0</v>
          </cell>
        </row>
        <row r="14">
          <cell r="A14" t="str">
            <v>Biomass</v>
          </cell>
          <cell r="B14" t="str">
            <v>Indium</v>
          </cell>
          <cell r="C14">
            <v>0</v>
          </cell>
          <cell r="D14">
            <v>0</v>
          </cell>
          <cell r="E14">
            <v>0</v>
          </cell>
        </row>
        <row r="15">
          <cell r="A15" t="str">
            <v>Biomass</v>
          </cell>
          <cell r="B15" t="str">
            <v>Lead</v>
          </cell>
          <cell r="C15">
            <v>0</v>
          </cell>
          <cell r="D15">
            <v>0</v>
          </cell>
          <cell r="E15">
            <v>0</v>
          </cell>
        </row>
        <row r="16">
          <cell r="A16" t="str">
            <v>Biomass</v>
          </cell>
          <cell r="B16" t="str">
            <v>Magnesium</v>
          </cell>
          <cell r="C16">
            <v>0</v>
          </cell>
          <cell r="D16">
            <v>0</v>
          </cell>
          <cell r="E16">
            <v>0</v>
          </cell>
        </row>
        <row r="17">
          <cell r="A17" t="str">
            <v>Biomass</v>
          </cell>
          <cell r="B17" t="str">
            <v>Manganese</v>
          </cell>
          <cell r="C17">
            <v>0.19900000000000001</v>
          </cell>
          <cell r="D17">
            <v>0.112</v>
          </cell>
          <cell r="E17">
            <v>0.14499999999999999</v>
          </cell>
        </row>
        <row r="18">
          <cell r="A18" t="str">
            <v>Biomass</v>
          </cell>
          <cell r="B18" t="str">
            <v>Molybdenum</v>
          </cell>
          <cell r="C18">
            <v>0</v>
          </cell>
          <cell r="D18">
            <v>0</v>
          </cell>
          <cell r="E18">
            <v>0</v>
          </cell>
        </row>
        <row r="19">
          <cell r="A19" t="str">
            <v>Biomass</v>
          </cell>
          <cell r="B19" t="str">
            <v>Neodymium</v>
          </cell>
          <cell r="C19">
            <v>0</v>
          </cell>
          <cell r="D19">
            <v>0</v>
          </cell>
          <cell r="E19">
            <v>0</v>
          </cell>
        </row>
        <row r="20">
          <cell r="A20" t="str">
            <v>Biomass</v>
          </cell>
          <cell r="B20" t="str">
            <v>Nickel</v>
          </cell>
          <cell r="C20">
            <v>1.0999999999999999E-2</v>
          </cell>
          <cell r="D20">
            <v>8.0000000000000002E-3</v>
          </cell>
          <cell r="E20">
            <v>9.6666666666666706E-3</v>
          </cell>
        </row>
        <row r="21">
          <cell r="A21" t="str">
            <v>Biomass</v>
          </cell>
          <cell r="B21" t="str">
            <v>Niobium</v>
          </cell>
          <cell r="C21">
            <v>0</v>
          </cell>
          <cell r="D21">
            <v>0</v>
          </cell>
          <cell r="E21">
            <v>0</v>
          </cell>
        </row>
        <row r="22">
          <cell r="A22" t="str">
            <v>Biomass</v>
          </cell>
          <cell r="B22" t="str">
            <v>Praseodymium</v>
          </cell>
          <cell r="C22">
            <v>0</v>
          </cell>
          <cell r="D22">
            <v>0</v>
          </cell>
          <cell r="E22">
            <v>0</v>
          </cell>
        </row>
        <row r="23">
          <cell r="A23" t="str">
            <v>Biomass</v>
          </cell>
          <cell r="B23" t="str">
            <v>Selenium</v>
          </cell>
          <cell r="C23">
            <v>0</v>
          </cell>
          <cell r="D23">
            <v>0</v>
          </cell>
          <cell r="E23">
            <v>0</v>
          </cell>
        </row>
        <row r="24">
          <cell r="A24" t="str">
            <v>Biomass</v>
          </cell>
          <cell r="B24" t="str">
            <v>Silicon</v>
          </cell>
          <cell r="C24">
            <v>0</v>
          </cell>
          <cell r="D24">
            <v>0</v>
          </cell>
          <cell r="E24">
            <v>0</v>
          </cell>
        </row>
        <row r="25">
          <cell r="A25" t="str">
            <v>Biomass</v>
          </cell>
          <cell r="B25" t="str">
            <v>Silver</v>
          </cell>
          <cell r="C25">
            <v>0</v>
          </cell>
          <cell r="D25">
            <v>0</v>
          </cell>
          <cell r="E25">
            <v>0</v>
          </cell>
        </row>
        <row r="26">
          <cell r="A26" t="str">
            <v>Biomass</v>
          </cell>
          <cell r="B26" t="str">
            <v>Steel</v>
          </cell>
          <cell r="C26">
            <v>52</v>
          </cell>
          <cell r="D26">
            <v>52</v>
          </cell>
          <cell r="E26">
            <v>52</v>
          </cell>
        </row>
        <row r="27">
          <cell r="A27" t="str">
            <v>Biomass</v>
          </cell>
          <cell r="B27" t="str">
            <v>Tellurium</v>
          </cell>
          <cell r="C27">
            <v>0</v>
          </cell>
          <cell r="D27">
            <v>0</v>
          </cell>
          <cell r="E27">
            <v>0</v>
          </cell>
        </row>
        <row r="28">
          <cell r="A28" t="str">
            <v>Biomass</v>
          </cell>
          <cell r="B28" t="str">
            <v>Terbium</v>
          </cell>
          <cell r="C28">
            <v>0</v>
          </cell>
          <cell r="D28">
            <v>0</v>
          </cell>
          <cell r="E28">
            <v>0</v>
          </cell>
        </row>
        <row r="29">
          <cell r="A29" t="str">
            <v>Biomass</v>
          </cell>
          <cell r="B29" t="str">
            <v>Tin</v>
          </cell>
          <cell r="C29">
            <v>0</v>
          </cell>
          <cell r="D29">
            <v>0</v>
          </cell>
          <cell r="E29">
            <v>0</v>
          </cell>
        </row>
        <row r="30">
          <cell r="A30" t="str">
            <v>Biomass</v>
          </cell>
          <cell r="B30" t="str">
            <v>Vanadium</v>
          </cell>
          <cell r="C30">
            <v>0</v>
          </cell>
          <cell r="D30">
            <v>0</v>
          </cell>
          <cell r="E30">
            <v>0</v>
          </cell>
        </row>
        <row r="31">
          <cell r="A31" t="str">
            <v>Biomass</v>
          </cell>
          <cell r="B31" t="str">
            <v>Yttrium</v>
          </cell>
          <cell r="C31">
            <v>0</v>
          </cell>
          <cell r="D31">
            <v>0</v>
          </cell>
          <cell r="E31">
            <v>0</v>
          </cell>
        </row>
        <row r="32">
          <cell r="A32" t="str">
            <v>Biomass</v>
          </cell>
          <cell r="B32" t="str">
            <v>Zinc</v>
          </cell>
          <cell r="C32">
            <v>0</v>
          </cell>
          <cell r="D32">
            <v>0</v>
          </cell>
          <cell r="E32">
            <v>0</v>
          </cell>
        </row>
        <row r="33">
          <cell r="A33" t="str">
            <v>Coal</v>
          </cell>
          <cell r="B33" t="str">
            <v>Aluminum</v>
          </cell>
          <cell r="C33">
            <v>0.624</v>
          </cell>
          <cell r="D33">
            <v>0.255</v>
          </cell>
          <cell r="E33">
            <v>0.39474999999999999</v>
          </cell>
        </row>
        <row r="34">
          <cell r="A34" t="str">
            <v>Coal</v>
          </cell>
          <cell r="B34" t="str">
            <v>Boron</v>
          </cell>
          <cell r="C34">
            <v>0</v>
          </cell>
          <cell r="D34">
            <v>0</v>
          </cell>
          <cell r="E34">
            <v>0</v>
          </cell>
        </row>
        <row r="35">
          <cell r="A35" t="str">
            <v>Coal</v>
          </cell>
          <cell r="B35" t="str">
            <v>Cadmium</v>
          </cell>
          <cell r="C35">
            <v>0</v>
          </cell>
          <cell r="D35">
            <v>0</v>
          </cell>
          <cell r="E35">
            <v>0</v>
          </cell>
        </row>
        <row r="36">
          <cell r="A36" t="str">
            <v>Coal</v>
          </cell>
          <cell r="B36" t="str">
            <v>Cement</v>
          </cell>
          <cell r="C36">
            <v>28.530999999999999</v>
          </cell>
          <cell r="D36">
            <v>4.6680000000000001</v>
          </cell>
          <cell r="E36">
            <v>14.525</v>
          </cell>
        </row>
        <row r="37">
          <cell r="A37" t="str">
            <v>Coal</v>
          </cell>
          <cell r="B37" t="str">
            <v>Chromium</v>
          </cell>
          <cell r="C37">
            <v>0</v>
          </cell>
          <cell r="D37">
            <v>0</v>
          </cell>
          <cell r="E37">
            <v>0</v>
          </cell>
        </row>
        <row r="38">
          <cell r="A38" t="str">
            <v>Coal</v>
          </cell>
          <cell r="B38" t="str">
            <v>Copper</v>
          </cell>
          <cell r="C38">
            <v>0.53800000000000003</v>
          </cell>
          <cell r="D38">
            <v>0.45400000000000001</v>
          </cell>
          <cell r="E38">
            <v>0.49075000000000002</v>
          </cell>
        </row>
        <row r="39">
          <cell r="A39" t="str">
            <v>Coal</v>
          </cell>
          <cell r="B39" t="str">
            <v>Dysprosium</v>
          </cell>
          <cell r="C39">
            <v>0</v>
          </cell>
          <cell r="D39">
            <v>0</v>
          </cell>
          <cell r="E39">
            <v>0</v>
          </cell>
        </row>
        <row r="40">
          <cell r="A40" t="str">
            <v>Coal</v>
          </cell>
          <cell r="B40" t="str">
            <v>Fiberglass</v>
          </cell>
          <cell r="C40">
            <v>0</v>
          </cell>
          <cell r="D40">
            <v>0</v>
          </cell>
          <cell r="E40">
            <v>0</v>
          </cell>
        </row>
        <row r="41">
          <cell r="A41" t="str">
            <v>Coal</v>
          </cell>
          <cell r="B41" t="str">
            <v>Gadium</v>
          </cell>
          <cell r="C41">
            <v>0</v>
          </cell>
          <cell r="D41">
            <v>0</v>
          </cell>
          <cell r="E41">
            <v>0</v>
          </cell>
        </row>
        <row r="42">
          <cell r="A42" t="str">
            <v>Coal</v>
          </cell>
          <cell r="B42" t="str">
            <v>Gallium</v>
          </cell>
          <cell r="C42">
            <v>0</v>
          </cell>
          <cell r="D42">
            <v>0</v>
          </cell>
          <cell r="E42">
            <v>0</v>
          </cell>
        </row>
        <row r="43">
          <cell r="A43" t="str">
            <v>Coal</v>
          </cell>
          <cell r="B43" t="str">
            <v>Germanium</v>
          </cell>
          <cell r="C43">
            <v>0</v>
          </cell>
          <cell r="D43">
            <v>0</v>
          </cell>
          <cell r="E43">
            <v>0</v>
          </cell>
        </row>
        <row r="44">
          <cell r="A44" t="str">
            <v>Coal</v>
          </cell>
          <cell r="B44" t="str">
            <v>Glass</v>
          </cell>
          <cell r="C44">
            <v>0</v>
          </cell>
          <cell r="D44">
            <v>0</v>
          </cell>
          <cell r="E44">
            <v>0</v>
          </cell>
        </row>
        <row r="45">
          <cell r="A45" t="str">
            <v>Coal</v>
          </cell>
          <cell r="B45" t="str">
            <v>Indium</v>
          </cell>
          <cell r="C45">
            <v>0</v>
          </cell>
          <cell r="D45">
            <v>0</v>
          </cell>
          <cell r="E45">
            <v>0</v>
          </cell>
        </row>
        <row r="46">
          <cell r="A46" t="str">
            <v>Coal</v>
          </cell>
          <cell r="B46" t="str">
            <v>Lead</v>
          </cell>
          <cell r="C46">
            <v>0</v>
          </cell>
          <cell r="D46">
            <v>0</v>
          </cell>
          <cell r="E46">
            <v>0</v>
          </cell>
        </row>
        <row r="47">
          <cell r="A47" t="str">
            <v>Coal</v>
          </cell>
          <cell r="B47" t="str">
            <v>Magnesium</v>
          </cell>
          <cell r="C47">
            <v>0</v>
          </cell>
          <cell r="D47">
            <v>0</v>
          </cell>
          <cell r="E47">
            <v>0</v>
          </cell>
        </row>
        <row r="48">
          <cell r="A48" t="str">
            <v>Coal</v>
          </cell>
          <cell r="B48" t="str">
            <v>Manganese</v>
          </cell>
          <cell r="C48">
            <v>0.19900000000000001</v>
          </cell>
          <cell r="D48">
            <v>0.112</v>
          </cell>
          <cell r="E48">
            <v>0.14499999999999999</v>
          </cell>
        </row>
        <row r="49">
          <cell r="A49" t="str">
            <v>Coal</v>
          </cell>
          <cell r="B49" t="str">
            <v>Molybdenum</v>
          </cell>
          <cell r="C49">
            <v>0</v>
          </cell>
          <cell r="D49">
            <v>0</v>
          </cell>
          <cell r="E49">
            <v>0</v>
          </cell>
        </row>
        <row r="50">
          <cell r="A50" t="str">
            <v>Coal</v>
          </cell>
          <cell r="B50" t="str">
            <v>Neodymium</v>
          </cell>
          <cell r="C50">
            <v>0</v>
          </cell>
          <cell r="D50">
            <v>0</v>
          </cell>
          <cell r="E50">
            <v>0</v>
          </cell>
        </row>
        <row r="51">
          <cell r="A51" t="str">
            <v>Coal</v>
          </cell>
          <cell r="B51" t="str">
            <v>Nickel</v>
          </cell>
          <cell r="C51">
            <v>1.0999999999999999E-2</v>
          </cell>
          <cell r="D51">
            <v>8.0000000000000002E-3</v>
          </cell>
          <cell r="E51">
            <v>9.6666666666666706E-3</v>
          </cell>
        </row>
        <row r="52">
          <cell r="A52" t="str">
            <v>Coal</v>
          </cell>
          <cell r="B52" t="str">
            <v>Niobium</v>
          </cell>
          <cell r="C52">
            <v>0</v>
          </cell>
          <cell r="D52">
            <v>0</v>
          </cell>
          <cell r="E52">
            <v>0</v>
          </cell>
        </row>
        <row r="53">
          <cell r="A53" t="str">
            <v>Coal</v>
          </cell>
          <cell r="B53" t="str">
            <v>Praseodymium</v>
          </cell>
          <cell r="C53">
            <v>0</v>
          </cell>
          <cell r="D53">
            <v>0</v>
          </cell>
          <cell r="E53">
            <v>0</v>
          </cell>
        </row>
        <row r="54">
          <cell r="A54" t="str">
            <v>Coal</v>
          </cell>
          <cell r="B54" t="str">
            <v>Selenium</v>
          </cell>
          <cell r="C54">
            <v>0</v>
          </cell>
          <cell r="D54">
            <v>0</v>
          </cell>
          <cell r="E54">
            <v>0</v>
          </cell>
        </row>
        <row r="55">
          <cell r="A55" t="str">
            <v>Coal</v>
          </cell>
          <cell r="B55" t="str">
            <v>Silicon</v>
          </cell>
          <cell r="C55">
            <v>0</v>
          </cell>
          <cell r="D55">
            <v>0</v>
          </cell>
          <cell r="E55">
            <v>0</v>
          </cell>
        </row>
        <row r="56">
          <cell r="A56" t="str">
            <v>Coal</v>
          </cell>
          <cell r="B56" t="str">
            <v>Silver</v>
          </cell>
          <cell r="C56">
            <v>0</v>
          </cell>
          <cell r="D56">
            <v>0</v>
          </cell>
          <cell r="E56">
            <v>0</v>
          </cell>
        </row>
        <row r="57">
          <cell r="A57" t="str">
            <v>Coal</v>
          </cell>
          <cell r="B57" t="str">
            <v>Steel</v>
          </cell>
          <cell r="C57">
            <v>62.2</v>
          </cell>
          <cell r="D57">
            <v>44.424999999999997</v>
          </cell>
          <cell r="E57">
            <v>52.655000000000001</v>
          </cell>
        </row>
        <row r="58">
          <cell r="A58" t="str">
            <v>Coal</v>
          </cell>
          <cell r="B58" t="str">
            <v>Tellurium</v>
          </cell>
          <cell r="C58">
            <v>0</v>
          </cell>
          <cell r="D58">
            <v>0</v>
          </cell>
          <cell r="E58">
            <v>0</v>
          </cell>
        </row>
        <row r="59">
          <cell r="A59" t="str">
            <v>Coal</v>
          </cell>
          <cell r="B59" t="str">
            <v>Terbium</v>
          </cell>
          <cell r="C59">
            <v>0</v>
          </cell>
          <cell r="D59">
            <v>0</v>
          </cell>
          <cell r="E59">
            <v>0</v>
          </cell>
        </row>
        <row r="60">
          <cell r="A60" t="str">
            <v>Coal</v>
          </cell>
          <cell r="B60" t="str">
            <v>Tin</v>
          </cell>
          <cell r="C60">
            <v>0</v>
          </cell>
          <cell r="D60">
            <v>0</v>
          </cell>
          <cell r="E60">
            <v>0</v>
          </cell>
        </row>
        <row r="61">
          <cell r="A61" t="str">
            <v>Coal</v>
          </cell>
          <cell r="B61" t="str">
            <v>Vanadium</v>
          </cell>
          <cell r="C61">
            <v>0</v>
          </cell>
          <cell r="D61">
            <v>0</v>
          </cell>
          <cell r="E61">
            <v>0</v>
          </cell>
        </row>
        <row r="62">
          <cell r="A62" t="str">
            <v>Coal</v>
          </cell>
          <cell r="B62" t="str">
            <v>Yttrium</v>
          </cell>
          <cell r="C62">
            <v>0</v>
          </cell>
          <cell r="D62">
            <v>0</v>
          </cell>
          <cell r="E62">
            <v>0</v>
          </cell>
        </row>
        <row r="63">
          <cell r="A63" t="str">
            <v>Coal</v>
          </cell>
          <cell r="B63" t="str">
            <v>Zinc</v>
          </cell>
          <cell r="C63">
            <v>0</v>
          </cell>
          <cell r="D63">
            <v>0</v>
          </cell>
          <cell r="E63">
            <v>0</v>
          </cell>
        </row>
        <row r="64">
          <cell r="A64" t="str">
            <v>Coal CCS</v>
          </cell>
          <cell r="B64" t="str">
            <v>Aluminum</v>
          </cell>
          <cell r="C64">
            <v>0.624</v>
          </cell>
          <cell r="D64">
            <v>0.255</v>
          </cell>
          <cell r="E64">
            <v>0.39474999999999999</v>
          </cell>
        </row>
        <row r="65">
          <cell r="A65" t="str">
            <v>Coal CCS</v>
          </cell>
          <cell r="B65" t="str">
            <v>Boron</v>
          </cell>
          <cell r="C65">
            <v>0</v>
          </cell>
          <cell r="D65">
            <v>0</v>
          </cell>
          <cell r="E65">
            <v>0</v>
          </cell>
        </row>
        <row r="66">
          <cell r="A66" t="str">
            <v>Coal CCS</v>
          </cell>
          <cell r="B66" t="str">
            <v>Cadmium</v>
          </cell>
          <cell r="C66">
            <v>0</v>
          </cell>
          <cell r="D66">
            <v>0</v>
          </cell>
          <cell r="E66">
            <v>0</v>
          </cell>
        </row>
        <row r="67">
          <cell r="A67" t="str">
            <v>Coal CCS</v>
          </cell>
          <cell r="B67" t="str">
            <v>Cement</v>
          </cell>
          <cell r="C67">
            <v>43.652999999999999</v>
          </cell>
          <cell r="D67">
            <v>7.141</v>
          </cell>
          <cell r="E67">
            <v>20.6965</v>
          </cell>
        </row>
        <row r="68">
          <cell r="A68" t="str">
            <v>Coal CCS</v>
          </cell>
          <cell r="B68" t="str">
            <v>Chromium</v>
          </cell>
          <cell r="C68">
            <v>0</v>
          </cell>
          <cell r="D68">
            <v>0</v>
          </cell>
          <cell r="E68">
            <v>0</v>
          </cell>
        </row>
        <row r="69">
          <cell r="A69" t="str">
            <v>Coal CCS</v>
          </cell>
          <cell r="B69" t="str">
            <v>Copper</v>
          </cell>
          <cell r="C69">
            <v>0.64500000000000002</v>
          </cell>
          <cell r="D69">
            <v>0.54500000000000004</v>
          </cell>
          <cell r="E69">
            <v>0.58875</v>
          </cell>
        </row>
        <row r="70">
          <cell r="A70" t="str">
            <v>Coal CCS</v>
          </cell>
          <cell r="B70" t="str">
            <v>Dysprosium</v>
          </cell>
          <cell r="C70">
            <v>0</v>
          </cell>
          <cell r="D70">
            <v>0</v>
          </cell>
          <cell r="E70">
            <v>0</v>
          </cell>
        </row>
        <row r="71">
          <cell r="A71" t="str">
            <v>Coal CCS</v>
          </cell>
          <cell r="B71" t="str">
            <v>Fiberglass</v>
          </cell>
          <cell r="C71">
            <v>0</v>
          </cell>
          <cell r="D71">
            <v>0</v>
          </cell>
          <cell r="E71">
            <v>0</v>
          </cell>
        </row>
        <row r="72">
          <cell r="A72" t="str">
            <v>Coal CCS</v>
          </cell>
          <cell r="B72" t="str">
            <v>Gadium</v>
          </cell>
          <cell r="C72">
            <v>0</v>
          </cell>
          <cell r="D72">
            <v>0</v>
          </cell>
          <cell r="E72">
            <v>0</v>
          </cell>
        </row>
        <row r="73">
          <cell r="A73" t="str">
            <v>Coal CCS</v>
          </cell>
          <cell r="B73" t="str">
            <v>Gallium</v>
          </cell>
          <cell r="C73">
            <v>0</v>
          </cell>
          <cell r="D73">
            <v>0</v>
          </cell>
          <cell r="E73">
            <v>0</v>
          </cell>
        </row>
        <row r="74">
          <cell r="A74" t="str">
            <v>Coal CCS</v>
          </cell>
          <cell r="B74" t="str">
            <v>Germanium</v>
          </cell>
          <cell r="C74">
            <v>0</v>
          </cell>
          <cell r="D74">
            <v>0</v>
          </cell>
          <cell r="E74">
            <v>0</v>
          </cell>
        </row>
        <row r="75">
          <cell r="A75" t="str">
            <v>Coal CCS</v>
          </cell>
          <cell r="B75" t="str">
            <v>Glass</v>
          </cell>
          <cell r="C75">
            <v>0</v>
          </cell>
          <cell r="D75">
            <v>0</v>
          </cell>
          <cell r="E75">
            <v>0</v>
          </cell>
        </row>
        <row r="76">
          <cell r="A76" t="str">
            <v>Coal CCS</v>
          </cell>
          <cell r="B76" t="str">
            <v>Indium</v>
          </cell>
          <cell r="C76">
            <v>0</v>
          </cell>
          <cell r="D76">
            <v>0</v>
          </cell>
          <cell r="E76">
            <v>0</v>
          </cell>
        </row>
        <row r="77">
          <cell r="A77" t="str">
            <v>Coal CCS</v>
          </cell>
          <cell r="B77" t="str">
            <v>Lead</v>
          </cell>
          <cell r="C77">
            <v>0</v>
          </cell>
          <cell r="D77">
            <v>0</v>
          </cell>
          <cell r="E77">
            <v>0</v>
          </cell>
        </row>
        <row r="78">
          <cell r="A78" t="str">
            <v>Coal CCS</v>
          </cell>
          <cell r="B78" t="str">
            <v>Magnesium</v>
          </cell>
          <cell r="C78">
            <v>0</v>
          </cell>
          <cell r="D78">
            <v>0</v>
          </cell>
          <cell r="E78">
            <v>0</v>
          </cell>
        </row>
        <row r="79">
          <cell r="A79" t="str">
            <v>Coal CCS</v>
          </cell>
          <cell r="B79" t="str">
            <v>Manganese</v>
          </cell>
          <cell r="C79">
            <v>0.19900000000000001</v>
          </cell>
          <cell r="D79">
            <v>0.112</v>
          </cell>
          <cell r="E79">
            <v>0.14499999999999999</v>
          </cell>
        </row>
        <row r="80">
          <cell r="A80" t="str">
            <v>Coal CCS</v>
          </cell>
          <cell r="B80" t="str">
            <v>Molybdenum</v>
          </cell>
          <cell r="C80">
            <v>0</v>
          </cell>
          <cell r="D80">
            <v>0</v>
          </cell>
          <cell r="E80">
            <v>0</v>
          </cell>
        </row>
        <row r="81">
          <cell r="A81" t="str">
            <v>Coal CCS</v>
          </cell>
          <cell r="B81" t="str">
            <v>Neodymium</v>
          </cell>
          <cell r="C81">
            <v>0</v>
          </cell>
          <cell r="D81">
            <v>0</v>
          </cell>
          <cell r="E81">
            <v>0</v>
          </cell>
        </row>
        <row r="82">
          <cell r="A82" t="str">
            <v>Coal CCS</v>
          </cell>
          <cell r="B82" t="str">
            <v>Nickel</v>
          </cell>
          <cell r="C82">
            <v>1.0999999999999999E-2</v>
          </cell>
          <cell r="D82">
            <v>8.0000000000000002E-3</v>
          </cell>
          <cell r="E82">
            <v>9.6666666666666706E-3</v>
          </cell>
        </row>
        <row r="83">
          <cell r="A83" t="str">
            <v>Coal CCS</v>
          </cell>
          <cell r="B83" t="str">
            <v>Niobium</v>
          </cell>
          <cell r="C83">
            <v>0</v>
          </cell>
          <cell r="D83">
            <v>0</v>
          </cell>
          <cell r="E83">
            <v>0</v>
          </cell>
        </row>
        <row r="84">
          <cell r="A84" t="str">
            <v>Coal CCS</v>
          </cell>
          <cell r="B84" t="str">
            <v>Praseodymium</v>
          </cell>
          <cell r="C84">
            <v>0</v>
          </cell>
          <cell r="D84">
            <v>0</v>
          </cell>
          <cell r="E84">
            <v>0</v>
          </cell>
        </row>
        <row r="85">
          <cell r="A85" t="str">
            <v>Coal CCS</v>
          </cell>
          <cell r="B85" t="str">
            <v>Selenium</v>
          </cell>
          <cell r="C85">
            <v>0</v>
          </cell>
          <cell r="D85">
            <v>0</v>
          </cell>
          <cell r="E85">
            <v>0</v>
          </cell>
        </row>
        <row r="86">
          <cell r="A86" t="str">
            <v>Coal CCS</v>
          </cell>
          <cell r="B86" t="str">
            <v>Silicon</v>
          </cell>
          <cell r="C86">
            <v>0</v>
          </cell>
          <cell r="D86">
            <v>0</v>
          </cell>
          <cell r="E86">
            <v>0</v>
          </cell>
        </row>
        <row r="87">
          <cell r="A87" t="str">
            <v>Coal CCS</v>
          </cell>
          <cell r="B87" t="str">
            <v>Silver</v>
          </cell>
          <cell r="C87">
            <v>0</v>
          </cell>
          <cell r="D87">
            <v>0</v>
          </cell>
          <cell r="E87">
            <v>0</v>
          </cell>
        </row>
        <row r="88">
          <cell r="A88" t="str">
            <v>Coal CCS</v>
          </cell>
          <cell r="B88" t="str">
            <v>Steel</v>
          </cell>
          <cell r="C88">
            <v>95.165999999999997</v>
          </cell>
          <cell r="D88">
            <v>61.648000000000003</v>
          </cell>
          <cell r="E88">
            <v>75.764750000000006</v>
          </cell>
        </row>
        <row r="89">
          <cell r="A89" t="str">
            <v>Coal CCS</v>
          </cell>
          <cell r="B89" t="str">
            <v>Tellurium</v>
          </cell>
          <cell r="C89">
            <v>0</v>
          </cell>
          <cell r="D89">
            <v>0</v>
          </cell>
          <cell r="E89">
            <v>0</v>
          </cell>
        </row>
        <row r="90">
          <cell r="A90" t="str">
            <v>Coal CCS</v>
          </cell>
          <cell r="B90" t="str">
            <v>Terbium</v>
          </cell>
          <cell r="C90">
            <v>0</v>
          </cell>
          <cell r="D90">
            <v>0</v>
          </cell>
          <cell r="E90">
            <v>0</v>
          </cell>
        </row>
        <row r="91">
          <cell r="A91" t="str">
            <v>Coal CCS</v>
          </cell>
          <cell r="B91" t="str">
            <v>Tin</v>
          </cell>
          <cell r="C91">
            <v>0</v>
          </cell>
          <cell r="D91">
            <v>0</v>
          </cell>
          <cell r="E91">
            <v>0</v>
          </cell>
        </row>
        <row r="92">
          <cell r="A92" t="str">
            <v>Coal CCS</v>
          </cell>
          <cell r="B92" t="str">
            <v>Vanadium</v>
          </cell>
          <cell r="C92">
            <v>0</v>
          </cell>
          <cell r="D92">
            <v>0</v>
          </cell>
          <cell r="E92">
            <v>0</v>
          </cell>
        </row>
        <row r="93">
          <cell r="A93" t="str">
            <v>Coal CCS</v>
          </cell>
          <cell r="B93" t="str">
            <v>Yttrium</v>
          </cell>
          <cell r="C93">
            <v>0</v>
          </cell>
          <cell r="D93">
            <v>0</v>
          </cell>
          <cell r="E93">
            <v>0</v>
          </cell>
        </row>
        <row r="94">
          <cell r="A94" t="str">
            <v>Coal CCS</v>
          </cell>
          <cell r="B94" t="str">
            <v>Zinc</v>
          </cell>
          <cell r="C94">
            <v>0</v>
          </cell>
          <cell r="D94">
            <v>0</v>
          </cell>
          <cell r="E94">
            <v>0</v>
          </cell>
        </row>
        <row r="95">
          <cell r="A95" t="str">
            <v>Gas</v>
          </cell>
          <cell r="B95" t="str">
            <v>Aluminum</v>
          </cell>
          <cell r="C95">
            <v>0.23</v>
          </cell>
          <cell r="D95">
            <v>0.20399999999999999</v>
          </cell>
          <cell r="E95">
            <v>0.217</v>
          </cell>
        </row>
        <row r="96">
          <cell r="A96" t="str">
            <v>Gas</v>
          </cell>
          <cell r="B96" t="str">
            <v>Boron</v>
          </cell>
          <cell r="C96">
            <v>0</v>
          </cell>
          <cell r="D96">
            <v>0</v>
          </cell>
          <cell r="E96">
            <v>0</v>
          </cell>
        </row>
        <row r="97">
          <cell r="A97" t="str">
            <v>Gas</v>
          </cell>
          <cell r="B97" t="str">
            <v>Cadmium</v>
          </cell>
          <cell r="C97">
            <v>0</v>
          </cell>
          <cell r="D97">
            <v>0</v>
          </cell>
          <cell r="E97">
            <v>0</v>
          </cell>
        </row>
        <row r="98">
          <cell r="A98" t="str">
            <v>Gas</v>
          </cell>
          <cell r="B98" t="str">
            <v>Cement</v>
          </cell>
          <cell r="C98">
            <v>15.64</v>
          </cell>
          <cell r="D98">
            <v>7.35</v>
          </cell>
          <cell r="E98">
            <v>11.11825</v>
          </cell>
        </row>
        <row r="99">
          <cell r="A99" t="str">
            <v>Gas</v>
          </cell>
          <cell r="B99" t="str">
            <v>Chromium</v>
          </cell>
          <cell r="C99">
            <v>0</v>
          </cell>
          <cell r="D99">
            <v>0</v>
          </cell>
          <cell r="E99">
            <v>0</v>
          </cell>
        </row>
        <row r="100">
          <cell r="A100" t="str">
            <v>Gas</v>
          </cell>
          <cell r="B100" t="str">
            <v>Copper</v>
          </cell>
          <cell r="C100">
            <v>0.53800000000000003</v>
          </cell>
          <cell r="D100">
            <v>0.45400000000000001</v>
          </cell>
          <cell r="E100">
            <v>0.49075000000000002</v>
          </cell>
        </row>
        <row r="101">
          <cell r="A101" t="str">
            <v>Gas</v>
          </cell>
          <cell r="B101" t="str">
            <v>Dysprosium</v>
          </cell>
          <cell r="C101">
            <v>0</v>
          </cell>
          <cell r="D101">
            <v>0</v>
          </cell>
          <cell r="E101">
            <v>0</v>
          </cell>
        </row>
        <row r="102">
          <cell r="A102" t="str">
            <v>Gas</v>
          </cell>
          <cell r="B102" t="str">
            <v>Fiberglass</v>
          </cell>
          <cell r="C102">
            <v>0</v>
          </cell>
          <cell r="D102">
            <v>0</v>
          </cell>
          <cell r="E102">
            <v>0</v>
          </cell>
        </row>
        <row r="103">
          <cell r="A103" t="str">
            <v>Gas</v>
          </cell>
          <cell r="B103" t="str">
            <v>Gadium</v>
          </cell>
          <cell r="C103">
            <v>0</v>
          </cell>
          <cell r="D103">
            <v>0</v>
          </cell>
          <cell r="E103">
            <v>0</v>
          </cell>
        </row>
        <row r="104">
          <cell r="A104" t="str">
            <v>Gas</v>
          </cell>
          <cell r="B104" t="str">
            <v>Gallium</v>
          </cell>
          <cell r="C104">
            <v>0</v>
          </cell>
          <cell r="D104">
            <v>0</v>
          </cell>
          <cell r="E104">
            <v>0</v>
          </cell>
        </row>
        <row r="105">
          <cell r="A105" t="str">
            <v>Gas</v>
          </cell>
          <cell r="B105" t="str">
            <v>Germanium</v>
          </cell>
          <cell r="C105">
            <v>0</v>
          </cell>
          <cell r="D105">
            <v>0</v>
          </cell>
          <cell r="E105">
            <v>0</v>
          </cell>
        </row>
        <row r="106">
          <cell r="A106" t="str">
            <v>Gas</v>
          </cell>
          <cell r="B106" t="str">
            <v>Glass</v>
          </cell>
          <cell r="C106">
            <v>0</v>
          </cell>
          <cell r="D106">
            <v>0</v>
          </cell>
          <cell r="E106">
            <v>0</v>
          </cell>
        </row>
        <row r="107">
          <cell r="A107" t="str">
            <v>Gas</v>
          </cell>
          <cell r="B107" t="str">
            <v>Indium</v>
          </cell>
          <cell r="C107">
            <v>0</v>
          </cell>
          <cell r="D107">
            <v>0</v>
          </cell>
          <cell r="E107">
            <v>0</v>
          </cell>
        </row>
        <row r="108">
          <cell r="A108" t="str">
            <v>Gas</v>
          </cell>
          <cell r="B108" t="str">
            <v>Lead</v>
          </cell>
          <cell r="C108">
            <v>0</v>
          </cell>
          <cell r="D108">
            <v>0</v>
          </cell>
          <cell r="E108">
            <v>0</v>
          </cell>
        </row>
        <row r="109">
          <cell r="A109" t="str">
            <v>Gas</v>
          </cell>
          <cell r="B109" t="str">
            <v>Magnesium</v>
          </cell>
          <cell r="C109">
            <v>0</v>
          </cell>
          <cell r="D109">
            <v>0</v>
          </cell>
          <cell r="E109">
            <v>0</v>
          </cell>
        </row>
        <row r="110">
          <cell r="A110" t="str">
            <v>Gas</v>
          </cell>
          <cell r="B110" t="str">
            <v>Manganese</v>
          </cell>
          <cell r="C110">
            <v>0.19900000000000001</v>
          </cell>
          <cell r="D110">
            <v>0.112</v>
          </cell>
          <cell r="E110">
            <v>0.14499999999999999</v>
          </cell>
        </row>
        <row r="111">
          <cell r="A111" t="str">
            <v>Gas</v>
          </cell>
          <cell r="B111" t="str">
            <v>Molybdenum</v>
          </cell>
          <cell r="C111">
            <v>0</v>
          </cell>
          <cell r="D111">
            <v>0</v>
          </cell>
          <cell r="E111">
            <v>0</v>
          </cell>
        </row>
        <row r="112">
          <cell r="A112" t="str">
            <v>Gas</v>
          </cell>
          <cell r="B112" t="str">
            <v>Neodymium</v>
          </cell>
          <cell r="C112">
            <v>0</v>
          </cell>
          <cell r="D112">
            <v>0</v>
          </cell>
          <cell r="E112">
            <v>0</v>
          </cell>
        </row>
        <row r="113">
          <cell r="A113" t="str">
            <v>Gas</v>
          </cell>
          <cell r="B113" t="str">
            <v>Nickel</v>
          </cell>
          <cell r="C113">
            <v>1.0999999999999999E-2</v>
          </cell>
          <cell r="D113">
            <v>8.0000000000000002E-3</v>
          </cell>
          <cell r="E113">
            <v>9.6666666666666706E-3</v>
          </cell>
        </row>
        <row r="114">
          <cell r="A114" t="str">
            <v>Gas</v>
          </cell>
          <cell r="B114" t="str">
            <v>Niobium</v>
          </cell>
          <cell r="C114">
            <v>0</v>
          </cell>
          <cell r="D114">
            <v>0</v>
          </cell>
          <cell r="E114">
            <v>0</v>
          </cell>
        </row>
        <row r="115">
          <cell r="A115" t="str">
            <v>Gas</v>
          </cell>
          <cell r="B115" t="str">
            <v>Praseodymium</v>
          </cell>
          <cell r="C115">
            <v>0</v>
          </cell>
          <cell r="D115">
            <v>0</v>
          </cell>
          <cell r="E115">
            <v>0</v>
          </cell>
        </row>
        <row r="116">
          <cell r="A116" t="str">
            <v>Gas</v>
          </cell>
          <cell r="B116" t="str">
            <v>Selenium</v>
          </cell>
          <cell r="C116">
            <v>0</v>
          </cell>
          <cell r="D116">
            <v>0</v>
          </cell>
          <cell r="E116">
            <v>0</v>
          </cell>
        </row>
        <row r="117">
          <cell r="A117" t="str">
            <v>Gas</v>
          </cell>
          <cell r="B117" t="str">
            <v>Silicon</v>
          </cell>
          <cell r="C117">
            <v>0</v>
          </cell>
          <cell r="D117">
            <v>0</v>
          </cell>
          <cell r="E117">
            <v>0</v>
          </cell>
        </row>
        <row r="118">
          <cell r="A118" t="str">
            <v>Gas</v>
          </cell>
          <cell r="B118" t="str">
            <v>Silver</v>
          </cell>
          <cell r="C118">
            <v>0</v>
          </cell>
          <cell r="D118">
            <v>0</v>
          </cell>
          <cell r="E118">
            <v>0</v>
          </cell>
        </row>
        <row r="119">
          <cell r="A119" t="str">
            <v>Gas</v>
          </cell>
          <cell r="B119" t="str">
            <v>Steel</v>
          </cell>
          <cell r="C119">
            <v>51.13</v>
          </cell>
          <cell r="D119">
            <v>31.03</v>
          </cell>
          <cell r="E119">
            <v>41.08</v>
          </cell>
        </row>
        <row r="120">
          <cell r="A120" t="str">
            <v>Gas</v>
          </cell>
          <cell r="B120" t="str">
            <v>Tellurium</v>
          </cell>
          <cell r="C120">
            <v>0</v>
          </cell>
          <cell r="D120">
            <v>0</v>
          </cell>
          <cell r="E120">
            <v>0</v>
          </cell>
        </row>
        <row r="121">
          <cell r="A121" t="str">
            <v>Gas</v>
          </cell>
          <cell r="B121" t="str">
            <v>Terbium</v>
          </cell>
          <cell r="C121">
            <v>0</v>
          </cell>
          <cell r="D121">
            <v>0</v>
          </cell>
          <cell r="E121">
            <v>0</v>
          </cell>
        </row>
        <row r="122">
          <cell r="A122" t="str">
            <v>Gas</v>
          </cell>
          <cell r="B122" t="str">
            <v>Tin</v>
          </cell>
          <cell r="C122">
            <v>0</v>
          </cell>
          <cell r="D122">
            <v>0</v>
          </cell>
          <cell r="E122">
            <v>0</v>
          </cell>
        </row>
        <row r="123">
          <cell r="A123" t="str">
            <v>Gas</v>
          </cell>
          <cell r="B123" t="str">
            <v>Vanadium</v>
          </cell>
          <cell r="C123">
            <v>0</v>
          </cell>
          <cell r="D123">
            <v>0</v>
          </cell>
          <cell r="E123">
            <v>0</v>
          </cell>
        </row>
        <row r="124">
          <cell r="A124" t="str">
            <v>Gas</v>
          </cell>
          <cell r="B124" t="str">
            <v>Yttrium</v>
          </cell>
          <cell r="C124">
            <v>0</v>
          </cell>
          <cell r="D124">
            <v>0</v>
          </cell>
          <cell r="E124">
            <v>0</v>
          </cell>
        </row>
        <row r="125">
          <cell r="A125" t="str">
            <v>Gas</v>
          </cell>
          <cell r="B125" t="str">
            <v>Zinc</v>
          </cell>
          <cell r="C125">
            <v>0</v>
          </cell>
          <cell r="D125">
            <v>0</v>
          </cell>
          <cell r="E125">
            <v>0</v>
          </cell>
        </row>
        <row r="126">
          <cell r="A126" t="str">
            <v>Gas CCS</v>
          </cell>
          <cell r="B126" t="str">
            <v>Aluminum</v>
          </cell>
          <cell r="C126">
            <v>0.23</v>
          </cell>
          <cell r="D126">
            <v>0.20399999999999999</v>
          </cell>
          <cell r="E126">
            <v>0.217</v>
          </cell>
        </row>
        <row r="127">
          <cell r="A127" t="str">
            <v>Gas CCS</v>
          </cell>
          <cell r="B127" t="str">
            <v>Boron</v>
          </cell>
          <cell r="C127">
            <v>0</v>
          </cell>
          <cell r="D127">
            <v>0</v>
          </cell>
          <cell r="E127">
            <v>0</v>
          </cell>
        </row>
        <row r="128">
          <cell r="A128" t="str">
            <v>Gas CCS</v>
          </cell>
          <cell r="B128" t="str">
            <v>Cadmium</v>
          </cell>
          <cell r="C128">
            <v>0</v>
          </cell>
          <cell r="D128">
            <v>0</v>
          </cell>
          <cell r="E128">
            <v>0</v>
          </cell>
        </row>
        <row r="129">
          <cell r="A129" t="str">
            <v>Gas CCS</v>
          </cell>
          <cell r="B129" t="str">
            <v>Cement</v>
          </cell>
          <cell r="C129">
            <v>23.928999999999998</v>
          </cell>
          <cell r="D129">
            <v>8.0670000000000002</v>
          </cell>
          <cell r="E129">
            <v>16.2165</v>
          </cell>
        </row>
        <row r="130">
          <cell r="A130" t="str">
            <v>Gas CCS</v>
          </cell>
          <cell r="B130" t="str">
            <v>Chromium</v>
          </cell>
          <cell r="C130">
            <v>0</v>
          </cell>
          <cell r="D130">
            <v>0</v>
          </cell>
          <cell r="E130">
            <v>0</v>
          </cell>
        </row>
        <row r="131">
          <cell r="A131" t="str">
            <v>Gas CCS</v>
          </cell>
          <cell r="B131" t="str">
            <v>Copper</v>
          </cell>
          <cell r="C131">
            <v>0.64500000000000002</v>
          </cell>
          <cell r="D131">
            <v>0.54500000000000004</v>
          </cell>
          <cell r="E131">
            <v>0.58875</v>
          </cell>
        </row>
        <row r="132">
          <cell r="A132" t="str">
            <v>Gas CCS</v>
          </cell>
          <cell r="B132" t="str">
            <v>Dysprosium</v>
          </cell>
          <cell r="C132">
            <v>0</v>
          </cell>
          <cell r="D132">
            <v>0</v>
          </cell>
          <cell r="E132">
            <v>0</v>
          </cell>
        </row>
        <row r="133">
          <cell r="A133" t="str">
            <v>Gas CCS</v>
          </cell>
          <cell r="B133" t="str">
            <v>Fiberglass</v>
          </cell>
          <cell r="C133">
            <v>0</v>
          </cell>
          <cell r="D133">
            <v>0</v>
          </cell>
          <cell r="E133">
            <v>0</v>
          </cell>
        </row>
        <row r="134">
          <cell r="A134" t="str">
            <v>Gas CCS</v>
          </cell>
          <cell r="B134" t="str">
            <v>Gadium</v>
          </cell>
          <cell r="C134">
            <v>0</v>
          </cell>
          <cell r="D134">
            <v>0</v>
          </cell>
          <cell r="E134">
            <v>0</v>
          </cell>
        </row>
        <row r="135">
          <cell r="A135" t="str">
            <v>Gas CCS</v>
          </cell>
          <cell r="B135" t="str">
            <v>Gallium</v>
          </cell>
          <cell r="C135">
            <v>0</v>
          </cell>
          <cell r="D135">
            <v>0</v>
          </cell>
          <cell r="E135">
            <v>0</v>
          </cell>
        </row>
        <row r="136">
          <cell r="A136" t="str">
            <v>Gas CCS</v>
          </cell>
          <cell r="B136" t="str">
            <v>Germanium</v>
          </cell>
          <cell r="C136">
            <v>0</v>
          </cell>
          <cell r="D136">
            <v>0</v>
          </cell>
          <cell r="E136">
            <v>0</v>
          </cell>
        </row>
        <row r="137">
          <cell r="A137" t="str">
            <v>Gas CCS</v>
          </cell>
          <cell r="B137" t="str">
            <v>Glass</v>
          </cell>
          <cell r="C137">
            <v>0</v>
          </cell>
          <cell r="D137">
            <v>0</v>
          </cell>
          <cell r="E137">
            <v>0</v>
          </cell>
        </row>
        <row r="138">
          <cell r="A138" t="str">
            <v>Gas CCS</v>
          </cell>
          <cell r="B138" t="str">
            <v>Indium</v>
          </cell>
          <cell r="C138">
            <v>0</v>
          </cell>
          <cell r="D138">
            <v>0</v>
          </cell>
          <cell r="E138">
            <v>0</v>
          </cell>
        </row>
        <row r="139">
          <cell r="A139" t="str">
            <v>Gas CCS</v>
          </cell>
          <cell r="B139" t="str">
            <v>Lead</v>
          </cell>
          <cell r="C139">
            <v>0</v>
          </cell>
          <cell r="D139">
            <v>0</v>
          </cell>
          <cell r="E139">
            <v>0</v>
          </cell>
        </row>
        <row r="140">
          <cell r="A140" t="str">
            <v>Gas CCS</v>
          </cell>
          <cell r="B140" t="str">
            <v>Magnesium</v>
          </cell>
          <cell r="C140">
            <v>0</v>
          </cell>
          <cell r="D140">
            <v>0</v>
          </cell>
          <cell r="E140">
            <v>0</v>
          </cell>
        </row>
        <row r="141">
          <cell r="A141" t="str">
            <v>Gas CCS</v>
          </cell>
          <cell r="B141" t="str">
            <v>Manganese</v>
          </cell>
          <cell r="C141">
            <v>0.19900000000000001</v>
          </cell>
          <cell r="D141">
            <v>0.112</v>
          </cell>
          <cell r="E141">
            <v>0.14499999999999999</v>
          </cell>
        </row>
        <row r="142">
          <cell r="A142" t="str">
            <v>Gas CCS</v>
          </cell>
          <cell r="B142" t="str">
            <v>Molybdenum</v>
          </cell>
          <cell r="C142">
            <v>0</v>
          </cell>
          <cell r="D142">
            <v>0</v>
          </cell>
          <cell r="E142">
            <v>0</v>
          </cell>
        </row>
        <row r="143">
          <cell r="A143" t="str">
            <v>Gas CCS</v>
          </cell>
          <cell r="B143" t="str">
            <v>Neodymium</v>
          </cell>
          <cell r="C143">
            <v>0</v>
          </cell>
          <cell r="D143">
            <v>0</v>
          </cell>
          <cell r="E143">
            <v>0</v>
          </cell>
        </row>
        <row r="144">
          <cell r="A144" t="str">
            <v>Gas CCS</v>
          </cell>
          <cell r="B144" t="str">
            <v>Nickel</v>
          </cell>
          <cell r="C144">
            <v>1.0999999999999999E-2</v>
          </cell>
          <cell r="D144">
            <v>8.0000000000000002E-3</v>
          </cell>
          <cell r="E144">
            <v>9.6666666666666706E-3</v>
          </cell>
        </row>
        <row r="145">
          <cell r="A145" t="str">
            <v>Gas CCS</v>
          </cell>
          <cell r="B145" t="str">
            <v>Niobium</v>
          </cell>
          <cell r="C145">
            <v>0</v>
          </cell>
          <cell r="D145">
            <v>0</v>
          </cell>
          <cell r="E145">
            <v>0</v>
          </cell>
        </row>
        <row r="146">
          <cell r="A146" t="str">
            <v>Gas CCS</v>
          </cell>
          <cell r="B146" t="str">
            <v>Praseodymium</v>
          </cell>
          <cell r="C146">
            <v>0</v>
          </cell>
          <cell r="D146">
            <v>0</v>
          </cell>
          <cell r="E146">
            <v>0</v>
          </cell>
        </row>
        <row r="147">
          <cell r="A147" t="str">
            <v>Gas CCS</v>
          </cell>
          <cell r="B147" t="str">
            <v>Selenium</v>
          </cell>
          <cell r="C147">
            <v>0</v>
          </cell>
          <cell r="D147">
            <v>0</v>
          </cell>
          <cell r="E147">
            <v>0</v>
          </cell>
        </row>
        <row r="148">
          <cell r="A148" t="str">
            <v>Gas CCS</v>
          </cell>
          <cell r="B148" t="str">
            <v>Silicon</v>
          </cell>
          <cell r="C148">
            <v>0</v>
          </cell>
          <cell r="D148">
            <v>0</v>
          </cell>
          <cell r="E148">
            <v>0</v>
          </cell>
        </row>
        <row r="149">
          <cell r="A149" t="str">
            <v>Gas CCS</v>
          </cell>
          <cell r="B149" t="str">
            <v>Silver</v>
          </cell>
          <cell r="C149">
            <v>0</v>
          </cell>
          <cell r="D149">
            <v>0</v>
          </cell>
          <cell r="E149">
            <v>0</v>
          </cell>
        </row>
        <row r="150">
          <cell r="A150" t="str">
            <v>Gas CCS</v>
          </cell>
          <cell r="B150" t="str">
            <v>Steel</v>
          </cell>
          <cell r="C150">
            <v>78.228999999999999</v>
          </cell>
          <cell r="D150">
            <v>47.475999999999999</v>
          </cell>
          <cell r="E150">
            <v>62.852499999999999</v>
          </cell>
        </row>
        <row r="151">
          <cell r="A151" t="str">
            <v>Gas CCS</v>
          </cell>
          <cell r="B151" t="str">
            <v>Tellurium</v>
          </cell>
          <cell r="C151">
            <v>0</v>
          </cell>
          <cell r="D151">
            <v>0</v>
          </cell>
          <cell r="E151">
            <v>0</v>
          </cell>
        </row>
        <row r="152">
          <cell r="A152" t="str">
            <v>Gas CCS</v>
          </cell>
          <cell r="B152" t="str">
            <v>Terbium</v>
          </cell>
          <cell r="C152">
            <v>0</v>
          </cell>
          <cell r="D152">
            <v>0</v>
          </cell>
          <cell r="E152">
            <v>0</v>
          </cell>
        </row>
        <row r="153">
          <cell r="A153" t="str">
            <v>Gas CCS</v>
          </cell>
          <cell r="B153" t="str">
            <v>Tin</v>
          </cell>
          <cell r="C153">
            <v>0</v>
          </cell>
          <cell r="D153">
            <v>0</v>
          </cell>
          <cell r="E153">
            <v>0</v>
          </cell>
        </row>
        <row r="154">
          <cell r="A154" t="str">
            <v>Gas CCS</v>
          </cell>
          <cell r="B154" t="str">
            <v>Vanadium</v>
          </cell>
          <cell r="C154">
            <v>0</v>
          </cell>
          <cell r="D154">
            <v>0</v>
          </cell>
          <cell r="E154">
            <v>0</v>
          </cell>
        </row>
        <row r="155">
          <cell r="A155" t="str">
            <v>Gas CCS</v>
          </cell>
          <cell r="B155" t="str">
            <v>Yttrium</v>
          </cell>
          <cell r="C155">
            <v>0</v>
          </cell>
          <cell r="D155">
            <v>0</v>
          </cell>
          <cell r="E155">
            <v>0</v>
          </cell>
        </row>
        <row r="156">
          <cell r="A156" t="str">
            <v>Gas CCS</v>
          </cell>
          <cell r="B156" t="str">
            <v>Zinc</v>
          </cell>
          <cell r="C156">
            <v>0</v>
          </cell>
          <cell r="D156">
            <v>0</v>
          </cell>
          <cell r="E156">
            <v>0</v>
          </cell>
        </row>
        <row r="157">
          <cell r="A157" t="str">
            <v>Geothermal</v>
          </cell>
          <cell r="B157" t="str">
            <v>Aluminum</v>
          </cell>
          <cell r="C157">
            <v>45.2</v>
          </cell>
          <cell r="D157">
            <v>1.448</v>
          </cell>
          <cell r="E157">
            <v>16.165857142857099</v>
          </cell>
        </row>
        <row r="158">
          <cell r="A158" t="str">
            <v>Geothermal</v>
          </cell>
          <cell r="B158" t="str">
            <v>Boron</v>
          </cell>
          <cell r="C158">
            <v>0</v>
          </cell>
          <cell r="D158">
            <v>0</v>
          </cell>
          <cell r="E158">
            <v>0</v>
          </cell>
        </row>
        <row r="159">
          <cell r="A159" t="str">
            <v>Geothermal</v>
          </cell>
          <cell r="B159" t="str">
            <v>Cadmium</v>
          </cell>
          <cell r="C159">
            <v>0</v>
          </cell>
          <cell r="D159">
            <v>0</v>
          </cell>
          <cell r="E159">
            <v>0</v>
          </cell>
        </row>
        <row r="160">
          <cell r="A160" t="str">
            <v>Geothermal</v>
          </cell>
          <cell r="B160" t="str">
            <v>Cement</v>
          </cell>
          <cell r="C160">
            <v>988</v>
          </cell>
          <cell r="D160">
            <v>76.061000000000007</v>
          </cell>
          <cell r="E160">
            <v>393.82462500000003</v>
          </cell>
        </row>
        <row r="161">
          <cell r="A161" t="str">
            <v>Geothermal</v>
          </cell>
          <cell r="B161" t="str">
            <v>Chromium</v>
          </cell>
          <cell r="C161">
            <v>0</v>
          </cell>
          <cell r="D161">
            <v>0</v>
          </cell>
          <cell r="E161">
            <v>0</v>
          </cell>
        </row>
        <row r="162">
          <cell r="A162" t="str">
            <v>Geothermal</v>
          </cell>
          <cell r="B162" t="str">
            <v>Copper</v>
          </cell>
          <cell r="C162">
            <v>18.885000000000002</v>
          </cell>
          <cell r="D162">
            <v>0.59699999999999998</v>
          </cell>
          <cell r="E162">
            <v>7.3333333333333304</v>
          </cell>
        </row>
        <row r="163">
          <cell r="A163" t="str">
            <v>Geothermal</v>
          </cell>
          <cell r="B163" t="str">
            <v>Dysprosium</v>
          </cell>
          <cell r="C163">
            <v>0</v>
          </cell>
          <cell r="D163">
            <v>0</v>
          </cell>
          <cell r="E163">
            <v>0</v>
          </cell>
        </row>
        <row r="164">
          <cell r="A164" t="str">
            <v>Geothermal</v>
          </cell>
          <cell r="B164" t="str">
            <v>Fiberglass</v>
          </cell>
          <cell r="C164">
            <v>0</v>
          </cell>
          <cell r="D164">
            <v>0</v>
          </cell>
          <cell r="E164">
            <v>0</v>
          </cell>
        </row>
        <row r="165">
          <cell r="A165" t="str">
            <v>Geothermal</v>
          </cell>
          <cell r="B165" t="str">
            <v>Gadium</v>
          </cell>
          <cell r="C165">
            <v>0</v>
          </cell>
          <cell r="D165">
            <v>0</v>
          </cell>
          <cell r="E165">
            <v>0</v>
          </cell>
        </row>
        <row r="166">
          <cell r="A166" t="str">
            <v>Geothermal</v>
          </cell>
          <cell r="B166" t="str">
            <v>Gallium</v>
          </cell>
          <cell r="C166">
            <v>0</v>
          </cell>
          <cell r="D166">
            <v>0</v>
          </cell>
          <cell r="E166">
            <v>0</v>
          </cell>
        </row>
        <row r="167">
          <cell r="A167" t="str">
            <v>Geothermal</v>
          </cell>
          <cell r="B167" t="str">
            <v>Germanium</v>
          </cell>
          <cell r="C167">
            <v>0</v>
          </cell>
          <cell r="D167">
            <v>0</v>
          </cell>
          <cell r="E167">
            <v>0</v>
          </cell>
        </row>
        <row r="168">
          <cell r="A168" t="str">
            <v>Geothermal</v>
          </cell>
          <cell r="B168" t="str">
            <v>Glass</v>
          </cell>
          <cell r="C168">
            <v>0</v>
          </cell>
          <cell r="D168">
            <v>0</v>
          </cell>
          <cell r="E168">
            <v>0</v>
          </cell>
        </row>
        <row r="169">
          <cell r="A169" t="str">
            <v>Geothermal</v>
          </cell>
          <cell r="B169" t="str">
            <v>Indium</v>
          </cell>
          <cell r="C169">
            <v>0</v>
          </cell>
          <cell r="D169">
            <v>0</v>
          </cell>
          <cell r="E169">
            <v>0</v>
          </cell>
        </row>
        <row r="170">
          <cell r="A170" t="str">
            <v>Geothermal</v>
          </cell>
          <cell r="B170" t="str">
            <v>Lead</v>
          </cell>
          <cell r="C170">
            <v>0</v>
          </cell>
          <cell r="D170">
            <v>0</v>
          </cell>
          <cell r="E170">
            <v>0</v>
          </cell>
        </row>
        <row r="171">
          <cell r="A171" t="str">
            <v>Geothermal</v>
          </cell>
          <cell r="B171" t="str">
            <v>Magnesium</v>
          </cell>
          <cell r="C171">
            <v>0</v>
          </cell>
          <cell r="D171">
            <v>0</v>
          </cell>
          <cell r="E171">
            <v>0</v>
          </cell>
        </row>
        <row r="172">
          <cell r="A172" t="str">
            <v>Geothermal</v>
          </cell>
          <cell r="B172" t="str">
            <v>Manganese</v>
          </cell>
          <cell r="C172">
            <v>0</v>
          </cell>
          <cell r="D172">
            <v>0</v>
          </cell>
          <cell r="E172">
            <v>0</v>
          </cell>
        </row>
        <row r="173">
          <cell r="A173" t="str">
            <v>Geothermal</v>
          </cell>
          <cell r="B173" t="str">
            <v>Molybdenum</v>
          </cell>
          <cell r="C173">
            <v>0</v>
          </cell>
          <cell r="D173">
            <v>0</v>
          </cell>
          <cell r="E173">
            <v>0</v>
          </cell>
        </row>
        <row r="174">
          <cell r="A174" t="str">
            <v>Geothermal</v>
          </cell>
          <cell r="B174" t="str">
            <v>Neodymium</v>
          </cell>
          <cell r="C174">
            <v>0</v>
          </cell>
          <cell r="D174">
            <v>0</v>
          </cell>
          <cell r="E174">
            <v>0</v>
          </cell>
        </row>
        <row r="175">
          <cell r="A175" t="str">
            <v>Geothermal</v>
          </cell>
          <cell r="B175" t="str">
            <v>Nickel</v>
          </cell>
          <cell r="C175">
            <v>0</v>
          </cell>
          <cell r="D175">
            <v>0</v>
          </cell>
          <cell r="E175">
            <v>0</v>
          </cell>
        </row>
        <row r="176">
          <cell r="A176" t="str">
            <v>Geothermal</v>
          </cell>
          <cell r="B176" t="str">
            <v>Niobium</v>
          </cell>
          <cell r="C176">
            <v>0</v>
          </cell>
          <cell r="D176">
            <v>0</v>
          </cell>
          <cell r="E176">
            <v>0</v>
          </cell>
        </row>
        <row r="177">
          <cell r="A177" t="str">
            <v>Geothermal</v>
          </cell>
          <cell r="B177" t="str">
            <v>Praseodymium</v>
          </cell>
          <cell r="C177">
            <v>0</v>
          </cell>
          <cell r="D177">
            <v>0</v>
          </cell>
          <cell r="E177">
            <v>0</v>
          </cell>
        </row>
        <row r="178">
          <cell r="A178" t="str">
            <v>Geothermal</v>
          </cell>
          <cell r="B178" t="str">
            <v>Selenium</v>
          </cell>
          <cell r="C178">
            <v>0</v>
          </cell>
          <cell r="D178">
            <v>0</v>
          </cell>
          <cell r="E178">
            <v>0</v>
          </cell>
        </row>
        <row r="179">
          <cell r="A179" t="str">
            <v>Geothermal</v>
          </cell>
          <cell r="B179" t="str">
            <v>Silicon</v>
          </cell>
          <cell r="C179">
            <v>0</v>
          </cell>
          <cell r="D179">
            <v>0</v>
          </cell>
          <cell r="E179">
            <v>0</v>
          </cell>
        </row>
        <row r="180">
          <cell r="A180" t="str">
            <v>Geothermal</v>
          </cell>
          <cell r="B180" t="str">
            <v>Silver</v>
          </cell>
          <cell r="C180">
            <v>0</v>
          </cell>
          <cell r="D180">
            <v>0</v>
          </cell>
          <cell r="E180">
            <v>0</v>
          </cell>
        </row>
        <row r="181">
          <cell r="A181" t="str">
            <v>Geothermal</v>
          </cell>
          <cell r="B181" t="str">
            <v>Steel</v>
          </cell>
          <cell r="C181">
            <v>1206</v>
          </cell>
          <cell r="D181">
            <v>124.93300000000001</v>
          </cell>
          <cell r="E181">
            <v>544.70899999999995</v>
          </cell>
        </row>
        <row r="182">
          <cell r="A182" t="str">
            <v>Geothermal</v>
          </cell>
          <cell r="B182" t="str">
            <v>Tellurium</v>
          </cell>
          <cell r="C182">
            <v>0</v>
          </cell>
          <cell r="D182">
            <v>0</v>
          </cell>
          <cell r="E182">
            <v>0</v>
          </cell>
        </row>
        <row r="183">
          <cell r="A183" t="str">
            <v>Geothermal</v>
          </cell>
          <cell r="B183" t="str">
            <v>Terbium</v>
          </cell>
          <cell r="C183">
            <v>0</v>
          </cell>
          <cell r="D183">
            <v>0</v>
          </cell>
          <cell r="E183">
            <v>0</v>
          </cell>
        </row>
        <row r="184">
          <cell r="A184" t="str">
            <v>Geothermal</v>
          </cell>
          <cell r="B184" t="str">
            <v>Tin</v>
          </cell>
          <cell r="C184">
            <v>0</v>
          </cell>
          <cell r="D184">
            <v>0</v>
          </cell>
          <cell r="E184">
            <v>0</v>
          </cell>
        </row>
        <row r="185">
          <cell r="A185" t="str">
            <v>Geothermal</v>
          </cell>
          <cell r="B185" t="str">
            <v>Vanadium</v>
          </cell>
          <cell r="C185">
            <v>0</v>
          </cell>
          <cell r="D185">
            <v>0</v>
          </cell>
          <cell r="E185">
            <v>0</v>
          </cell>
        </row>
        <row r="186">
          <cell r="A186" t="str">
            <v>Geothermal</v>
          </cell>
          <cell r="B186" t="str">
            <v>Yttrium</v>
          </cell>
          <cell r="C186">
            <v>0</v>
          </cell>
          <cell r="D186">
            <v>0</v>
          </cell>
          <cell r="E186">
            <v>0</v>
          </cell>
        </row>
        <row r="187">
          <cell r="A187" t="str">
            <v>Geothermal</v>
          </cell>
          <cell r="B187" t="str">
            <v>Zinc</v>
          </cell>
          <cell r="C187">
            <v>0</v>
          </cell>
          <cell r="D187">
            <v>0</v>
          </cell>
          <cell r="E187">
            <v>0</v>
          </cell>
        </row>
        <row r="188">
          <cell r="A188" t="str">
            <v>Hydro</v>
          </cell>
          <cell r="B188" t="str">
            <v>Aluminum</v>
          </cell>
          <cell r="C188">
            <v>5.1999999999999998E-2</v>
          </cell>
          <cell r="D188">
            <v>5.1999999999999998E-2</v>
          </cell>
          <cell r="E188">
            <v>5.1999999999999998E-2</v>
          </cell>
        </row>
        <row r="189">
          <cell r="A189" t="str">
            <v>Hydro</v>
          </cell>
          <cell r="B189" t="str">
            <v>Boron</v>
          </cell>
          <cell r="C189">
            <v>0</v>
          </cell>
          <cell r="D189">
            <v>0</v>
          </cell>
          <cell r="E189">
            <v>0</v>
          </cell>
        </row>
        <row r="190">
          <cell r="A190" t="str">
            <v>Hydro</v>
          </cell>
          <cell r="B190" t="str">
            <v>Cadmium</v>
          </cell>
          <cell r="C190">
            <v>0</v>
          </cell>
          <cell r="D190">
            <v>0</v>
          </cell>
          <cell r="E190">
            <v>0</v>
          </cell>
        </row>
        <row r="191">
          <cell r="A191" t="str">
            <v>Hydro</v>
          </cell>
          <cell r="B191" t="str">
            <v>Cement</v>
          </cell>
          <cell r="C191">
            <v>1685.28</v>
          </cell>
          <cell r="D191">
            <v>594.61900000000003</v>
          </cell>
          <cell r="E191">
            <v>1007.20975</v>
          </cell>
        </row>
        <row r="192">
          <cell r="A192" t="str">
            <v>Hydro</v>
          </cell>
          <cell r="B192" t="str">
            <v>Chromium</v>
          </cell>
          <cell r="C192">
            <v>0</v>
          </cell>
          <cell r="D192">
            <v>0</v>
          </cell>
          <cell r="E192">
            <v>0</v>
          </cell>
        </row>
        <row r="193">
          <cell r="A193" t="str">
            <v>Hydro</v>
          </cell>
          <cell r="B193" t="str">
            <v>Copper</v>
          </cell>
          <cell r="C193">
            <v>2.97</v>
          </cell>
          <cell r="D193">
            <v>1.05</v>
          </cell>
          <cell r="E193">
            <v>1.84066666666667</v>
          </cell>
        </row>
        <row r="194">
          <cell r="A194" t="str">
            <v>Hydro</v>
          </cell>
          <cell r="B194" t="str">
            <v>Dysprosium</v>
          </cell>
          <cell r="C194">
            <v>0</v>
          </cell>
          <cell r="D194">
            <v>0</v>
          </cell>
          <cell r="E194">
            <v>0</v>
          </cell>
        </row>
        <row r="195">
          <cell r="A195" t="str">
            <v>Hydro</v>
          </cell>
          <cell r="B195" t="str">
            <v>Fiberglass</v>
          </cell>
          <cell r="C195">
            <v>0</v>
          </cell>
          <cell r="D195">
            <v>0</v>
          </cell>
          <cell r="E195">
            <v>0</v>
          </cell>
        </row>
        <row r="196">
          <cell r="A196" t="str">
            <v>Hydro</v>
          </cell>
          <cell r="B196" t="str">
            <v>Gadium</v>
          </cell>
          <cell r="C196">
            <v>0</v>
          </cell>
          <cell r="D196">
            <v>0</v>
          </cell>
          <cell r="E196">
            <v>0</v>
          </cell>
        </row>
        <row r="197">
          <cell r="A197" t="str">
            <v>Hydro</v>
          </cell>
          <cell r="B197" t="str">
            <v>Gallium</v>
          </cell>
          <cell r="C197">
            <v>0</v>
          </cell>
          <cell r="D197">
            <v>0</v>
          </cell>
          <cell r="E197">
            <v>0</v>
          </cell>
        </row>
        <row r="198">
          <cell r="A198" t="str">
            <v>Hydro</v>
          </cell>
          <cell r="B198" t="str">
            <v>Germanium</v>
          </cell>
          <cell r="C198">
            <v>0</v>
          </cell>
          <cell r="D198">
            <v>0</v>
          </cell>
          <cell r="E198">
            <v>0</v>
          </cell>
        </row>
        <row r="199">
          <cell r="A199" t="str">
            <v>Hydro</v>
          </cell>
          <cell r="B199" t="str">
            <v>Glass</v>
          </cell>
          <cell r="C199">
            <v>0</v>
          </cell>
          <cell r="D199">
            <v>0</v>
          </cell>
          <cell r="E199">
            <v>0</v>
          </cell>
        </row>
        <row r="200">
          <cell r="A200" t="str">
            <v>Hydro</v>
          </cell>
          <cell r="B200" t="str">
            <v>Indium</v>
          </cell>
          <cell r="C200">
            <v>0</v>
          </cell>
          <cell r="D200">
            <v>0</v>
          </cell>
          <cell r="E200">
            <v>0</v>
          </cell>
        </row>
        <row r="201">
          <cell r="A201" t="str">
            <v>Hydro</v>
          </cell>
          <cell r="B201" t="str">
            <v>Lead</v>
          </cell>
          <cell r="C201">
            <v>0</v>
          </cell>
          <cell r="D201">
            <v>0</v>
          </cell>
          <cell r="E201">
            <v>0</v>
          </cell>
        </row>
        <row r="202">
          <cell r="A202" t="str">
            <v>Hydro</v>
          </cell>
          <cell r="B202" t="str">
            <v>Magnesium</v>
          </cell>
          <cell r="C202">
            <v>0</v>
          </cell>
          <cell r="D202">
            <v>0</v>
          </cell>
          <cell r="E202">
            <v>0</v>
          </cell>
        </row>
        <row r="203">
          <cell r="A203" t="str">
            <v>Hydro</v>
          </cell>
          <cell r="B203" t="str">
            <v>Manganese</v>
          </cell>
          <cell r="C203">
            <v>0</v>
          </cell>
          <cell r="D203">
            <v>0</v>
          </cell>
          <cell r="E203">
            <v>0</v>
          </cell>
        </row>
        <row r="204">
          <cell r="A204" t="str">
            <v>Hydro</v>
          </cell>
          <cell r="B204" t="str">
            <v>Molybdenum</v>
          </cell>
          <cell r="C204">
            <v>0</v>
          </cell>
          <cell r="D204">
            <v>0</v>
          </cell>
          <cell r="E204">
            <v>0</v>
          </cell>
        </row>
        <row r="205">
          <cell r="A205" t="str">
            <v>Hydro</v>
          </cell>
          <cell r="B205" t="str">
            <v>Neodymium</v>
          </cell>
          <cell r="C205">
            <v>0</v>
          </cell>
          <cell r="D205">
            <v>0</v>
          </cell>
          <cell r="E205">
            <v>0</v>
          </cell>
        </row>
        <row r="206">
          <cell r="A206" t="str">
            <v>Hydro</v>
          </cell>
          <cell r="B206" t="str">
            <v>Nickel</v>
          </cell>
          <cell r="C206">
            <v>0</v>
          </cell>
          <cell r="D206">
            <v>0</v>
          </cell>
          <cell r="E206">
            <v>0</v>
          </cell>
        </row>
        <row r="207">
          <cell r="A207" t="str">
            <v>Hydro</v>
          </cell>
          <cell r="B207" t="str">
            <v>Niobium</v>
          </cell>
          <cell r="C207">
            <v>0</v>
          </cell>
          <cell r="D207">
            <v>0</v>
          </cell>
          <cell r="E207">
            <v>0</v>
          </cell>
        </row>
        <row r="208">
          <cell r="A208" t="str">
            <v>Hydro</v>
          </cell>
          <cell r="B208" t="str">
            <v>Praseodymium</v>
          </cell>
          <cell r="C208">
            <v>0</v>
          </cell>
          <cell r="D208">
            <v>0</v>
          </cell>
          <cell r="E208">
            <v>0</v>
          </cell>
        </row>
        <row r="209">
          <cell r="A209" t="str">
            <v>Hydro</v>
          </cell>
          <cell r="B209" t="str">
            <v>Selenium</v>
          </cell>
          <cell r="C209">
            <v>0</v>
          </cell>
          <cell r="D209">
            <v>0</v>
          </cell>
          <cell r="E209">
            <v>0</v>
          </cell>
        </row>
        <row r="210">
          <cell r="A210" t="str">
            <v>Hydro</v>
          </cell>
          <cell r="B210" t="str">
            <v>Silicon</v>
          </cell>
          <cell r="C210">
            <v>0</v>
          </cell>
          <cell r="D210">
            <v>0</v>
          </cell>
          <cell r="E210">
            <v>0</v>
          </cell>
        </row>
        <row r="211">
          <cell r="A211" t="str">
            <v>Hydro</v>
          </cell>
          <cell r="B211" t="str">
            <v>Silver</v>
          </cell>
          <cell r="C211">
            <v>0</v>
          </cell>
          <cell r="D211">
            <v>0</v>
          </cell>
          <cell r="E211">
            <v>0</v>
          </cell>
        </row>
        <row r="212">
          <cell r="A212" t="str">
            <v>Hydro</v>
          </cell>
          <cell r="B212" t="str">
            <v>Steel</v>
          </cell>
          <cell r="C212">
            <v>177</v>
          </cell>
          <cell r="D212">
            <v>24.8</v>
          </cell>
          <cell r="E212">
            <v>83.575000000000003</v>
          </cell>
        </row>
        <row r="213">
          <cell r="A213" t="str">
            <v>Hydro</v>
          </cell>
          <cell r="B213" t="str">
            <v>Tellurium</v>
          </cell>
          <cell r="C213">
            <v>0</v>
          </cell>
          <cell r="D213">
            <v>0</v>
          </cell>
          <cell r="E213">
            <v>0</v>
          </cell>
        </row>
        <row r="214">
          <cell r="A214" t="str">
            <v>Hydro</v>
          </cell>
          <cell r="B214" t="str">
            <v>Terbium</v>
          </cell>
          <cell r="C214">
            <v>0</v>
          </cell>
          <cell r="D214">
            <v>0</v>
          </cell>
          <cell r="E214">
            <v>0</v>
          </cell>
        </row>
        <row r="215">
          <cell r="A215" t="str">
            <v>Hydro</v>
          </cell>
          <cell r="B215" t="str">
            <v>Tin</v>
          </cell>
          <cell r="C215">
            <v>0</v>
          </cell>
          <cell r="D215">
            <v>0</v>
          </cell>
          <cell r="E215">
            <v>0</v>
          </cell>
        </row>
        <row r="216">
          <cell r="A216" t="str">
            <v>Hydro</v>
          </cell>
          <cell r="B216" t="str">
            <v>Vanadium</v>
          </cell>
          <cell r="C216">
            <v>0</v>
          </cell>
          <cell r="D216">
            <v>0</v>
          </cell>
          <cell r="E216">
            <v>0</v>
          </cell>
        </row>
        <row r="217">
          <cell r="A217" t="str">
            <v>Hydro</v>
          </cell>
          <cell r="B217" t="str">
            <v>Yttrium</v>
          </cell>
          <cell r="C217">
            <v>0</v>
          </cell>
          <cell r="D217">
            <v>0</v>
          </cell>
          <cell r="E217">
            <v>0</v>
          </cell>
        </row>
        <row r="218">
          <cell r="A218" t="str">
            <v>Hydro</v>
          </cell>
          <cell r="B218" t="str">
            <v>Zinc</v>
          </cell>
          <cell r="C218">
            <v>0</v>
          </cell>
          <cell r="D218">
            <v>0</v>
          </cell>
          <cell r="E218">
            <v>0</v>
          </cell>
        </row>
        <row r="219">
          <cell r="A219" t="str">
            <v>Nuclear New</v>
          </cell>
          <cell r="B219" t="str">
            <v>Aluminum</v>
          </cell>
          <cell r="C219">
            <v>5.3999999999999999E-2</v>
          </cell>
          <cell r="D219">
            <v>1.7999999999999999E-2</v>
          </cell>
          <cell r="E219">
            <v>3.7499999999999999E-2</v>
          </cell>
        </row>
        <row r="220">
          <cell r="A220" t="str">
            <v>Nuclear New</v>
          </cell>
          <cell r="B220" t="str">
            <v>Boron</v>
          </cell>
          <cell r="C220">
            <v>0</v>
          </cell>
          <cell r="D220">
            <v>0</v>
          </cell>
          <cell r="E220">
            <v>0</v>
          </cell>
        </row>
        <row r="221">
          <cell r="A221" t="str">
            <v>Nuclear New</v>
          </cell>
          <cell r="B221" t="str">
            <v>Cadmium</v>
          </cell>
          <cell r="C221">
            <v>0</v>
          </cell>
          <cell r="D221">
            <v>0</v>
          </cell>
          <cell r="E221">
            <v>0</v>
          </cell>
        </row>
        <row r="222">
          <cell r="A222" t="str">
            <v>Nuclear New</v>
          </cell>
          <cell r="B222" t="str">
            <v>Cement</v>
          </cell>
          <cell r="C222">
            <v>61.42</v>
          </cell>
          <cell r="D222">
            <v>19.600000000000001</v>
          </cell>
          <cell r="E222">
            <v>36.852888888888899</v>
          </cell>
        </row>
        <row r="223">
          <cell r="A223" t="str">
            <v>Nuclear New</v>
          </cell>
          <cell r="B223" t="str">
            <v>Chromium</v>
          </cell>
          <cell r="C223">
            <v>0</v>
          </cell>
          <cell r="D223">
            <v>0</v>
          </cell>
          <cell r="E223">
            <v>0</v>
          </cell>
        </row>
        <row r="224">
          <cell r="A224" t="str">
            <v>Nuclear New</v>
          </cell>
          <cell r="B224" t="str">
            <v>Copper</v>
          </cell>
          <cell r="C224">
            <v>2</v>
          </cell>
          <cell r="D224">
            <v>0.72599999999999998</v>
          </cell>
          <cell r="E224">
            <v>1.2918000000000001</v>
          </cell>
        </row>
        <row r="225">
          <cell r="A225" t="str">
            <v>Nuclear New</v>
          </cell>
          <cell r="B225" t="str">
            <v>Dysprosium</v>
          </cell>
          <cell r="C225">
            <v>0</v>
          </cell>
          <cell r="D225">
            <v>0</v>
          </cell>
          <cell r="E225">
            <v>0</v>
          </cell>
        </row>
        <row r="226">
          <cell r="A226" t="str">
            <v>Nuclear New</v>
          </cell>
          <cell r="B226" t="str">
            <v>Fiberglass</v>
          </cell>
          <cell r="C226">
            <v>0</v>
          </cell>
          <cell r="D226">
            <v>0</v>
          </cell>
          <cell r="E226">
            <v>0</v>
          </cell>
        </row>
        <row r="227">
          <cell r="A227" t="str">
            <v>Nuclear New</v>
          </cell>
          <cell r="B227" t="str">
            <v>Gadium</v>
          </cell>
          <cell r="C227">
            <v>0</v>
          </cell>
          <cell r="D227">
            <v>0</v>
          </cell>
          <cell r="E227">
            <v>0</v>
          </cell>
        </row>
        <row r="228">
          <cell r="A228" t="str">
            <v>Nuclear New</v>
          </cell>
          <cell r="B228" t="str">
            <v>Gallium</v>
          </cell>
          <cell r="C228">
            <v>0</v>
          </cell>
          <cell r="D228">
            <v>0</v>
          </cell>
          <cell r="E228">
            <v>0</v>
          </cell>
        </row>
        <row r="229">
          <cell r="A229" t="str">
            <v>Nuclear New</v>
          </cell>
          <cell r="B229" t="str">
            <v>Germanium</v>
          </cell>
          <cell r="C229">
            <v>0</v>
          </cell>
          <cell r="D229">
            <v>0</v>
          </cell>
          <cell r="E229">
            <v>0</v>
          </cell>
        </row>
        <row r="230">
          <cell r="A230" t="str">
            <v>Nuclear New</v>
          </cell>
          <cell r="B230" t="str">
            <v>Glass</v>
          </cell>
          <cell r="C230">
            <v>0</v>
          </cell>
          <cell r="D230">
            <v>0</v>
          </cell>
          <cell r="E230">
            <v>0</v>
          </cell>
        </row>
        <row r="231">
          <cell r="A231" t="str">
            <v>Nuclear New</v>
          </cell>
          <cell r="B231" t="str">
            <v>Indium</v>
          </cell>
          <cell r="C231">
            <v>0</v>
          </cell>
          <cell r="D231">
            <v>0</v>
          </cell>
          <cell r="E231">
            <v>0</v>
          </cell>
        </row>
        <row r="232">
          <cell r="A232" t="str">
            <v>Nuclear New</v>
          </cell>
          <cell r="B232" t="str">
            <v>Lead</v>
          </cell>
          <cell r="C232">
            <v>0</v>
          </cell>
          <cell r="D232">
            <v>0</v>
          </cell>
          <cell r="E232">
            <v>0</v>
          </cell>
        </row>
        <row r="233">
          <cell r="A233" t="str">
            <v>Nuclear New</v>
          </cell>
          <cell r="B233" t="str">
            <v>Magnesium</v>
          </cell>
          <cell r="C233">
            <v>0</v>
          </cell>
          <cell r="D233">
            <v>0</v>
          </cell>
          <cell r="E233">
            <v>0</v>
          </cell>
        </row>
        <row r="234">
          <cell r="A234" t="str">
            <v>Nuclear New</v>
          </cell>
          <cell r="B234" t="str">
            <v>Manganese</v>
          </cell>
          <cell r="C234">
            <v>0.46700000000000003</v>
          </cell>
          <cell r="D234">
            <v>0.20899999999999999</v>
          </cell>
          <cell r="E234">
            <v>0.34300000000000003</v>
          </cell>
        </row>
        <row r="235">
          <cell r="A235" t="str">
            <v>Nuclear New</v>
          </cell>
          <cell r="B235" t="str">
            <v>Molybdenum</v>
          </cell>
          <cell r="C235">
            <v>0</v>
          </cell>
          <cell r="D235">
            <v>0</v>
          </cell>
          <cell r="E235">
            <v>0</v>
          </cell>
        </row>
        <row r="236">
          <cell r="A236" t="str">
            <v>Nuclear New</v>
          </cell>
          <cell r="B236" t="str">
            <v>Neodymium</v>
          </cell>
          <cell r="C236">
            <v>0</v>
          </cell>
          <cell r="D236">
            <v>0</v>
          </cell>
          <cell r="E236">
            <v>0</v>
          </cell>
        </row>
        <row r="237">
          <cell r="A237" t="str">
            <v>Nuclear New</v>
          </cell>
          <cell r="B237" t="str">
            <v>Nickel</v>
          </cell>
          <cell r="C237">
            <v>0.48399999999999999</v>
          </cell>
          <cell r="D237">
            <v>4.9000000000000002E-2</v>
          </cell>
          <cell r="E237">
            <v>0.2014</v>
          </cell>
        </row>
        <row r="238">
          <cell r="A238" t="str">
            <v>Nuclear New</v>
          </cell>
          <cell r="B238" t="str">
            <v>Niobium</v>
          </cell>
          <cell r="C238">
            <v>0</v>
          </cell>
          <cell r="D238">
            <v>0</v>
          </cell>
          <cell r="E238">
            <v>0</v>
          </cell>
        </row>
        <row r="239">
          <cell r="A239" t="str">
            <v>Nuclear New</v>
          </cell>
          <cell r="B239" t="str">
            <v>Praseodymium</v>
          </cell>
          <cell r="C239">
            <v>0</v>
          </cell>
          <cell r="D239">
            <v>0</v>
          </cell>
          <cell r="E239">
            <v>0</v>
          </cell>
        </row>
        <row r="240">
          <cell r="A240" t="str">
            <v>Nuclear New</v>
          </cell>
          <cell r="B240" t="str">
            <v>Selenium</v>
          </cell>
          <cell r="C240">
            <v>0</v>
          </cell>
          <cell r="D240">
            <v>0</v>
          </cell>
          <cell r="E240">
            <v>0</v>
          </cell>
        </row>
        <row r="241">
          <cell r="A241" t="str">
            <v>Nuclear New</v>
          </cell>
          <cell r="B241" t="str">
            <v>Silicon</v>
          </cell>
          <cell r="C241">
            <v>0</v>
          </cell>
          <cell r="D241">
            <v>0</v>
          </cell>
          <cell r="E241">
            <v>0</v>
          </cell>
        </row>
        <row r="242">
          <cell r="A242" t="str">
            <v>Nuclear New</v>
          </cell>
          <cell r="B242" t="str">
            <v>Silver</v>
          </cell>
          <cell r="C242">
            <v>1E-3</v>
          </cell>
          <cell r="D242">
            <v>1E-3</v>
          </cell>
          <cell r="E242">
            <v>1E-3</v>
          </cell>
        </row>
        <row r="243">
          <cell r="A243" t="str">
            <v>Nuclear New</v>
          </cell>
          <cell r="B243" t="str">
            <v>Steel</v>
          </cell>
          <cell r="C243">
            <v>50.4</v>
          </cell>
          <cell r="D243">
            <v>7.407</v>
          </cell>
          <cell r="E243">
            <v>31.9836666666667</v>
          </cell>
        </row>
        <row r="244">
          <cell r="A244" t="str">
            <v>Nuclear New</v>
          </cell>
          <cell r="B244" t="str">
            <v>Tellurium</v>
          </cell>
          <cell r="C244">
            <v>0</v>
          </cell>
          <cell r="D244">
            <v>0</v>
          </cell>
          <cell r="E244">
            <v>0</v>
          </cell>
        </row>
        <row r="245">
          <cell r="A245" t="str">
            <v>Nuclear New</v>
          </cell>
          <cell r="B245" t="str">
            <v>Terbium</v>
          </cell>
          <cell r="C245">
            <v>0</v>
          </cell>
          <cell r="D245">
            <v>0</v>
          </cell>
          <cell r="E245">
            <v>0</v>
          </cell>
        </row>
        <row r="246">
          <cell r="A246" t="str">
            <v>Nuclear New</v>
          </cell>
          <cell r="B246" t="str">
            <v>Tin</v>
          </cell>
          <cell r="C246">
            <v>0</v>
          </cell>
          <cell r="D246">
            <v>0</v>
          </cell>
          <cell r="E246">
            <v>0</v>
          </cell>
        </row>
        <row r="247">
          <cell r="A247" t="str">
            <v>Nuclear New</v>
          </cell>
          <cell r="B247" t="str">
            <v>Vanadium</v>
          </cell>
          <cell r="C247">
            <v>0</v>
          </cell>
          <cell r="D247">
            <v>0</v>
          </cell>
          <cell r="E247">
            <v>0</v>
          </cell>
        </row>
        <row r="248">
          <cell r="A248" t="str">
            <v>Nuclear New</v>
          </cell>
          <cell r="B248" t="str">
            <v>Yttrium</v>
          </cell>
          <cell r="C248">
            <v>0</v>
          </cell>
          <cell r="D248">
            <v>0</v>
          </cell>
          <cell r="E248">
            <v>0</v>
          </cell>
        </row>
        <row r="249">
          <cell r="A249" t="str">
            <v>Nuclear New</v>
          </cell>
          <cell r="B249" t="str">
            <v>Zinc</v>
          </cell>
          <cell r="C249">
            <v>0</v>
          </cell>
          <cell r="D249">
            <v>0</v>
          </cell>
          <cell r="E249">
            <v>0</v>
          </cell>
        </row>
        <row r="250">
          <cell r="A250" t="str">
            <v>offshore wind</v>
          </cell>
          <cell r="B250" t="str">
            <v>Aluminum</v>
          </cell>
          <cell r="C250">
            <v>9.4</v>
          </cell>
          <cell r="D250">
            <v>0.26</v>
          </cell>
          <cell r="E250">
            <v>1.9733499999999999</v>
          </cell>
        </row>
        <row r="251">
          <cell r="A251" t="str">
            <v>offshore wind</v>
          </cell>
          <cell r="B251" t="str">
            <v>Boron</v>
          </cell>
          <cell r="C251">
            <v>7.0000000000000001E-3</v>
          </cell>
          <cell r="D251">
            <v>7.0000000000000001E-3</v>
          </cell>
          <cell r="E251">
            <v>7.0000000000000001E-3</v>
          </cell>
        </row>
        <row r="252">
          <cell r="A252" t="str">
            <v>offshore wind</v>
          </cell>
          <cell r="B252" t="str">
            <v>Cadmium</v>
          </cell>
          <cell r="C252">
            <v>0</v>
          </cell>
          <cell r="D252">
            <v>0</v>
          </cell>
          <cell r="E252">
            <v>0</v>
          </cell>
        </row>
        <row r="253">
          <cell r="A253" t="str">
            <v>offshore wind</v>
          </cell>
          <cell r="B253" t="str">
            <v>Cement</v>
          </cell>
          <cell r="C253">
            <v>0.22</v>
          </cell>
          <cell r="D253">
            <v>0.14199999999999999</v>
          </cell>
          <cell r="E253">
            <v>0.18099999999999999</v>
          </cell>
        </row>
        <row r="254">
          <cell r="A254" t="str">
            <v>offshore wind</v>
          </cell>
          <cell r="B254" t="str">
            <v>Chromium</v>
          </cell>
          <cell r="C254">
            <v>0.45</v>
          </cell>
          <cell r="D254">
            <v>0.29355999999999999</v>
          </cell>
          <cell r="E254">
            <v>0.35238999999999998</v>
          </cell>
        </row>
        <row r="255">
          <cell r="A255" t="str">
            <v>offshore wind</v>
          </cell>
          <cell r="B255" t="str">
            <v>Copper</v>
          </cell>
          <cell r="C255">
            <v>22.2</v>
          </cell>
          <cell r="D255">
            <v>0.89166666670000005</v>
          </cell>
          <cell r="E255">
            <v>5.4428901846469397</v>
          </cell>
        </row>
        <row r="256">
          <cell r="A256" t="str">
            <v>offshore wind</v>
          </cell>
          <cell r="B256" t="str">
            <v>Dysprosium</v>
          </cell>
          <cell r="C256">
            <v>3.3000000000000002E-2</v>
          </cell>
          <cell r="D256">
            <v>3.0000000000000001E-3</v>
          </cell>
          <cell r="E256">
            <v>1.7555555555555599E-2</v>
          </cell>
        </row>
        <row r="257">
          <cell r="A257" t="str">
            <v>offshore wind</v>
          </cell>
          <cell r="B257" t="str">
            <v>Fiberglass</v>
          </cell>
          <cell r="C257">
            <v>10.920999999999999</v>
          </cell>
          <cell r="D257">
            <v>5.8230000000000004</v>
          </cell>
          <cell r="E257">
            <v>8.8097999999999992</v>
          </cell>
        </row>
        <row r="258">
          <cell r="A258" t="str">
            <v>offshore wind</v>
          </cell>
          <cell r="B258" t="str">
            <v>Gadium</v>
          </cell>
          <cell r="C258">
            <v>0</v>
          </cell>
          <cell r="D258">
            <v>0</v>
          </cell>
          <cell r="E258">
            <v>0</v>
          </cell>
        </row>
        <row r="259">
          <cell r="A259" t="str">
            <v>offshore wind</v>
          </cell>
          <cell r="B259" t="str">
            <v>Gallium</v>
          </cell>
          <cell r="C259">
            <v>0</v>
          </cell>
          <cell r="D259">
            <v>0</v>
          </cell>
          <cell r="E259">
            <v>0</v>
          </cell>
        </row>
        <row r="260">
          <cell r="A260" t="str">
            <v>offshore wind</v>
          </cell>
          <cell r="B260" t="str">
            <v>Germanium</v>
          </cell>
          <cell r="C260">
            <v>0</v>
          </cell>
          <cell r="D260">
            <v>0</v>
          </cell>
          <cell r="E260">
            <v>0</v>
          </cell>
        </row>
        <row r="261">
          <cell r="A261" t="str">
            <v>offshore wind</v>
          </cell>
          <cell r="B261" t="str">
            <v>Glass</v>
          </cell>
          <cell r="C261">
            <v>0</v>
          </cell>
          <cell r="D261">
            <v>0</v>
          </cell>
          <cell r="E261">
            <v>0</v>
          </cell>
        </row>
        <row r="262">
          <cell r="A262" t="str">
            <v>offshore wind</v>
          </cell>
          <cell r="B262" t="str">
            <v>Indium</v>
          </cell>
          <cell r="C262">
            <v>0</v>
          </cell>
          <cell r="D262">
            <v>0</v>
          </cell>
          <cell r="E262">
            <v>0</v>
          </cell>
        </row>
        <row r="263">
          <cell r="A263" t="str">
            <v>offshore wind</v>
          </cell>
          <cell r="B263" t="str">
            <v>Lead</v>
          </cell>
          <cell r="C263">
            <v>6.72</v>
          </cell>
          <cell r="D263">
            <v>3.79</v>
          </cell>
          <cell r="E263">
            <v>5.7433333333333296</v>
          </cell>
        </row>
        <row r="264">
          <cell r="A264" t="str">
            <v>offshore wind</v>
          </cell>
          <cell r="B264" t="str">
            <v>Magnesium</v>
          </cell>
          <cell r="C264">
            <v>0</v>
          </cell>
          <cell r="D264">
            <v>0</v>
          </cell>
          <cell r="E264">
            <v>0</v>
          </cell>
        </row>
        <row r="265">
          <cell r="A265" t="str">
            <v>offshore wind</v>
          </cell>
          <cell r="B265" t="str">
            <v>Manganese</v>
          </cell>
          <cell r="C265">
            <v>0</v>
          </cell>
          <cell r="D265">
            <v>0</v>
          </cell>
          <cell r="E265">
            <v>0</v>
          </cell>
        </row>
        <row r="266">
          <cell r="A266" t="str">
            <v>offshore wind</v>
          </cell>
          <cell r="B266" t="str">
            <v>Molybdenum</v>
          </cell>
          <cell r="C266">
            <v>7.5314999999999993E-2</v>
          </cell>
          <cell r="D266">
            <v>7.5314999999999993E-2</v>
          </cell>
          <cell r="E266">
            <v>7.5314999999999993E-2</v>
          </cell>
        </row>
        <row r="267">
          <cell r="A267" t="str">
            <v>offshore wind</v>
          </cell>
          <cell r="B267" t="str">
            <v>Neodymium</v>
          </cell>
          <cell r="C267">
            <v>0.216</v>
          </cell>
          <cell r="D267">
            <v>3.4000000000000002E-2</v>
          </cell>
          <cell r="E267">
            <v>0.14885097560975599</v>
          </cell>
        </row>
        <row r="268">
          <cell r="A268" t="str">
            <v>offshore wind</v>
          </cell>
          <cell r="B268" t="str">
            <v>Nickel</v>
          </cell>
          <cell r="C268">
            <v>0.37657000000000002</v>
          </cell>
          <cell r="D268">
            <v>0.111</v>
          </cell>
          <cell r="E268">
            <v>0.17739250000000001</v>
          </cell>
        </row>
        <row r="269">
          <cell r="A269" t="str">
            <v>offshore wind</v>
          </cell>
          <cell r="B269" t="str">
            <v>Niobium</v>
          </cell>
          <cell r="C269">
            <v>3.7657000000000003E-2</v>
          </cell>
          <cell r="D269">
            <v>3.7657000000000003E-2</v>
          </cell>
          <cell r="E269">
            <v>3.7657000000000003E-2</v>
          </cell>
        </row>
        <row r="270">
          <cell r="A270" t="str">
            <v>offshore wind</v>
          </cell>
          <cell r="B270" t="str">
            <v>Praseodymium</v>
          </cell>
          <cell r="C270">
            <v>3.5000000000000003E-2</v>
          </cell>
          <cell r="D270">
            <v>3.0800000000000001E-2</v>
          </cell>
          <cell r="E270">
            <v>3.245E-2</v>
          </cell>
        </row>
        <row r="271">
          <cell r="A271" t="str">
            <v>offshore wind</v>
          </cell>
          <cell r="B271" t="str">
            <v>Selenium</v>
          </cell>
          <cell r="C271">
            <v>0</v>
          </cell>
          <cell r="D271">
            <v>0</v>
          </cell>
          <cell r="E271">
            <v>0</v>
          </cell>
        </row>
        <row r="272">
          <cell r="A272" t="str">
            <v>offshore wind</v>
          </cell>
          <cell r="B272" t="str">
            <v>Silicon</v>
          </cell>
          <cell r="C272">
            <v>0</v>
          </cell>
          <cell r="D272">
            <v>0</v>
          </cell>
          <cell r="E272">
            <v>0</v>
          </cell>
        </row>
        <row r="273">
          <cell r="A273" t="str">
            <v>offshore wind</v>
          </cell>
          <cell r="B273" t="str">
            <v>Silver</v>
          </cell>
          <cell r="C273">
            <v>0</v>
          </cell>
          <cell r="D273">
            <v>0</v>
          </cell>
          <cell r="E273">
            <v>0</v>
          </cell>
        </row>
        <row r="274">
          <cell r="A274" t="str">
            <v>offshore wind</v>
          </cell>
          <cell r="B274" t="str">
            <v>Steel</v>
          </cell>
          <cell r="C274">
            <v>917.22400000000005</v>
          </cell>
          <cell r="D274">
            <v>125</v>
          </cell>
          <cell r="E274">
            <v>302.45474999999999</v>
          </cell>
        </row>
        <row r="275">
          <cell r="A275" t="str">
            <v>offshore wind</v>
          </cell>
          <cell r="B275" t="str">
            <v>Tellurium</v>
          </cell>
          <cell r="C275">
            <v>0</v>
          </cell>
          <cell r="D275">
            <v>0</v>
          </cell>
          <cell r="E275">
            <v>0</v>
          </cell>
        </row>
        <row r="276">
          <cell r="A276" t="str">
            <v>offshore wind</v>
          </cell>
          <cell r="B276" t="str">
            <v>Terbium</v>
          </cell>
          <cell r="C276">
            <v>7.0000000000000001E-3</v>
          </cell>
          <cell r="D276">
            <v>6.0000000000000001E-3</v>
          </cell>
          <cell r="E276">
            <v>6.3866666666666698E-3</v>
          </cell>
        </row>
        <row r="277">
          <cell r="A277" t="str">
            <v>offshore wind</v>
          </cell>
          <cell r="B277" t="str">
            <v>Tin</v>
          </cell>
          <cell r="C277">
            <v>0</v>
          </cell>
          <cell r="D277">
            <v>0</v>
          </cell>
          <cell r="E277">
            <v>0</v>
          </cell>
        </row>
        <row r="278">
          <cell r="A278" t="str">
            <v>offshore wind</v>
          </cell>
          <cell r="B278" t="str">
            <v>Vanadium</v>
          </cell>
          <cell r="C278">
            <v>7</v>
          </cell>
          <cell r="D278">
            <v>7</v>
          </cell>
          <cell r="E278">
            <v>7</v>
          </cell>
        </row>
        <row r="279">
          <cell r="A279" t="str">
            <v>offshore wind</v>
          </cell>
          <cell r="B279" t="str">
            <v>Yttrium</v>
          </cell>
          <cell r="C279">
            <v>0</v>
          </cell>
          <cell r="D279">
            <v>0</v>
          </cell>
          <cell r="E279">
            <v>0</v>
          </cell>
        </row>
        <row r="280">
          <cell r="A280" t="str">
            <v>offshore wind</v>
          </cell>
          <cell r="B280" t="str">
            <v>Zinc</v>
          </cell>
          <cell r="C280">
            <v>0</v>
          </cell>
          <cell r="D280">
            <v>0</v>
          </cell>
          <cell r="E280">
            <v>0</v>
          </cell>
        </row>
        <row r="281">
          <cell r="A281" t="str">
            <v>onshore wind</v>
          </cell>
          <cell r="B281" t="str">
            <v>Aluminum</v>
          </cell>
          <cell r="C281">
            <v>13.2</v>
          </cell>
          <cell r="D281">
            <v>0.05</v>
          </cell>
          <cell r="E281">
            <v>2.0050789473684199</v>
          </cell>
        </row>
        <row r="282">
          <cell r="A282" t="str">
            <v>onshore wind</v>
          </cell>
          <cell r="B282" t="str">
            <v>Boron</v>
          </cell>
          <cell r="C282">
            <v>6.0000000000000001E-3</v>
          </cell>
          <cell r="D282">
            <v>1E-3</v>
          </cell>
          <cell r="E282">
            <v>2.66666666666667E-3</v>
          </cell>
        </row>
        <row r="283">
          <cell r="A283" t="str">
            <v>onshore wind</v>
          </cell>
          <cell r="B283" t="str">
            <v>Cadmium</v>
          </cell>
          <cell r="C283">
            <v>0</v>
          </cell>
          <cell r="D283">
            <v>0</v>
          </cell>
          <cell r="E283">
            <v>0</v>
          </cell>
        </row>
        <row r="284">
          <cell r="A284" t="str">
            <v>onshore wind</v>
          </cell>
          <cell r="B284" t="str">
            <v>Cement</v>
          </cell>
          <cell r="C284">
            <v>73.075000000000003</v>
          </cell>
          <cell r="D284">
            <v>38.716999999999999</v>
          </cell>
          <cell r="E284">
            <v>54.093833333333301</v>
          </cell>
        </row>
        <row r="285">
          <cell r="A285" t="str">
            <v>onshore wind</v>
          </cell>
          <cell r="B285" t="str">
            <v>Chromium</v>
          </cell>
          <cell r="C285">
            <v>0.90200000000000002</v>
          </cell>
          <cell r="D285">
            <v>0.23899999999999999</v>
          </cell>
          <cell r="E285">
            <v>0.52649000000000001</v>
          </cell>
        </row>
        <row r="286">
          <cell r="A286" t="str">
            <v>onshore wind</v>
          </cell>
          <cell r="B286" t="str">
            <v>Copper</v>
          </cell>
          <cell r="C286">
            <v>15.35</v>
          </cell>
          <cell r="D286">
            <v>0.89200000000000002</v>
          </cell>
          <cell r="E286">
            <v>3.50032072644118</v>
          </cell>
        </row>
        <row r="287">
          <cell r="A287" t="str">
            <v>onshore wind</v>
          </cell>
          <cell r="B287" t="str">
            <v>Dysprosium</v>
          </cell>
          <cell r="C287">
            <v>0.05</v>
          </cell>
          <cell r="D287">
            <v>8.9999999999999998E-4</v>
          </cell>
          <cell r="E287">
            <v>1.34412765957447E-2</v>
          </cell>
        </row>
        <row r="288">
          <cell r="A288" t="str">
            <v>onshore wind</v>
          </cell>
          <cell r="B288" t="str">
            <v>Fiberglass</v>
          </cell>
          <cell r="C288">
            <v>9.58</v>
          </cell>
          <cell r="D288">
            <v>7.4</v>
          </cell>
          <cell r="E288">
            <v>8.6533333333333307</v>
          </cell>
        </row>
        <row r="289">
          <cell r="A289" t="str">
            <v>onshore wind</v>
          </cell>
          <cell r="B289" t="str">
            <v>Gadium</v>
          </cell>
          <cell r="C289">
            <v>0</v>
          </cell>
          <cell r="D289">
            <v>0</v>
          </cell>
          <cell r="E289">
            <v>0</v>
          </cell>
        </row>
        <row r="290">
          <cell r="A290" t="str">
            <v>onshore wind</v>
          </cell>
          <cell r="B290" t="str">
            <v>Gallium</v>
          </cell>
          <cell r="C290">
            <v>0</v>
          </cell>
          <cell r="D290">
            <v>0</v>
          </cell>
          <cell r="E290">
            <v>0</v>
          </cell>
        </row>
        <row r="291">
          <cell r="A291" t="str">
            <v>onshore wind</v>
          </cell>
          <cell r="B291" t="str">
            <v>Germanium</v>
          </cell>
          <cell r="C291">
            <v>0</v>
          </cell>
          <cell r="D291">
            <v>0</v>
          </cell>
          <cell r="E291">
            <v>0</v>
          </cell>
        </row>
        <row r="292">
          <cell r="A292" t="str">
            <v>onshore wind</v>
          </cell>
          <cell r="B292" t="str">
            <v>Glass</v>
          </cell>
          <cell r="C292">
            <v>0</v>
          </cell>
          <cell r="D292">
            <v>0</v>
          </cell>
          <cell r="E292">
            <v>0</v>
          </cell>
        </row>
        <row r="293">
          <cell r="A293" t="str">
            <v>onshore wind</v>
          </cell>
          <cell r="B293" t="str">
            <v>Indium</v>
          </cell>
          <cell r="C293">
            <v>0</v>
          </cell>
          <cell r="D293">
            <v>0</v>
          </cell>
          <cell r="E293">
            <v>0</v>
          </cell>
        </row>
        <row r="294">
          <cell r="A294" t="str">
            <v>onshore wind</v>
          </cell>
          <cell r="B294" t="str">
            <v>Lead</v>
          </cell>
          <cell r="C294">
            <v>6.72</v>
          </cell>
          <cell r="D294">
            <v>6.72</v>
          </cell>
          <cell r="E294">
            <v>6.72</v>
          </cell>
        </row>
        <row r="295">
          <cell r="A295" t="str">
            <v>onshore wind</v>
          </cell>
          <cell r="B295" t="str">
            <v>Magnesium</v>
          </cell>
          <cell r="C295">
            <v>0</v>
          </cell>
          <cell r="D295">
            <v>0</v>
          </cell>
          <cell r="E295">
            <v>0</v>
          </cell>
        </row>
        <row r="296">
          <cell r="A296" t="str">
            <v>onshore wind</v>
          </cell>
          <cell r="B296" t="str">
            <v>Manganese</v>
          </cell>
          <cell r="C296">
            <v>0.8</v>
          </cell>
          <cell r="D296">
            <v>0.78</v>
          </cell>
          <cell r="E296">
            <v>0.79</v>
          </cell>
        </row>
        <row r="297">
          <cell r="A297" t="str">
            <v>onshore wind</v>
          </cell>
          <cell r="B297" t="str">
            <v>Molybdenum</v>
          </cell>
          <cell r="C297">
            <v>0.11899999999999999</v>
          </cell>
          <cell r="D297">
            <v>7.5300000000000006E-2</v>
          </cell>
          <cell r="E297">
            <v>0.100575</v>
          </cell>
        </row>
        <row r="298">
          <cell r="A298" t="str">
            <v>onshore wind</v>
          </cell>
          <cell r="B298" t="str">
            <v>Neodymium</v>
          </cell>
          <cell r="C298">
            <v>0.31</v>
          </cell>
          <cell r="D298">
            <v>6.1999999999999998E-3</v>
          </cell>
          <cell r="E298">
            <v>0.1229474</v>
          </cell>
        </row>
        <row r="299">
          <cell r="A299" t="str">
            <v>onshore wind</v>
          </cell>
          <cell r="B299" t="str">
            <v>Nickel</v>
          </cell>
          <cell r="C299">
            <v>0.44</v>
          </cell>
          <cell r="D299">
            <v>0.111</v>
          </cell>
          <cell r="E299">
            <v>0.24981538461538499</v>
          </cell>
        </row>
        <row r="300">
          <cell r="A300" t="str">
            <v>onshore wind</v>
          </cell>
          <cell r="B300" t="str">
            <v>Niobium</v>
          </cell>
          <cell r="C300">
            <v>3.7699999999999997E-2</v>
          </cell>
          <cell r="D300">
            <v>3.7699999999999997E-2</v>
          </cell>
          <cell r="E300">
            <v>3.7699999999999997E-2</v>
          </cell>
        </row>
        <row r="301">
          <cell r="A301" t="str">
            <v>onshore wind</v>
          </cell>
          <cell r="B301" t="str">
            <v>Praseodymium</v>
          </cell>
          <cell r="C301">
            <v>7.4999999999999997E-2</v>
          </cell>
          <cell r="D301">
            <v>1E-3</v>
          </cell>
          <cell r="E301">
            <v>1.8373333333333301E-2</v>
          </cell>
        </row>
        <row r="302">
          <cell r="A302" t="str">
            <v>onshore wind</v>
          </cell>
          <cell r="B302" t="str">
            <v>Selenium</v>
          </cell>
          <cell r="C302">
            <v>0</v>
          </cell>
          <cell r="D302">
            <v>0</v>
          </cell>
          <cell r="E302">
            <v>0</v>
          </cell>
        </row>
        <row r="303">
          <cell r="A303" t="str">
            <v>onshore wind</v>
          </cell>
          <cell r="B303" t="str">
            <v>Silicon</v>
          </cell>
          <cell r="C303">
            <v>0</v>
          </cell>
          <cell r="D303">
            <v>0</v>
          </cell>
          <cell r="E303">
            <v>0</v>
          </cell>
        </row>
        <row r="304">
          <cell r="A304" t="str">
            <v>onshore wind</v>
          </cell>
          <cell r="B304" t="str">
            <v>Silver</v>
          </cell>
          <cell r="C304">
            <v>0</v>
          </cell>
          <cell r="D304">
            <v>0</v>
          </cell>
          <cell r="E304">
            <v>0</v>
          </cell>
        </row>
        <row r="305">
          <cell r="A305" t="str">
            <v>onshore wind</v>
          </cell>
          <cell r="B305" t="str">
            <v>Steel</v>
          </cell>
          <cell r="C305">
            <v>204</v>
          </cell>
          <cell r="D305">
            <v>54</v>
          </cell>
          <cell r="E305">
            <v>122.33868750000001</v>
          </cell>
        </row>
        <row r="306">
          <cell r="A306" t="str">
            <v>onshore wind</v>
          </cell>
          <cell r="B306" t="str">
            <v>Tellurium</v>
          </cell>
          <cell r="C306">
            <v>0</v>
          </cell>
          <cell r="D306">
            <v>0</v>
          </cell>
          <cell r="E306">
            <v>0</v>
          </cell>
        </row>
        <row r="307">
          <cell r="A307" t="str">
            <v>onshore wind</v>
          </cell>
          <cell r="B307" t="str">
            <v>Terbium</v>
          </cell>
          <cell r="C307">
            <v>0.03</v>
          </cell>
          <cell r="D307">
            <v>2.9999999999999997E-4</v>
          </cell>
          <cell r="E307">
            <v>7.2125000000000002E-3</v>
          </cell>
        </row>
        <row r="308">
          <cell r="A308" t="str">
            <v>onshore wind</v>
          </cell>
          <cell r="B308" t="str">
            <v>Tin</v>
          </cell>
          <cell r="C308">
            <v>0</v>
          </cell>
          <cell r="D308">
            <v>0</v>
          </cell>
          <cell r="E308">
            <v>0</v>
          </cell>
        </row>
        <row r="309">
          <cell r="A309" t="str">
            <v>onshore wind</v>
          </cell>
          <cell r="B309" t="str">
            <v>Vanadium</v>
          </cell>
          <cell r="C309">
            <v>9.0399999999999994E-2</v>
          </cell>
          <cell r="D309">
            <v>0.09</v>
          </cell>
          <cell r="E309">
            <v>9.0200000000000002E-2</v>
          </cell>
        </row>
        <row r="310">
          <cell r="A310" t="str">
            <v>onshore wind</v>
          </cell>
          <cell r="B310" t="str">
            <v>Yttrium</v>
          </cell>
          <cell r="C310">
            <v>2E-3</v>
          </cell>
          <cell r="D310">
            <v>4.4999999999999999E-4</v>
          </cell>
          <cell r="E310">
            <v>1.225E-3</v>
          </cell>
        </row>
        <row r="311">
          <cell r="A311" t="str">
            <v>onshore wind</v>
          </cell>
          <cell r="B311" t="str">
            <v>Zinc</v>
          </cell>
          <cell r="C311">
            <v>5.5</v>
          </cell>
          <cell r="D311">
            <v>5.5</v>
          </cell>
          <cell r="E311">
            <v>5.5</v>
          </cell>
        </row>
        <row r="312">
          <cell r="A312" t="str">
            <v>utility-scale solar pv</v>
          </cell>
          <cell r="B312" t="str">
            <v>Aluminum</v>
          </cell>
          <cell r="C312">
            <v>38.5</v>
          </cell>
          <cell r="D312">
            <v>10.952999999999999</v>
          </cell>
          <cell r="E312">
            <v>21.863250000000001</v>
          </cell>
        </row>
        <row r="313">
          <cell r="A313" t="str">
            <v>utility-scale solar pv</v>
          </cell>
          <cell r="B313" t="str">
            <v>Boron</v>
          </cell>
          <cell r="C313">
            <v>0</v>
          </cell>
          <cell r="D313">
            <v>0</v>
          </cell>
          <cell r="E313">
            <v>0</v>
          </cell>
        </row>
        <row r="314">
          <cell r="A314" t="str">
            <v>utility-scale solar pv</v>
          </cell>
          <cell r="B314" t="str">
            <v>Cadmium</v>
          </cell>
          <cell r="C314">
            <v>0</v>
          </cell>
          <cell r="D314">
            <v>0</v>
          </cell>
          <cell r="E314">
            <v>0</v>
          </cell>
        </row>
        <row r="315">
          <cell r="A315" t="str">
            <v>utility-scale solar pv</v>
          </cell>
          <cell r="B315" t="str">
            <v>Cement</v>
          </cell>
          <cell r="C315">
            <v>10.512</v>
          </cell>
          <cell r="D315">
            <v>4.8470000000000004</v>
          </cell>
          <cell r="E315">
            <v>7.7051666666666696</v>
          </cell>
        </row>
        <row r="316">
          <cell r="A316" t="str">
            <v>utility-scale solar pv</v>
          </cell>
          <cell r="B316" t="str">
            <v>Chromium</v>
          </cell>
          <cell r="C316">
            <v>0</v>
          </cell>
          <cell r="D316">
            <v>0</v>
          </cell>
          <cell r="E316">
            <v>0</v>
          </cell>
        </row>
        <row r="317">
          <cell r="A317" t="str">
            <v>utility-scale solar pv</v>
          </cell>
          <cell r="B317" t="str">
            <v>Copper</v>
          </cell>
          <cell r="C317">
            <v>7.53</v>
          </cell>
          <cell r="D317">
            <v>0.25</v>
          </cell>
          <cell r="E317">
            <v>2.6141818181818199</v>
          </cell>
        </row>
        <row r="318">
          <cell r="A318" t="str">
            <v>utility-scale solar pv</v>
          </cell>
          <cell r="B318" t="str">
            <v>Dysprosium</v>
          </cell>
          <cell r="C318">
            <v>0</v>
          </cell>
          <cell r="D318">
            <v>0</v>
          </cell>
          <cell r="E318">
            <v>0</v>
          </cell>
        </row>
        <row r="319">
          <cell r="A319" t="str">
            <v>utility-scale solar pv</v>
          </cell>
          <cell r="B319" t="str">
            <v>Fiberglass</v>
          </cell>
          <cell r="C319">
            <v>0</v>
          </cell>
          <cell r="D319">
            <v>0</v>
          </cell>
          <cell r="E319">
            <v>0</v>
          </cell>
        </row>
        <row r="320">
          <cell r="A320" t="str">
            <v>utility-scale solar pv</v>
          </cell>
          <cell r="B320" t="str">
            <v>Gadium</v>
          </cell>
          <cell r="C320">
            <v>0</v>
          </cell>
          <cell r="D320">
            <v>0</v>
          </cell>
          <cell r="E320">
            <v>0</v>
          </cell>
        </row>
        <row r="321">
          <cell r="A321" t="str">
            <v>utility-scale solar pv</v>
          </cell>
          <cell r="B321" t="str">
            <v>Gallium</v>
          </cell>
          <cell r="C321">
            <v>0</v>
          </cell>
          <cell r="D321">
            <v>0</v>
          </cell>
          <cell r="E321">
            <v>0</v>
          </cell>
        </row>
        <row r="322">
          <cell r="A322" t="str">
            <v>utility-scale solar pv</v>
          </cell>
          <cell r="B322" t="str">
            <v>Germanium</v>
          </cell>
          <cell r="C322">
            <v>0</v>
          </cell>
          <cell r="D322">
            <v>0</v>
          </cell>
          <cell r="E322">
            <v>0</v>
          </cell>
        </row>
        <row r="323">
          <cell r="A323" t="str">
            <v>utility-scale solar pv</v>
          </cell>
          <cell r="B323" t="str">
            <v>Glass</v>
          </cell>
          <cell r="C323">
            <v>70</v>
          </cell>
          <cell r="D323">
            <v>53.4</v>
          </cell>
          <cell r="E323">
            <v>63.366666666666703</v>
          </cell>
        </row>
        <row r="324">
          <cell r="A324" t="str">
            <v>utility-scale solar pv</v>
          </cell>
          <cell r="B324" t="str">
            <v>Indium</v>
          </cell>
          <cell r="C324">
            <v>0</v>
          </cell>
          <cell r="D324">
            <v>0</v>
          </cell>
          <cell r="E324">
            <v>0</v>
          </cell>
        </row>
        <row r="325">
          <cell r="A325" t="str">
            <v>utility-scale solar pv</v>
          </cell>
          <cell r="B325" t="str">
            <v>Lead</v>
          </cell>
          <cell r="C325">
            <v>0.33600000000000002</v>
          </cell>
          <cell r="D325">
            <v>5.5300000000000002E-3</v>
          </cell>
          <cell r="E325">
            <v>7.7475000000000002E-2</v>
          </cell>
        </row>
        <row r="326">
          <cell r="A326" t="str">
            <v>utility-scale solar pv</v>
          </cell>
          <cell r="B326" t="str">
            <v>Magnesium</v>
          </cell>
          <cell r="C326">
            <v>5.3499999999999999E-2</v>
          </cell>
          <cell r="D326">
            <v>5.3499999999999999E-2</v>
          </cell>
          <cell r="E326">
            <v>5.3499999999999999E-2</v>
          </cell>
        </row>
        <row r="327">
          <cell r="A327" t="str">
            <v>utility-scale solar pv</v>
          </cell>
          <cell r="B327" t="str">
            <v>Manganese</v>
          </cell>
          <cell r="C327">
            <v>0</v>
          </cell>
          <cell r="D327">
            <v>0</v>
          </cell>
          <cell r="E327">
            <v>0</v>
          </cell>
        </row>
        <row r="328">
          <cell r="A328" t="str">
            <v>utility-scale solar pv</v>
          </cell>
          <cell r="B328" t="str">
            <v>Molybdenum</v>
          </cell>
          <cell r="C328">
            <v>0</v>
          </cell>
          <cell r="D328">
            <v>0</v>
          </cell>
          <cell r="E328">
            <v>0</v>
          </cell>
        </row>
        <row r="329">
          <cell r="A329" t="str">
            <v>utility-scale solar pv</v>
          </cell>
          <cell r="B329" t="str">
            <v>Neodymium</v>
          </cell>
          <cell r="C329">
            <v>0</v>
          </cell>
          <cell r="D329">
            <v>0</v>
          </cell>
          <cell r="E329">
            <v>0</v>
          </cell>
        </row>
        <row r="330">
          <cell r="A330" t="str">
            <v>utility-scale solar pv</v>
          </cell>
          <cell r="B330" t="str">
            <v>Nickel</v>
          </cell>
          <cell r="C330">
            <v>1.2999999999999999E-3</v>
          </cell>
          <cell r="D330">
            <v>1E-3</v>
          </cell>
          <cell r="E330">
            <v>1.14E-3</v>
          </cell>
        </row>
        <row r="331">
          <cell r="A331" t="str">
            <v>utility-scale solar pv</v>
          </cell>
          <cell r="B331" t="str">
            <v>Niobium</v>
          </cell>
          <cell r="C331">
            <v>0</v>
          </cell>
          <cell r="D331">
            <v>0</v>
          </cell>
          <cell r="E331">
            <v>0</v>
          </cell>
        </row>
        <row r="332">
          <cell r="A332" t="str">
            <v>utility-scale solar pv</v>
          </cell>
          <cell r="B332" t="str">
            <v>Praseodymium</v>
          </cell>
          <cell r="C332">
            <v>0</v>
          </cell>
          <cell r="D332">
            <v>0</v>
          </cell>
          <cell r="E332">
            <v>0</v>
          </cell>
        </row>
        <row r="333">
          <cell r="A333" t="str">
            <v>utility-scale solar pv</v>
          </cell>
          <cell r="B333" t="str">
            <v>Selenium</v>
          </cell>
          <cell r="C333">
            <v>0</v>
          </cell>
          <cell r="D333">
            <v>0</v>
          </cell>
          <cell r="E333">
            <v>0</v>
          </cell>
        </row>
        <row r="334">
          <cell r="A334" t="str">
            <v>utility-scale solar pv</v>
          </cell>
          <cell r="B334" t="str">
            <v>Silicon</v>
          </cell>
          <cell r="C334">
            <v>9</v>
          </cell>
          <cell r="D334">
            <v>4.0000000000000001E-3</v>
          </cell>
          <cell r="E334">
            <v>4.6335333333333297</v>
          </cell>
        </row>
        <row r="335">
          <cell r="A335" t="str">
            <v>utility-scale solar pv</v>
          </cell>
          <cell r="B335" t="str">
            <v>Silver</v>
          </cell>
          <cell r="C335">
            <v>8.4000000000000005E-2</v>
          </cell>
          <cell r="D335">
            <v>4.0000000000000001E-3</v>
          </cell>
          <cell r="E335">
            <v>3.3631291666666702E-2</v>
          </cell>
        </row>
        <row r="336">
          <cell r="A336" t="str">
            <v>utility-scale solar pv</v>
          </cell>
          <cell r="B336" t="str">
            <v>Steel</v>
          </cell>
          <cell r="C336">
            <v>56</v>
          </cell>
          <cell r="D336">
            <v>55.9</v>
          </cell>
          <cell r="E336">
            <v>55.95</v>
          </cell>
        </row>
        <row r="337">
          <cell r="A337" t="str">
            <v>utility-scale solar pv</v>
          </cell>
          <cell r="B337" t="str">
            <v>Tellurium</v>
          </cell>
          <cell r="C337">
            <v>0</v>
          </cell>
          <cell r="D337">
            <v>0</v>
          </cell>
          <cell r="E337">
            <v>0</v>
          </cell>
        </row>
        <row r="338">
          <cell r="A338" t="str">
            <v>utility-scale solar pv</v>
          </cell>
          <cell r="B338" t="str">
            <v>Terbium</v>
          </cell>
          <cell r="C338">
            <v>0</v>
          </cell>
          <cell r="D338">
            <v>0</v>
          </cell>
          <cell r="E338">
            <v>0</v>
          </cell>
        </row>
        <row r="339">
          <cell r="A339" t="str">
            <v>utility-scale solar pv</v>
          </cell>
          <cell r="B339" t="str">
            <v>Tin</v>
          </cell>
          <cell r="C339">
            <v>0.57699999999999996</v>
          </cell>
          <cell r="D339">
            <v>0.57699999999999996</v>
          </cell>
          <cell r="E339">
            <v>0.57699999999999996</v>
          </cell>
        </row>
        <row r="340">
          <cell r="A340" t="str">
            <v>utility-scale solar pv</v>
          </cell>
          <cell r="B340" t="str">
            <v>Vanadium</v>
          </cell>
          <cell r="C340">
            <v>0</v>
          </cell>
          <cell r="D340">
            <v>0</v>
          </cell>
          <cell r="E340">
            <v>0</v>
          </cell>
        </row>
        <row r="341">
          <cell r="A341" t="str">
            <v>utility-scale solar pv</v>
          </cell>
          <cell r="B341" t="str">
            <v>Yttrium</v>
          </cell>
          <cell r="C341">
            <v>0</v>
          </cell>
          <cell r="D341">
            <v>0</v>
          </cell>
          <cell r="E341">
            <v>0</v>
          </cell>
        </row>
        <row r="342">
          <cell r="A342" t="str">
            <v>utility-scale solar pv</v>
          </cell>
          <cell r="B342" t="str">
            <v>Zinc</v>
          </cell>
          <cell r="C342">
            <v>0</v>
          </cell>
          <cell r="D342">
            <v>0</v>
          </cell>
          <cell r="E342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p IRA"/>
      <sheetName val="Cap Ref"/>
      <sheetName val="README"/>
    </sheetNames>
    <sheetDataSet>
      <sheetData sheetId="0">
        <row r="28">
          <cell r="F28" t="str">
            <v>EPS</v>
          </cell>
          <cell r="G28" t="str">
            <v>EPS</v>
          </cell>
          <cell r="H28" t="str">
            <v>EPS</v>
          </cell>
          <cell r="I28" t="str">
            <v>E4ST</v>
          </cell>
          <cell r="J28" t="str">
            <v>E4ST</v>
          </cell>
          <cell r="K28" t="str">
            <v>E4ST</v>
          </cell>
          <cell r="L28" t="str">
            <v>GCAM</v>
          </cell>
          <cell r="M28" t="str">
            <v>GCAM</v>
          </cell>
          <cell r="N28" t="str">
            <v>GCAM</v>
          </cell>
          <cell r="O28" t="str">
            <v>Haiku</v>
          </cell>
          <cell r="P28" t="str">
            <v>Haiku</v>
          </cell>
          <cell r="Q28" t="str">
            <v>Haiku</v>
          </cell>
          <cell r="R28" t="str">
            <v>IPM-E</v>
          </cell>
          <cell r="S28" t="str">
            <v>IPM-E</v>
          </cell>
          <cell r="T28" t="str">
            <v>IPM-E</v>
          </cell>
          <cell r="U28" t="str">
            <v>IPM-N</v>
          </cell>
          <cell r="V28" t="str">
            <v>IPM-N</v>
          </cell>
          <cell r="W28" t="str">
            <v>IPM-N</v>
          </cell>
          <cell r="X28" t="str">
            <v>MARKAL</v>
          </cell>
          <cell r="Y28" t="str">
            <v>MARKAL</v>
          </cell>
          <cell r="Z28" t="str">
            <v>MARKAL</v>
          </cell>
          <cell r="AA28" t="str">
            <v>NEMS-RHG</v>
          </cell>
          <cell r="AB28" t="str">
            <v>NEMS-RHG</v>
          </cell>
          <cell r="AC28" t="str">
            <v>NEMS-RHG</v>
          </cell>
          <cell r="AD28" t="str">
            <v>ReEDS</v>
          </cell>
          <cell r="AE28" t="str">
            <v>ReEDS</v>
          </cell>
          <cell r="AF28" t="str">
            <v>ReEDS</v>
          </cell>
          <cell r="AG28" t="str">
            <v>REGEN</v>
          </cell>
          <cell r="AH28" t="str">
            <v>REGEN</v>
          </cell>
          <cell r="AI28" t="str">
            <v>REGEN</v>
          </cell>
          <cell r="AJ28" t="str">
            <v>RIO</v>
          </cell>
          <cell r="AK28" t="str">
            <v>RIO</v>
          </cell>
          <cell r="AL28" t="str">
            <v>RIO</v>
          </cell>
        </row>
        <row r="29">
          <cell r="F29">
            <v>2025</v>
          </cell>
          <cell r="G29">
            <v>2030</v>
          </cell>
          <cell r="H29">
            <v>2035</v>
          </cell>
          <cell r="I29">
            <v>2025</v>
          </cell>
          <cell r="J29">
            <v>2030</v>
          </cell>
          <cell r="K29">
            <v>2035</v>
          </cell>
          <cell r="L29">
            <v>2025</v>
          </cell>
          <cell r="M29">
            <v>2030</v>
          </cell>
          <cell r="N29">
            <v>2035</v>
          </cell>
          <cell r="O29">
            <v>2025</v>
          </cell>
          <cell r="P29">
            <v>2030</v>
          </cell>
          <cell r="Q29">
            <v>2035</v>
          </cell>
          <cell r="R29">
            <v>2025</v>
          </cell>
          <cell r="S29">
            <v>2030</v>
          </cell>
          <cell r="T29">
            <v>2035</v>
          </cell>
          <cell r="U29">
            <v>2025</v>
          </cell>
          <cell r="V29">
            <v>2030</v>
          </cell>
          <cell r="W29">
            <v>2035</v>
          </cell>
          <cell r="X29">
            <v>2025</v>
          </cell>
          <cell r="Y29">
            <v>2030</v>
          </cell>
          <cell r="Z29">
            <v>2035</v>
          </cell>
          <cell r="AA29">
            <v>2025</v>
          </cell>
          <cell r="AB29">
            <v>2030</v>
          </cell>
          <cell r="AC29">
            <v>2035</v>
          </cell>
          <cell r="AD29">
            <v>2025</v>
          </cell>
          <cell r="AE29">
            <v>2030</v>
          </cell>
          <cell r="AF29">
            <v>2035</v>
          </cell>
          <cell r="AG29">
            <v>2025</v>
          </cell>
          <cell r="AH29">
            <v>2030</v>
          </cell>
          <cell r="AI29">
            <v>2035</v>
          </cell>
          <cell r="AJ29">
            <v>2025</v>
          </cell>
          <cell r="AK29">
            <v>2030</v>
          </cell>
          <cell r="AL29">
            <v>2035</v>
          </cell>
        </row>
        <row r="30">
          <cell r="D30" t="str">
            <v>Nuclear Existing</v>
          </cell>
          <cell r="F30">
            <v>-0.38100000000000023</v>
          </cell>
          <cell r="G30">
            <v>0</v>
          </cell>
          <cell r="H30">
            <v>-94</v>
          </cell>
          <cell r="I30">
            <v>-95.5</v>
          </cell>
          <cell r="J30">
            <v>79.974412053730873</v>
          </cell>
          <cell r="K30">
            <v>-1.7360220640999131</v>
          </cell>
          <cell r="L30">
            <v>5.6908573383495309E-2</v>
          </cell>
          <cell r="M30">
            <v>-0.90447107259089421</v>
          </cell>
          <cell r="N30">
            <v>2.7164843947977033</v>
          </cell>
          <cell r="O30">
            <v>1.5416000000000025</v>
          </cell>
          <cell r="P30">
            <v>-6.297300000000007</v>
          </cell>
          <cell r="Q30">
            <v>-18.792699999999982</v>
          </cell>
          <cell r="R30">
            <v>-95.5</v>
          </cell>
          <cell r="S30">
            <v>91.861399999999989</v>
          </cell>
          <cell r="T30">
            <v>-8.2848999999999933</v>
          </cell>
          <cell r="U30">
            <v>-3.4538960349999144</v>
          </cell>
          <cell r="V30">
            <v>-6.9440993690000141</v>
          </cell>
          <cell r="W30">
            <v>-75.710004596000076</v>
          </cell>
          <cell r="X30">
            <v>1.4200000000000017</v>
          </cell>
          <cell r="Y30">
            <v>-1.0900000000000034</v>
          </cell>
          <cell r="Z30">
            <v>0</v>
          </cell>
          <cell r="AA30">
            <v>0.51873799999999903</v>
          </cell>
          <cell r="AB30">
            <v>-0.88548299999999358</v>
          </cell>
          <cell r="AC30">
            <v>-72.108252000000007</v>
          </cell>
          <cell r="AD30">
            <v>1.4467999999999961</v>
          </cell>
          <cell r="AE30">
            <v>-2.2399999999999949</v>
          </cell>
          <cell r="AF30">
            <v>-0.76999999999999602</v>
          </cell>
          <cell r="AG30">
            <v>-2.7704330000000112</v>
          </cell>
          <cell r="AH30">
            <v>0</v>
          </cell>
          <cell r="AI30">
            <v>0</v>
          </cell>
          <cell r="AJ30">
            <v>0.5</v>
          </cell>
          <cell r="AK30">
            <v>-1</v>
          </cell>
          <cell r="AL30">
            <v>-1</v>
          </cell>
        </row>
        <row r="31">
          <cell r="D31" t="str">
            <v>Nuclear New</v>
          </cell>
          <cell r="F31">
            <v>3</v>
          </cell>
          <cell r="G31">
            <v>1</v>
          </cell>
          <cell r="H31">
            <v>0</v>
          </cell>
          <cell r="I31">
            <v>0</v>
          </cell>
          <cell r="J31">
            <v>5.3342840909952184E-6</v>
          </cell>
          <cell r="K31">
            <v>5.9036428631600111E-6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3.6349999956903796</v>
          </cell>
          <cell r="AH31">
            <v>-2.1799246852083343E-9</v>
          </cell>
          <cell r="AI31">
            <v>-4.7988102380713826E-10</v>
          </cell>
          <cell r="AJ31">
            <v>0</v>
          </cell>
          <cell r="AK31">
            <v>1</v>
          </cell>
          <cell r="AL31">
            <v>0</v>
          </cell>
        </row>
        <row r="32">
          <cell r="D32" t="str">
            <v>Hydro</v>
          </cell>
          <cell r="F32">
            <v>-0.17900000000000205</v>
          </cell>
          <cell r="G32">
            <v>-0.63299999999999557</v>
          </cell>
          <cell r="H32">
            <v>-0.51999999999999602</v>
          </cell>
          <cell r="I32">
            <v>-80</v>
          </cell>
          <cell r="J32">
            <v>78.718909818732399</v>
          </cell>
          <cell r="K32">
            <v>0</v>
          </cell>
          <cell r="L32">
            <v>28.667740644866996</v>
          </cell>
          <cell r="M32">
            <v>-6.5379608092996477E-2</v>
          </cell>
          <cell r="N32">
            <v>-2.6869566378729957</v>
          </cell>
          <cell r="O32">
            <v>-0.92914100000000133</v>
          </cell>
          <cell r="P32">
            <v>3.9999999999906777E-3</v>
          </cell>
          <cell r="Q32">
            <v>0</v>
          </cell>
          <cell r="R32">
            <v>-80</v>
          </cell>
          <cell r="S32">
            <v>80.613700000999984</v>
          </cell>
          <cell r="T32">
            <v>4.3124999990000106</v>
          </cell>
          <cell r="U32">
            <v>23.588580229000016</v>
          </cell>
          <cell r="V32">
            <v>3.547606770999991</v>
          </cell>
          <cell r="W32">
            <v>-1.3999999999896318E-3</v>
          </cell>
          <cell r="X32">
            <v>-1.1800000000000068</v>
          </cell>
          <cell r="Y32">
            <v>0</v>
          </cell>
          <cell r="Z32">
            <v>0</v>
          </cell>
          <cell r="AA32">
            <v>-0.68951400000000262</v>
          </cell>
          <cell r="AB32">
            <v>1.4419999999972788E-3</v>
          </cell>
          <cell r="AC32">
            <v>0</v>
          </cell>
          <cell r="AD32">
            <v>3.0844009999999997</v>
          </cell>
          <cell r="AE32">
            <v>1.3595509000000021</v>
          </cell>
          <cell r="AF32">
            <v>0.58695000000000164</v>
          </cell>
          <cell r="AG32">
            <v>0.63991597783251564</v>
          </cell>
          <cell r="AH32">
            <v>0</v>
          </cell>
          <cell r="AI32">
            <v>0</v>
          </cell>
          <cell r="AJ32">
            <v>4</v>
          </cell>
          <cell r="AK32">
            <v>1</v>
          </cell>
          <cell r="AL32">
            <v>0</v>
          </cell>
        </row>
        <row r="33">
          <cell r="D33" t="str">
            <v>Bio/Other</v>
          </cell>
          <cell r="F33">
            <v>-46.970999999999997</v>
          </cell>
          <cell r="G33">
            <v>-1.8000000000000002E-2</v>
          </cell>
          <cell r="H33">
            <v>0</v>
          </cell>
          <cell r="I33">
            <v>-47</v>
          </cell>
          <cell r="J33">
            <v>12.135100000000001</v>
          </cell>
          <cell r="K33">
            <v>0</v>
          </cell>
          <cell r="L33">
            <v>-29.225903720649299</v>
          </cell>
          <cell r="M33">
            <v>-2.8304645329701117E-2</v>
          </cell>
          <cell r="N33">
            <v>-1.3135054334797012</v>
          </cell>
          <cell r="O33">
            <v>-35.637819999999998</v>
          </cell>
          <cell r="P33">
            <v>0</v>
          </cell>
          <cell r="Q33">
            <v>0</v>
          </cell>
          <cell r="R33">
            <v>-47</v>
          </cell>
          <cell r="S33">
            <v>5.8723799980000004</v>
          </cell>
          <cell r="T33">
            <v>0</v>
          </cell>
          <cell r="U33">
            <v>-41.040891999999999</v>
          </cell>
          <cell r="V33">
            <v>-8.0000000000000071E-3</v>
          </cell>
          <cell r="W33">
            <v>1.1000000000009891E-3</v>
          </cell>
          <cell r="X33">
            <v>-37.71</v>
          </cell>
          <cell r="Y33">
            <v>0</v>
          </cell>
          <cell r="Z33">
            <v>0</v>
          </cell>
          <cell r="AA33">
            <v>-37.812801</v>
          </cell>
          <cell r="AB33">
            <v>1.4216119999999997</v>
          </cell>
          <cell r="AC33">
            <v>1.268218000000001</v>
          </cell>
          <cell r="AD33">
            <v>-40.6113</v>
          </cell>
          <cell r="AE33">
            <v>-0.53110000000000035</v>
          </cell>
          <cell r="AF33">
            <v>-0.83209999999999962</v>
          </cell>
          <cell r="AG33">
            <v>-40.263441232488773</v>
          </cell>
          <cell r="AH33">
            <v>7.479672762438927E-2</v>
          </cell>
          <cell r="AI33">
            <v>-1.3649591945759099E-2</v>
          </cell>
          <cell r="AJ33">
            <v>-38.5</v>
          </cell>
          <cell r="AK33">
            <v>-0.5</v>
          </cell>
          <cell r="AL33">
            <v>-2</v>
          </cell>
        </row>
        <row r="34">
          <cell r="D34" t="str">
            <v>Bio CCS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1.1022691407691434E-2</v>
          </cell>
          <cell r="AH34">
            <v>0.80277628450833904</v>
          </cell>
          <cell r="AI34">
            <v>1.5517933604769496E-9</v>
          </cell>
          <cell r="AJ34">
            <v>0</v>
          </cell>
          <cell r="AK34">
            <v>0</v>
          </cell>
          <cell r="AL34">
            <v>0</v>
          </cell>
        </row>
        <row r="35">
          <cell r="D35" t="str">
            <v>Coal</v>
          </cell>
          <cell r="F35">
            <v>-62.74199999999999</v>
          </cell>
          <cell r="G35">
            <v>-88.367999999999995</v>
          </cell>
          <cell r="H35">
            <v>-51.548000000000002</v>
          </cell>
          <cell r="I35">
            <v>-209.6</v>
          </cell>
          <cell r="J35">
            <v>1.8768837239076663</v>
          </cell>
          <cell r="K35">
            <v>-0.9831162815177481</v>
          </cell>
          <cell r="L35">
            <v>-59.679949588740982</v>
          </cell>
          <cell r="M35">
            <v>-83.753932678275319</v>
          </cell>
          <cell r="N35">
            <v>-66.164814055498141</v>
          </cell>
          <cell r="O35">
            <v>-46.128277472686165</v>
          </cell>
          <cell r="P35">
            <v>-30.716914320653757</v>
          </cell>
          <cell r="Q35">
            <v>-6.6941150786215076</v>
          </cell>
          <cell r="R35">
            <v>-209.6</v>
          </cell>
          <cell r="S35">
            <v>59.610259193595411</v>
          </cell>
          <cell r="T35">
            <v>-26.284767470737258</v>
          </cell>
          <cell r="U35">
            <v>-103.43863090927803</v>
          </cell>
          <cell r="V35">
            <v>-42.886787660467377</v>
          </cell>
          <cell r="W35">
            <v>-9.0894812920000092</v>
          </cell>
          <cell r="X35">
            <v>-76.38</v>
          </cell>
          <cell r="Y35">
            <v>-37.52000000000001</v>
          </cell>
          <cell r="Z35">
            <v>-37.479999999999961</v>
          </cell>
          <cell r="AA35">
            <v>-78.851281999999998</v>
          </cell>
          <cell r="AB35">
            <v>-56.829414</v>
          </cell>
          <cell r="AC35">
            <v>-12.501800999999993</v>
          </cell>
          <cell r="AD35">
            <v>-27.394252768615985</v>
          </cell>
          <cell r="AE35">
            <v>-75.750918464395014</v>
          </cell>
          <cell r="AF35">
            <v>-7.1917642035922995</v>
          </cell>
          <cell r="AG35">
            <v>-60.021765025279393</v>
          </cell>
          <cell r="AH35">
            <v>-69.618884111327844</v>
          </cell>
          <cell r="AI35">
            <v>-52.843084123254684</v>
          </cell>
          <cell r="AJ35">
            <v>-37.599999999999994</v>
          </cell>
          <cell r="AK35">
            <v>-64</v>
          </cell>
          <cell r="AL35">
            <v>-31</v>
          </cell>
        </row>
        <row r="36">
          <cell r="D36" t="str">
            <v>Coal CCS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69.330540833323539</v>
          </cell>
          <cell r="K36">
            <v>0.4843511563511953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0.77822429966549744</v>
          </cell>
          <cell r="Q36">
            <v>0.12625217676839229</v>
          </cell>
          <cell r="R36">
            <v>0</v>
          </cell>
          <cell r="S36">
            <v>9.3378814360000018</v>
          </cell>
          <cell r="T36">
            <v>1.3513660489999975</v>
          </cell>
          <cell r="U36">
            <v>6.0000000000000009</v>
          </cell>
          <cell r="V36">
            <v>13.667422886000001</v>
          </cell>
          <cell r="W36">
            <v>0</v>
          </cell>
          <cell r="X36">
            <v>0</v>
          </cell>
          <cell r="Y36">
            <v>16.18</v>
          </cell>
          <cell r="Z36">
            <v>128.11999999999998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38.0686607927057</v>
          </cell>
          <cell r="AF36">
            <v>2.9240800183899012</v>
          </cell>
          <cell r="AG36">
            <v>8.2222263479238826</v>
          </cell>
          <cell r="AH36">
            <v>20.103649729172727</v>
          </cell>
          <cell r="AI36">
            <v>4.0542745338711939E-7</v>
          </cell>
          <cell r="AJ36">
            <v>0</v>
          </cell>
          <cell r="AK36">
            <v>0</v>
          </cell>
          <cell r="AL36">
            <v>0</v>
          </cell>
        </row>
        <row r="37">
          <cell r="D37" t="str">
            <v>NGCC</v>
          </cell>
          <cell r="F37">
            <v>-8.1940000000000168</v>
          </cell>
          <cell r="G37">
            <v>-70.512</v>
          </cell>
          <cell r="H37">
            <v>-76.908000000000001</v>
          </cell>
          <cell r="I37">
            <v>-280.10000000000002</v>
          </cell>
          <cell r="J37">
            <v>315.78330663452283</v>
          </cell>
          <cell r="K37">
            <v>-12.908239524470105</v>
          </cell>
          <cell r="L37">
            <v>87.850142126634353</v>
          </cell>
          <cell r="M37">
            <v>-45.35950070038939</v>
          </cell>
          <cell r="N37">
            <v>-14.318147897161339</v>
          </cell>
          <cell r="O37">
            <v>88.942177986161937</v>
          </cell>
          <cell r="P37">
            <v>-7.6272513710778185</v>
          </cell>
          <cell r="Q37">
            <v>-7.1373070746034273</v>
          </cell>
          <cell r="R37">
            <v>-280.10000000000002</v>
          </cell>
          <cell r="S37">
            <v>298.87922240572402</v>
          </cell>
          <cell r="T37">
            <v>-3.6765838640030211</v>
          </cell>
          <cell r="U37">
            <v>22.260376131999692</v>
          </cell>
          <cell r="V37">
            <v>6.4243753069999912</v>
          </cell>
          <cell r="W37">
            <v>4.2728560639999955</v>
          </cell>
          <cell r="X37">
            <v>164.44999999999993</v>
          </cell>
          <cell r="Y37">
            <v>-53.279999999999973</v>
          </cell>
          <cell r="Z37">
            <v>-65.759999999999991</v>
          </cell>
          <cell r="AA37">
            <v>26.373869000000013</v>
          </cell>
          <cell r="AB37">
            <v>29.107109999999977</v>
          </cell>
          <cell r="AC37">
            <v>20.657476999999972</v>
          </cell>
          <cell r="AD37">
            <v>10.183460344233993</v>
          </cell>
          <cell r="AE37">
            <v>-1.5144986382690035</v>
          </cell>
          <cell r="AF37">
            <v>-2.2053658029720395</v>
          </cell>
          <cell r="AG37">
            <v>-4.9453712517779991</v>
          </cell>
          <cell r="AH37">
            <v>6.9182171008995397</v>
          </cell>
          <cell r="AI37">
            <v>-9.5458371024161011</v>
          </cell>
          <cell r="AJ37">
            <v>32.399999999999977</v>
          </cell>
          <cell r="AK37">
            <v>22.5</v>
          </cell>
          <cell r="AL37">
            <v>-19</v>
          </cell>
        </row>
        <row r="38">
          <cell r="D38" t="str">
            <v>NGCC CCS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3.3276400458377725E-4</v>
          </cell>
          <cell r="K38">
            <v>3.2209134642593198E-4</v>
          </cell>
          <cell r="L38">
            <v>32.732241156614698</v>
          </cell>
          <cell r="M38">
            <v>31.355854445440904</v>
          </cell>
          <cell r="N38">
            <v>1.0621583141036979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6.6617536369999995</v>
          </cell>
          <cell r="T38">
            <v>3.7130587950000011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9.93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8.8577820419857539E-2</v>
          </cell>
          <cell r="AH38">
            <v>2.6623839043810049E-6</v>
          </cell>
          <cell r="AI38">
            <v>3.8028018121971652E-7</v>
          </cell>
          <cell r="AJ38">
            <v>0.5</v>
          </cell>
          <cell r="AK38">
            <v>0.5</v>
          </cell>
          <cell r="AL38">
            <v>0</v>
          </cell>
        </row>
        <row r="39">
          <cell r="D39" t="str">
            <v>NGGT</v>
          </cell>
          <cell r="F39">
            <v>-30.700999999999993</v>
          </cell>
          <cell r="G39">
            <v>38.400000000000006</v>
          </cell>
          <cell r="H39">
            <v>133.5</v>
          </cell>
          <cell r="I39">
            <v>-212</v>
          </cell>
          <cell r="J39">
            <v>107.78855874879177</v>
          </cell>
          <cell r="K39">
            <v>-1.3370376068208571</v>
          </cell>
          <cell r="L39">
            <v>-34.838820457546404</v>
          </cell>
          <cell r="M39">
            <v>-21.839759596483788</v>
          </cell>
          <cell r="N39">
            <v>-6.8939230615962117</v>
          </cell>
          <cell r="O39">
            <v>-77.321451371071845</v>
          </cell>
          <cell r="P39">
            <v>1.3012000000000228</v>
          </cell>
          <cell r="Q39">
            <v>0.76990000000000691</v>
          </cell>
          <cell r="R39">
            <v>-212</v>
          </cell>
          <cell r="S39">
            <v>215.91716833186331</v>
          </cell>
          <cell r="T39">
            <v>7.6328751089999969</v>
          </cell>
          <cell r="U39">
            <v>-3.2288126079999984</v>
          </cell>
          <cell r="V39">
            <v>-5.1397162299999763</v>
          </cell>
          <cell r="W39">
            <v>2.8725718979999897</v>
          </cell>
          <cell r="X39">
            <v>-212</v>
          </cell>
          <cell r="Y39">
            <v>0</v>
          </cell>
          <cell r="Z39">
            <v>0</v>
          </cell>
          <cell r="AA39">
            <v>39.187252000000001</v>
          </cell>
          <cell r="AB39">
            <v>60.914288999999997</v>
          </cell>
          <cell r="AC39">
            <v>55.046106999999949</v>
          </cell>
          <cell r="AD39">
            <v>-92.860207459446997</v>
          </cell>
          <cell r="AE39">
            <v>-5.4318911304279993</v>
          </cell>
          <cell r="AF39">
            <v>2.745576840433003</v>
          </cell>
          <cell r="AG39">
            <v>-19.277166912778625</v>
          </cell>
          <cell r="AH39">
            <v>-4.8354787946948079</v>
          </cell>
          <cell r="AI39">
            <v>-10.934204865724524</v>
          </cell>
          <cell r="AJ39">
            <v>-69.5</v>
          </cell>
          <cell r="AK39">
            <v>-1.5</v>
          </cell>
          <cell r="AL39">
            <v>-2</v>
          </cell>
        </row>
        <row r="40">
          <cell r="D40" t="str">
            <v>Hydrogen Blue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</row>
        <row r="41">
          <cell r="D41" t="str">
            <v>Wind</v>
          </cell>
          <cell r="F41">
            <v>68.057999999999993</v>
          </cell>
          <cell r="G41">
            <v>226.27999999999997</v>
          </cell>
          <cell r="H41">
            <v>264.51</v>
          </cell>
          <cell r="I41">
            <v>-165</v>
          </cell>
          <cell r="J41">
            <v>319.13051805399408</v>
          </cell>
          <cell r="K41">
            <v>61.011453781870671</v>
          </cell>
          <cell r="L41">
            <v>137.6232</v>
          </cell>
          <cell r="M41">
            <v>141.23110000000003</v>
          </cell>
          <cell r="N41">
            <v>47.738299999999981</v>
          </cell>
          <cell r="O41">
            <v>131.60313801892738</v>
          </cell>
          <cell r="P41">
            <v>92.666825761866903</v>
          </cell>
          <cell r="Q41">
            <v>55.914167733402167</v>
          </cell>
          <cell r="R41">
            <v>-165</v>
          </cell>
          <cell r="S41">
            <v>236.47023277900001</v>
          </cell>
          <cell r="T41">
            <v>162.25641609099995</v>
          </cell>
          <cell r="U41">
            <v>-3.9519056390000173</v>
          </cell>
          <cell r="V41">
            <v>84.846368636999927</v>
          </cell>
          <cell r="W41">
            <v>113.57400000100014</v>
          </cell>
          <cell r="X41">
            <v>9.8400000000000034</v>
          </cell>
          <cell r="Y41">
            <v>0</v>
          </cell>
          <cell r="Z41">
            <v>0</v>
          </cell>
          <cell r="AA41">
            <v>13.727453999999994</v>
          </cell>
          <cell r="AB41">
            <v>214.76861499999998</v>
          </cell>
          <cell r="AC41">
            <v>74.571562000000029</v>
          </cell>
          <cell r="AD41">
            <v>43.545506485668</v>
          </cell>
          <cell r="AE41">
            <v>146.317107858025</v>
          </cell>
          <cell r="AF41">
            <v>86.915304792385996</v>
          </cell>
          <cell r="AG41">
            <v>0.67653345610332849</v>
          </cell>
          <cell r="AH41">
            <v>19.055411758570841</v>
          </cell>
          <cell r="AI41">
            <v>155.69500007888809</v>
          </cell>
          <cell r="AJ41">
            <v>44.5</v>
          </cell>
          <cell r="AK41">
            <v>235.5</v>
          </cell>
          <cell r="AL41">
            <v>187</v>
          </cell>
        </row>
        <row r="42">
          <cell r="D42" t="str">
            <v>Solar Utility</v>
          </cell>
          <cell r="F42">
            <v>108.26900000000001</v>
          </cell>
          <cell r="G42">
            <v>250.03199999999998</v>
          </cell>
          <cell r="H42">
            <v>245.83199999999994</v>
          </cell>
          <cell r="I42">
            <v>-62</v>
          </cell>
          <cell r="J42">
            <v>439.2736558929451</v>
          </cell>
          <cell r="K42">
            <v>80.411958146768541</v>
          </cell>
          <cell r="L42">
            <v>180.6588012562971</v>
          </cell>
          <cell r="M42">
            <v>238.49142843048205</v>
          </cell>
          <cell r="N42">
            <v>148.28186954095355</v>
          </cell>
          <cell r="O42">
            <v>189.90460851926784</v>
          </cell>
          <cell r="P42">
            <v>172.43833116108928</v>
          </cell>
          <cell r="Q42">
            <v>70.768285482639158</v>
          </cell>
          <cell r="R42">
            <v>-62</v>
          </cell>
          <cell r="S42">
            <v>161.076569046</v>
          </cell>
          <cell r="T42">
            <v>101.93486355600001</v>
          </cell>
          <cell r="U42">
            <v>65.890956462589941</v>
          </cell>
          <cell r="V42">
            <v>35.01962146599999</v>
          </cell>
          <cell r="W42">
            <v>128.99999999800008</v>
          </cell>
          <cell r="X42">
            <v>104.97</v>
          </cell>
          <cell r="Y42">
            <v>12.430000000000007</v>
          </cell>
          <cell r="Z42">
            <v>12.450000000000017</v>
          </cell>
          <cell r="AA42">
            <v>98.086007000000023</v>
          </cell>
          <cell r="AB42">
            <v>228.90644900000004</v>
          </cell>
          <cell r="AC42">
            <v>328.04031899999995</v>
          </cell>
          <cell r="AD42">
            <v>83.844779679117011</v>
          </cell>
          <cell r="AE42">
            <v>225.523097603987</v>
          </cell>
          <cell r="AF42">
            <v>102.83750677185998</v>
          </cell>
          <cell r="AG42">
            <v>74.92552040745565</v>
          </cell>
          <cell r="AH42">
            <v>7.5753955182310904</v>
          </cell>
          <cell r="AI42">
            <v>114.5512930421109</v>
          </cell>
          <cell r="AJ42">
            <v>65</v>
          </cell>
          <cell r="AK42">
            <v>203</v>
          </cell>
          <cell r="AL42">
            <v>478</v>
          </cell>
        </row>
        <row r="43">
          <cell r="D43" t="str">
            <v>Solar Distributed</v>
          </cell>
          <cell r="F43">
            <v>33.643299999999996</v>
          </cell>
          <cell r="G43">
            <v>31.457800000000006</v>
          </cell>
          <cell r="H43">
            <v>29.443899999999999</v>
          </cell>
          <cell r="I43">
            <v>-33</v>
          </cell>
          <cell r="J43">
            <v>0</v>
          </cell>
          <cell r="K43">
            <v>0</v>
          </cell>
          <cell r="L43">
            <v>-18.43990125629707</v>
          </cell>
          <cell r="M43">
            <v>11.814571569517943</v>
          </cell>
          <cell r="N43">
            <v>17.093630459046395</v>
          </cell>
          <cell r="O43">
            <v>-33</v>
          </cell>
          <cell r="P43">
            <v>0</v>
          </cell>
          <cell r="Q43">
            <v>0</v>
          </cell>
          <cell r="R43">
            <v>-33</v>
          </cell>
          <cell r="S43">
            <v>74.192512516903506</v>
          </cell>
          <cell r="T43">
            <v>19.963764359453293</v>
          </cell>
          <cell r="U43">
            <v>-33</v>
          </cell>
          <cell r="V43">
            <v>0</v>
          </cell>
          <cell r="W43">
            <v>0</v>
          </cell>
          <cell r="X43">
            <v>-33</v>
          </cell>
          <cell r="Y43">
            <v>0</v>
          </cell>
          <cell r="Z43">
            <v>0</v>
          </cell>
          <cell r="AA43">
            <v>29.022255000000001</v>
          </cell>
          <cell r="AB43">
            <v>52.011139</v>
          </cell>
          <cell r="AC43">
            <v>18.545067000000003</v>
          </cell>
          <cell r="AD43">
            <v>14.258272727272697</v>
          </cell>
          <cell r="AE43">
            <v>49.072363636363605</v>
          </cell>
          <cell r="AF43">
            <v>34.64404545454471</v>
          </cell>
          <cell r="AG43">
            <v>31.613914515791791</v>
          </cell>
          <cell r="AH43">
            <v>33.747078291097694</v>
          </cell>
          <cell r="AI43">
            <v>24.887421588484059</v>
          </cell>
          <cell r="AJ43">
            <v>52.5</v>
          </cell>
          <cell r="AK43">
            <v>44.5</v>
          </cell>
          <cell r="AL43">
            <v>37</v>
          </cell>
        </row>
        <row r="44">
          <cell r="D44" t="str">
            <v>Hydrogen Green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2.8877554667964938</v>
          </cell>
          <cell r="K44">
            <v>4.0608543781682549E-2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9.8948978021159285E-7</v>
          </cell>
          <cell r="AH44">
            <v>2.2836253477716825E-2</v>
          </cell>
          <cell r="AI44">
            <v>3.7689950919961301E-7</v>
          </cell>
          <cell r="AJ44">
            <v>0</v>
          </cell>
          <cell r="AK44">
            <v>0</v>
          </cell>
          <cell r="AL44">
            <v>0</v>
          </cell>
        </row>
        <row r="45">
          <cell r="D45" t="str">
            <v>Storage</v>
          </cell>
          <cell r="F45">
            <v>-13.4983</v>
          </cell>
          <cell r="G45">
            <v>47.320999999999998</v>
          </cell>
          <cell r="H45">
            <v>62.459299999999999</v>
          </cell>
          <cell r="I45">
            <v>-27.8</v>
          </cell>
          <cell r="J45">
            <v>108.8904512642908</v>
          </cell>
          <cell r="K45">
            <v>30.842194901878187</v>
          </cell>
          <cell r="L45">
            <v>-23.532826519794572</v>
          </cell>
          <cell r="M45">
            <v>9.6204743471927401</v>
          </cell>
          <cell r="N45">
            <v>2.7645074320325627</v>
          </cell>
          <cell r="O45">
            <v>10.249981622604377</v>
          </cell>
          <cell r="P45">
            <v>9.3651377913007181</v>
          </cell>
          <cell r="Q45">
            <v>8.3298456876676354</v>
          </cell>
          <cell r="R45">
            <v>-27.8</v>
          </cell>
          <cell r="S45">
            <v>91.051013380000001</v>
          </cell>
          <cell r="T45">
            <v>30.160067210999983</v>
          </cell>
          <cell r="U45">
            <v>-1.2328431009999967</v>
          </cell>
          <cell r="V45">
            <v>18.689638131999992</v>
          </cell>
          <cell r="W45">
            <v>64.499999999999986</v>
          </cell>
          <cell r="X45">
            <v>5.0400000000000027</v>
          </cell>
          <cell r="Y45">
            <v>1.1199999999999974</v>
          </cell>
          <cell r="Z45">
            <v>1.4499999999999957</v>
          </cell>
          <cell r="AA45">
            <v>16.594252999999998</v>
          </cell>
          <cell r="AB45">
            <v>38.160919</v>
          </cell>
          <cell r="AC45">
            <v>33.560246000000006</v>
          </cell>
          <cell r="AD45">
            <v>8.9790256734287972</v>
          </cell>
          <cell r="AE45">
            <v>75.260236954019206</v>
          </cell>
          <cell r="AF45">
            <v>71.005589048746018</v>
          </cell>
          <cell r="AG45">
            <v>22.594700359051568</v>
          </cell>
          <cell r="AH45">
            <v>22.008319634445968</v>
          </cell>
          <cell r="AI45">
            <v>82.372271089927949</v>
          </cell>
          <cell r="AJ45">
            <v>4.1999999999999993</v>
          </cell>
          <cell r="AK45">
            <v>59</v>
          </cell>
          <cell r="AL45">
            <v>189</v>
          </cell>
        </row>
        <row r="46">
          <cell r="D46" t="str">
            <v>Other</v>
          </cell>
          <cell r="F46">
            <v>26.515999999999998</v>
          </cell>
          <cell r="G46">
            <v>8.9000000000002188E-2</v>
          </cell>
          <cell r="H46">
            <v>0.23399999999999821</v>
          </cell>
          <cell r="I46">
            <v>0</v>
          </cell>
          <cell r="J46">
            <v>45.703075313994425</v>
          </cell>
          <cell r="K46">
            <v>-5.2476147278756784</v>
          </cell>
          <cell r="L46">
            <v>6.9255594521028101</v>
          </cell>
          <cell r="M46">
            <v>1.6651767653815792</v>
          </cell>
          <cell r="N46">
            <v>-1.4569134914495194</v>
          </cell>
          <cell r="O46">
            <v>30.017980000000001</v>
          </cell>
          <cell r="P46">
            <v>-0.6147999999999989</v>
          </cell>
          <cell r="Q46">
            <v>-0.23781000000000319</v>
          </cell>
          <cell r="R46">
            <v>0</v>
          </cell>
          <cell r="S46">
            <v>6.9493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3.89</v>
          </cell>
          <cell r="Y46">
            <v>0</v>
          </cell>
          <cell r="Z46">
            <v>0</v>
          </cell>
          <cell r="AA46">
            <v>0.26047300000000001</v>
          </cell>
          <cell r="AB46">
            <v>0</v>
          </cell>
          <cell r="AC46">
            <v>0.159555</v>
          </cell>
          <cell r="AD46">
            <v>70.056819956654493</v>
          </cell>
          <cell r="AE46">
            <v>-8.7692217348992898</v>
          </cell>
          <cell r="AF46">
            <v>-6.0189124440515016</v>
          </cell>
          <cell r="AG46">
            <v>0</v>
          </cell>
          <cell r="AH46">
            <v>0</v>
          </cell>
          <cell r="AI46">
            <v>0</v>
          </cell>
          <cell r="AJ46">
            <v>57</v>
          </cell>
          <cell r="AK46">
            <v>-39</v>
          </cell>
          <cell r="AL46">
            <v>-9</v>
          </cell>
        </row>
        <row r="69">
          <cell r="F69" t="str">
            <v>EPS</v>
          </cell>
          <cell r="G69" t="str">
            <v>EPS</v>
          </cell>
          <cell r="H69" t="str">
            <v>EPS</v>
          </cell>
          <cell r="I69" t="str">
            <v>E4ST</v>
          </cell>
          <cell r="J69" t="str">
            <v>E4ST</v>
          </cell>
          <cell r="K69" t="str">
            <v>E4ST</v>
          </cell>
          <cell r="L69" t="str">
            <v>GCAM</v>
          </cell>
          <cell r="M69" t="str">
            <v>GCAM</v>
          </cell>
          <cell r="N69" t="str">
            <v>GCAM</v>
          </cell>
          <cell r="O69" t="str">
            <v>Haiku</v>
          </cell>
          <cell r="P69" t="str">
            <v>Haiku</v>
          </cell>
          <cell r="Q69" t="str">
            <v>Haiku</v>
          </cell>
          <cell r="R69" t="str">
            <v>IPM-E</v>
          </cell>
          <cell r="S69" t="str">
            <v>IPM-E</v>
          </cell>
          <cell r="T69" t="str">
            <v>IPM-E</v>
          </cell>
          <cell r="U69" t="str">
            <v>IPM-N</v>
          </cell>
          <cell r="V69" t="str">
            <v>IPM-N</v>
          </cell>
          <cell r="W69" t="str">
            <v>IPM-N</v>
          </cell>
          <cell r="X69" t="str">
            <v>MARKAL</v>
          </cell>
          <cell r="Y69" t="str">
            <v>MARKAL</v>
          </cell>
          <cell r="Z69" t="str">
            <v>MARKAL</v>
          </cell>
          <cell r="AA69" t="str">
            <v>NEMS-RHG</v>
          </cell>
          <cell r="AB69" t="str">
            <v>NEMS-RHG</v>
          </cell>
          <cell r="AC69" t="str">
            <v>NEMS-RHG</v>
          </cell>
          <cell r="AD69" t="str">
            <v>ReEDS</v>
          </cell>
          <cell r="AE69" t="str">
            <v>ReEDS</v>
          </cell>
          <cell r="AF69" t="str">
            <v>ReEDS</v>
          </cell>
          <cell r="AG69" t="str">
            <v>REGEN</v>
          </cell>
          <cell r="AH69" t="str">
            <v>REGEN</v>
          </cell>
          <cell r="AI69" t="str">
            <v>REGEN</v>
          </cell>
          <cell r="AJ69" t="str">
            <v>RIO</v>
          </cell>
          <cell r="AK69" t="str">
            <v>RIO</v>
          </cell>
          <cell r="AL69" t="str">
            <v>RIO</v>
          </cell>
        </row>
        <row r="70">
          <cell r="F70">
            <v>2025</v>
          </cell>
          <cell r="G70">
            <v>2030</v>
          </cell>
          <cell r="H70">
            <v>2035</v>
          </cell>
          <cell r="I70">
            <v>2025</v>
          </cell>
          <cell r="J70">
            <v>2030</v>
          </cell>
          <cell r="K70">
            <v>2035</v>
          </cell>
          <cell r="L70">
            <v>2025</v>
          </cell>
          <cell r="M70">
            <v>2030</v>
          </cell>
          <cell r="N70">
            <v>2035</v>
          </cell>
          <cell r="O70">
            <v>2025</v>
          </cell>
          <cell r="P70">
            <v>2030</v>
          </cell>
          <cell r="Q70">
            <v>2035</v>
          </cell>
          <cell r="R70">
            <v>2025</v>
          </cell>
          <cell r="S70">
            <v>2030</v>
          </cell>
          <cell r="T70">
            <v>2035</v>
          </cell>
          <cell r="U70">
            <v>2025</v>
          </cell>
          <cell r="V70">
            <v>2030</v>
          </cell>
          <cell r="W70">
            <v>2035</v>
          </cell>
          <cell r="X70">
            <v>2025</v>
          </cell>
          <cell r="Y70">
            <v>2030</v>
          </cell>
          <cell r="Z70">
            <v>2035</v>
          </cell>
          <cell r="AA70">
            <v>2025</v>
          </cell>
          <cell r="AB70">
            <v>2030</v>
          </cell>
          <cell r="AC70">
            <v>2035</v>
          </cell>
          <cell r="AD70">
            <v>2025</v>
          </cell>
          <cell r="AE70">
            <v>2030</v>
          </cell>
          <cell r="AF70">
            <v>2035</v>
          </cell>
          <cell r="AG70">
            <v>2025</v>
          </cell>
          <cell r="AH70">
            <v>2030</v>
          </cell>
          <cell r="AI70">
            <v>2035</v>
          </cell>
          <cell r="AJ70">
            <v>2025</v>
          </cell>
          <cell r="AK70">
            <v>2030</v>
          </cell>
          <cell r="AL70">
            <v>2035</v>
          </cell>
        </row>
        <row r="71">
          <cell r="D71" t="str">
            <v>Nuclear Existing</v>
          </cell>
          <cell r="F71">
            <v>-0.38100000000000023</v>
          </cell>
          <cell r="G71">
            <v>0</v>
          </cell>
          <cell r="H71">
            <v>-94</v>
          </cell>
          <cell r="I71">
            <v>-6.9002613094529437</v>
          </cell>
          <cell r="J71">
            <v>-8.6253266368161832</v>
          </cell>
          <cell r="K71">
            <v>-1.7360220640999131</v>
          </cell>
          <cell r="L71">
            <v>5.6908573383495309E-2</v>
          </cell>
          <cell r="M71">
            <v>-0.90447107259089421</v>
          </cell>
          <cell r="N71">
            <v>2.7164843947977033</v>
          </cell>
          <cell r="O71">
            <v>1.5416000000000025</v>
          </cell>
          <cell r="P71">
            <v>-6.297300000000007</v>
          </cell>
          <cell r="Q71">
            <v>-18.792699999999982</v>
          </cell>
          <cell r="R71">
            <v>-1.6171555555555557</v>
          </cell>
          <cell r="S71">
            <v>-2.0214444444444553</v>
          </cell>
          <cell r="T71">
            <v>-8.2848999999999933</v>
          </cell>
          <cell r="U71">
            <v>-3.4538960349999144</v>
          </cell>
          <cell r="V71">
            <v>-6.9440993690000141</v>
          </cell>
          <cell r="W71">
            <v>-75.710004596000076</v>
          </cell>
          <cell r="X71">
            <v>1.4200000000000017</v>
          </cell>
          <cell r="Y71">
            <v>-1.0900000000000034</v>
          </cell>
          <cell r="Z71">
            <v>0</v>
          </cell>
          <cell r="AA71">
            <v>0.51873799999999903</v>
          </cell>
          <cell r="AB71">
            <v>-0.88548299999999358</v>
          </cell>
          <cell r="AC71">
            <v>-72.108252000000007</v>
          </cell>
          <cell r="AD71">
            <v>1.4467999999999961</v>
          </cell>
          <cell r="AE71">
            <v>-2.2399999999999949</v>
          </cell>
          <cell r="AF71">
            <v>-0.76999999999999602</v>
          </cell>
          <cell r="AG71">
            <v>-2.7704330000000112</v>
          </cell>
          <cell r="AH71">
            <v>0</v>
          </cell>
          <cell r="AI71">
            <v>0</v>
          </cell>
          <cell r="AJ71">
            <v>0.5</v>
          </cell>
          <cell r="AK71">
            <v>-1</v>
          </cell>
          <cell r="AL71">
            <v>-1</v>
          </cell>
        </row>
        <row r="72">
          <cell r="D72" t="str">
            <v>Nuclear New</v>
          </cell>
          <cell r="F72">
            <v>3</v>
          </cell>
          <cell r="G72">
            <v>1</v>
          </cell>
          <cell r="H72">
            <v>0</v>
          </cell>
          <cell r="I72">
            <v>2.370792929331208E-6</v>
          </cell>
          <cell r="J72">
            <v>2.9634911616640104E-6</v>
          </cell>
          <cell r="K72">
            <v>5.9036428631600111E-6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3.6349999956903796</v>
          </cell>
          <cell r="AH72">
            <v>-2.1799246852083343E-9</v>
          </cell>
          <cell r="AI72">
            <v>-4.7988102380713826E-10</v>
          </cell>
          <cell r="AJ72">
            <v>0</v>
          </cell>
          <cell r="AK72">
            <v>1</v>
          </cell>
          <cell r="AL72">
            <v>0</v>
          </cell>
        </row>
        <row r="73">
          <cell r="D73" t="str">
            <v>Hydro</v>
          </cell>
          <cell r="F73">
            <v>-0.17900000000000205</v>
          </cell>
          <cell r="G73">
            <v>-0.63299999999999557</v>
          </cell>
          <cell r="H73">
            <v>-0.51999999999999602</v>
          </cell>
          <cell r="I73">
            <v>-0.56937341389671303</v>
          </cell>
          <cell r="J73">
            <v>-0.71171676737088774</v>
          </cell>
          <cell r="K73">
            <v>0</v>
          </cell>
          <cell r="L73">
            <v>28.667740644866996</v>
          </cell>
          <cell r="M73">
            <v>-6.5379608092996477E-2</v>
          </cell>
          <cell r="N73">
            <v>-2.6869566378729957</v>
          </cell>
          <cell r="O73">
            <v>-0.92914100000000133</v>
          </cell>
          <cell r="P73">
            <v>3.9999999999906777E-3</v>
          </cell>
          <cell r="Q73">
            <v>0</v>
          </cell>
          <cell r="R73">
            <v>0.27275555599999279</v>
          </cell>
          <cell r="S73">
            <v>0.34094444499999099</v>
          </cell>
          <cell r="T73">
            <v>4.3124999990000106</v>
          </cell>
          <cell r="U73">
            <v>23.588580229000016</v>
          </cell>
          <cell r="V73">
            <v>3.547606770999991</v>
          </cell>
          <cell r="W73">
            <v>-1.3999999999896318E-3</v>
          </cell>
          <cell r="X73">
            <v>-1.1800000000000068</v>
          </cell>
          <cell r="Y73">
            <v>0</v>
          </cell>
          <cell r="Z73">
            <v>0</v>
          </cell>
          <cell r="AA73">
            <v>-0.68951400000000262</v>
          </cell>
          <cell r="AB73">
            <v>1.4419999999972788E-3</v>
          </cell>
          <cell r="AC73">
            <v>0</v>
          </cell>
          <cell r="AD73">
            <v>3.0844009999999997</v>
          </cell>
          <cell r="AE73">
            <v>1.3595509000000021</v>
          </cell>
          <cell r="AF73">
            <v>0.58695000000000164</v>
          </cell>
          <cell r="AG73">
            <v>0.63991597783251564</v>
          </cell>
          <cell r="AH73">
            <v>0</v>
          </cell>
          <cell r="AI73">
            <v>0</v>
          </cell>
          <cell r="AJ73">
            <v>4</v>
          </cell>
          <cell r="AK73">
            <v>1</v>
          </cell>
          <cell r="AL73">
            <v>0</v>
          </cell>
        </row>
        <row r="74">
          <cell r="D74" t="str">
            <v>Bio/Other</v>
          </cell>
          <cell r="F74">
            <v>-46.970999999999997</v>
          </cell>
          <cell r="G74">
            <v>-1.8000000000000002E-2</v>
          </cell>
          <cell r="H74">
            <v>0</v>
          </cell>
          <cell r="I74">
            <v>-15.49551111111111</v>
          </cell>
          <cell r="J74">
            <v>-19.369388888888889</v>
          </cell>
          <cell r="K74">
            <v>0</v>
          </cell>
          <cell r="L74">
            <v>-29.225903720649299</v>
          </cell>
          <cell r="M74">
            <v>-2.8304645329701117E-2</v>
          </cell>
          <cell r="N74">
            <v>-1.3135054334797012</v>
          </cell>
          <cell r="O74">
            <v>-35.637819999999998</v>
          </cell>
          <cell r="P74">
            <v>0</v>
          </cell>
          <cell r="Q74">
            <v>0</v>
          </cell>
          <cell r="R74">
            <v>-18.278942223111109</v>
          </cell>
          <cell r="S74">
            <v>-22.848677778888892</v>
          </cell>
          <cell r="T74">
            <v>0</v>
          </cell>
          <cell r="U74">
            <v>-41.040891999999999</v>
          </cell>
          <cell r="V74">
            <v>-8.0000000000000071E-3</v>
          </cell>
          <cell r="W74">
            <v>1.1000000000009891E-3</v>
          </cell>
          <cell r="X74">
            <v>-37.71</v>
          </cell>
          <cell r="Y74">
            <v>0</v>
          </cell>
          <cell r="Z74">
            <v>0</v>
          </cell>
          <cell r="AA74">
            <v>-37.812801</v>
          </cell>
          <cell r="AB74">
            <v>1.4216119999999997</v>
          </cell>
          <cell r="AC74">
            <v>1.268218000000001</v>
          </cell>
          <cell r="AD74">
            <v>-40.6113</v>
          </cell>
          <cell r="AE74">
            <v>-0.53110000000000035</v>
          </cell>
          <cell r="AF74">
            <v>-0.83209999999999962</v>
          </cell>
          <cell r="AG74">
            <v>-40.263441232488773</v>
          </cell>
          <cell r="AH74">
            <v>7.479672762438927E-2</v>
          </cell>
          <cell r="AI74">
            <v>-1.3649591945759099E-2</v>
          </cell>
          <cell r="AJ74">
            <v>-38.5</v>
          </cell>
          <cell r="AK74">
            <v>-0.5</v>
          </cell>
          <cell r="AL74">
            <v>-2</v>
          </cell>
        </row>
        <row r="75">
          <cell r="D75" t="str">
            <v>Bio CCS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1.1022691407691434E-2</v>
          </cell>
          <cell r="AH75">
            <v>0.80277628450833904</v>
          </cell>
          <cell r="AI75">
            <v>1.5517933604769496E-9</v>
          </cell>
          <cell r="AJ75">
            <v>0</v>
          </cell>
          <cell r="AK75">
            <v>0</v>
          </cell>
          <cell r="AL75">
            <v>0</v>
          </cell>
        </row>
        <row r="76">
          <cell r="D76" t="str">
            <v>Coal</v>
          </cell>
          <cell r="F76">
            <v>-62.74199999999999</v>
          </cell>
          <cell r="G76">
            <v>-88.367999999999995</v>
          </cell>
          <cell r="H76">
            <v>-51.548000000000002</v>
          </cell>
          <cell r="I76">
            <v>-92.32138501159659</v>
          </cell>
          <cell r="J76">
            <v>-115.40173126449574</v>
          </cell>
          <cell r="K76">
            <v>-0.9831162815177481</v>
          </cell>
          <cell r="L76">
            <v>-59.679949588740982</v>
          </cell>
          <cell r="M76">
            <v>-83.753932678275319</v>
          </cell>
          <cell r="N76">
            <v>-66.164814055498141</v>
          </cell>
          <cell r="O76">
            <v>-46.128277472686165</v>
          </cell>
          <cell r="P76">
            <v>-30.716914320653757</v>
          </cell>
          <cell r="Q76">
            <v>-6.6941150786215076</v>
          </cell>
          <cell r="R76">
            <v>-66.662107025068707</v>
          </cell>
          <cell r="S76">
            <v>-83.327633781335877</v>
          </cell>
          <cell r="T76">
            <v>-26.284767470737258</v>
          </cell>
          <cell r="U76">
            <v>-103.43863090927803</v>
          </cell>
          <cell r="V76">
            <v>-42.886787660467377</v>
          </cell>
          <cell r="W76">
            <v>-9.0894812920000092</v>
          </cell>
          <cell r="X76">
            <v>-76.38</v>
          </cell>
          <cell r="Y76">
            <v>-37.52000000000001</v>
          </cell>
          <cell r="Z76">
            <v>-37.479999999999961</v>
          </cell>
          <cell r="AA76">
            <v>-78.851281999999998</v>
          </cell>
          <cell r="AB76">
            <v>-56.829414</v>
          </cell>
          <cell r="AC76">
            <v>-12.501800999999993</v>
          </cell>
          <cell r="AD76">
            <v>-27.394252768615985</v>
          </cell>
          <cell r="AE76">
            <v>-75.750918464395014</v>
          </cell>
          <cell r="AF76">
            <v>-7.1917642035922995</v>
          </cell>
          <cell r="AG76">
            <v>-60.021765025279393</v>
          </cell>
          <cell r="AH76">
            <v>-69.618884111327844</v>
          </cell>
          <cell r="AI76">
            <v>-52.843084123254684</v>
          </cell>
          <cell r="AJ76">
            <v>-37.599999999999994</v>
          </cell>
          <cell r="AK76">
            <v>-64</v>
          </cell>
          <cell r="AL76">
            <v>-31</v>
          </cell>
        </row>
        <row r="77">
          <cell r="D77" t="str">
            <v>Coal CCS</v>
          </cell>
          <cell r="F77">
            <v>0</v>
          </cell>
          <cell r="G77">
            <v>0</v>
          </cell>
          <cell r="H77">
            <v>0</v>
          </cell>
          <cell r="I77">
            <v>30.813573703699348</v>
          </cell>
          <cell r="J77">
            <v>38.516967129624192</v>
          </cell>
          <cell r="K77">
            <v>0.4843511563511953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0.77822429966549744</v>
          </cell>
          <cell r="Q77">
            <v>0.12625217676839229</v>
          </cell>
          <cell r="R77">
            <v>4.1501695271111121</v>
          </cell>
          <cell r="S77">
            <v>5.1877119088888897</v>
          </cell>
          <cell r="T77">
            <v>1.3513660489999975</v>
          </cell>
          <cell r="U77">
            <v>6.0000000000000009</v>
          </cell>
          <cell r="V77">
            <v>13.667422886000001</v>
          </cell>
          <cell r="W77">
            <v>0</v>
          </cell>
          <cell r="X77">
            <v>0</v>
          </cell>
          <cell r="Y77">
            <v>16.18</v>
          </cell>
          <cell r="Z77">
            <v>128.11999999999998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38.0686607927057</v>
          </cell>
          <cell r="AF77">
            <v>2.9240800183899012</v>
          </cell>
          <cell r="AG77">
            <v>8.2222263479238826</v>
          </cell>
          <cell r="AH77">
            <v>20.103649729172727</v>
          </cell>
          <cell r="AI77">
            <v>4.0542745338711939E-7</v>
          </cell>
          <cell r="AJ77">
            <v>0</v>
          </cell>
          <cell r="AK77">
            <v>0</v>
          </cell>
          <cell r="AL77">
            <v>0</v>
          </cell>
        </row>
        <row r="78">
          <cell r="D78" t="str">
            <v>NGCC</v>
          </cell>
          <cell r="F78">
            <v>-8.1940000000000168</v>
          </cell>
          <cell r="G78">
            <v>-70.512</v>
          </cell>
          <cell r="H78">
            <v>-76.908000000000001</v>
          </cell>
          <cell r="I78">
            <v>15.859247393121223</v>
          </cell>
          <cell r="J78">
            <v>19.824059241401585</v>
          </cell>
          <cell r="K78">
            <v>-12.908239524470105</v>
          </cell>
          <cell r="L78">
            <v>87.850142126634353</v>
          </cell>
          <cell r="M78">
            <v>-45.35950070038939</v>
          </cell>
          <cell r="N78">
            <v>-14.318147897161339</v>
          </cell>
          <cell r="O78">
            <v>88.942177986161937</v>
          </cell>
          <cell r="P78">
            <v>-7.6272513710778185</v>
          </cell>
          <cell r="Q78">
            <v>-7.1373070746034273</v>
          </cell>
          <cell r="R78">
            <v>8.34632106921066</v>
          </cell>
          <cell r="S78">
            <v>10.432901336513339</v>
          </cell>
          <cell r="T78">
            <v>-3.6765838640030211</v>
          </cell>
          <cell r="U78">
            <v>22.260376131999692</v>
          </cell>
          <cell r="V78">
            <v>6.4243753069999912</v>
          </cell>
          <cell r="W78">
            <v>4.2728560639999955</v>
          </cell>
          <cell r="X78">
            <v>164.44999999999993</v>
          </cell>
          <cell r="Y78">
            <v>-53.279999999999973</v>
          </cell>
          <cell r="Z78">
            <v>-65.759999999999991</v>
          </cell>
          <cell r="AA78">
            <v>26.373869000000013</v>
          </cell>
          <cell r="AB78">
            <v>29.107109999999977</v>
          </cell>
          <cell r="AC78">
            <v>20.657476999999972</v>
          </cell>
          <cell r="AD78">
            <v>10.183460344233993</v>
          </cell>
          <cell r="AE78">
            <v>-1.5144986382690035</v>
          </cell>
          <cell r="AF78">
            <v>-2.2053658029720395</v>
          </cell>
          <cell r="AG78">
            <v>-4.9453712517779991</v>
          </cell>
          <cell r="AH78">
            <v>6.9182171008995397</v>
          </cell>
          <cell r="AI78">
            <v>-9.5458371024161011</v>
          </cell>
          <cell r="AJ78">
            <v>32.399999999999977</v>
          </cell>
          <cell r="AK78">
            <v>22.5</v>
          </cell>
          <cell r="AL78">
            <v>-19</v>
          </cell>
        </row>
        <row r="79">
          <cell r="D79" t="str">
            <v>NGCC CCS</v>
          </cell>
          <cell r="F79">
            <v>0</v>
          </cell>
          <cell r="G79">
            <v>0</v>
          </cell>
          <cell r="H79">
            <v>0</v>
          </cell>
          <cell r="I79">
            <v>1.4789511314834542E-4</v>
          </cell>
          <cell r="J79">
            <v>1.8486889143543182E-4</v>
          </cell>
          <cell r="K79">
            <v>3.2209134642593198E-4</v>
          </cell>
          <cell r="L79">
            <v>32.732241156614698</v>
          </cell>
          <cell r="M79">
            <v>31.355854445440904</v>
          </cell>
          <cell r="N79">
            <v>1.0621583141036979</v>
          </cell>
          <cell r="O79">
            <v>0</v>
          </cell>
          <cell r="P79">
            <v>0</v>
          </cell>
          <cell r="Q79">
            <v>0</v>
          </cell>
          <cell r="R79">
            <v>2.960779394222222</v>
          </cell>
          <cell r="S79">
            <v>3.7009742427777774</v>
          </cell>
          <cell r="T79">
            <v>3.7130587950000011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9.93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8.8577820419857539E-2</v>
          </cell>
          <cell r="AH79">
            <v>2.6623839043810049E-6</v>
          </cell>
          <cell r="AI79">
            <v>3.8028018121971652E-7</v>
          </cell>
          <cell r="AJ79">
            <v>0.5</v>
          </cell>
          <cell r="AK79">
            <v>0.5</v>
          </cell>
          <cell r="AL79">
            <v>0</v>
          </cell>
        </row>
        <row r="80">
          <cell r="D80" t="str">
            <v>NGGT</v>
          </cell>
          <cell r="F80">
            <v>-30.700999999999993</v>
          </cell>
          <cell r="G80">
            <v>38.400000000000006</v>
          </cell>
          <cell r="H80">
            <v>133.5</v>
          </cell>
          <cell r="I80">
            <v>-46.316196111648082</v>
          </cell>
          <cell r="J80">
            <v>-57.895245139560146</v>
          </cell>
          <cell r="K80">
            <v>-1.3370376068208571</v>
          </cell>
          <cell r="L80">
            <v>-34.838820457546404</v>
          </cell>
          <cell r="M80">
            <v>-21.839759596483788</v>
          </cell>
          <cell r="N80">
            <v>-6.8939230615962117</v>
          </cell>
          <cell r="O80">
            <v>-77.321451371071845</v>
          </cell>
          <cell r="P80">
            <v>1.3012000000000228</v>
          </cell>
          <cell r="Q80">
            <v>0.76990000000000691</v>
          </cell>
          <cell r="R80">
            <v>1.7409637030503688</v>
          </cell>
          <cell r="S80">
            <v>2.1762046288129397</v>
          </cell>
          <cell r="T80">
            <v>7.6328751089999969</v>
          </cell>
          <cell r="U80">
            <v>-3.2288126079999984</v>
          </cell>
          <cell r="V80">
            <v>-5.1397162299999763</v>
          </cell>
          <cell r="W80">
            <v>2.8725718979999897</v>
          </cell>
          <cell r="X80">
            <v>-212</v>
          </cell>
          <cell r="Y80">
            <v>0</v>
          </cell>
          <cell r="Z80">
            <v>0</v>
          </cell>
          <cell r="AA80">
            <v>39.187252000000001</v>
          </cell>
          <cell r="AB80">
            <v>60.914288999999997</v>
          </cell>
          <cell r="AC80">
            <v>55.046106999999949</v>
          </cell>
          <cell r="AD80">
            <v>-92.860207459446997</v>
          </cell>
          <cell r="AE80">
            <v>-5.4318911304279993</v>
          </cell>
          <cell r="AF80">
            <v>2.745576840433003</v>
          </cell>
          <cell r="AG80">
            <v>-19.277166912778625</v>
          </cell>
          <cell r="AH80">
            <v>-4.8354787946948079</v>
          </cell>
          <cell r="AI80">
            <v>-10.934204865724524</v>
          </cell>
          <cell r="AJ80">
            <v>-69.5</v>
          </cell>
          <cell r="AK80">
            <v>-1.5</v>
          </cell>
          <cell r="AL80">
            <v>-2</v>
          </cell>
        </row>
        <row r="81">
          <cell r="D81" t="str">
            <v>Hydrogen Blue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</row>
        <row r="82">
          <cell r="D82" t="str">
            <v>Wind</v>
          </cell>
          <cell r="F82">
            <v>68.057999999999993</v>
          </cell>
          <cell r="G82">
            <v>226.27999999999997</v>
          </cell>
          <cell r="H82">
            <v>264.51</v>
          </cell>
          <cell r="I82">
            <v>68.502452468441817</v>
          </cell>
          <cell r="J82">
            <v>85.628065585552264</v>
          </cell>
          <cell r="K82">
            <v>61.011453781870671</v>
          </cell>
          <cell r="L82">
            <v>137.6232</v>
          </cell>
          <cell r="M82">
            <v>141.23110000000003</v>
          </cell>
          <cell r="N82">
            <v>47.738299999999981</v>
          </cell>
          <cell r="O82">
            <v>131.60313801892738</v>
          </cell>
          <cell r="P82">
            <v>92.666825761866903</v>
          </cell>
          <cell r="Q82">
            <v>55.914167733402167</v>
          </cell>
          <cell r="R82">
            <v>31.764547901777775</v>
          </cell>
          <cell r="S82">
            <v>39.705684877222239</v>
          </cell>
          <cell r="T82">
            <v>162.25641609099995</v>
          </cell>
          <cell r="U82">
            <v>-3.9519056390000173</v>
          </cell>
          <cell r="V82">
            <v>84.846368636999927</v>
          </cell>
          <cell r="W82">
            <v>113.57400000100014</v>
          </cell>
          <cell r="X82">
            <v>9.8400000000000034</v>
          </cell>
          <cell r="Y82">
            <v>0</v>
          </cell>
          <cell r="Z82">
            <v>0</v>
          </cell>
          <cell r="AA82">
            <v>13.727453999999994</v>
          </cell>
          <cell r="AB82">
            <v>214.76861499999998</v>
          </cell>
          <cell r="AC82">
            <v>74.571562000000029</v>
          </cell>
          <cell r="AD82">
            <v>43.545506485668</v>
          </cell>
          <cell r="AE82">
            <v>146.317107858025</v>
          </cell>
          <cell r="AF82">
            <v>86.915304792385996</v>
          </cell>
          <cell r="AG82">
            <v>0.67653345610332849</v>
          </cell>
          <cell r="AH82">
            <v>19.055411758570841</v>
          </cell>
          <cell r="AI82">
            <v>155.69500007888809</v>
          </cell>
          <cell r="AJ82">
            <v>44.5</v>
          </cell>
          <cell r="AK82">
            <v>235.5</v>
          </cell>
          <cell r="AL82">
            <v>187</v>
          </cell>
        </row>
        <row r="83">
          <cell r="D83" t="str">
            <v>Solar Utility</v>
          </cell>
          <cell r="F83">
            <v>108.26900000000001</v>
          </cell>
          <cell r="G83">
            <v>250.03199999999998</v>
          </cell>
          <cell r="H83">
            <v>245.83199999999994</v>
          </cell>
          <cell r="I83">
            <v>167.67718039686449</v>
          </cell>
          <cell r="J83">
            <v>209.59647549608061</v>
          </cell>
          <cell r="K83">
            <v>80.411958146768541</v>
          </cell>
          <cell r="L83">
            <v>180.6588012562971</v>
          </cell>
          <cell r="M83">
            <v>238.49142843048205</v>
          </cell>
          <cell r="N83">
            <v>148.28186954095355</v>
          </cell>
          <cell r="O83">
            <v>189.90460851926784</v>
          </cell>
          <cell r="P83">
            <v>172.43833116108928</v>
          </cell>
          <cell r="Q83">
            <v>70.768285482639158</v>
          </cell>
          <cell r="R83">
            <v>44.034030687111112</v>
          </cell>
          <cell r="S83">
            <v>55.042538358888891</v>
          </cell>
          <cell r="T83">
            <v>101.93486355600001</v>
          </cell>
          <cell r="U83">
            <v>65.890956462589941</v>
          </cell>
          <cell r="V83">
            <v>35.01962146599999</v>
          </cell>
          <cell r="W83">
            <v>128.99999999800008</v>
          </cell>
          <cell r="X83">
            <v>104.97</v>
          </cell>
          <cell r="Y83">
            <v>12.430000000000007</v>
          </cell>
          <cell r="Z83">
            <v>12.450000000000017</v>
          </cell>
          <cell r="AA83">
            <v>98.086007000000023</v>
          </cell>
          <cell r="AB83">
            <v>228.90644900000004</v>
          </cell>
          <cell r="AC83">
            <v>328.04031899999995</v>
          </cell>
          <cell r="AD83">
            <v>83.844779679117011</v>
          </cell>
          <cell r="AE83">
            <v>225.523097603987</v>
          </cell>
          <cell r="AF83">
            <v>102.83750677185998</v>
          </cell>
          <cell r="AG83">
            <v>74.92552040745565</v>
          </cell>
          <cell r="AH83">
            <v>7.5753955182310904</v>
          </cell>
          <cell r="AI83">
            <v>114.5512930421109</v>
          </cell>
          <cell r="AJ83">
            <v>65</v>
          </cell>
          <cell r="AK83">
            <v>203</v>
          </cell>
          <cell r="AL83">
            <v>478</v>
          </cell>
        </row>
        <row r="84">
          <cell r="D84" t="str">
            <v>Solar Distributed</v>
          </cell>
          <cell r="F84">
            <v>33.643299999999996</v>
          </cell>
          <cell r="G84">
            <v>31.457800000000006</v>
          </cell>
          <cell r="H84">
            <v>29.443899999999999</v>
          </cell>
          <cell r="I84">
            <v>-14.666666666666664</v>
          </cell>
          <cell r="J84">
            <v>-18.333333333333336</v>
          </cell>
          <cell r="K84">
            <v>0</v>
          </cell>
          <cell r="L84">
            <v>-18.43990125629707</v>
          </cell>
          <cell r="M84">
            <v>11.814571569517943</v>
          </cell>
          <cell r="N84">
            <v>17.093630459046395</v>
          </cell>
          <cell r="O84">
            <v>-33</v>
          </cell>
          <cell r="P84">
            <v>0</v>
          </cell>
          <cell r="Q84">
            <v>0</v>
          </cell>
          <cell r="R84">
            <v>18.307783340846001</v>
          </cell>
          <cell r="S84">
            <v>22.884729176057505</v>
          </cell>
          <cell r="T84">
            <v>19.963764359453293</v>
          </cell>
          <cell r="U84">
            <v>-33</v>
          </cell>
          <cell r="V84">
            <v>0</v>
          </cell>
          <cell r="W84">
            <v>0</v>
          </cell>
          <cell r="X84">
            <v>-33</v>
          </cell>
          <cell r="Y84">
            <v>0</v>
          </cell>
          <cell r="Z84">
            <v>0</v>
          </cell>
          <cell r="AA84">
            <v>29.022255000000001</v>
          </cell>
          <cell r="AB84">
            <v>52.011139</v>
          </cell>
          <cell r="AC84">
            <v>18.545067000000003</v>
          </cell>
          <cell r="AD84">
            <v>14.258272727272697</v>
          </cell>
          <cell r="AE84">
            <v>49.072363636363605</v>
          </cell>
          <cell r="AF84">
            <v>34.64404545454471</v>
          </cell>
          <cell r="AG84">
            <v>31.613914515791791</v>
          </cell>
          <cell r="AH84">
            <v>33.747078291097694</v>
          </cell>
          <cell r="AI84">
            <v>24.887421588484059</v>
          </cell>
          <cell r="AJ84">
            <v>52.5</v>
          </cell>
          <cell r="AK84">
            <v>44.5</v>
          </cell>
          <cell r="AL84">
            <v>37</v>
          </cell>
        </row>
        <row r="85">
          <cell r="D85" t="str">
            <v>Hydrogen Green</v>
          </cell>
          <cell r="F85">
            <v>0</v>
          </cell>
          <cell r="G85">
            <v>0</v>
          </cell>
          <cell r="H85">
            <v>0</v>
          </cell>
          <cell r="I85">
            <v>1.2834468741317748</v>
          </cell>
          <cell r="J85">
            <v>1.6043085926647189</v>
          </cell>
          <cell r="K85">
            <v>4.0608543781682549E-2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9.8948978021159285E-7</v>
          </cell>
          <cell r="AH85">
            <v>2.2836253477716825E-2</v>
          </cell>
          <cell r="AI85">
            <v>3.7689950919961301E-7</v>
          </cell>
          <cell r="AJ85">
            <v>0</v>
          </cell>
          <cell r="AK85">
            <v>0</v>
          </cell>
          <cell r="AL85">
            <v>0</v>
          </cell>
        </row>
        <row r="86">
          <cell r="D86" t="str">
            <v>Storage</v>
          </cell>
          <cell r="F86">
            <v>-13.4983</v>
          </cell>
          <cell r="G86">
            <v>47.320999999999998</v>
          </cell>
          <cell r="H86">
            <v>62.459299999999999</v>
          </cell>
          <cell r="I86">
            <v>36.040200561907028</v>
          </cell>
          <cell r="J86">
            <v>45.050250702383778</v>
          </cell>
          <cell r="K86">
            <v>30.842194901878187</v>
          </cell>
          <cell r="L86">
            <v>-23.532826519794572</v>
          </cell>
          <cell r="M86">
            <v>9.6204743471927401</v>
          </cell>
          <cell r="N86">
            <v>2.7645074320325627</v>
          </cell>
          <cell r="O86">
            <v>10.249981622604377</v>
          </cell>
          <cell r="P86">
            <v>9.3651377913007181</v>
          </cell>
          <cell r="Q86">
            <v>8.3298456876676354</v>
          </cell>
          <cell r="R86">
            <v>28.111561502222226</v>
          </cell>
          <cell r="S86">
            <v>35.139451877777773</v>
          </cell>
          <cell r="T86">
            <v>30.160067210999983</v>
          </cell>
          <cell r="U86">
            <v>-1.2328431009999967</v>
          </cell>
          <cell r="V86">
            <v>18.689638131999992</v>
          </cell>
          <cell r="W86">
            <v>64.499999999999986</v>
          </cell>
          <cell r="X86">
            <v>5.0400000000000027</v>
          </cell>
          <cell r="Y86">
            <v>1.1199999999999974</v>
          </cell>
          <cell r="Z86">
            <v>1.4499999999999957</v>
          </cell>
          <cell r="AA86">
            <v>16.594252999999998</v>
          </cell>
          <cell r="AB86">
            <v>38.160919</v>
          </cell>
          <cell r="AC86">
            <v>33.560246000000006</v>
          </cell>
          <cell r="AD86">
            <v>8.9790256734287972</v>
          </cell>
          <cell r="AE86">
            <v>75.260236954019206</v>
          </cell>
          <cell r="AF86">
            <v>71.005589048746018</v>
          </cell>
          <cell r="AG86">
            <v>22.594700359051568</v>
          </cell>
          <cell r="AH86">
            <v>22.008319634445968</v>
          </cell>
          <cell r="AI86">
            <v>82.372271089927949</v>
          </cell>
          <cell r="AJ86">
            <v>4.1999999999999993</v>
          </cell>
          <cell r="AK86">
            <v>59</v>
          </cell>
          <cell r="AL86">
            <v>189</v>
          </cell>
        </row>
        <row r="87">
          <cell r="D87" t="str">
            <v>Other</v>
          </cell>
          <cell r="F87">
            <v>26.515999999999998</v>
          </cell>
          <cell r="G87">
            <v>8.9000000000002188E-2</v>
          </cell>
          <cell r="H87">
            <v>0.23399999999999821</v>
          </cell>
          <cell r="I87">
            <v>20.312477917330856</v>
          </cell>
          <cell r="J87">
            <v>25.390597396663569</v>
          </cell>
          <cell r="K87">
            <v>-5.2476147278756784</v>
          </cell>
          <cell r="L87">
            <v>6.9255594521028101</v>
          </cell>
          <cell r="M87">
            <v>1.6651767653815792</v>
          </cell>
          <cell r="N87">
            <v>-1.4569134914495194</v>
          </cell>
          <cell r="O87">
            <v>30.017980000000001</v>
          </cell>
          <cell r="P87">
            <v>-0.6147999999999989</v>
          </cell>
          <cell r="Q87">
            <v>-0.23781000000000319</v>
          </cell>
          <cell r="R87">
            <v>3.0885777777777776</v>
          </cell>
          <cell r="S87">
            <v>3.8607222222222224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3.89</v>
          </cell>
          <cell r="Y87">
            <v>0</v>
          </cell>
          <cell r="Z87">
            <v>0</v>
          </cell>
          <cell r="AA87">
            <v>0.26047300000000001</v>
          </cell>
          <cell r="AB87">
            <v>0</v>
          </cell>
          <cell r="AC87">
            <v>0.159555</v>
          </cell>
          <cell r="AD87">
            <v>70.056819956654493</v>
          </cell>
          <cell r="AE87">
            <v>-8.7692217348992898</v>
          </cell>
          <cell r="AF87">
            <v>-6.0189124440515016</v>
          </cell>
          <cell r="AG87">
            <v>0</v>
          </cell>
          <cell r="AH87">
            <v>0</v>
          </cell>
          <cell r="AI87">
            <v>0</v>
          </cell>
          <cell r="AJ87">
            <v>57</v>
          </cell>
          <cell r="AK87">
            <v>-39</v>
          </cell>
          <cell r="AL87">
            <v>-9</v>
          </cell>
        </row>
      </sheetData>
      <sheetData sheetId="1">
        <row r="28">
          <cell r="F28" t="str">
            <v>EPS</v>
          </cell>
          <cell r="G28" t="str">
            <v>EPS</v>
          </cell>
          <cell r="H28" t="str">
            <v>EPS</v>
          </cell>
          <cell r="I28" t="str">
            <v>E4ST</v>
          </cell>
          <cell r="J28" t="str">
            <v>E4ST</v>
          </cell>
          <cell r="K28" t="str">
            <v>E4ST</v>
          </cell>
          <cell r="L28" t="str">
            <v>GCAM</v>
          </cell>
          <cell r="M28" t="str">
            <v>GCAM</v>
          </cell>
          <cell r="N28" t="str">
            <v>GCAM</v>
          </cell>
          <cell r="O28" t="str">
            <v>Haiku</v>
          </cell>
          <cell r="P28" t="str">
            <v>Haiku</v>
          </cell>
          <cell r="Q28" t="str">
            <v>Haiku</v>
          </cell>
          <cell r="R28" t="str">
            <v>IPM-E</v>
          </cell>
          <cell r="S28" t="str">
            <v>IPM-E</v>
          </cell>
          <cell r="T28" t="str">
            <v>IPM-E</v>
          </cell>
          <cell r="U28" t="str">
            <v>IPM-N</v>
          </cell>
          <cell r="V28" t="str">
            <v>IPM-N</v>
          </cell>
          <cell r="W28" t="str">
            <v>IPM-N</v>
          </cell>
          <cell r="X28" t="str">
            <v>MARKAL</v>
          </cell>
          <cell r="Y28" t="str">
            <v>MARKAL</v>
          </cell>
          <cell r="Z28" t="str">
            <v>MARKAL</v>
          </cell>
          <cell r="AA28" t="str">
            <v>NEMS-RHG</v>
          </cell>
          <cell r="AB28" t="str">
            <v>NEMS-RHG</v>
          </cell>
          <cell r="AC28" t="str">
            <v>NEMS-RHG</v>
          </cell>
          <cell r="AD28" t="str">
            <v>ReEDS</v>
          </cell>
          <cell r="AE28" t="str">
            <v>ReEDS</v>
          </cell>
          <cell r="AF28" t="str">
            <v>ReEDS</v>
          </cell>
          <cell r="AG28" t="str">
            <v>REGEN</v>
          </cell>
          <cell r="AH28" t="str">
            <v>REGEN</v>
          </cell>
          <cell r="AI28" t="str">
            <v>REGEN</v>
          </cell>
          <cell r="AJ28" t="str">
            <v>RIO</v>
          </cell>
          <cell r="AK28" t="str">
            <v>RIO</v>
          </cell>
          <cell r="AL28" t="str">
            <v>RIO</v>
          </cell>
        </row>
        <row r="29">
          <cell r="F29">
            <v>2025</v>
          </cell>
          <cell r="G29">
            <v>2030</v>
          </cell>
          <cell r="H29">
            <v>2035</v>
          </cell>
          <cell r="I29">
            <v>2025</v>
          </cell>
          <cell r="J29">
            <v>2030</v>
          </cell>
          <cell r="K29">
            <v>2035</v>
          </cell>
          <cell r="L29">
            <v>2025</v>
          </cell>
          <cell r="M29">
            <v>2030</v>
          </cell>
          <cell r="N29">
            <v>2035</v>
          </cell>
          <cell r="O29">
            <v>2025</v>
          </cell>
          <cell r="P29">
            <v>2030</v>
          </cell>
          <cell r="Q29">
            <v>2035</v>
          </cell>
          <cell r="R29">
            <v>2025</v>
          </cell>
          <cell r="S29">
            <v>2030</v>
          </cell>
          <cell r="T29">
            <v>2035</v>
          </cell>
          <cell r="U29">
            <v>2025</v>
          </cell>
          <cell r="V29">
            <v>2030</v>
          </cell>
          <cell r="W29">
            <v>2035</v>
          </cell>
          <cell r="X29">
            <v>2025</v>
          </cell>
          <cell r="Y29">
            <v>2030</v>
          </cell>
          <cell r="Z29">
            <v>2035</v>
          </cell>
          <cell r="AA29">
            <v>2025</v>
          </cell>
          <cell r="AB29">
            <v>2030</v>
          </cell>
          <cell r="AC29">
            <v>2035</v>
          </cell>
          <cell r="AD29">
            <v>2025</v>
          </cell>
          <cell r="AE29">
            <v>2030</v>
          </cell>
          <cell r="AF29">
            <v>2035</v>
          </cell>
          <cell r="AG29">
            <v>2025</v>
          </cell>
          <cell r="AH29">
            <v>2030</v>
          </cell>
          <cell r="AI29">
            <v>2035</v>
          </cell>
          <cell r="AJ29">
            <v>2025</v>
          </cell>
          <cell r="AK29">
            <v>2030</v>
          </cell>
          <cell r="AL29">
            <v>2035</v>
          </cell>
        </row>
        <row r="30">
          <cell r="D30" t="str">
            <v>Nuclear Existing</v>
          </cell>
          <cell r="F30">
            <v>-1.8810000000000002</v>
          </cell>
          <cell r="G30">
            <v>-11</v>
          </cell>
          <cell r="H30">
            <v>-7</v>
          </cell>
          <cell r="I30">
            <v>-95.5</v>
          </cell>
          <cell r="J30">
            <v>53.599344920247127</v>
          </cell>
          <cell r="K30">
            <v>-9.9084889616603746</v>
          </cell>
          <cell r="L30">
            <v>4.7557515805520012</v>
          </cell>
          <cell r="M30">
            <v>0.39832411943000068</v>
          </cell>
          <cell r="N30">
            <v>-7.0119430157006946E-2</v>
          </cell>
          <cell r="O30">
            <v>1.5416000000000025</v>
          </cell>
          <cell r="P30">
            <v>-6.297300000000007</v>
          </cell>
          <cell r="Q30">
            <v>-18.792699999999982</v>
          </cell>
          <cell r="R30">
            <v>-95.5</v>
          </cell>
          <cell r="S30">
            <v>78.084596904999998</v>
          </cell>
          <cell r="T30">
            <v>-17.737753286</v>
          </cell>
          <cell r="U30">
            <v>-4.5963999999999174</v>
          </cell>
          <cell r="V30">
            <v>-27.54783040500007</v>
          </cell>
          <cell r="W30">
            <v>-54.899623419000008</v>
          </cell>
          <cell r="X30">
            <v>1.4000000000000057</v>
          </cell>
          <cell r="Y30">
            <v>-1.1000000000000085</v>
          </cell>
          <cell r="Z30">
            <v>0</v>
          </cell>
          <cell r="AA30">
            <v>0.51873799999999903</v>
          </cell>
          <cell r="AB30">
            <v>-13.403992000000002</v>
          </cell>
          <cell r="AC30">
            <v>-6.7330319999999944</v>
          </cell>
          <cell r="AD30">
            <v>1.4467999999999961</v>
          </cell>
          <cell r="AE30">
            <v>-2.2399999999999949</v>
          </cell>
          <cell r="AF30">
            <v>0</v>
          </cell>
          <cell r="AG30">
            <v>-2.7704330000000112</v>
          </cell>
          <cell r="AH30">
            <v>0</v>
          </cell>
          <cell r="AI30">
            <v>0</v>
          </cell>
          <cell r="AJ30">
            <v>0.5</v>
          </cell>
          <cell r="AK30">
            <v>-1</v>
          </cell>
          <cell r="AL30">
            <v>-1</v>
          </cell>
        </row>
        <row r="31">
          <cell r="D31" t="str">
            <v>Nuclear New</v>
          </cell>
          <cell r="F31">
            <v>3</v>
          </cell>
          <cell r="G31">
            <v>0</v>
          </cell>
          <cell r="H31">
            <v>0</v>
          </cell>
          <cell r="I31">
            <v>0</v>
          </cell>
          <cell r="J31">
            <v>1.7106076385305491</v>
          </cell>
          <cell r="K31">
            <v>8.2450413271048406E-2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3.6349999982261525</v>
          </cell>
          <cell r="AH31">
            <v>2.8430369169996084E-10</v>
          </cell>
          <cell r="AI31">
            <v>2.8471003332697364E-10</v>
          </cell>
          <cell r="AJ31">
            <v>0</v>
          </cell>
          <cell r="AK31">
            <v>0</v>
          </cell>
          <cell r="AL31">
            <v>0</v>
          </cell>
        </row>
        <row r="32">
          <cell r="D32" t="str">
            <v>Hydro</v>
          </cell>
          <cell r="F32">
            <v>-0.17900000000000205</v>
          </cell>
          <cell r="G32">
            <v>-0.63299999999999557</v>
          </cell>
          <cell r="H32">
            <v>-1.5000000000000568E-2</v>
          </cell>
          <cell r="I32">
            <v>-80</v>
          </cell>
          <cell r="J32">
            <v>78.714482453867504</v>
          </cell>
          <cell r="K32">
            <v>0</v>
          </cell>
          <cell r="L32">
            <v>29.741653116905994</v>
          </cell>
          <cell r="M32">
            <v>-4.5339669144993877E-2</v>
          </cell>
          <cell r="N32">
            <v>-2.2476198621910015</v>
          </cell>
          <cell r="O32">
            <v>-0.92914100000000133</v>
          </cell>
          <cell r="P32">
            <v>3.9999999999906777E-3</v>
          </cell>
          <cell r="Q32">
            <v>0</v>
          </cell>
          <cell r="R32">
            <v>-80</v>
          </cell>
          <cell r="S32">
            <v>80.280200000999997</v>
          </cell>
          <cell r="T32">
            <v>2.875</v>
          </cell>
          <cell r="U32">
            <v>24.628441827000017</v>
          </cell>
          <cell r="V32">
            <v>1.2533451729999996</v>
          </cell>
          <cell r="W32">
            <v>-1.4000000000038426E-3</v>
          </cell>
          <cell r="X32">
            <v>-1.2000000000000028</v>
          </cell>
          <cell r="Y32">
            <v>0</v>
          </cell>
          <cell r="Z32">
            <v>0</v>
          </cell>
          <cell r="AA32">
            <v>-0.64125099999999691</v>
          </cell>
          <cell r="AB32">
            <v>-1.9599999999996953E-2</v>
          </cell>
          <cell r="AC32">
            <v>0</v>
          </cell>
          <cell r="AD32">
            <v>3.2337959999999981</v>
          </cell>
          <cell r="AE32">
            <v>0.77641053751280253</v>
          </cell>
          <cell r="AF32">
            <v>0.49885500000000604</v>
          </cell>
          <cell r="AG32">
            <v>0.63991597783251564</v>
          </cell>
          <cell r="AH32">
            <v>0</v>
          </cell>
          <cell r="AI32">
            <v>0</v>
          </cell>
          <cell r="AJ32">
            <v>4</v>
          </cell>
          <cell r="AK32">
            <v>1</v>
          </cell>
          <cell r="AL32">
            <v>0</v>
          </cell>
        </row>
        <row r="33">
          <cell r="D33" t="str">
            <v>Bio/Other</v>
          </cell>
          <cell r="F33">
            <v>-41.984999999999999</v>
          </cell>
          <cell r="G33">
            <v>9.0000000000000746E-2</v>
          </cell>
          <cell r="H33">
            <v>0</v>
          </cell>
          <cell r="I33">
            <v>-47</v>
          </cell>
          <cell r="J33">
            <v>12.135100000000001</v>
          </cell>
          <cell r="K33">
            <v>0</v>
          </cell>
          <cell r="L33">
            <v>-28.129441655945101</v>
          </cell>
          <cell r="M33">
            <v>0.45191349449279983</v>
          </cell>
          <cell r="N33">
            <v>-0.8189420792625981</v>
          </cell>
          <cell r="O33">
            <v>-35.637819999999998</v>
          </cell>
          <cell r="P33">
            <v>0</v>
          </cell>
          <cell r="Q33">
            <v>0</v>
          </cell>
          <cell r="R33">
            <v>-47</v>
          </cell>
          <cell r="S33">
            <v>5.8947085460000004</v>
          </cell>
          <cell r="T33">
            <v>8.9492802999999732E-2</v>
          </cell>
          <cell r="U33">
            <v>-40.962891999999997</v>
          </cell>
          <cell r="V33">
            <v>9.2500000000000249E-2</v>
          </cell>
          <cell r="W33">
            <v>8.6499999999999133E-2</v>
          </cell>
          <cell r="X33">
            <v>-37.700000000000003</v>
          </cell>
          <cell r="Y33">
            <v>0</v>
          </cell>
          <cell r="Z33">
            <v>0</v>
          </cell>
          <cell r="AA33">
            <v>-37.852344000000002</v>
          </cell>
          <cell r="AB33">
            <v>0.99504199999999976</v>
          </cell>
          <cell r="AC33">
            <v>1.0425550000000019</v>
          </cell>
          <cell r="AD33">
            <v>-40.6113</v>
          </cell>
          <cell r="AE33">
            <v>-0.53110000000000035</v>
          </cell>
          <cell r="AF33">
            <v>-0.83209999999999962</v>
          </cell>
          <cell r="AG33">
            <v>-40.249823210144207</v>
          </cell>
          <cell r="AH33">
            <v>8.8675040765981095E-2</v>
          </cell>
          <cell r="AI33">
            <v>8.4025709957472827E-2</v>
          </cell>
          <cell r="AJ33">
            <v>-38.5</v>
          </cell>
          <cell r="AK33">
            <v>-0.5</v>
          </cell>
          <cell r="AL33">
            <v>0</v>
          </cell>
        </row>
        <row r="34">
          <cell r="D34" t="str">
            <v>Bio CCS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1.9309375545923761E-8</v>
          </cell>
          <cell r="AH34">
            <v>3.8334626539795805E-8</v>
          </cell>
          <cell r="AI34">
            <v>0.5591350259442327</v>
          </cell>
          <cell r="AJ34">
            <v>0</v>
          </cell>
          <cell r="AK34">
            <v>0</v>
          </cell>
          <cell r="AL34">
            <v>0</v>
          </cell>
        </row>
        <row r="35">
          <cell r="D35" t="str">
            <v>Coal</v>
          </cell>
          <cell r="F35">
            <v>-44.858000000000004</v>
          </cell>
          <cell r="G35">
            <v>-42.079999999999984</v>
          </cell>
          <cell r="H35">
            <v>-8.416000000000011</v>
          </cell>
          <cell r="I35">
            <v>-209.6</v>
          </cell>
          <cell r="J35">
            <v>107.88329333462293</v>
          </cell>
          <cell r="K35">
            <v>-10.763128733350655</v>
          </cell>
          <cell r="L35">
            <v>21.903937419327008</v>
          </cell>
          <cell r="M35">
            <v>-8.9929166750729905</v>
          </cell>
          <cell r="N35">
            <v>-16.266328967214008</v>
          </cell>
          <cell r="O35">
            <v>-37.277324384046608</v>
          </cell>
          <cell r="P35">
            <v>-13.511938588975283</v>
          </cell>
          <cell r="Q35">
            <v>-3.8460455201181105</v>
          </cell>
          <cell r="R35">
            <v>-209.6</v>
          </cell>
          <cell r="S35">
            <v>111.29316423832535</v>
          </cell>
          <cell r="T35">
            <v>-23.534136978999996</v>
          </cell>
          <cell r="U35">
            <v>-104.9707286355019</v>
          </cell>
          <cell r="V35">
            <v>-20.128334688999971</v>
          </cell>
          <cell r="W35">
            <v>-16.017059674000038</v>
          </cell>
          <cell r="X35">
            <v>-64.150000000000006</v>
          </cell>
          <cell r="Y35">
            <v>-16.109999999999985</v>
          </cell>
          <cell r="Z35">
            <v>-21.370000000000005</v>
          </cell>
          <cell r="AA35">
            <v>-47.399193999999994</v>
          </cell>
          <cell r="AB35">
            <v>-60.218093999999994</v>
          </cell>
          <cell r="AC35">
            <v>-11.130203000000009</v>
          </cell>
          <cell r="AD35">
            <v>-24.807691492472998</v>
          </cell>
          <cell r="AE35">
            <v>-28.90556067039401</v>
          </cell>
          <cell r="AF35">
            <v>-8.399799999999999</v>
          </cell>
          <cell r="AG35">
            <v>-41.163813081362377</v>
          </cell>
          <cell r="AH35">
            <v>-51.141839592123148</v>
          </cell>
          <cell r="AI35">
            <v>-17.910817176717472</v>
          </cell>
          <cell r="AJ35">
            <v>-33.599999999999994</v>
          </cell>
          <cell r="AK35">
            <v>-56</v>
          </cell>
          <cell r="AL35">
            <v>-18</v>
          </cell>
        </row>
        <row r="36">
          <cell r="D36" t="str">
            <v>Coal CCS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2.9294437851492576E-6</v>
          </cell>
          <cell r="K36">
            <v>1.7973856977679574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0.53561357900000006</v>
          </cell>
          <cell r="T36">
            <v>0</v>
          </cell>
          <cell r="U36">
            <v>2.4029110530000004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1.2418978265276093E-6</v>
          </cell>
          <cell r="AH36">
            <v>8.4932113999632122E-7</v>
          </cell>
          <cell r="AI36">
            <v>5.0164751071078999E-7</v>
          </cell>
          <cell r="AJ36">
            <v>0</v>
          </cell>
          <cell r="AK36">
            <v>0</v>
          </cell>
          <cell r="AL36">
            <v>0</v>
          </cell>
        </row>
        <row r="37">
          <cell r="D37" t="str">
            <v>NGCC</v>
          </cell>
          <cell r="F37">
            <v>56.389999999999986</v>
          </cell>
          <cell r="G37">
            <v>-5.1480000000000246</v>
          </cell>
          <cell r="H37">
            <v>-1.2479999999999905</v>
          </cell>
          <cell r="I37">
            <v>-280.10000000000002</v>
          </cell>
          <cell r="J37">
            <v>364.11402048166264</v>
          </cell>
          <cell r="K37">
            <v>-19.880390167758492</v>
          </cell>
          <cell r="L37">
            <v>138.63974660150842</v>
          </cell>
          <cell r="M37">
            <v>-17.714790824647196</v>
          </cell>
          <cell r="N37">
            <v>31.39541219815402</v>
          </cell>
          <cell r="O37">
            <v>109.88877713664351</v>
          </cell>
          <cell r="P37">
            <v>-0.3225645090216176</v>
          </cell>
          <cell r="Q37">
            <v>5.9286829411195754</v>
          </cell>
          <cell r="R37">
            <v>-280.10000000000002</v>
          </cell>
          <cell r="S37">
            <v>289.87945204078801</v>
          </cell>
          <cell r="T37">
            <v>13.996928775000015</v>
          </cell>
          <cell r="U37">
            <v>25.104315802999565</v>
          </cell>
          <cell r="V37">
            <v>44.385018285000058</v>
          </cell>
          <cell r="W37">
            <v>27.723086662000014</v>
          </cell>
          <cell r="X37">
            <v>190.2</v>
          </cell>
          <cell r="Y37">
            <v>-38.5</v>
          </cell>
          <cell r="Z37">
            <v>-9.8000000000000114</v>
          </cell>
          <cell r="AA37">
            <v>17.59653499999996</v>
          </cell>
          <cell r="AB37">
            <v>31.481725999999981</v>
          </cell>
          <cell r="AC37">
            <v>20.561218000000054</v>
          </cell>
          <cell r="AD37">
            <v>13.151778873348974</v>
          </cell>
          <cell r="AE37">
            <v>36.932434287023</v>
          </cell>
          <cell r="AF37">
            <v>24.766356518864995</v>
          </cell>
          <cell r="AG37">
            <v>-19.676640089777834</v>
          </cell>
          <cell r="AH37">
            <v>20.642695322164286</v>
          </cell>
          <cell r="AI37">
            <v>54.059332201614779</v>
          </cell>
          <cell r="AJ37">
            <v>32.899999999999977</v>
          </cell>
          <cell r="AK37">
            <v>46</v>
          </cell>
          <cell r="AL37">
            <v>7</v>
          </cell>
        </row>
        <row r="38">
          <cell r="D38" t="str">
            <v>NGCC CCS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1.4186733469737919E-5</v>
          </cell>
          <cell r="K38">
            <v>6.3065185984133878</v>
          </cell>
          <cell r="L38">
            <v>0.17159150482781599</v>
          </cell>
          <cell r="M38">
            <v>8.1103413400557989E-2</v>
          </cell>
          <cell r="N38">
            <v>-0.25269491822837398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3.2811637340000002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0.206371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5.7698901911668654E-7</v>
          </cell>
          <cell r="AH38">
            <v>1.4135767209226469E-6</v>
          </cell>
          <cell r="AI38">
            <v>1.0863860951698258E-6</v>
          </cell>
          <cell r="AJ38">
            <v>0.5</v>
          </cell>
          <cell r="AK38">
            <v>0.5</v>
          </cell>
          <cell r="AL38">
            <v>0</v>
          </cell>
        </row>
        <row r="39">
          <cell r="D39" t="str">
            <v>NGGT</v>
          </cell>
          <cell r="F39">
            <v>-78.450999999999993</v>
          </cell>
          <cell r="G39">
            <v>45.599999999999994</v>
          </cell>
          <cell r="H39">
            <v>32.099999999999994</v>
          </cell>
          <cell r="I39">
            <v>-212</v>
          </cell>
          <cell r="J39">
            <v>103.62995966639143</v>
          </cell>
          <cell r="K39">
            <v>-5.5372918282129575</v>
          </cell>
          <cell r="L39">
            <v>-10.384566451125579</v>
          </cell>
          <cell r="M39">
            <v>-8.5293437303856763</v>
          </cell>
          <cell r="N39">
            <v>15.116309576888966</v>
          </cell>
          <cell r="O39">
            <v>-72.279046181409996</v>
          </cell>
          <cell r="P39">
            <v>-2.2452051896618457</v>
          </cell>
          <cell r="Q39">
            <v>1.3799999999999955</v>
          </cell>
          <cell r="R39">
            <v>-212</v>
          </cell>
          <cell r="S39">
            <v>249.54896490099998</v>
          </cell>
          <cell r="T39">
            <v>18.796674855000049</v>
          </cell>
          <cell r="U39">
            <v>-10.936122157</v>
          </cell>
          <cell r="V39">
            <v>-0.64206433699999366</v>
          </cell>
          <cell r="W39">
            <v>0.21551595100001464</v>
          </cell>
          <cell r="X39">
            <v>-212</v>
          </cell>
          <cell r="Y39">
            <v>0</v>
          </cell>
          <cell r="Z39">
            <v>0</v>
          </cell>
          <cell r="AA39">
            <v>28.283929999999998</v>
          </cell>
          <cell r="AB39">
            <v>32.31640699999997</v>
          </cell>
          <cell r="AC39">
            <v>27.319008999999994</v>
          </cell>
          <cell r="AD39">
            <v>-88.999605826293006</v>
          </cell>
          <cell r="AE39">
            <v>-6.3763641460000002</v>
          </cell>
          <cell r="AF39">
            <v>-1.9324574003479995</v>
          </cell>
          <cell r="AG39">
            <v>-32.888983101220902</v>
          </cell>
          <cell r="AH39">
            <v>-7.6281612879962495</v>
          </cell>
          <cell r="AI39">
            <v>-15.520348172910843</v>
          </cell>
          <cell r="AJ39">
            <v>-69.5</v>
          </cell>
          <cell r="AK39">
            <v>0.5</v>
          </cell>
          <cell r="AL39">
            <v>-3</v>
          </cell>
        </row>
        <row r="40">
          <cell r="D40" t="str">
            <v>Hydrogen Blue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</row>
        <row r="41">
          <cell r="D41" t="str">
            <v>Wind</v>
          </cell>
          <cell r="F41">
            <v>-6.0270000000000152</v>
          </cell>
          <cell r="G41">
            <v>58.069999999999993</v>
          </cell>
          <cell r="H41">
            <v>40.990000000000038</v>
          </cell>
          <cell r="I41">
            <v>-165</v>
          </cell>
          <cell r="J41">
            <v>216.20230639207287</v>
          </cell>
          <cell r="K41">
            <v>64.855046791712397</v>
          </cell>
          <cell r="L41">
            <v>10.229199999999992</v>
          </cell>
          <cell r="M41">
            <v>48.329900000000009</v>
          </cell>
          <cell r="N41">
            <v>17.02770000000001</v>
          </cell>
          <cell r="O41">
            <v>84.115341058596414</v>
          </cell>
          <cell r="P41">
            <v>36.176863431953961</v>
          </cell>
          <cell r="Q41">
            <v>28.903950872057123</v>
          </cell>
          <cell r="R41">
            <v>-165</v>
          </cell>
          <cell r="S41">
            <v>207.62220937699999</v>
          </cell>
          <cell r="T41">
            <v>52.071530071999973</v>
          </cell>
          <cell r="U41">
            <v>23.742317000999975</v>
          </cell>
          <cell r="V41">
            <v>27.728454072999938</v>
          </cell>
          <cell r="W41">
            <v>54.704838526000003</v>
          </cell>
          <cell r="X41">
            <v>20.900000000000006</v>
          </cell>
          <cell r="Y41">
            <v>9.4000000000000057</v>
          </cell>
          <cell r="Z41">
            <v>4.1999999999999886</v>
          </cell>
          <cell r="AA41">
            <v>52.844752</v>
          </cell>
          <cell r="AB41">
            <v>21.46499</v>
          </cell>
          <cell r="AC41">
            <v>16.196594000000005</v>
          </cell>
          <cell r="AD41">
            <v>6.9702237683029864</v>
          </cell>
          <cell r="AE41">
            <v>23.695502670925009</v>
          </cell>
          <cell r="AF41">
            <v>36.238153938604995</v>
          </cell>
          <cell r="AG41">
            <v>-0.19363401171301575</v>
          </cell>
          <cell r="AH41">
            <v>19.320001583975426</v>
          </cell>
          <cell r="AI41">
            <v>-2.0986105521381262</v>
          </cell>
          <cell r="AJ41">
            <v>44.5</v>
          </cell>
          <cell r="AK41">
            <v>83.5</v>
          </cell>
          <cell r="AL41">
            <v>81</v>
          </cell>
        </row>
        <row r="42">
          <cell r="D42" t="str">
            <v>Solar Utility</v>
          </cell>
          <cell r="F42">
            <v>57.070999999999998</v>
          </cell>
          <cell r="G42">
            <v>78.605999999999995</v>
          </cell>
          <cell r="H42">
            <v>76.164000000000016</v>
          </cell>
          <cell r="I42">
            <v>-62</v>
          </cell>
          <cell r="J42">
            <v>183.68698717192277</v>
          </cell>
          <cell r="K42">
            <v>109.43119251456292</v>
          </cell>
          <cell r="L42">
            <v>126.56984431842798</v>
          </cell>
          <cell r="M42">
            <v>110.52244460100169</v>
          </cell>
          <cell r="N42">
            <v>58.007536827470005</v>
          </cell>
          <cell r="O42">
            <v>109.32307037838973</v>
          </cell>
          <cell r="P42">
            <v>75.774229806146593</v>
          </cell>
          <cell r="Q42">
            <v>96.256836641910752</v>
          </cell>
          <cell r="R42">
            <v>-62</v>
          </cell>
          <cell r="S42">
            <v>148.192968377</v>
          </cell>
          <cell r="T42">
            <v>68.206655126000015</v>
          </cell>
          <cell r="U42">
            <v>73.52337568658993</v>
          </cell>
          <cell r="V42">
            <v>11.857622754000033</v>
          </cell>
          <cell r="W42">
            <v>97.959134645999995</v>
          </cell>
          <cell r="X42">
            <v>137.80000000000001</v>
          </cell>
          <cell r="Y42">
            <v>12.399999999999977</v>
          </cell>
          <cell r="Z42">
            <v>12.5</v>
          </cell>
          <cell r="AA42">
            <v>152.651712</v>
          </cell>
          <cell r="AB42">
            <v>34.388725999999991</v>
          </cell>
          <cell r="AC42">
            <v>121.93069200000002</v>
          </cell>
          <cell r="AD42">
            <v>54.963444292421997</v>
          </cell>
          <cell r="AE42">
            <v>62.550869461942995</v>
          </cell>
          <cell r="AF42">
            <v>18.838655441946997</v>
          </cell>
          <cell r="AG42">
            <v>80.428539718130423</v>
          </cell>
          <cell r="AH42">
            <v>5.0827580620240269</v>
          </cell>
          <cell r="AI42">
            <v>1.3027839902257199</v>
          </cell>
          <cell r="AJ42">
            <v>57</v>
          </cell>
          <cell r="AK42">
            <v>141</v>
          </cell>
          <cell r="AL42">
            <v>198</v>
          </cell>
        </row>
        <row r="43">
          <cell r="D43" t="str">
            <v>Solar Distributed</v>
          </cell>
          <cell r="F43">
            <v>23.497999999999998</v>
          </cell>
          <cell r="G43">
            <v>14.548999999999999</v>
          </cell>
          <cell r="H43">
            <v>13.820000000000007</v>
          </cell>
          <cell r="I43">
            <v>-33</v>
          </cell>
          <cell r="J43">
            <v>0</v>
          </cell>
          <cell r="K43">
            <v>0</v>
          </cell>
          <cell r="L43">
            <v>-20.368744318427986</v>
          </cell>
          <cell r="M43">
            <v>17.245155398998342</v>
          </cell>
          <cell r="N43">
            <v>8.6013631725299824</v>
          </cell>
          <cell r="O43">
            <v>-33</v>
          </cell>
          <cell r="P43">
            <v>0</v>
          </cell>
          <cell r="Q43">
            <v>0</v>
          </cell>
          <cell r="R43">
            <v>-33</v>
          </cell>
          <cell r="S43">
            <v>74.192512516903506</v>
          </cell>
          <cell r="T43">
            <v>19.963764359453293</v>
          </cell>
          <cell r="U43">
            <v>-33</v>
          </cell>
          <cell r="V43">
            <v>0</v>
          </cell>
          <cell r="W43">
            <v>0</v>
          </cell>
          <cell r="X43">
            <v>-33</v>
          </cell>
          <cell r="Y43">
            <v>0</v>
          </cell>
          <cell r="Z43">
            <v>0</v>
          </cell>
          <cell r="AA43">
            <v>26.733021000000001</v>
          </cell>
          <cell r="AB43">
            <v>48.707355</v>
          </cell>
          <cell r="AC43">
            <v>27.769646000000009</v>
          </cell>
          <cell r="AD43">
            <v>-1.101454545454601</v>
          </cell>
          <cell r="AE43">
            <v>28.264636363636399</v>
          </cell>
          <cell r="AF43">
            <v>26.774590909090904</v>
          </cell>
          <cell r="AG43">
            <v>23.933423151818062</v>
          </cell>
          <cell r="AH43">
            <v>21.970690607519941</v>
          </cell>
          <cell r="AI43">
            <v>21.979826460449829</v>
          </cell>
          <cell r="AJ43">
            <v>39.5</v>
          </cell>
          <cell r="AK43">
            <v>27.5</v>
          </cell>
          <cell r="AL43">
            <v>31</v>
          </cell>
        </row>
        <row r="44">
          <cell r="D44" t="str">
            <v>Hydrogen Green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6.6776238116341739E-6</v>
          </cell>
          <cell r="K44">
            <v>1.9669699546721064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1.1105215645072511E-6</v>
          </cell>
          <cell r="AH44">
            <v>7.4791499027707255E-7</v>
          </cell>
          <cell r="AI44">
            <v>4.3099004525174727E-7</v>
          </cell>
          <cell r="AJ44">
            <v>0</v>
          </cell>
          <cell r="AK44">
            <v>0</v>
          </cell>
          <cell r="AL44">
            <v>0</v>
          </cell>
        </row>
        <row r="45">
          <cell r="D45" t="str">
            <v>Storage</v>
          </cell>
          <cell r="F45">
            <v>-17.776000000000003</v>
          </cell>
          <cell r="G45">
            <v>5.0060000000000002</v>
          </cell>
          <cell r="H45">
            <v>3.5299999999999994</v>
          </cell>
          <cell r="I45">
            <v>-27.8</v>
          </cell>
          <cell r="J45">
            <v>26.536588137327104</v>
          </cell>
          <cell r="K45">
            <v>70.939050239400913</v>
          </cell>
          <cell r="L45">
            <v>-24.893520333483814</v>
          </cell>
          <cell r="M45">
            <v>3.3496489350223317</v>
          </cell>
          <cell r="N45">
            <v>2.0946918286565301</v>
          </cell>
          <cell r="O45">
            <v>10.379015270809685</v>
          </cell>
          <cell r="P45">
            <v>9.2811041430954049</v>
          </cell>
          <cell r="Q45">
            <v>4.197331523298395</v>
          </cell>
          <cell r="R45">
            <v>-27.8</v>
          </cell>
          <cell r="S45">
            <v>55.545765062000001</v>
          </cell>
          <cell r="T45">
            <v>15.892344948000002</v>
          </cell>
          <cell r="U45">
            <v>-2.2939039999947397E-3</v>
          </cell>
          <cell r="V45">
            <v>6.8155047029999949</v>
          </cell>
          <cell r="W45">
            <v>46.279312900000008</v>
          </cell>
          <cell r="X45">
            <v>10.8</v>
          </cell>
          <cell r="Y45">
            <v>2.6000000000000014</v>
          </cell>
          <cell r="Z45">
            <v>2.1999999999999957</v>
          </cell>
          <cell r="AA45">
            <v>8.4591969999999996</v>
          </cell>
          <cell r="AB45">
            <v>4.1747359999999958</v>
          </cell>
          <cell r="AC45">
            <v>4.5370950000000079</v>
          </cell>
          <cell r="AD45">
            <v>4.9115186645048006</v>
          </cell>
          <cell r="AE45">
            <v>7.5973988220137016</v>
          </cell>
          <cell r="AF45">
            <v>13.486260854559696</v>
          </cell>
          <cell r="AG45">
            <v>22.594700656850268</v>
          </cell>
          <cell r="AH45">
            <v>2.1341477695828601</v>
          </cell>
          <cell r="AI45">
            <v>2.2651092555910139</v>
          </cell>
          <cell r="AJ45">
            <v>0.19999999999999929</v>
          </cell>
          <cell r="AK45">
            <v>20</v>
          </cell>
          <cell r="AL45">
            <v>87</v>
          </cell>
        </row>
        <row r="46">
          <cell r="D46" t="str">
            <v>Other</v>
          </cell>
          <cell r="F46">
            <v>28.233000000000001</v>
          </cell>
          <cell r="G46">
            <v>0.24800000000000111</v>
          </cell>
          <cell r="H46">
            <v>0.13999999999999702</v>
          </cell>
          <cell r="I46">
            <v>0</v>
          </cell>
          <cell r="J46">
            <v>48.256656855114734</v>
          </cell>
          <cell r="K46">
            <v>-12.824241291729734</v>
          </cell>
          <cell r="L46">
            <v>6.0567118555990298</v>
          </cell>
          <cell r="M46">
            <v>1.4839692879246806</v>
          </cell>
          <cell r="N46">
            <v>0.20441356077074957</v>
          </cell>
          <cell r="O46">
            <v>32.813980000000001</v>
          </cell>
          <cell r="P46">
            <v>-2.7299999999996771E-2</v>
          </cell>
          <cell r="Q46">
            <v>0</v>
          </cell>
          <cell r="R46">
            <v>0</v>
          </cell>
          <cell r="S46">
            <v>6.9493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3.8</v>
          </cell>
          <cell r="Y46">
            <v>0</v>
          </cell>
          <cell r="Z46">
            <v>0</v>
          </cell>
          <cell r="AA46">
            <v>0.26036799999999999</v>
          </cell>
          <cell r="AB46">
            <v>0</v>
          </cell>
          <cell r="AC46">
            <v>-1.0999999999999899E-3</v>
          </cell>
          <cell r="AD46">
            <v>71.006757358744807</v>
          </cell>
          <cell r="AE46">
            <v>-9.0727925154861069</v>
          </cell>
          <cell r="AF46">
            <v>-7.2021695457638018</v>
          </cell>
          <cell r="AG46">
            <v>0</v>
          </cell>
          <cell r="AH46">
            <v>0</v>
          </cell>
          <cell r="AI46">
            <v>0</v>
          </cell>
          <cell r="AJ46">
            <v>56.5</v>
          </cell>
          <cell r="AK46">
            <v>-38.5</v>
          </cell>
          <cell r="AL46">
            <v>-9</v>
          </cell>
        </row>
        <row r="69">
          <cell r="F69" t="str">
            <v>EPS</v>
          </cell>
          <cell r="G69" t="str">
            <v>EPS</v>
          </cell>
          <cell r="H69" t="str">
            <v>EPS</v>
          </cell>
          <cell r="I69" t="str">
            <v>E4ST</v>
          </cell>
          <cell r="J69" t="str">
            <v>E4ST</v>
          </cell>
          <cell r="K69" t="str">
            <v>E4ST</v>
          </cell>
          <cell r="L69" t="str">
            <v>GCAM</v>
          </cell>
          <cell r="M69" t="str">
            <v>GCAM</v>
          </cell>
          <cell r="N69" t="str">
            <v>GCAM</v>
          </cell>
          <cell r="O69" t="str">
            <v>Haiku</v>
          </cell>
          <cell r="P69" t="str">
            <v>Haiku</v>
          </cell>
          <cell r="Q69" t="str">
            <v>Haiku</v>
          </cell>
          <cell r="R69" t="str">
            <v>IPM-E</v>
          </cell>
          <cell r="S69" t="str">
            <v>IPM-E</v>
          </cell>
          <cell r="T69" t="str">
            <v>IPM-E</v>
          </cell>
          <cell r="U69" t="str">
            <v>IPM-N</v>
          </cell>
          <cell r="V69" t="str">
            <v>IPM-N</v>
          </cell>
          <cell r="W69" t="str">
            <v>IPM-N</v>
          </cell>
          <cell r="X69" t="str">
            <v>MARKAL</v>
          </cell>
          <cell r="Y69" t="str">
            <v>MARKAL</v>
          </cell>
          <cell r="Z69" t="str">
            <v>MARKAL</v>
          </cell>
          <cell r="AA69" t="str">
            <v>NEMS-RHG</v>
          </cell>
          <cell r="AB69" t="str">
            <v>NEMS-RHG</v>
          </cell>
          <cell r="AC69" t="str">
            <v>NEMS-RHG</v>
          </cell>
          <cell r="AD69" t="str">
            <v>ReEDS</v>
          </cell>
          <cell r="AE69" t="str">
            <v>ReEDS</v>
          </cell>
          <cell r="AF69" t="str">
            <v>ReEDS</v>
          </cell>
          <cell r="AG69" t="str">
            <v>REGEN</v>
          </cell>
          <cell r="AH69" t="str">
            <v>REGEN</v>
          </cell>
          <cell r="AI69" t="str">
            <v>REGEN</v>
          </cell>
          <cell r="AJ69" t="str">
            <v>RIO</v>
          </cell>
          <cell r="AK69" t="str">
            <v>RIO</v>
          </cell>
          <cell r="AL69" t="str">
            <v>RIO</v>
          </cell>
        </row>
        <row r="70">
          <cell r="F70">
            <v>2025</v>
          </cell>
          <cell r="G70">
            <v>2030</v>
          </cell>
          <cell r="H70">
            <v>2035</v>
          </cell>
          <cell r="I70">
            <v>2025</v>
          </cell>
          <cell r="J70">
            <v>2030</v>
          </cell>
          <cell r="K70">
            <v>2035</v>
          </cell>
          <cell r="L70">
            <v>2025</v>
          </cell>
          <cell r="M70">
            <v>2030</v>
          </cell>
          <cell r="N70">
            <v>2035</v>
          </cell>
          <cell r="O70">
            <v>2025</v>
          </cell>
          <cell r="P70">
            <v>2030</v>
          </cell>
          <cell r="Q70">
            <v>2035</v>
          </cell>
          <cell r="R70">
            <v>2025</v>
          </cell>
          <cell r="S70">
            <v>2030</v>
          </cell>
          <cell r="T70">
            <v>2035</v>
          </cell>
          <cell r="U70">
            <v>2025</v>
          </cell>
          <cell r="V70">
            <v>2030</v>
          </cell>
          <cell r="W70">
            <v>2035</v>
          </cell>
          <cell r="X70">
            <v>2025</v>
          </cell>
          <cell r="Y70">
            <v>2030</v>
          </cell>
          <cell r="Z70">
            <v>2035</v>
          </cell>
          <cell r="AA70">
            <v>2025</v>
          </cell>
          <cell r="AB70">
            <v>2030</v>
          </cell>
          <cell r="AC70">
            <v>2035</v>
          </cell>
          <cell r="AD70">
            <v>2025</v>
          </cell>
          <cell r="AE70">
            <v>2030</v>
          </cell>
          <cell r="AF70">
            <v>2035</v>
          </cell>
          <cell r="AG70">
            <v>2025</v>
          </cell>
          <cell r="AH70">
            <v>2030</v>
          </cell>
          <cell r="AI70">
            <v>2035</v>
          </cell>
          <cell r="AJ70">
            <v>2025</v>
          </cell>
          <cell r="AK70">
            <v>2030</v>
          </cell>
          <cell r="AL70">
            <v>2035</v>
          </cell>
        </row>
        <row r="71">
          <cell r="D71" t="str">
            <v>Nuclear Existing</v>
          </cell>
          <cell r="F71">
            <v>-1.8810000000000002</v>
          </cell>
          <cell r="G71">
            <v>-11</v>
          </cell>
          <cell r="H71">
            <v>-7</v>
          </cell>
          <cell r="I71">
            <v>-18.622513368779053</v>
          </cell>
          <cell r="J71">
            <v>-23.27814171097382</v>
          </cell>
          <cell r="K71">
            <v>-9.9084889616603746</v>
          </cell>
          <cell r="L71">
            <v>4.7557515805520012</v>
          </cell>
          <cell r="M71">
            <v>0.39832411943000068</v>
          </cell>
          <cell r="N71">
            <v>-7.0119430157006946E-2</v>
          </cell>
          <cell r="O71">
            <v>1.5416000000000025</v>
          </cell>
          <cell r="P71">
            <v>-6.297300000000007</v>
          </cell>
          <cell r="Q71">
            <v>-18.792699999999982</v>
          </cell>
          <cell r="R71">
            <v>-7.7401791533333295</v>
          </cell>
          <cell r="S71">
            <v>-9.6752239416666725</v>
          </cell>
          <cell r="T71">
            <v>-17.737753286</v>
          </cell>
          <cell r="U71">
            <v>-4.5963999999999174</v>
          </cell>
          <cell r="V71">
            <v>-27.54783040500007</v>
          </cell>
          <cell r="W71">
            <v>-54.899623419000008</v>
          </cell>
          <cell r="X71">
            <v>1.4000000000000057</v>
          </cell>
          <cell r="Y71">
            <v>-1.1000000000000085</v>
          </cell>
          <cell r="Z71">
            <v>0</v>
          </cell>
          <cell r="AA71">
            <v>0.51873799999999903</v>
          </cell>
          <cell r="AB71">
            <v>-13.403992000000002</v>
          </cell>
          <cell r="AC71">
            <v>-6.7330319999999944</v>
          </cell>
          <cell r="AD71">
            <v>1.4467999999999961</v>
          </cell>
          <cell r="AE71">
            <v>-2.2399999999999949</v>
          </cell>
          <cell r="AF71">
            <v>0</v>
          </cell>
          <cell r="AG71">
            <v>-2.7704330000000112</v>
          </cell>
          <cell r="AH71">
            <v>0</v>
          </cell>
          <cell r="AI71">
            <v>0</v>
          </cell>
          <cell r="AJ71">
            <v>0.5</v>
          </cell>
          <cell r="AK71">
            <v>-1</v>
          </cell>
          <cell r="AL71">
            <v>-1</v>
          </cell>
        </row>
        <row r="72">
          <cell r="D72" t="str">
            <v>Nuclear New</v>
          </cell>
          <cell r="F72">
            <v>3</v>
          </cell>
          <cell r="G72">
            <v>0</v>
          </cell>
          <cell r="H72">
            <v>0</v>
          </cell>
          <cell r="I72">
            <v>0.7602700615691329</v>
          </cell>
          <cell r="J72">
            <v>0.95033757696141619</v>
          </cell>
          <cell r="K72">
            <v>8.2450413271048406E-2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3.6349999982261525</v>
          </cell>
          <cell r="AH72">
            <v>2.8430369169996084E-10</v>
          </cell>
          <cell r="AI72">
            <v>2.8471003332697364E-10</v>
          </cell>
          <cell r="AJ72">
            <v>0</v>
          </cell>
          <cell r="AK72">
            <v>0</v>
          </cell>
          <cell r="AL72">
            <v>0</v>
          </cell>
        </row>
        <row r="73">
          <cell r="D73" t="str">
            <v>Hydro</v>
          </cell>
          <cell r="F73">
            <v>-0.17900000000000205</v>
          </cell>
          <cell r="G73">
            <v>-0.63299999999999557</v>
          </cell>
          <cell r="H73">
            <v>-1.5000000000000568E-2</v>
          </cell>
          <cell r="I73">
            <v>-0.57134113161444589</v>
          </cell>
          <cell r="J73">
            <v>-0.71417641451805025</v>
          </cell>
          <cell r="K73">
            <v>0</v>
          </cell>
          <cell r="L73">
            <v>29.741653116905994</v>
          </cell>
          <cell r="M73">
            <v>-4.5339669144993877E-2</v>
          </cell>
          <cell r="N73">
            <v>-2.2476198621910015</v>
          </cell>
          <cell r="O73">
            <v>-0.92914100000000133</v>
          </cell>
          <cell r="P73">
            <v>3.9999999999906777E-3</v>
          </cell>
          <cell r="Q73">
            <v>0</v>
          </cell>
          <cell r="R73">
            <v>0.12453333377777653</v>
          </cell>
          <cell r="S73">
            <v>0.15566666722222067</v>
          </cell>
          <cell r="T73">
            <v>2.875</v>
          </cell>
          <cell r="U73">
            <v>24.628441827000017</v>
          </cell>
          <cell r="V73">
            <v>1.2533451729999996</v>
          </cell>
          <cell r="W73">
            <v>-1.4000000000038426E-3</v>
          </cell>
          <cell r="X73">
            <v>-1.2000000000000028</v>
          </cell>
          <cell r="Y73">
            <v>0</v>
          </cell>
          <cell r="Z73">
            <v>0</v>
          </cell>
          <cell r="AA73">
            <v>-0.64125099999999691</v>
          </cell>
          <cell r="AB73">
            <v>-1.9599999999996953E-2</v>
          </cell>
          <cell r="AC73">
            <v>0</v>
          </cell>
          <cell r="AD73">
            <v>3.2337959999999981</v>
          </cell>
          <cell r="AE73">
            <v>0.77641053751280253</v>
          </cell>
          <cell r="AF73">
            <v>0.49885500000000604</v>
          </cell>
          <cell r="AG73">
            <v>0.63991597783251564</v>
          </cell>
          <cell r="AH73">
            <v>0</v>
          </cell>
          <cell r="AI73">
            <v>0</v>
          </cell>
          <cell r="AJ73">
            <v>4</v>
          </cell>
          <cell r="AK73">
            <v>1</v>
          </cell>
          <cell r="AL73">
            <v>0</v>
          </cell>
        </row>
        <row r="74">
          <cell r="D74" t="str">
            <v>Bio/Other</v>
          </cell>
          <cell r="F74">
            <v>-41.984999999999999</v>
          </cell>
          <cell r="G74">
            <v>9.0000000000000746E-2</v>
          </cell>
          <cell r="H74">
            <v>0</v>
          </cell>
          <cell r="I74">
            <v>-15.49551111111111</v>
          </cell>
          <cell r="J74">
            <v>-19.369388888888889</v>
          </cell>
          <cell r="K74">
            <v>0</v>
          </cell>
          <cell r="L74">
            <v>-28.129441655945101</v>
          </cell>
          <cell r="M74">
            <v>0.45191349449279983</v>
          </cell>
          <cell r="N74">
            <v>-0.8189420792625981</v>
          </cell>
          <cell r="O74">
            <v>-35.637819999999998</v>
          </cell>
          <cell r="P74">
            <v>0</v>
          </cell>
          <cell r="Q74">
            <v>0</v>
          </cell>
          <cell r="R74">
            <v>-18.269018423999999</v>
          </cell>
          <cell r="S74">
            <v>-22.836273030000001</v>
          </cell>
          <cell r="T74">
            <v>8.9492802999999732E-2</v>
          </cell>
          <cell r="U74">
            <v>-40.962891999999997</v>
          </cell>
          <cell r="V74">
            <v>9.2500000000000249E-2</v>
          </cell>
          <cell r="W74">
            <v>8.6499999999999133E-2</v>
          </cell>
          <cell r="X74">
            <v>-37.700000000000003</v>
          </cell>
          <cell r="Y74">
            <v>0</v>
          </cell>
          <cell r="Z74">
            <v>0</v>
          </cell>
          <cell r="AA74">
            <v>-37.852344000000002</v>
          </cell>
          <cell r="AB74">
            <v>0.99504199999999976</v>
          </cell>
          <cell r="AC74">
            <v>1.0425550000000019</v>
          </cell>
          <cell r="AD74">
            <v>-40.6113</v>
          </cell>
          <cell r="AE74">
            <v>-0.53110000000000035</v>
          </cell>
          <cell r="AF74">
            <v>-0.83209999999999962</v>
          </cell>
          <cell r="AG74">
            <v>-40.249823210144207</v>
          </cell>
          <cell r="AH74">
            <v>8.8675040765981095E-2</v>
          </cell>
          <cell r="AI74">
            <v>8.4025709957472827E-2</v>
          </cell>
          <cell r="AJ74">
            <v>-38.5</v>
          </cell>
          <cell r="AK74">
            <v>-0.5</v>
          </cell>
          <cell r="AL74">
            <v>0</v>
          </cell>
        </row>
        <row r="75">
          <cell r="D75" t="str">
            <v>Bio CCS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1.9309375545923761E-8</v>
          </cell>
          <cell r="AH75">
            <v>3.8334626539795805E-8</v>
          </cell>
          <cell r="AI75">
            <v>0.5591350259442327</v>
          </cell>
          <cell r="AJ75">
            <v>0</v>
          </cell>
          <cell r="AK75">
            <v>0</v>
          </cell>
          <cell r="AL75">
            <v>0</v>
          </cell>
        </row>
        <row r="76">
          <cell r="D76" t="str">
            <v>Coal</v>
          </cell>
          <cell r="F76">
            <v>-44.858000000000004</v>
          </cell>
          <cell r="G76">
            <v>-42.079999999999984</v>
          </cell>
          <cell r="H76">
            <v>-8.416000000000011</v>
          </cell>
          <cell r="I76">
            <v>-45.207425184612021</v>
          </cell>
          <cell r="J76">
            <v>-56.50928148076504</v>
          </cell>
          <cell r="K76">
            <v>-10.763128733350655</v>
          </cell>
          <cell r="L76">
            <v>21.903937419327008</v>
          </cell>
          <cell r="M76">
            <v>-8.9929166750729905</v>
          </cell>
          <cell r="N76">
            <v>-16.266328967214008</v>
          </cell>
          <cell r="O76">
            <v>-37.277324384046608</v>
          </cell>
          <cell r="P76">
            <v>-13.511938588975283</v>
          </cell>
          <cell r="Q76">
            <v>-3.8460455201181105</v>
          </cell>
          <cell r="R76">
            <v>-43.691927005188717</v>
          </cell>
          <cell r="S76">
            <v>-54.614908756485931</v>
          </cell>
          <cell r="T76">
            <v>-23.534136978999996</v>
          </cell>
          <cell r="U76">
            <v>-104.9707286355019</v>
          </cell>
          <cell r="V76">
            <v>-20.128334688999971</v>
          </cell>
          <cell r="W76">
            <v>-16.017059674000038</v>
          </cell>
          <cell r="X76">
            <v>-64.150000000000006</v>
          </cell>
          <cell r="Y76">
            <v>-16.109999999999985</v>
          </cell>
          <cell r="Z76">
            <v>-21.370000000000005</v>
          </cell>
          <cell r="AA76">
            <v>-47.399193999999994</v>
          </cell>
          <cell r="AB76">
            <v>-60.218093999999994</v>
          </cell>
          <cell r="AC76">
            <v>-11.130203000000009</v>
          </cell>
          <cell r="AD76">
            <v>-24.807691492472998</v>
          </cell>
          <cell r="AE76">
            <v>-28.90556067039401</v>
          </cell>
          <cell r="AF76">
            <v>-8.399799999999999</v>
          </cell>
          <cell r="AG76">
            <v>-41.163813081362377</v>
          </cell>
          <cell r="AH76">
            <v>-51.141839592123148</v>
          </cell>
          <cell r="AI76">
            <v>-17.910817176717472</v>
          </cell>
          <cell r="AJ76">
            <v>-33.599999999999994</v>
          </cell>
          <cell r="AK76">
            <v>-56</v>
          </cell>
          <cell r="AL76">
            <v>-18</v>
          </cell>
        </row>
        <row r="77">
          <cell r="D77" t="str">
            <v>Coal CCS</v>
          </cell>
          <cell r="F77">
            <v>0</v>
          </cell>
          <cell r="G77">
            <v>0</v>
          </cell>
          <cell r="H77">
            <v>0</v>
          </cell>
          <cell r="I77">
            <v>1.3019750156218921E-6</v>
          </cell>
          <cell r="J77">
            <v>1.6274687695273654E-6</v>
          </cell>
          <cell r="K77">
            <v>1.7973856977679574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0.23805047955555558</v>
          </cell>
          <cell r="S77">
            <v>0.29756309944444448</v>
          </cell>
          <cell r="T77">
            <v>0</v>
          </cell>
          <cell r="U77">
            <v>2.4029110530000004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1.2418978265276093E-6</v>
          </cell>
          <cell r="AH77">
            <v>8.4932113999632122E-7</v>
          </cell>
          <cell r="AI77">
            <v>5.0164751071078999E-7</v>
          </cell>
          <cell r="AJ77">
            <v>0</v>
          </cell>
          <cell r="AK77">
            <v>0</v>
          </cell>
          <cell r="AL77">
            <v>0</v>
          </cell>
        </row>
        <row r="78">
          <cell r="D78" t="str">
            <v>NGCC</v>
          </cell>
          <cell r="F78">
            <v>56.389999999999986</v>
          </cell>
          <cell r="G78">
            <v>-5.1480000000000246</v>
          </cell>
          <cell r="H78">
            <v>-1.2479999999999905</v>
          </cell>
          <cell r="I78">
            <v>37.339564658516736</v>
          </cell>
          <cell r="J78">
            <v>46.674455823145877</v>
          </cell>
          <cell r="K78">
            <v>-19.880390167758492</v>
          </cell>
          <cell r="L78">
            <v>138.63974660150842</v>
          </cell>
          <cell r="M78">
            <v>-17.714790824647196</v>
          </cell>
          <cell r="N78">
            <v>31.39541219815402</v>
          </cell>
          <cell r="O78">
            <v>109.88877713664351</v>
          </cell>
          <cell r="P78">
            <v>-0.3225645090216176</v>
          </cell>
          <cell r="Q78">
            <v>5.9286829411195754</v>
          </cell>
          <cell r="R78">
            <v>4.3464231292390991</v>
          </cell>
          <cell r="S78">
            <v>5.4330289115488881</v>
          </cell>
          <cell r="T78">
            <v>13.996928775000015</v>
          </cell>
          <cell r="U78">
            <v>25.104315802999565</v>
          </cell>
          <cell r="V78">
            <v>44.385018285000058</v>
          </cell>
          <cell r="W78">
            <v>27.723086662000014</v>
          </cell>
          <cell r="X78">
            <v>190.2</v>
          </cell>
          <cell r="Y78">
            <v>-38.5</v>
          </cell>
          <cell r="Z78">
            <v>-9.8000000000000114</v>
          </cell>
          <cell r="AA78">
            <v>17.59653499999996</v>
          </cell>
          <cell r="AB78">
            <v>31.481725999999981</v>
          </cell>
          <cell r="AC78">
            <v>20.561218000000054</v>
          </cell>
          <cell r="AD78">
            <v>13.151778873348974</v>
          </cell>
          <cell r="AE78">
            <v>36.932434287023</v>
          </cell>
          <cell r="AF78">
            <v>24.766356518864995</v>
          </cell>
          <cell r="AG78">
            <v>-19.676640089777834</v>
          </cell>
          <cell r="AH78">
            <v>20.642695322164286</v>
          </cell>
          <cell r="AI78">
            <v>54.059332201614779</v>
          </cell>
          <cell r="AJ78">
            <v>32.899999999999977</v>
          </cell>
          <cell r="AK78">
            <v>46</v>
          </cell>
          <cell r="AL78">
            <v>7</v>
          </cell>
        </row>
        <row r="79">
          <cell r="D79" t="str">
            <v>NGCC CCS</v>
          </cell>
          <cell r="F79">
            <v>0</v>
          </cell>
          <cell r="G79">
            <v>0</v>
          </cell>
          <cell r="H79">
            <v>0</v>
          </cell>
          <cell r="I79">
            <v>6.3052148754390748E-6</v>
          </cell>
          <cell r="J79">
            <v>7.8815185942988444E-6</v>
          </cell>
          <cell r="K79">
            <v>6.3065185984133878</v>
          </cell>
          <cell r="L79">
            <v>0.17159150482781599</v>
          </cell>
          <cell r="M79">
            <v>8.1103413400557989E-2</v>
          </cell>
          <cell r="N79">
            <v>-0.25269491822837398</v>
          </cell>
          <cell r="O79">
            <v>0</v>
          </cell>
          <cell r="P79">
            <v>0</v>
          </cell>
          <cell r="Q79">
            <v>0</v>
          </cell>
          <cell r="R79">
            <v>1.4582949928888889</v>
          </cell>
          <cell r="S79">
            <v>1.8228687411111113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0.206371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5.7698901911668654E-7</v>
          </cell>
          <cell r="AH79">
            <v>1.4135767209226469E-6</v>
          </cell>
          <cell r="AI79">
            <v>1.0863860951698258E-6</v>
          </cell>
          <cell r="AJ79">
            <v>0.5</v>
          </cell>
          <cell r="AK79">
            <v>0.5</v>
          </cell>
          <cell r="AL79">
            <v>0</v>
          </cell>
        </row>
        <row r="80">
          <cell r="D80" t="str">
            <v>NGGT</v>
          </cell>
          <cell r="F80">
            <v>-78.450999999999993</v>
          </cell>
          <cell r="G80">
            <v>45.599999999999994</v>
          </cell>
          <cell r="H80">
            <v>32.099999999999994</v>
          </cell>
          <cell r="I80">
            <v>-48.164462370492686</v>
          </cell>
          <cell r="J80">
            <v>-60.205577963115886</v>
          </cell>
          <cell r="K80">
            <v>-5.5372918282129575</v>
          </cell>
          <cell r="L80">
            <v>-10.384566451125579</v>
          </cell>
          <cell r="M80">
            <v>-8.5293437303856763</v>
          </cell>
          <cell r="N80">
            <v>15.116309576888966</v>
          </cell>
          <cell r="O80">
            <v>-72.279046181409996</v>
          </cell>
          <cell r="P80">
            <v>-2.2452051896618457</v>
          </cell>
          <cell r="Q80">
            <v>1.3799999999999955</v>
          </cell>
          <cell r="R80">
            <v>16.688428844888875</v>
          </cell>
          <cell r="S80">
            <v>20.860536056111101</v>
          </cell>
          <cell r="T80">
            <v>18.796674855000049</v>
          </cell>
          <cell r="U80">
            <v>-10.936122157</v>
          </cell>
          <cell r="V80">
            <v>-0.64206433699999366</v>
          </cell>
          <cell r="W80">
            <v>0.21551595100001464</v>
          </cell>
          <cell r="X80">
            <v>-212</v>
          </cell>
          <cell r="Y80">
            <v>0</v>
          </cell>
          <cell r="Z80">
            <v>0</v>
          </cell>
          <cell r="AA80">
            <v>28.283929999999998</v>
          </cell>
          <cell r="AB80">
            <v>32.31640699999997</v>
          </cell>
          <cell r="AC80">
            <v>27.319008999999994</v>
          </cell>
          <cell r="AD80">
            <v>-88.999605826293006</v>
          </cell>
          <cell r="AE80">
            <v>-6.3763641460000002</v>
          </cell>
          <cell r="AF80">
            <v>-1.9324574003479995</v>
          </cell>
          <cell r="AG80">
            <v>-32.888983101220902</v>
          </cell>
          <cell r="AH80">
            <v>-7.6281612879962495</v>
          </cell>
          <cell r="AI80">
            <v>-15.520348172910843</v>
          </cell>
          <cell r="AJ80">
            <v>-69.5</v>
          </cell>
          <cell r="AK80">
            <v>0.5</v>
          </cell>
          <cell r="AL80">
            <v>-3</v>
          </cell>
        </row>
        <row r="81">
          <cell r="D81" t="str">
            <v>Hydrogen Blue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</row>
        <row r="82">
          <cell r="D82" t="str">
            <v>Wind</v>
          </cell>
          <cell r="F82">
            <v>-6.0270000000000152</v>
          </cell>
          <cell r="G82">
            <v>58.069999999999993</v>
          </cell>
          <cell r="H82">
            <v>40.990000000000038</v>
          </cell>
          <cell r="I82">
            <v>22.756580618699047</v>
          </cell>
          <cell r="J82">
            <v>28.445725773373823</v>
          </cell>
          <cell r="K82">
            <v>64.855046791712397</v>
          </cell>
          <cell r="L82">
            <v>10.229199999999992</v>
          </cell>
          <cell r="M82">
            <v>48.329900000000009</v>
          </cell>
          <cell r="N82">
            <v>17.02770000000001</v>
          </cell>
          <cell r="O82">
            <v>84.115341058596414</v>
          </cell>
          <cell r="P82">
            <v>36.176863431953961</v>
          </cell>
          <cell r="Q82">
            <v>28.903950872057123</v>
          </cell>
          <cell r="R82">
            <v>18.943204167555564</v>
          </cell>
          <cell r="S82">
            <v>23.679005209444426</v>
          </cell>
          <cell r="T82">
            <v>52.071530071999973</v>
          </cell>
          <cell r="U82">
            <v>23.742317000999975</v>
          </cell>
          <cell r="V82">
            <v>27.728454072999938</v>
          </cell>
          <cell r="W82">
            <v>54.704838526000003</v>
          </cell>
          <cell r="X82">
            <v>20.900000000000006</v>
          </cell>
          <cell r="Y82">
            <v>9.4000000000000057</v>
          </cell>
          <cell r="Z82">
            <v>4.1999999999999886</v>
          </cell>
          <cell r="AA82">
            <v>52.844752</v>
          </cell>
          <cell r="AB82">
            <v>21.46499</v>
          </cell>
          <cell r="AC82">
            <v>16.196594000000005</v>
          </cell>
          <cell r="AD82">
            <v>6.9702237683029864</v>
          </cell>
          <cell r="AE82">
            <v>23.695502670925009</v>
          </cell>
          <cell r="AF82">
            <v>36.238153938604995</v>
          </cell>
          <cell r="AG82">
            <v>-0.19363401171301575</v>
          </cell>
          <cell r="AH82">
            <v>19.320001583975426</v>
          </cell>
          <cell r="AI82">
            <v>-2.0986105521381262</v>
          </cell>
          <cell r="AJ82">
            <v>44.5</v>
          </cell>
          <cell r="AK82">
            <v>83.5</v>
          </cell>
          <cell r="AL82">
            <v>81</v>
          </cell>
        </row>
        <row r="83">
          <cell r="D83" t="str">
            <v>Solar Utility</v>
          </cell>
          <cell r="F83">
            <v>57.070999999999998</v>
          </cell>
          <cell r="G83">
            <v>78.605999999999995</v>
          </cell>
          <cell r="H83">
            <v>76.164000000000016</v>
          </cell>
          <cell r="I83">
            <v>54.083105409743439</v>
          </cell>
          <cell r="J83">
            <v>67.603881762179327</v>
          </cell>
          <cell r="K83">
            <v>109.43119251456292</v>
          </cell>
          <cell r="L83">
            <v>126.56984431842798</v>
          </cell>
          <cell r="M83">
            <v>110.52244460100169</v>
          </cell>
          <cell r="N83">
            <v>58.007536827470005</v>
          </cell>
          <cell r="O83">
            <v>109.32307037838973</v>
          </cell>
          <cell r="P83">
            <v>75.774229806146593</v>
          </cell>
          <cell r="Q83">
            <v>96.256836641910752</v>
          </cell>
          <cell r="R83">
            <v>38.307985945333328</v>
          </cell>
          <cell r="S83">
            <v>47.884982431666671</v>
          </cell>
          <cell r="T83">
            <v>68.206655126000015</v>
          </cell>
          <cell r="U83">
            <v>73.52337568658993</v>
          </cell>
          <cell r="V83">
            <v>11.857622754000033</v>
          </cell>
          <cell r="W83">
            <v>97.959134645999995</v>
          </cell>
          <cell r="X83">
            <v>137.80000000000001</v>
          </cell>
          <cell r="Y83">
            <v>12.399999999999977</v>
          </cell>
          <cell r="Z83">
            <v>12.5</v>
          </cell>
          <cell r="AA83">
            <v>152.651712</v>
          </cell>
          <cell r="AB83">
            <v>34.388725999999991</v>
          </cell>
          <cell r="AC83">
            <v>121.93069200000002</v>
          </cell>
          <cell r="AD83">
            <v>54.963444292421997</v>
          </cell>
          <cell r="AE83">
            <v>62.550869461942995</v>
          </cell>
          <cell r="AF83">
            <v>18.838655441946997</v>
          </cell>
          <cell r="AG83">
            <v>80.428539718130423</v>
          </cell>
          <cell r="AH83">
            <v>5.0827580620240269</v>
          </cell>
          <cell r="AI83">
            <v>1.3027839902257199</v>
          </cell>
          <cell r="AJ83">
            <v>57</v>
          </cell>
          <cell r="AK83">
            <v>141</v>
          </cell>
          <cell r="AL83">
            <v>198</v>
          </cell>
        </row>
        <row r="84">
          <cell r="D84" t="str">
            <v>Solar Distributed</v>
          </cell>
          <cell r="F84">
            <v>23.497999999999998</v>
          </cell>
          <cell r="G84">
            <v>14.548999999999999</v>
          </cell>
          <cell r="H84">
            <v>13.820000000000007</v>
          </cell>
          <cell r="I84">
            <v>-14.666666666666664</v>
          </cell>
          <cell r="J84">
            <v>-18.333333333333336</v>
          </cell>
          <cell r="K84">
            <v>0</v>
          </cell>
          <cell r="L84">
            <v>-20.368744318427986</v>
          </cell>
          <cell r="M84">
            <v>17.245155398998342</v>
          </cell>
          <cell r="N84">
            <v>8.6013631725299824</v>
          </cell>
          <cell r="O84">
            <v>-33</v>
          </cell>
          <cell r="P84">
            <v>0</v>
          </cell>
          <cell r="Q84">
            <v>0</v>
          </cell>
          <cell r="R84">
            <v>18.307783340846001</v>
          </cell>
          <cell r="S84">
            <v>22.884729176057505</v>
          </cell>
          <cell r="T84">
            <v>19.963764359453293</v>
          </cell>
          <cell r="U84">
            <v>-33</v>
          </cell>
          <cell r="V84">
            <v>0</v>
          </cell>
          <cell r="W84">
            <v>0</v>
          </cell>
          <cell r="X84">
            <v>-33</v>
          </cell>
          <cell r="Y84">
            <v>0</v>
          </cell>
          <cell r="Z84">
            <v>0</v>
          </cell>
          <cell r="AA84">
            <v>26.733021000000001</v>
          </cell>
          <cell r="AB84">
            <v>48.707355</v>
          </cell>
          <cell r="AC84">
            <v>27.769646000000009</v>
          </cell>
          <cell r="AD84">
            <v>-1.101454545454601</v>
          </cell>
          <cell r="AE84">
            <v>28.264636363636399</v>
          </cell>
          <cell r="AF84">
            <v>26.774590909090904</v>
          </cell>
          <cell r="AG84">
            <v>23.933423151818062</v>
          </cell>
          <cell r="AH84">
            <v>21.970690607519941</v>
          </cell>
          <cell r="AI84">
            <v>21.979826460449829</v>
          </cell>
          <cell r="AJ84">
            <v>39.5</v>
          </cell>
          <cell r="AK84">
            <v>27.5</v>
          </cell>
          <cell r="AL84">
            <v>31</v>
          </cell>
        </row>
        <row r="85">
          <cell r="D85" t="str">
            <v>Hydrogen Green</v>
          </cell>
          <cell r="F85">
            <v>0</v>
          </cell>
          <cell r="G85">
            <v>0</v>
          </cell>
          <cell r="H85">
            <v>0</v>
          </cell>
          <cell r="I85">
            <v>2.9678328051707437E-6</v>
          </cell>
          <cell r="J85">
            <v>3.7097910064634302E-6</v>
          </cell>
          <cell r="K85">
            <v>1.9669699546721064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1.1105215645072511E-6</v>
          </cell>
          <cell r="AH85">
            <v>7.4791499027707255E-7</v>
          </cell>
          <cell r="AI85">
            <v>4.3099004525174727E-7</v>
          </cell>
          <cell r="AJ85">
            <v>0</v>
          </cell>
          <cell r="AK85">
            <v>0</v>
          </cell>
          <cell r="AL85">
            <v>0</v>
          </cell>
        </row>
        <row r="86">
          <cell r="D86" t="str">
            <v>Storage</v>
          </cell>
          <cell r="F86">
            <v>-17.776000000000003</v>
          </cell>
          <cell r="G86">
            <v>5.0060000000000002</v>
          </cell>
          <cell r="H86">
            <v>3.5299999999999994</v>
          </cell>
          <cell r="I86">
            <v>-0.56151638341017573</v>
          </cell>
          <cell r="J86">
            <v>-0.70189547926272056</v>
          </cell>
          <cell r="K86">
            <v>70.939050239400913</v>
          </cell>
          <cell r="L86">
            <v>-24.893520333483814</v>
          </cell>
          <cell r="M86">
            <v>3.3496489350223317</v>
          </cell>
          <cell r="N86">
            <v>2.0946918286565301</v>
          </cell>
          <cell r="O86">
            <v>10.379015270809685</v>
          </cell>
          <cell r="P86">
            <v>9.2811041430954049</v>
          </cell>
          <cell r="Q86">
            <v>4.197331523298395</v>
          </cell>
          <cell r="R86">
            <v>12.331451138666669</v>
          </cell>
          <cell r="S86">
            <v>15.414313923333332</v>
          </cell>
          <cell r="T86">
            <v>15.892344948000002</v>
          </cell>
          <cell r="U86">
            <v>-2.2939039999947397E-3</v>
          </cell>
          <cell r="V86">
            <v>6.8155047029999949</v>
          </cell>
          <cell r="W86">
            <v>46.279312900000008</v>
          </cell>
          <cell r="X86">
            <v>10.8</v>
          </cell>
          <cell r="Y86">
            <v>2.6000000000000014</v>
          </cell>
          <cell r="Z86">
            <v>2.1999999999999957</v>
          </cell>
          <cell r="AA86">
            <v>8.4591969999999996</v>
          </cell>
          <cell r="AB86">
            <v>4.1747359999999958</v>
          </cell>
          <cell r="AC86">
            <v>4.5370950000000079</v>
          </cell>
          <cell r="AD86">
            <v>4.9115186645048006</v>
          </cell>
          <cell r="AE86">
            <v>7.5973988220137016</v>
          </cell>
          <cell r="AF86">
            <v>13.486260854559696</v>
          </cell>
          <cell r="AG86">
            <v>22.594700656850268</v>
          </cell>
          <cell r="AH86">
            <v>2.1341477695828601</v>
          </cell>
          <cell r="AI86">
            <v>2.2651092555910139</v>
          </cell>
          <cell r="AJ86">
            <v>0.19999999999999929</v>
          </cell>
          <cell r="AK86">
            <v>20</v>
          </cell>
          <cell r="AL86">
            <v>87</v>
          </cell>
        </row>
        <row r="87">
          <cell r="D87" t="str">
            <v>Other</v>
          </cell>
          <cell r="F87">
            <v>28.233000000000001</v>
          </cell>
          <cell r="G87">
            <v>0.24800000000000111</v>
          </cell>
          <cell r="H87">
            <v>0.13999999999999702</v>
          </cell>
          <cell r="I87">
            <v>21.447403046717657</v>
          </cell>
          <cell r="J87">
            <v>26.809253808397077</v>
          </cell>
          <cell r="K87">
            <v>-12.824241291729734</v>
          </cell>
          <cell r="L87">
            <v>6.0567118555990298</v>
          </cell>
          <cell r="M87">
            <v>1.4839692879246806</v>
          </cell>
          <cell r="N87">
            <v>0.20441356077074957</v>
          </cell>
          <cell r="O87">
            <v>32.813980000000001</v>
          </cell>
          <cell r="P87">
            <v>-2.7299999999996771E-2</v>
          </cell>
          <cell r="Q87">
            <v>0</v>
          </cell>
          <cell r="R87">
            <v>3.0885777777777776</v>
          </cell>
          <cell r="S87">
            <v>3.8607222222222224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3.8</v>
          </cell>
          <cell r="Y87">
            <v>0</v>
          </cell>
          <cell r="Z87">
            <v>0</v>
          </cell>
          <cell r="AA87">
            <v>0.26036799999999999</v>
          </cell>
          <cell r="AB87">
            <v>0</v>
          </cell>
          <cell r="AC87">
            <v>-1.0999999999999899E-3</v>
          </cell>
          <cell r="AD87">
            <v>71.006757358744807</v>
          </cell>
          <cell r="AE87">
            <v>-9.0727925154861069</v>
          </cell>
          <cell r="AF87">
            <v>-7.2021695457638018</v>
          </cell>
          <cell r="AG87">
            <v>0</v>
          </cell>
          <cell r="AH87">
            <v>0</v>
          </cell>
          <cell r="AI87">
            <v>0</v>
          </cell>
          <cell r="AJ87">
            <v>56.5</v>
          </cell>
          <cell r="AK87">
            <v>-38.5</v>
          </cell>
          <cell r="AL87">
            <v>-9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lti_model_capacities"/>
    </sheetNames>
    <sheetDataSet>
      <sheetData sheetId="0">
        <row r="1">
          <cell r="A1" t="str">
            <v>year</v>
          </cell>
          <cell r="B1" t="str">
            <v>scenario</v>
          </cell>
          <cell r="C1" t="str">
            <v>technology</v>
          </cell>
          <cell r="D1" t="str">
            <v>newval</v>
          </cell>
        </row>
        <row r="2">
          <cell r="A2">
            <v>2022</v>
          </cell>
          <cell r="B2" t="str">
            <v>IRA</v>
          </cell>
          <cell r="C2" t="str">
            <v>Bio CCS</v>
          </cell>
          <cell r="D2">
            <v>2.5051571381116901E-4</v>
          </cell>
        </row>
        <row r="3">
          <cell r="A3">
            <v>2022</v>
          </cell>
          <cell r="B3" t="str">
            <v>IRA</v>
          </cell>
          <cell r="C3" t="str">
            <v>Biomass</v>
          </cell>
          <cell r="D3">
            <v>-8.6715366201672808</v>
          </cell>
        </row>
        <row r="4">
          <cell r="A4">
            <v>2022</v>
          </cell>
          <cell r="B4" t="str">
            <v>IRA</v>
          </cell>
          <cell r="C4" t="str">
            <v>Coal</v>
          </cell>
          <cell r="D4">
            <v>-16.164082950028799</v>
          </cell>
        </row>
        <row r="5">
          <cell r="A5">
            <v>2022</v>
          </cell>
          <cell r="B5" t="str">
            <v>IRA</v>
          </cell>
          <cell r="C5" t="str">
            <v>Coal CCS</v>
          </cell>
          <cell r="D5">
            <v>1.1178629449712301</v>
          </cell>
        </row>
        <row r="6">
          <cell r="A6">
            <v>2022</v>
          </cell>
          <cell r="B6" t="str">
            <v>IRA</v>
          </cell>
          <cell r="C6" t="str">
            <v>Gas CCS</v>
          </cell>
          <cell r="D6">
            <v>0.82458514241749803</v>
          </cell>
        </row>
        <row r="7">
          <cell r="A7">
            <v>2022</v>
          </cell>
          <cell r="B7" t="str">
            <v>IRA</v>
          </cell>
          <cell r="C7" t="str">
            <v>Hydro</v>
          </cell>
          <cell r="D7">
            <v>1.28878102258643</v>
          </cell>
        </row>
        <row r="8">
          <cell r="A8">
            <v>2022</v>
          </cell>
          <cell r="B8" t="str">
            <v>IRA</v>
          </cell>
          <cell r="C8" t="str">
            <v>Hydrogen Blue</v>
          </cell>
          <cell r="D8">
            <v>0</v>
          </cell>
        </row>
        <row r="9">
          <cell r="A9">
            <v>2022</v>
          </cell>
          <cell r="B9" t="str">
            <v>IRA</v>
          </cell>
          <cell r="C9" t="str">
            <v>Hydrogen Green</v>
          </cell>
          <cell r="D9">
            <v>2.91692696277626E-2</v>
          </cell>
        </row>
        <row r="10">
          <cell r="A10">
            <v>2022</v>
          </cell>
          <cell r="B10" t="str">
            <v>IRA</v>
          </cell>
          <cell r="C10" t="str">
            <v>NGCC</v>
          </cell>
          <cell r="D10">
            <v>10.0801414272633</v>
          </cell>
        </row>
        <row r="11">
          <cell r="A11">
            <v>2022</v>
          </cell>
          <cell r="B11" t="str">
            <v>IRA</v>
          </cell>
          <cell r="C11" t="str">
            <v>NGGT</v>
          </cell>
          <cell r="D11">
            <v>-12.388987254941901</v>
          </cell>
        </row>
        <row r="12">
          <cell r="A12">
            <v>2022</v>
          </cell>
          <cell r="B12" t="str">
            <v>IRA</v>
          </cell>
          <cell r="C12" t="str">
            <v>Nuclear Existing</v>
          </cell>
          <cell r="D12">
            <v>-0.219061348332384</v>
          </cell>
        </row>
        <row r="13">
          <cell r="A13">
            <v>2022</v>
          </cell>
          <cell r="B13" t="str">
            <v>IRA</v>
          </cell>
          <cell r="C13" t="str">
            <v>Nuclear New</v>
          </cell>
          <cell r="D13">
            <v>0.15079550832916599</v>
          </cell>
        </row>
        <row r="14">
          <cell r="A14">
            <v>2022</v>
          </cell>
          <cell r="B14" t="str">
            <v>IRA</v>
          </cell>
          <cell r="C14" t="str">
            <v>Solar Distributed</v>
          </cell>
          <cell r="D14">
            <v>1.0736126741124301</v>
          </cell>
        </row>
        <row r="15">
          <cell r="A15">
            <v>2022</v>
          </cell>
          <cell r="B15" t="str">
            <v>IRA</v>
          </cell>
          <cell r="C15" t="str">
            <v>Storage</v>
          </cell>
          <cell r="D15">
            <v>2.1260398431459002</v>
          </cell>
        </row>
        <row r="16">
          <cell r="A16">
            <v>2022</v>
          </cell>
          <cell r="B16" t="str">
            <v>IRA</v>
          </cell>
          <cell r="C16" t="str">
            <v>onshore wind</v>
          </cell>
          <cell r="D16">
            <v>12.4065665157254</v>
          </cell>
        </row>
        <row r="17">
          <cell r="A17">
            <v>2022</v>
          </cell>
          <cell r="B17" t="str">
            <v>IRA</v>
          </cell>
          <cell r="C17" t="str">
            <v>utility-scale solar pv</v>
          </cell>
          <cell r="D17">
            <v>26.892292827470499</v>
          </cell>
        </row>
        <row r="18">
          <cell r="A18">
            <v>2022</v>
          </cell>
          <cell r="B18" t="str">
            <v>Ref</v>
          </cell>
          <cell r="C18" t="str">
            <v>Bio CCS</v>
          </cell>
          <cell r="D18">
            <v>4.3884944422554E-10</v>
          </cell>
        </row>
        <row r="19">
          <cell r="A19">
            <v>2022</v>
          </cell>
          <cell r="B19" t="str">
            <v>Ref</v>
          </cell>
          <cell r="C19" t="str">
            <v>Biomass</v>
          </cell>
          <cell r="D19">
            <v>-8.5316625091181901</v>
          </cell>
        </row>
        <row r="20">
          <cell r="A20">
            <v>2022</v>
          </cell>
          <cell r="B20" t="str">
            <v>Ref</v>
          </cell>
          <cell r="C20" t="str">
            <v>Coal</v>
          </cell>
          <cell r="D20">
            <v>-10.573231053723999</v>
          </cell>
        </row>
        <row r="21">
          <cell r="A21">
            <v>2022</v>
          </cell>
          <cell r="B21" t="str">
            <v>Ref</v>
          </cell>
          <cell r="C21" t="str">
            <v>Coal CCS</v>
          </cell>
          <cell r="D21">
            <v>6.00219108279181E-2</v>
          </cell>
        </row>
        <row r="22">
          <cell r="A22">
            <v>2022</v>
          </cell>
          <cell r="B22" t="str">
            <v>Ref</v>
          </cell>
          <cell r="C22" t="str">
            <v>Gas CCS</v>
          </cell>
          <cell r="D22">
            <v>4.84066677254682E-2</v>
          </cell>
        </row>
        <row r="23">
          <cell r="A23">
            <v>2022</v>
          </cell>
          <cell r="B23" t="str">
            <v>Ref</v>
          </cell>
          <cell r="C23" t="str">
            <v>Hydro</v>
          </cell>
          <cell r="D23">
            <v>1.3374456164523101</v>
          </cell>
        </row>
        <row r="24">
          <cell r="A24">
            <v>2022</v>
          </cell>
          <cell r="B24" t="str">
            <v>Ref</v>
          </cell>
          <cell r="C24" t="str">
            <v>Hydrogen Blue</v>
          </cell>
          <cell r="D24">
            <v>0</v>
          </cell>
        </row>
        <row r="25">
          <cell r="A25">
            <v>2022</v>
          </cell>
          <cell r="B25" t="str">
            <v>Ref</v>
          </cell>
          <cell r="C25" t="str">
            <v>Hydrogen Green</v>
          </cell>
          <cell r="D25">
            <v>9.2689872038136206E-8</v>
          </cell>
        </row>
        <row r="26">
          <cell r="A26">
            <v>2022</v>
          </cell>
          <cell r="B26" t="str">
            <v>Ref</v>
          </cell>
          <cell r="C26" t="str">
            <v>NGCC</v>
          </cell>
          <cell r="D26">
            <v>13.77001138892</v>
          </cell>
        </row>
        <row r="27">
          <cell r="A27">
            <v>2022</v>
          </cell>
          <cell r="B27" t="str">
            <v>Ref</v>
          </cell>
          <cell r="C27" t="str">
            <v>NGGT</v>
          </cell>
          <cell r="D27">
            <v>-13.150714255514901</v>
          </cell>
        </row>
        <row r="28">
          <cell r="A28">
            <v>2022</v>
          </cell>
          <cell r="B28" t="str">
            <v>Ref</v>
          </cell>
          <cell r="C28" t="str">
            <v>Nuclear Existing</v>
          </cell>
          <cell r="D28">
            <v>-0.57835536230818896</v>
          </cell>
        </row>
        <row r="29">
          <cell r="A29">
            <v>2022</v>
          </cell>
          <cell r="B29" t="str">
            <v>Ref</v>
          </cell>
          <cell r="C29" t="str">
            <v>Nuclear New</v>
          </cell>
          <cell r="D29">
            <v>0.16807431954080199</v>
          </cell>
        </row>
        <row r="30">
          <cell r="A30">
            <v>2022</v>
          </cell>
          <cell r="B30" t="str">
            <v>Ref</v>
          </cell>
          <cell r="C30" t="str">
            <v>Solar Distributed</v>
          </cell>
          <cell r="D30">
            <v>-7.1923591770118006E-2</v>
          </cell>
        </row>
        <row r="31">
          <cell r="A31">
            <v>2022</v>
          </cell>
          <cell r="B31" t="str">
            <v>Ref</v>
          </cell>
          <cell r="C31" t="str">
            <v>Storage</v>
          </cell>
          <cell r="D31">
            <v>0.60096709340766896</v>
          </cell>
        </row>
        <row r="32">
          <cell r="A32">
            <v>2022</v>
          </cell>
          <cell r="B32" t="str">
            <v>Ref</v>
          </cell>
          <cell r="C32" t="str">
            <v>onshore wind</v>
          </cell>
          <cell r="D32">
            <v>6.3359314682373</v>
          </cell>
        </row>
        <row r="33">
          <cell r="A33">
            <v>2022</v>
          </cell>
          <cell r="B33" t="str">
            <v>Ref</v>
          </cell>
          <cell r="C33" t="str">
            <v>utility-scale solar pv</v>
          </cell>
          <cell r="D33">
            <v>21.402774494296299</v>
          </cell>
        </row>
        <row r="34">
          <cell r="A34">
            <v>2023</v>
          </cell>
          <cell r="B34" t="str">
            <v>IRA</v>
          </cell>
          <cell r="C34" t="str">
            <v>Bio CCS</v>
          </cell>
          <cell r="D34">
            <v>2.5051571381116901E-4</v>
          </cell>
        </row>
        <row r="35">
          <cell r="A35">
            <v>2023</v>
          </cell>
          <cell r="B35" t="str">
            <v>IRA</v>
          </cell>
          <cell r="C35" t="str">
            <v>Biomass</v>
          </cell>
          <cell r="D35">
            <v>-8.6715366201672808</v>
          </cell>
        </row>
        <row r="36">
          <cell r="A36">
            <v>2023</v>
          </cell>
          <cell r="B36" t="str">
            <v>IRA</v>
          </cell>
          <cell r="C36" t="str">
            <v>Coal</v>
          </cell>
          <cell r="D36">
            <v>-16.164082950028799</v>
          </cell>
        </row>
        <row r="37">
          <cell r="A37">
            <v>2023</v>
          </cell>
          <cell r="B37" t="str">
            <v>IRA</v>
          </cell>
          <cell r="C37" t="str">
            <v>Coal CCS</v>
          </cell>
          <cell r="D37">
            <v>1.1178629449712301</v>
          </cell>
        </row>
        <row r="38">
          <cell r="A38">
            <v>2023</v>
          </cell>
          <cell r="B38" t="str">
            <v>IRA</v>
          </cell>
          <cell r="C38" t="str">
            <v>Gas CCS</v>
          </cell>
          <cell r="D38">
            <v>0.82458514241749803</v>
          </cell>
        </row>
        <row r="39">
          <cell r="A39">
            <v>2023</v>
          </cell>
          <cell r="B39" t="str">
            <v>IRA</v>
          </cell>
          <cell r="C39" t="str">
            <v>Hydro</v>
          </cell>
          <cell r="D39">
            <v>1.28878102258643</v>
          </cell>
        </row>
        <row r="40">
          <cell r="A40">
            <v>2023</v>
          </cell>
          <cell r="B40" t="str">
            <v>IRA</v>
          </cell>
          <cell r="C40" t="str">
            <v>Hydrogen Blue</v>
          </cell>
          <cell r="D40">
            <v>0</v>
          </cell>
        </row>
        <row r="41">
          <cell r="A41">
            <v>2023</v>
          </cell>
          <cell r="B41" t="str">
            <v>IRA</v>
          </cell>
          <cell r="C41" t="str">
            <v>Hydrogen Green</v>
          </cell>
          <cell r="D41">
            <v>2.91692696277626E-2</v>
          </cell>
        </row>
        <row r="42">
          <cell r="A42">
            <v>2023</v>
          </cell>
          <cell r="B42" t="str">
            <v>IRA</v>
          </cell>
          <cell r="C42" t="str">
            <v>NGCC</v>
          </cell>
          <cell r="D42">
            <v>10.0801414272633</v>
          </cell>
        </row>
        <row r="43">
          <cell r="A43">
            <v>2023</v>
          </cell>
          <cell r="B43" t="str">
            <v>IRA</v>
          </cell>
          <cell r="C43" t="str">
            <v>NGGT</v>
          </cell>
          <cell r="D43">
            <v>-12.388987254941901</v>
          </cell>
        </row>
        <row r="44">
          <cell r="A44">
            <v>2023</v>
          </cell>
          <cell r="B44" t="str">
            <v>IRA</v>
          </cell>
          <cell r="C44" t="str">
            <v>Nuclear Existing</v>
          </cell>
          <cell r="D44">
            <v>-0.219061348332384</v>
          </cell>
        </row>
        <row r="45">
          <cell r="A45">
            <v>2023</v>
          </cell>
          <cell r="B45" t="str">
            <v>IRA</v>
          </cell>
          <cell r="C45" t="str">
            <v>Nuclear New</v>
          </cell>
          <cell r="D45">
            <v>0.15079550832916599</v>
          </cell>
        </row>
        <row r="46">
          <cell r="A46">
            <v>2023</v>
          </cell>
          <cell r="B46" t="str">
            <v>IRA</v>
          </cell>
          <cell r="C46" t="str">
            <v>Solar Distributed</v>
          </cell>
          <cell r="D46">
            <v>1.0736126741124301</v>
          </cell>
        </row>
        <row r="47">
          <cell r="A47">
            <v>2023</v>
          </cell>
          <cell r="B47" t="str">
            <v>IRA</v>
          </cell>
          <cell r="C47" t="str">
            <v>Storage</v>
          </cell>
          <cell r="D47">
            <v>2.1260398431459002</v>
          </cell>
        </row>
        <row r="48">
          <cell r="A48">
            <v>2023</v>
          </cell>
          <cell r="B48" t="str">
            <v>IRA</v>
          </cell>
          <cell r="C48" t="str">
            <v>onshore wind</v>
          </cell>
          <cell r="D48">
            <v>12.4065665157254</v>
          </cell>
        </row>
        <row r="49">
          <cell r="A49">
            <v>2023</v>
          </cell>
          <cell r="B49" t="str">
            <v>IRA</v>
          </cell>
          <cell r="C49" t="str">
            <v>utility-scale solar pv</v>
          </cell>
          <cell r="D49">
            <v>26.892292827470499</v>
          </cell>
        </row>
        <row r="50">
          <cell r="A50">
            <v>2023</v>
          </cell>
          <cell r="B50" t="str">
            <v>Ref</v>
          </cell>
          <cell r="C50" t="str">
            <v>Bio CCS</v>
          </cell>
          <cell r="D50">
            <v>4.3884944422554E-10</v>
          </cell>
        </row>
        <row r="51">
          <cell r="A51">
            <v>2023</v>
          </cell>
          <cell r="B51" t="str">
            <v>Ref</v>
          </cell>
          <cell r="C51" t="str">
            <v>Biomass</v>
          </cell>
          <cell r="D51">
            <v>-8.5316625091181901</v>
          </cell>
        </row>
        <row r="52">
          <cell r="A52">
            <v>2023</v>
          </cell>
          <cell r="B52" t="str">
            <v>Ref</v>
          </cell>
          <cell r="C52" t="str">
            <v>Coal</v>
          </cell>
          <cell r="D52">
            <v>-10.573231053723999</v>
          </cell>
        </row>
        <row r="53">
          <cell r="A53">
            <v>2023</v>
          </cell>
          <cell r="B53" t="str">
            <v>Ref</v>
          </cell>
          <cell r="C53" t="str">
            <v>Coal CCS</v>
          </cell>
          <cell r="D53">
            <v>6.00219108279181E-2</v>
          </cell>
        </row>
        <row r="54">
          <cell r="A54">
            <v>2023</v>
          </cell>
          <cell r="B54" t="str">
            <v>Ref</v>
          </cell>
          <cell r="C54" t="str">
            <v>Gas CCS</v>
          </cell>
          <cell r="D54">
            <v>4.84066677254682E-2</v>
          </cell>
        </row>
        <row r="55">
          <cell r="A55">
            <v>2023</v>
          </cell>
          <cell r="B55" t="str">
            <v>Ref</v>
          </cell>
          <cell r="C55" t="str">
            <v>Hydro</v>
          </cell>
          <cell r="D55">
            <v>1.3374456164523101</v>
          </cell>
        </row>
        <row r="56">
          <cell r="A56">
            <v>2023</v>
          </cell>
          <cell r="B56" t="str">
            <v>Ref</v>
          </cell>
          <cell r="C56" t="str">
            <v>Hydrogen Blue</v>
          </cell>
          <cell r="D56">
            <v>0</v>
          </cell>
        </row>
        <row r="57">
          <cell r="A57">
            <v>2023</v>
          </cell>
          <cell r="B57" t="str">
            <v>Ref</v>
          </cell>
          <cell r="C57" t="str">
            <v>Hydrogen Green</v>
          </cell>
          <cell r="D57">
            <v>9.2689872038136206E-8</v>
          </cell>
        </row>
        <row r="58">
          <cell r="A58">
            <v>2023</v>
          </cell>
          <cell r="B58" t="str">
            <v>Ref</v>
          </cell>
          <cell r="C58" t="str">
            <v>NGCC</v>
          </cell>
          <cell r="D58">
            <v>13.77001138892</v>
          </cell>
        </row>
        <row r="59">
          <cell r="A59">
            <v>2023</v>
          </cell>
          <cell r="B59" t="str">
            <v>Ref</v>
          </cell>
          <cell r="C59" t="str">
            <v>NGGT</v>
          </cell>
          <cell r="D59">
            <v>-13.150714255514901</v>
          </cell>
        </row>
        <row r="60">
          <cell r="A60">
            <v>2023</v>
          </cell>
          <cell r="B60" t="str">
            <v>Ref</v>
          </cell>
          <cell r="C60" t="str">
            <v>Nuclear Existing</v>
          </cell>
          <cell r="D60">
            <v>-0.57835536230818896</v>
          </cell>
        </row>
        <row r="61">
          <cell r="A61">
            <v>2023</v>
          </cell>
          <cell r="B61" t="str">
            <v>Ref</v>
          </cell>
          <cell r="C61" t="str">
            <v>Nuclear New</v>
          </cell>
          <cell r="D61">
            <v>0.16807431954080199</v>
          </cell>
        </row>
        <row r="62">
          <cell r="A62">
            <v>2023</v>
          </cell>
          <cell r="B62" t="str">
            <v>Ref</v>
          </cell>
          <cell r="C62" t="str">
            <v>Solar Distributed</v>
          </cell>
          <cell r="D62">
            <v>-7.1923591770118006E-2</v>
          </cell>
        </row>
        <row r="63">
          <cell r="A63">
            <v>2023</v>
          </cell>
          <cell r="B63" t="str">
            <v>Ref</v>
          </cell>
          <cell r="C63" t="str">
            <v>Storage</v>
          </cell>
          <cell r="D63">
            <v>0.60096709340766896</v>
          </cell>
        </row>
        <row r="64">
          <cell r="A64">
            <v>2023</v>
          </cell>
          <cell r="B64" t="str">
            <v>Ref</v>
          </cell>
          <cell r="C64" t="str">
            <v>onshore wind</v>
          </cell>
          <cell r="D64">
            <v>6.3359314682373</v>
          </cell>
        </row>
        <row r="65">
          <cell r="A65">
            <v>2023</v>
          </cell>
          <cell r="B65" t="str">
            <v>Ref</v>
          </cell>
          <cell r="C65" t="str">
            <v>utility-scale solar pv</v>
          </cell>
          <cell r="D65">
            <v>21.402774494296299</v>
          </cell>
        </row>
        <row r="66">
          <cell r="A66">
            <v>2024</v>
          </cell>
          <cell r="B66" t="str">
            <v>IRA</v>
          </cell>
          <cell r="C66" t="str">
            <v>Bio CCS</v>
          </cell>
          <cell r="D66">
            <v>2.5051571381116901E-4</v>
          </cell>
        </row>
        <row r="67">
          <cell r="A67">
            <v>2024</v>
          </cell>
          <cell r="B67" t="str">
            <v>IRA</v>
          </cell>
          <cell r="C67" t="str">
            <v>Biomass</v>
          </cell>
          <cell r="D67">
            <v>-8.6715366201672808</v>
          </cell>
        </row>
        <row r="68">
          <cell r="A68">
            <v>2024</v>
          </cell>
          <cell r="B68" t="str">
            <v>IRA</v>
          </cell>
          <cell r="C68" t="str">
            <v>Coal</v>
          </cell>
          <cell r="D68">
            <v>-16.164082950028799</v>
          </cell>
        </row>
        <row r="69">
          <cell r="A69">
            <v>2024</v>
          </cell>
          <cell r="B69" t="str">
            <v>IRA</v>
          </cell>
          <cell r="C69" t="str">
            <v>Coal CCS</v>
          </cell>
          <cell r="D69">
            <v>1.1178629449712301</v>
          </cell>
        </row>
        <row r="70">
          <cell r="A70">
            <v>2024</v>
          </cell>
          <cell r="B70" t="str">
            <v>IRA</v>
          </cell>
          <cell r="C70" t="str">
            <v>Gas CCS</v>
          </cell>
          <cell r="D70">
            <v>0.82458514241749803</v>
          </cell>
        </row>
        <row r="71">
          <cell r="A71">
            <v>2024</v>
          </cell>
          <cell r="B71" t="str">
            <v>IRA</v>
          </cell>
          <cell r="C71" t="str">
            <v>Hydro</v>
          </cell>
          <cell r="D71">
            <v>1.28878102258643</v>
          </cell>
        </row>
        <row r="72">
          <cell r="A72">
            <v>2024</v>
          </cell>
          <cell r="B72" t="str">
            <v>IRA</v>
          </cell>
          <cell r="C72" t="str">
            <v>Hydrogen Blue</v>
          </cell>
          <cell r="D72">
            <v>0</v>
          </cell>
        </row>
        <row r="73">
          <cell r="A73">
            <v>2024</v>
          </cell>
          <cell r="B73" t="str">
            <v>IRA</v>
          </cell>
          <cell r="C73" t="str">
            <v>Hydrogen Green</v>
          </cell>
          <cell r="D73">
            <v>2.91692696277626E-2</v>
          </cell>
        </row>
        <row r="74">
          <cell r="A74">
            <v>2024</v>
          </cell>
          <cell r="B74" t="str">
            <v>IRA</v>
          </cell>
          <cell r="C74" t="str">
            <v>NGCC</v>
          </cell>
          <cell r="D74">
            <v>10.0801414272633</v>
          </cell>
        </row>
        <row r="75">
          <cell r="A75">
            <v>2024</v>
          </cell>
          <cell r="B75" t="str">
            <v>IRA</v>
          </cell>
          <cell r="C75" t="str">
            <v>NGGT</v>
          </cell>
          <cell r="D75">
            <v>-12.388987254941901</v>
          </cell>
        </row>
        <row r="76">
          <cell r="A76">
            <v>2024</v>
          </cell>
          <cell r="B76" t="str">
            <v>IRA</v>
          </cell>
          <cell r="C76" t="str">
            <v>Nuclear Existing</v>
          </cell>
          <cell r="D76">
            <v>-0.219061348332384</v>
          </cell>
        </row>
        <row r="77">
          <cell r="A77">
            <v>2024</v>
          </cell>
          <cell r="B77" t="str">
            <v>IRA</v>
          </cell>
          <cell r="C77" t="str">
            <v>Nuclear New</v>
          </cell>
          <cell r="D77">
            <v>0.15079550832916599</v>
          </cell>
        </row>
        <row r="78">
          <cell r="A78">
            <v>2024</v>
          </cell>
          <cell r="B78" t="str">
            <v>IRA</v>
          </cell>
          <cell r="C78" t="str">
            <v>Solar Distributed</v>
          </cell>
          <cell r="D78">
            <v>1.0736126741124301</v>
          </cell>
        </row>
        <row r="79">
          <cell r="A79">
            <v>2024</v>
          </cell>
          <cell r="B79" t="str">
            <v>IRA</v>
          </cell>
          <cell r="C79" t="str">
            <v>Storage</v>
          </cell>
          <cell r="D79">
            <v>2.1260398431459002</v>
          </cell>
        </row>
        <row r="80">
          <cell r="A80">
            <v>2024</v>
          </cell>
          <cell r="B80" t="str">
            <v>IRA</v>
          </cell>
          <cell r="C80" t="str">
            <v>onshore wind</v>
          </cell>
          <cell r="D80">
            <v>12.4065665157254</v>
          </cell>
        </row>
        <row r="81">
          <cell r="A81">
            <v>2024</v>
          </cell>
          <cell r="B81" t="str">
            <v>IRA</v>
          </cell>
          <cell r="C81" t="str">
            <v>utility-scale solar pv</v>
          </cell>
          <cell r="D81">
            <v>26.892292827470499</v>
          </cell>
        </row>
        <row r="82">
          <cell r="A82">
            <v>2024</v>
          </cell>
          <cell r="B82" t="str">
            <v>Ref</v>
          </cell>
          <cell r="C82" t="str">
            <v>Bio CCS</v>
          </cell>
          <cell r="D82">
            <v>4.3884944422554E-10</v>
          </cell>
        </row>
        <row r="83">
          <cell r="A83">
            <v>2024</v>
          </cell>
          <cell r="B83" t="str">
            <v>Ref</v>
          </cell>
          <cell r="C83" t="str">
            <v>Biomass</v>
          </cell>
          <cell r="D83">
            <v>-8.5316625091181901</v>
          </cell>
        </row>
        <row r="84">
          <cell r="A84">
            <v>2024</v>
          </cell>
          <cell r="B84" t="str">
            <v>Ref</v>
          </cell>
          <cell r="C84" t="str">
            <v>Coal</v>
          </cell>
          <cell r="D84">
            <v>-10.573231053723999</v>
          </cell>
        </row>
        <row r="85">
          <cell r="A85">
            <v>2024</v>
          </cell>
          <cell r="B85" t="str">
            <v>Ref</v>
          </cell>
          <cell r="C85" t="str">
            <v>Coal CCS</v>
          </cell>
          <cell r="D85">
            <v>6.00219108279181E-2</v>
          </cell>
        </row>
        <row r="86">
          <cell r="A86">
            <v>2024</v>
          </cell>
          <cell r="B86" t="str">
            <v>Ref</v>
          </cell>
          <cell r="C86" t="str">
            <v>Gas CCS</v>
          </cell>
          <cell r="D86">
            <v>4.84066677254682E-2</v>
          </cell>
        </row>
        <row r="87">
          <cell r="A87">
            <v>2024</v>
          </cell>
          <cell r="B87" t="str">
            <v>Ref</v>
          </cell>
          <cell r="C87" t="str">
            <v>Hydro</v>
          </cell>
          <cell r="D87">
            <v>1.3374456164523101</v>
          </cell>
        </row>
        <row r="88">
          <cell r="A88">
            <v>2024</v>
          </cell>
          <cell r="B88" t="str">
            <v>Ref</v>
          </cell>
          <cell r="C88" t="str">
            <v>Hydrogen Blue</v>
          </cell>
          <cell r="D88">
            <v>0</v>
          </cell>
        </row>
        <row r="89">
          <cell r="A89">
            <v>2024</v>
          </cell>
          <cell r="B89" t="str">
            <v>Ref</v>
          </cell>
          <cell r="C89" t="str">
            <v>Hydrogen Green</v>
          </cell>
          <cell r="D89">
            <v>9.2689872038136206E-8</v>
          </cell>
        </row>
        <row r="90">
          <cell r="A90">
            <v>2024</v>
          </cell>
          <cell r="B90" t="str">
            <v>Ref</v>
          </cell>
          <cell r="C90" t="str">
            <v>NGCC</v>
          </cell>
          <cell r="D90">
            <v>13.77001138892</v>
          </cell>
        </row>
        <row r="91">
          <cell r="A91">
            <v>2024</v>
          </cell>
          <cell r="B91" t="str">
            <v>Ref</v>
          </cell>
          <cell r="C91" t="str">
            <v>NGGT</v>
          </cell>
          <cell r="D91">
            <v>-13.150714255514901</v>
          </cell>
        </row>
        <row r="92">
          <cell r="A92">
            <v>2024</v>
          </cell>
          <cell r="B92" t="str">
            <v>Ref</v>
          </cell>
          <cell r="C92" t="str">
            <v>Nuclear Existing</v>
          </cell>
          <cell r="D92">
            <v>-0.57835536230818896</v>
          </cell>
        </row>
        <row r="93">
          <cell r="A93">
            <v>2024</v>
          </cell>
          <cell r="B93" t="str">
            <v>Ref</v>
          </cell>
          <cell r="C93" t="str">
            <v>Nuclear New</v>
          </cell>
          <cell r="D93">
            <v>0.16807431954080199</v>
          </cell>
        </row>
        <row r="94">
          <cell r="A94">
            <v>2024</v>
          </cell>
          <cell r="B94" t="str">
            <v>Ref</v>
          </cell>
          <cell r="C94" t="str">
            <v>Solar Distributed</v>
          </cell>
          <cell r="D94">
            <v>-7.1923591770118006E-2</v>
          </cell>
        </row>
        <row r="95">
          <cell r="A95">
            <v>2024</v>
          </cell>
          <cell r="B95" t="str">
            <v>Ref</v>
          </cell>
          <cell r="C95" t="str">
            <v>Storage</v>
          </cell>
          <cell r="D95">
            <v>0.60096709340766896</v>
          </cell>
        </row>
        <row r="96">
          <cell r="A96">
            <v>2024</v>
          </cell>
          <cell r="B96" t="str">
            <v>Ref</v>
          </cell>
          <cell r="C96" t="str">
            <v>onshore wind</v>
          </cell>
          <cell r="D96">
            <v>6.3359314682373</v>
          </cell>
        </row>
        <row r="97">
          <cell r="A97">
            <v>2024</v>
          </cell>
          <cell r="B97" t="str">
            <v>Ref</v>
          </cell>
          <cell r="C97" t="str">
            <v>utility-scale solar pv</v>
          </cell>
          <cell r="D97">
            <v>21.402774494296299</v>
          </cell>
        </row>
        <row r="98">
          <cell r="A98">
            <v>2025</v>
          </cell>
          <cell r="B98" t="str">
            <v>IRA</v>
          </cell>
          <cell r="C98" t="str">
            <v>Bio CCS</v>
          </cell>
          <cell r="D98">
            <v>2.5051571381116901E-4</v>
          </cell>
        </row>
        <row r="99">
          <cell r="A99">
            <v>2025</v>
          </cell>
          <cell r="B99" t="str">
            <v>IRA</v>
          </cell>
          <cell r="C99" t="str">
            <v>Biomass</v>
          </cell>
          <cell r="D99">
            <v>-8.6715366201672808</v>
          </cell>
        </row>
        <row r="100">
          <cell r="A100">
            <v>2025</v>
          </cell>
          <cell r="B100" t="str">
            <v>IRA</v>
          </cell>
          <cell r="C100" t="str">
            <v>Coal</v>
          </cell>
          <cell r="D100">
            <v>-16.164082950028799</v>
          </cell>
        </row>
        <row r="101">
          <cell r="A101">
            <v>2025</v>
          </cell>
          <cell r="B101" t="str">
            <v>IRA</v>
          </cell>
          <cell r="C101" t="str">
            <v>Coal CCS</v>
          </cell>
          <cell r="D101">
            <v>1.1178629449712301</v>
          </cell>
        </row>
        <row r="102">
          <cell r="A102">
            <v>2025</v>
          </cell>
          <cell r="B102" t="str">
            <v>IRA</v>
          </cell>
          <cell r="C102" t="str">
            <v>Gas CCS</v>
          </cell>
          <cell r="D102">
            <v>0.82458514241749803</v>
          </cell>
        </row>
        <row r="103">
          <cell r="A103">
            <v>2025</v>
          </cell>
          <cell r="B103" t="str">
            <v>IRA</v>
          </cell>
          <cell r="C103" t="str">
            <v>Hydro</v>
          </cell>
          <cell r="D103">
            <v>1.28878102258643</v>
          </cell>
        </row>
        <row r="104">
          <cell r="A104">
            <v>2025</v>
          </cell>
          <cell r="B104" t="str">
            <v>IRA</v>
          </cell>
          <cell r="C104" t="str">
            <v>Hydrogen Blue</v>
          </cell>
          <cell r="D104">
            <v>0</v>
          </cell>
        </row>
        <row r="105">
          <cell r="A105">
            <v>2025</v>
          </cell>
          <cell r="B105" t="str">
            <v>IRA</v>
          </cell>
          <cell r="C105" t="str">
            <v>Hydrogen Green</v>
          </cell>
          <cell r="D105">
            <v>2.91692696277626E-2</v>
          </cell>
        </row>
        <row r="106">
          <cell r="A106">
            <v>2025</v>
          </cell>
          <cell r="B106" t="str">
            <v>IRA</v>
          </cell>
          <cell r="C106" t="str">
            <v>NGCC</v>
          </cell>
          <cell r="D106">
            <v>10.0801414272633</v>
          </cell>
        </row>
        <row r="107">
          <cell r="A107">
            <v>2025</v>
          </cell>
          <cell r="B107" t="str">
            <v>IRA</v>
          </cell>
          <cell r="C107" t="str">
            <v>NGGT</v>
          </cell>
          <cell r="D107">
            <v>-12.388987254941901</v>
          </cell>
        </row>
        <row r="108">
          <cell r="A108">
            <v>2025</v>
          </cell>
          <cell r="B108" t="str">
            <v>IRA</v>
          </cell>
          <cell r="C108" t="str">
            <v>Nuclear Existing</v>
          </cell>
          <cell r="D108">
            <v>-0.219061348332384</v>
          </cell>
        </row>
        <row r="109">
          <cell r="A109">
            <v>2025</v>
          </cell>
          <cell r="B109" t="str">
            <v>IRA</v>
          </cell>
          <cell r="C109" t="str">
            <v>Nuclear New</v>
          </cell>
          <cell r="D109">
            <v>0.15079550832916599</v>
          </cell>
        </row>
        <row r="110">
          <cell r="A110">
            <v>2025</v>
          </cell>
          <cell r="B110" t="str">
            <v>IRA</v>
          </cell>
          <cell r="C110" t="str">
            <v>Solar Distributed</v>
          </cell>
          <cell r="D110">
            <v>1.0736126741124301</v>
          </cell>
        </row>
        <row r="111">
          <cell r="A111">
            <v>2025</v>
          </cell>
          <cell r="B111" t="str">
            <v>IRA</v>
          </cell>
          <cell r="C111" t="str">
            <v>Storage</v>
          </cell>
          <cell r="D111">
            <v>2.1260398431459002</v>
          </cell>
        </row>
        <row r="112">
          <cell r="A112">
            <v>2025</v>
          </cell>
          <cell r="B112" t="str">
            <v>IRA</v>
          </cell>
          <cell r="C112" t="str">
            <v>onshore wind</v>
          </cell>
          <cell r="D112">
            <v>12.4065665157254</v>
          </cell>
        </row>
        <row r="113">
          <cell r="A113">
            <v>2025</v>
          </cell>
          <cell r="B113" t="str">
            <v>IRA</v>
          </cell>
          <cell r="C113" t="str">
            <v>utility-scale solar pv</v>
          </cell>
          <cell r="D113">
            <v>26.892292827470499</v>
          </cell>
        </row>
        <row r="114">
          <cell r="A114">
            <v>2025</v>
          </cell>
          <cell r="B114" t="str">
            <v>Ref</v>
          </cell>
          <cell r="C114" t="str">
            <v>Bio CCS</v>
          </cell>
          <cell r="D114">
            <v>4.3884944422554E-10</v>
          </cell>
        </row>
        <row r="115">
          <cell r="A115">
            <v>2025</v>
          </cell>
          <cell r="B115" t="str">
            <v>Ref</v>
          </cell>
          <cell r="C115" t="str">
            <v>Biomass</v>
          </cell>
          <cell r="D115">
            <v>-8.5316625091181901</v>
          </cell>
        </row>
        <row r="116">
          <cell r="A116">
            <v>2025</v>
          </cell>
          <cell r="B116" t="str">
            <v>Ref</v>
          </cell>
          <cell r="C116" t="str">
            <v>Coal</v>
          </cell>
          <cell r="D116">
            <v>-10.573231053723999</v>
          </cell>
        </row>
        <row r="117">
          <cell r="A117">
            <v>2025</v>
          </cell>
          <cell r="B117" t="str">
            <v>Ref</v>
          </cell>
          <cell r="C117" t="str">
            <v>Coal CCS</v>
          </cell>
          <cell r="D117">
            <v>6.00219108279181E-2</v>
          </cell>
        </row>
        <row r="118">
          <cell r="A118">
            <v>2025</v>
          </cell>
          <cell r="B118" t="str">
            <v>Ref</v>
          </cell>
          <cell r="C118" t="str">
            <v>Gas CCS</v>
          </cell>
          <cell r="D118">
            <v>4.84066677254682E-2</v>
          </cell>
        </row>
        <row r="119">
          <cell r="A119">
            <v>2025</v>
          </cell>
          <cell r="B119" t="str">
            <v>Ref</v>
          </cell>
          <cell r="C119" t="str">
            <v>Hydro</v>
          </cell>
          <cell r="D119">
            <v>1.3374456164523101</v>
          </cell>
        </row>
        <row r="120">
          <cell r="A120">
            <v>2025</v>
          </cell>
          <cell r="B120" t="str">
            <v>Ref</v>
          </cell>
          <cell r="C120" t="str">
            <v>Hydrogen Blue</v>
          </cell>
          <cell r="D120">
            <v>0</v>
          </cell>
        </row>
        <row r="121">
          <cell r="A121">
            <v>2025</v>
          </cell>
          <cell r="B121" t="str">
            <v>Ref</v>
          </cell>
          <cell r="C121" t="str">
            <v>Hydrogen Green</v>
          </cell>
          <cell r="D121">
            <v>9.2689872038136206E-8</v>
          </cell>
        </row>
        <row r="122">
          <cell r="A122">
            <v>2025</v>
          </cell>
          <cell r="B122" t="str">
            <v>Ref</v>
          </cell>
          <cell r="C122" t="str">
            <v>NGCC</v>
          </cell>
          <cell r="D122">
            <v>13.77001138892</v>
          </cell>
        </row>
        <row r="123">
          <cell r="A123">
            <v>2025</v>
          </cell>
          <cell r="B123" t="str">
            <v>Ref</v>
          </cell>
          <cell r="C123" t="str">
            <v>NGGT</v>
          </cell>
          <cell r="D123">
            <v>-13.150714255514901</v>
          </cell>
        </row>
        <row r="124">
          <cell r="A124">
            <v>2025</v>
          </cell>
          <cell r="B124" t="str">
            <v>Ref</v>
          </cell>
          <cell r="C124" t="str">
            <v>Nuclear Existing</v>
          </cell>
          <cell r="D124">
            <v>-0.57835536230818896</v>
          </cell>
        </row>
        <row r="125">
          <cell r="A125">
            <v>2025</v>
          </cell>
          <cell r="B125" t="str">
            <v>Ref</v>
          </cell>
          <cell r="C125" t="str">
            <v>Nuclear New</v>
          </cell>
          <cell r="D125">
            <v>0.16807431954080199</v>
          </cell>
        </row>
        <row r="126">
          <cell r="A126">
            <v>2025</v>
          </cell>
          <cell r="B126" t="str">
            <v>Ref</v>
          </cell>
          <cell r="C126" t="str">
            <v>Solar Distributed</v>
          </cell>
          <cell r="D126">
            <v>-7.1923591770118006E-2</v>
          </cell>
        </row>
        <row r="127">
          <cell r="A127">
            <v>2025</v>
          </cell>
          <cell r="B127" t="str">
            <v>Ref</v>
          </cell>
          <cell r="C127" t="str">
            <v>Storage</v>
          </cell>
          <cell r="D127">
            <v>0.60096709340766896</v>
          </cell>
        </row>
        <row r="128">
          <cell r="A128">
            <v>2025</v>
          </cell>
          <cell r="B128" t="str">
            <v>Ref</v>
          </cell>
          <cell r="C128" t="str">
            <v>onshore wind</v>
          </cell>
          <cell r="D128">
            <v>6.3359314682373</v>
          </cell>
        </row>
        <row r="129">
          <cell r="A129">
            <v>2025</v>
          </cell>
          <cell r="B129" t="str">
            <v>Ref</v>
          </cell>
          <cell r="C129" t="str">
            <v>utility-scale solar pv</v>
          </cell>
          <cell r="D129">
            <v>21.402774494296299</v>
          </cell>
        </row>
        <row r="130">
          <cell r="A130">
            <v>2026</v>
          </cell>
          <cell r="B130" t="str">
            <v>IRA</v>
          </cell>
          <cell r="C130" t="str">
            <v>Bio CCS</v>
          </cell>
          <cell r="D130">
            <v>1.45959324456062E-2</v>
          </cell>
        </row>
        <row r="131">
          <cell r="A131">
            <v>2026</v>
          </cell>
          <cell r="B131" t="str">
            <v>IRA</v>
          </cell>
          <cell r="C131" t="str">
            <v>Biomass</v>
          </cell>
          <cell r="D131">
            <v>-0.76012841064514702</v>
          </cell>
        </row>
        <row r="132">
          <cell r="A132">
            <v>2026</v>
          </cell>
          <cell r="B132" t="str">
            <v>IRA</v>
          </cell>
          <cell r="C132" t="str">
            <v>Coal</v>
          </cell>
          <cell r="D132">
            <v>-13.603167568744601</v>
          </cell>
        </row>
        <row r="133">
          <cell r="A133">
            <v>2026</v>
          </cell>
          <cell r="B133" t="str">
            <v>IRA</v>
          </cell>
          <cell r="C133" t="str">
            <v>Coal CCS</v>
          </cell>
          <cell r="D133">
            <v>2.40913884992831</v>
          </cell>
        </row>
        <row r="134">
          <cell r="A134">
            <v>2026</v>
          </cell>
          <cell r="B134" t="str">
            <v>IRA</v>
          </cell>
          <cell r="C134" t="str">
            <v>Gas CCS</v>
          </cell>
          <cell r="D134">
            <v>0.82703665853625496</v>
          </cell>
        </row>
        <row r="135">
          <cell r="A135">
            <v>2026</v>
          </cell>
          <cell r="B135" t="str">
            <v>IRA</v>
          </cell>
          <cell r="C135" t="str">
            <v>Hydro</v>
          </cell>
          <cell r="D135">
            <v>8.8062686191565598E-2</v>
          </cell>
        </row>
        <row r="136">
          <cell r="A136">
            <v>2026</v>
          </cell>
          <cell r="B136" t="str">
            <v>IRA</v>
          </cell>
          <cell r="C136" t="str">
            <v>Hydrogen Blue</v>
          </cell>
          <cell r="D136">
            <v>0</v>
          </cell>
        </row>
        <row r="137">
          <cell r="A137">
            <v>2026</v>
          </cell>
          <cell r="B137" t="str">
            <v>IRA</v>
          </cell>
          <cell r="C137" t="str">
            <v>Hydrogen Green</v>
          </cell>
          <cell r="D137">
            <v>2.9584451748044201E-2</v>
          </cell>
        </row>
        <row r="138">
          <cell r="A138">
            <v>2026</v>
          </cell>
          <cell r="B138" t="str">
            <v>IRA</v>
          </cell>
          <cell r="C138" t="str">
            <v>NGCC</v>
          </cell>
          <cell r="D138">
            <v>-1.5106652313440301</v>
          </cell>
        </row>
        <row r="139">
          <cell r="A139">
            <v>2026</v>
          </cell>
          <cell r="B139" t="str">
            <v>IRA</v>
          </cell>
          <cell r="C139" t="str">
            <v>NGGT</v>
          </cell>
          <cell r="D139">
            <v>0.111810958866295</v>
          </cell>
        </row>
        <row r="140">
          <cell r="A140">
            <v>2026</v>
          </cell>
          <cell r="B140" t="str">
            <v>IRA</v>
          </cell>
          <cell r="C140" t="str">
            <v>Nuclear Existing</v>
          </cell>
          <cell r="D140">
            <v>-0.54560226405184598</v>
          </cell>
        </row>
        <row r="141">
          <cell r="A141">
            <v>2026</v>
          </cell>
          <cell r="B141" t="str">
            <v>IRA</v>
          </cell>
          <cell r="C141" t="str">
            <v>Nuclear New</v>
          </cell>
          <cell r="D141">
            <v>3.6363690205658897E-2</v>
          </cell>
        </row>
        <row r="142">
          <cell r="A142">
            <v>2026</v>
          </cell>
          <cell r="B142" t="str">
            <v>IRA</v>
          </cell>
          <cell r="C142" t="str">
            <v>Solar Distributed</v>
          </cell>
          <cell r="D142">
            <v>4.1300790607218802</v>
          </cell>
        </row>
        <row r="143">
          <cell r="A143">
            <v>2026</v>
          </cell>
          <cell r="B143" t="str">
            <v>IRA</v>
          </cell>
          <cell r="C143" t="str">
            <v>Storage</v>
          </cell>
          <cell r="D143">
            <v>6.5588259716203696</v>
          </cell>
        </row>
        <row r="144">
          <cell r="A144">
            <v>2026</v>
          </cell>
          <cell r="B144" t="str">
            <v>IRA</v>
          </cell>
          <cell r="C144" t="str">
            <v>onshore wind</v>
          </cell>
          <cell r="D144">
            <v>23.381803263240698</v>
          </cell>
        </row>
        <row r="145">
          <cell r="A145">
            <v>2026</v>
          </cell>
          <cell r="B145" t="str">
            <v>IRA</v>
          </cell>
          <cell r="C145" t="str">
            <v>utility-scale solar pv</v>
          </cell>
          <cell r="D145">
            <v>29.782824309722901</v>
          </cell>
        </row>
        <row r="146">
          <cell r="A146">
            <v>2026</v>
          </cell>
          <cell r="B146" t="str">
            <v>Ref</v>
          </cell>
          <cell r="C146" t="str">
            <v>Bio CCS</v>
          </cell>
          <cell r="D146">
            <v>6.9699320981446899E-10</v>
          </cell>
        </row>
        <row r="147">
          <cell r="A147">
            <v>2026</v>
          </cell>
          <cell r="B147" t="str">
            <v>Ref</v>
          </cell>
          <cell r="C147" t="str">
            <v>Biomass</v>
          </cell>
          <cell r="D147">
            <v>-0.75488420697509295</v>
          </cell>
        </row>
        <row r="148">
          <cell r="A148">
            <v>2026</v>
          </cell>
          <cell r="B148" t="str">
            <v>Ref</v>
          </cell>
          <cell r="C148" t="str">
            <v>Coal</v>
          </cell>
          <cell r="D148">
            <v>-7.4220522627784797</v>
          </cell>
        </row>
        <row r="149">
          <cell r="A149">
            <v>2026</v>
          </cell>
          <cell r="B149" t="str">
            <v>Ref</v>
          </cell>
          <cell r="C149" t="str">
            <v>Coal CCS</v>
          </cell>
          <cell r="D149">
            <v>5.4102832042609798E-3</v>
          </cell>
        </row>
        <row r="150">
          <cell r="A150">
            <v>2026</v>
          </cell>
          <cell r="B150" t="str">
            <v>Ref</v>
          </cell>
          <cell r="C150" t="str">
            <v>Gas CCS</v>
          </cell>
          <cell r="D150">
            <v>4.74609536292179E-2</v>
          </cell>
        </row>
        <row r="151">
          <cell r="A151">
            <v>2026</v>
          </cell>
          <cell r="B151" t="str">
            <v>Ref</v>
          </cell>
          <cell r="C151" t="str">
            <v>Hydro</v>
          </cell>
          <cell r="D151">
            <v>3.2314659892217802E-2</v>
          </cell>
        </row>
        <row r="152">
          <cell r="A152">
            <v>2026</v>
          </cell>
          <cell r="B152" t="str">
            <v>Ref</v>
          </cell>
          <cell r="C152" t="str">
            <v>Hydrogen Blue</v>
          </cell>
          <cell r="D152">
            <v>0</v>
          </cell>
        </row>
        <row r="153">
          <cell r="A153">
            <v>2026</v>
          </cell>
          <cell r="B153" t="str">
            <v>Ref</v>
          </cell>
          <cell r="C153" t="str">
            <v>Hydrogen Green</v>
          </cell>
          <cell r="D153">
            <v>8.1049199940736398E-8</v>
          </cell>
        </row>
        <row r="154">
          <cell r="A154">
            <v>2026</v>
          </cell>
          <cell r="B154" t="str">
            <v>Ref</v>
          </cell>
          <cell r="C154" t="str">
            <v>NGCC</v>
          </cell>
          <cell r="D154">
            <v>3.0884364235493398</v>
          </cell>
        </row>
        <row r="155">
          <cell r="A155">
            <v>2026</v>
          </cell>
          <cell r="B155" t="str">
            <v>Ref</v>
          </cell>
          <cell r="C155" t="str">
            <v>NGGT</v>
          </cell>
          <cell r="D155">
            <v>0.24818593458093099</v>
          </cell>
        </row>
        <row r="156">
          <cell r="A156">
            <v>2026</v>
          </cell>
          <cell r="B156" t="str">
            <v>Ref</v>
          </cell>
          <cell r="C156" t="str">
            <v>Nuclear Existing</v>
          </cell>
          <cell r="D156">
            <v>-1.72989388978565</v>
          </cell>
        </row>
        <row r="157">
          <cell r="A157">
            <v>2026</v>
          </cell>
          <cell r="B157" t="str">
            <v>Ref</v>
          </cell>
          <cell r="C157" t="str">
            <v>Nuclear New</v>
          </cell>
          <cell r="D157">
            <v>1.7278865040831301E-2</v>
          </cell>
        </row>
        <row r="158">
          <cell r="A158">
            <v>2026</v>
          </cell>
          <cell r="B158" t="str">
            <v>Ref</v>
          </cell>
          <cell r="C158" t="str">
            <v>Solar Distributed</v>
          </cell>
          <cell r="D158">
            <v>2.9597860584159799</v>
          </cell>
        </row>
        <row r="159">
          <cell r="A159">
            <v>2026</v>
          </cell>
          <cell r="B159" t="str">
            <v>Ref</v>
          </cell>
          <cell r="C159" t="str">
            <v>Storage</v>
          </cell>
          <cell r="D159">
            <v>1.3758356148506301</v>
          </cell>
        </row>
        <row r="160">
          <cell r="A160">
            <v>2026</v>
          </cell>
          <cell r="B160" t="str">
            <v>Ref</v>
          </cell>
          <cell r="C160" t="str">
            <v>onshore wind</v>
          </cell>
          <cell r="D160">
            <v>6.9056444135031398</v>
          </cell>
        </row>
        <row r="161">
          <cell r="A161">
            <v>2026</v>
          </cell>
          <cell r="B161" t="str">
            <v>Ref</v>
          </cell>
          <cell r="C161" t="str">
            <v>utility-scale solar pv</v>
          </cell>
          <cell r="D161">
            <v>11.775845725071999</v>
          </cell>
        </row>
        <row r="162">
          <cell r="A162">
            <v>2027</v>
          </cell>
          <cell r="B162" t="str">
            <v>IRA</v>
          </cell>
          <cell r="C162" t="str">
            <v>Bio CCS</v>
          </cell>
          <cell r="D162">
            <v>1.45959324456062E-2</v>
          </cell>
        </row>
        <row r="163">
          <cell r="A163">
            <v>2027</v>
          </cell>
          <cell r="B163" t="str">
            <v>IRA</v>
          </cell>
          <cell r="C163" t="str">
            <v>Biomass</v>
          </cell>
          <cell r="D163">
            <v>-0.76012841064514702</v>
          </cell>
        </row>
        <row r="164">
          <cell r="A164">
            <v>2027</v>
          </cell>
          <cell r="B164" t="str">
            <v>IRA</v>
          </cell>
          <cell r="C164" t="str">
            <v>Coal</v>
          </cell>
          <cell r="D164">
            <v>-13.603167568744601</v>
          </cell>
        </row>
        <row r="165">
          <cell r="A165">
            <v>2027</v>
          </cell>
          <cell r="B165" t="str">
            <v>IRA</v>
          </cell>
          <cell r="C165" t="str">
            <v>Coal CCS</v>
          </cell>
          <cell r="D165">
            <v>2.40913884992831</v>
          </cell>
        </row>
        <row r="166">
          <cell r="A166">
            <v>2027</v>
          </cell>
          <cell r="B166" t="str">
            <v>IRA</v>
          </cell>
          <cell r="C166" t="str">
            <v>Gas CCS</v>
          </cell>
          <cell r="D166">
            <v>0.82703665853625496</v>
          </cell>
        </row>
        <row r="167">
          <cell r="A167">
            <v>2027</v>
          </cell>
          <cell r="B167" t="str">
            <v>IRA</v>
          </cell>
          <cell r="C167" t="str">
            <v>Hydro</v>
          </cell>
          <cell r="D167">
            <v>8.8062686191565598E-2</v>
          </cell>
        </row>
        <row r="168">
          <cell r="A168">
            <v>2027</v>
          </cell>
          <cell r="B168" t="str">
            <v>IRA</v>
          </cell>
          <cell r="C168" t="str">
            <v>Hydrogen Blue</v>
          </cell>
          <cell r="D168">
            <v>0</v>
          </cell>
        </row>
        <row r="169">
          <cell r="A169">
            <v>2027</v>
          </cell>
          <cell r="B169" t="str">
            <v>IRA</v>
          </cell>
          <cell r="C169" t="str">
            <v>Hydrogen Green</v>
          </cell>
          <cell r="D169">
            <v>2.9584451748044201E-2</v>
          </cell>
        </row>
        <row r="170">
          <cell r="A170">
            <v>2027</v>
          </cell>
          <cell r="B170" t="str">
            <v>IRA</v>
          </cell>
          <cell r="C170" t="str">
            <v>NGCC</v>
          </cell>
          <cell r="D170">
            <v>-1.5106652313440301</v>
          </cell>
        </row>
        <row r="171">
          <cell r="A171">
            <v>2027</v>
          </cell>
          <cell r="B171" t="str">
            <v>IRA</v>
          </cell>
          <cell r="C171" t="str">
            <v>NGGT</v>
          </cell>
          <cell r="D171">
            <v>0.111810958866295</v>
          </cell>
        </row>
        <row r="172">
          <cell r="A172">
            <v>2027</v>
          </cell>
          <cell r="B172" t="str">
            <v>IRA</v>
          </cell>
          <cell r="C172" t="str">
            <v>Nuclear Existing</v>
          </cell>
          <cell r="D172">
            <v>-0.54560226405184598</v>
          </cell>
        </row>
        <row r="173">
          <cell r="A173">
            <v>2027</v>
          </cell>
          <cell r="B173" t="str">
            <v>IRA</v>
          </cell>
          <cell r="C173" t="str">
            <v>Nuclear New</v>
          </cell>
          <cell r="D173">
            <v>3.6363690205658897E-2</v>
          </cell>
        </row>
        <row r="174">
          <cell r="A174">
            <v>2027</v>
          </cell>
          <cell r="B174" t="str">
            <v>IRA</v>
          </cell>
          <cell r="C174" t="str">
            <v>Solar Distributed</v>
          </cell>
          <cell r="D174">
            <v>4.1300790607218802</v>
          </cell>
        </row>
        <row r="175">
          <cell r="A175">
            <v>2027</v>
          </cell>
          <cell r="B175" t="str">
            <v>IRA</v>
          </cell>
          <cell r="C175" t="str">
            <v>Storage</v>
          </cell>
          <cell r="D175">
            <v>6.5588259716203696</v>
          </cell>
        </row>
        <row r="176">
          <cell r="A176">
            <v>2027</v>
          </cell>
          <cell r="B176" t="str">
            <v>IRA</v>
          </cell>
          <cell r="C176" t="str">
            <v>onshore wind</v>
          </cell>
          <cell r="D176">
            <v>23.381803263240698</v>
          </cell>
        </row>
        <row r="177">
          <cell r="A177">
            <v>2027</v>
          </cell>
          <cell r="B177" t="str">
            <v>IRA</v>
          </cell>
          <cell r="C177" t="str">
            <v>utility-scale solar pv</v>
          </cell>
          <cell r="D177">
            <v>29.782824309722901</v>
          </cell>
        </row>
        <row r="178">
          <cell r="A178">
            <v>2027</v>
          </cell>
          <cell r="B178" t="str">
            <v>Ref</v>
          </cell>
          <cell r="C178" t="str">
            <v>Bio CCS</v>
          </cell>
          <cell r="D178">
            <v>6.9699320981446899E-10</v>
          </cell>
        </row>
        <row r="179">
          <cell r="A179">
            <v>2027</v>
          </cell>
          <cell r="B179" t="str">
            <v>Ref</v>
          </cell>
          <cell r="C179" t="str">
            <v>Biomass</v>
          </cell>
          <cell r="D179">
            <v>-0.75488420697509295</v>
          </cell>
        </row>
        <row r="180">
          <cell r="A180">
            <v>2027</v>
          </cell>
          <cell r="B180" t="str">
            <v>Ref</v>
          </cell>
          <cell r="C180" t="str">
            <v>Coal</v>
          </cell>
          <cell r="D180">
            <v>-7.4220522627784797</v>
          </cell>
        </row>
        <row r="181">
          <cell r="A181">
            <v>2027</v>
          </cell>
          <cell r="B181" t="str">
            <v>Ref</v>
          </cell>
          <cell r="C181" t="str">
            <v>Coal CCS</v>
          </cell>
          <cell r="D181">
            <v>5.4102832042609798E-3</v>
          </cell>
        </row>
        <row r="182">
          <cell r="A182">
            <v>2027</v>
          </cell>
          <cell r="B182" t="str">
            <v>Ref</v>
          </cell>
          <cell r="C182" t="str">
            <v>Gas CCS</v>
          </cell>
          <cell r="D182">
            <v>4.74609536292179E-2</v>
          </cell>
        </row>
        <row r="183">
          <cell r="A183">
            <v>2027</v>
          </cell>
          <cell r="B183" t="str">
            <v>Ref</v>
          </cell>
          <cell r="C183" t="str">
            <v>Hydro</v>
          </cell>
          <cell r="D183">
            <v>3.2314659892217802E-2</v>
          </cell>
        </row>
        <row r="184">
          <cell r="A184">
            <v>2027</v>
          </cell>
          <cell r="B184" t="str">
            <v>Ref</v>
          </cell>
          <cell r="C184" t="str">
            <v>Hydrogen Blue</v>
          </cell>
          <cell r="D184">
            <v>0</v>
          </cell>
        </row>
        <row r="185">
          <cell r="A185">
            <v>2027</v>
          </cell>
          <cell r="B185" t="str">
            <v>Ref</v>
          </cell>
          <cell r="C185" t="str">
            <v>Hydrogen Green</v>
          </cell>
          <cell r="D185">
            <v>8.1049199940736398E-8</v>
          </cell>
        </row>
        <row r="186">
          <cell r="A186">
            <v>2027</v>
          </cell>
          <cell r="B186" t="str">
            <v>Ref</v>
          </cell>
          <cell r="C186" t="str">
            <v>NGCC</v>
          </cell>
          <cell r="D186">
            <v>3.0884364235493398</v>
          </cell>
        </row>
        <row r="187">
          <cell r="A187">
            <v>2027</v>
          </cell>
          <cell r="B187" t="str">
            <v>Ref</v>
          </cell>
          <cell r="C187" t="str">
            <v>NGGT</v>
          </cell>
          <cell r="D187">
            <v>0.24818593458093099</v>
          </cell>
        </row>
        <row r="188">
          <cell r="A188">
            <v>2027</v>
          </cell>
          <cell r="B188" t="str">
            <v>Ref</v>
          </cell>
          <cell r="C188" t="str">
            <v>Nuclear Existing</v>
          </cell>
          <cell r="D188">
            <v>-1.72989388978565</v>
          </cell>
        </row>
        <row r="189">
          <cell r="A189">
            <v>2027</v>
          </cell>
          <cell r="B189" t="str">
            <v>Ref</v>
          </cell>
          <cell r="C189" t="str">
            <v>Nuclear New</v>
          </cell>
          <cell r="D189">
            <v>1.7278865040831301E-2</v>
          </cell>
        </row>
        <row r="190">
          <cell r="A190">
            <v>2027</v>
          </cell>
          <cell r="B190" t="str">
            <v>Ref</v>
          </cell>
          <cell r="C190" t="str">
            <v>Solar Distributed</v>
          </cell>
          <cell r="D190">
            <v>2.9597860584159799</v>
          </cell>
        </row>
        <row r="191">
          <cell r="A191">
            <v>2027</v>
          </cell>
          <cell r="B191" t="str">
            <v>Ref</v>
          </cell>
          <cell r="C191" t="str">
            <v>Storage</v>
          </cell>
          <cell r="D191">
            <v>1.3758356148506301</v>
          </cell>
        </row>
        <row r="192">
          <cell r="A192">
            <v>2027</v>
          </cell>
          <cell r="B192" t="str">
            <v>Ref</v>
          </cell>
          <cell r="C192" t="str">
            <v>onshore wind</v>
          </cell>
          <cell r="D192">
            <v>6.9056444135031398</v>
          </cell>
        </row>
        <row r="193">
          <cell r="A193">
            <v>2027</v>
          </cell>
          <cell r="B193" t="str">
            <v>Ref</v>
          </cell>
          <cell r="C193" t="str">
            <v>utility-scale solar pv</v>
          </cell>
          <cell r="D193">
            <v>11.775845725071999</v>
          </cell>
        </row>
        <row r="194">
          <cell r="A194">
            <v>2028</v>
          </cell>
          <cell r="B194" t="str">
            <v>IRA</v>
          </cell>
          <cell r="C194" t="str">
            <v>Bio CCS</v>
          </cell>
          <cell r="D194">
            <v>1.45959324456062E-2</v>
          </cell>
        </row>
        <row r="195">
          <cell r="A195">
            <v>2028</v>
          </cell>
          <cell r="B195" t="str">
            <v>IRA</v>
          </cell>
          <cell r="C195" t="str">
            <v>Biomass</v>
          </cell>
          <cell r="D195">
            <v>-0.76012841064514702</v>
          </cell>
        </row>
        <row r="196">
          <cell r="A196">
            <v>2028</v>
          </cell>
          <cell r="B196" t="str">
            <v>IRA</v>
          </cell>
          <cell r="C196" t="str">
            <v>Coal</v>
          </cell>
          <cell r="D196">
            <v>-13.603167568744601</v>
          </cell>
        </row>
        <row r="197">
          <cell r="A197">
            <v>2028</v>
          </cell>
          <cell r="B197" t="str">
            <v>IRA</v>
          </cell>
          <cell r="C197" t="str">
            <v>Coal CCS</v>
          </cell>
          <cell r="D197">
            <v>2.40913884992831</v>
          </cell>
        </row>
        <row r="198">
          <cell r="A198">
            <v>2028</v>
          </cell>
          <cell r="B198" t="str">
            <v>IRA</v>
          </cell>
          <cell r="C198" t="str">
            <v>Gas CCS</v>
          </cell>
          <cell r="D198">
            <v>0.82703665853625496</v>
          </cell>
        </row>
        <row r="199">
          <cell r="A199">
            <v>2028</v>
          </cell>
          <cell r="B199" t="str">
            <v>IRA</v>
          </cell>
          <cell r="C199" t="str">
            <v>Hydro</v>
          </cell>
          <cell r="D199">
            <v>8.8062686191565598E-2</v>
          </cell>
        </row>
        <row r="200">
          <cell r="A200">
            <v>2028</v>
          </cell>
          <cell r="B200" t="str">
            <v>IRA</v>
          </cell>
          <cell r="C200" t="str">
            <v>Hydrogen Blue</v>
          </cell>
          <cell r="D200">
            <v>0</v>
          </cell>
        </row>
        <row r="201">
          <cell r="A201">
            <v>2028</v>
          </cell>
          <cell r="B201" t="str">
            <v>IRA</v>
          </cell>
          <cell r="C201" t="str">
            <v>Hydrogen Green</v>
          </cell>
          <cell r="D201">
            <v>2.9584451748044201E-2</v>
          </cell>
        </row>
        <row r="202">
          <cell r="A202">
            <v>2028</v>
          </cell>
          <cell r="B202" t="str">
            <v>IRA</v>
          </cell>
          <cell r="C202" t="str">
            <v>NGCC</v>
          </cell>
          <cell r="D202">
            <v>-1.5106652313440301</v>
          </cell>
        </row>
        <row r="203">
          <cell r="A203">
            <v>2028</v>
          </cell>
          <cell r="B203" t="str">
            <v>IRA</v>
          </cell>
          <cell r="C203" t="str">
            <v>NGGT</v>
          </cell>
          <cell r="D203">
            <v>0.111810958866295</v>
          </cell>
        </row>
        <row r="204">
          <cell r="A204">
            <v>2028</v>
          </cell>
          <cell r="B204" t="str">
            <v>IRA</v>
          </cell>
          <cell r="C204" t="str">
            <v>Nuclear Existing</v>
          </cell>
          <cell r="D204">
            <v>-0.54560226405184598</v>
          </cell>
        </row>
        <row r="205">
          <cell r="A205">
            <v>2028</v>
          </cell>
          <cell r="B205" t="str">
            <v>IRA</v>
          </cell>
          <cell r="C205" t="str">
            <v>Nuclear New</v>
          </cell>
          <cell r="D205">
            <v>3.6363690205658897E-2</v>
          </cell>
        </row>
        <row r="206">
          <cell r="A206">
            <v>2028</v>
          </cell>
          <cell r="B206" t="str">
            <v>IRA</v>
          </cell>
          <cell r="C206" t="str">
            <v>Solar Distributed</v>
          </cell>
          <cell r="D206">
            <v>4.1300790607218802</v>
          </cell>
        </row>
        <row r="207">
          <cell r="A207">
            <v>2028</v>
          </cell>
          <cell r="B207" t="str">
            <v>IRA</v>
          </cell>
          <cell r="C207" t="str">
            <v>Storage</v>
          </cell>
          <cell r="D207">
            <v>6.5588259716203696</v>
          </cell>
        </row>
        <row r="208">
          <cell r="A208">
            <v>2028</v>
          </cell>
          <cell r="B208" t="str">
            <v>IRA</v>
          </cell>
          <cell r="C208" t="str">
            <v>onshore wind</v>
          </cell>
          <cell r="D208">
            <v>23.381803263240698</v>
          </cell>
        </row>
        <row r="209">
          <cell r="A209">
            <v>2028</v>
          </cell>
          <cell r="B209" t="str">
            <v>IRA</v>
          </cell>
          <cell r="C209" t="str">
            <v>utility-scale solar pv</v>
          </cell>
          <cell r="D209">
            <v>29.782824309722901</v>
          </cell>
        </row>
        <row r="210">
          <cell r="A210">
            <v>2028</v>
          </cell>
          <cell r="B210" t="str">
            <v>Ref</v>
          </cell>
          <cell r="C210" t="str">
            <v>Bio CCS</v>
          </cell>
          <cell r="D210">
            <v>6.9699320981446899E-10</v>
          </cell>
        </row>
        <row r="211">
          <cell r="A211">
            <v>2028</v>
          </cell>
          <cell r="B211" t="str">
            <v>Ref</v>
          </cell>
          <cell r="C211" t="str">
            <v>Biomass</v>
          </cell>
          <cell r="D211">
            <v>-0.75488420697509295</v>
          </cell>
        </row>
        <row r="212">
          <cell r="A212">
            <v>2028</v>
          </cell>
          <cell r="B212" t="str">
            <v>Ref</v>
          </cell>
          <cell r="C212" t="str">
            <v>Coal</v>
          </cell>
          <cell r="D212">
            <v>-7.4220522627784797</v>
          </cell>
        </row>
        <row r="213">
          <cell r="A213">
            <v>2028</v>
          </cell>
          <cell r="B213" t="str">
            <v>Ref</v>
          </cell>
          <cell r="C213" t="str">
            <v>Coal CCS</v>
          </cell>
          <cell r="D213">
            <v>5.4102832042609798E-3</v>
          </cell>
        </row>
        <row r="214">
          <cell r="A214">
            <v>2028</v>
          </cell>
          <cell r="B214" t="str">
            <v>Ref</v>
          </cell>
          <cell r="C214" t="str">
            <v>Gas CCS</v>
          </cell>
          <cell r="D214">
            <v>4.74609536292179E-2</v>
          </cell>
        </row>
        <row r="215">
          <cell r="A215">
            <v>2028</v>
          </cell>
          <cell r="B215" t="str">
            <v>Ref</v>
          </cell>
          <cell r="C215" t="str">
            <v>Hydro</v>
          </cell>
          <cell r="D215">
            <v>3.2314659892217802E-2</v>
          </cell>
        </row>
        <row r="216">
          <cell r="A216">
            <v>2028</v>
          </cell>
          <cell r="B216" t="str">
            <v>Ref</v>
          </cell>
          <cell r="C216" t="str">
            <v>Hydrogen Blue</v>
          </cell>
          <cell r="D216">
            <v>0</v>
          </cell>
        </row>
        <row r="217">
          <cell r="A217">
            <v>2028</v>
          </cell>
          <cell r="B217" t="str">
            <v>Ref</v>
          </cell>
          <cell r="C217" t="str">
            <v>Hydrogen Green</v>
          </cell>
          <cell r="D217">
            <v>8.1049199940736398E-8</v>
          </cell>
        </row>
        <row r="218">
          <cell r="A218">
            <v>2028</v>
          </cell>
          <cell r="B218" t="str">
            <v>Ref</v>
          </cell>
          <cell r="C218" t="str">
            <v>NGCC</v>
          </cell>
          <cell r="D218">
            <v>3.0884364235493398</v>
          </cell>
        </row>
        <row r="219">
          <cell r="A219">
            <v>2028</v>
          </cell>
          <cell r="B219" t="str">
            <v>Ref</v>
          </cell>
          <cell r="C219" t="str">
            <v>NGGT</v>
          </cell>
          <cell r="D219">
            <v>0.24818593458093099</v>
          </cell>
        </row>
        <row r="220">
          <cell r="A220">
            <v>2028</v>
          </cell>
          <cell r="B220" t="str">
            <v>Ref</v>
          </cell>
          <cell r="C220" t="str">
            <v>Nuclear Existing</v>
          </cell>
          <cell r="D220">
            <v>-1.72989388978565</v>
          </cell>
        </row>
        <row r="221">
          <cell r="A221">
            <v>2028</v>
          </cell>
          <cell r="B221" t="str">
            <v>Ref</v>
          </cell>
          <cell r="C221" t="str">
            <v>Nuclear New</v>
          </cell>
          <cell r="D221">
            <v>1.7278865040831301E-2</v>
          </cell>
        </row>
        <row r="222">
          <cell r="A222">
            <v>2028</v>
          </cell>
          <cell r="B222" t="str">
            <v>Ref</v>
          </cell>
          <cell r="C222" t="str">
            <v>Solar Distributed</v>
          </cell>
          <cell r="D222">
            <v>2.9597860584159799</v>
          </cell>
        </row>
        <row r="223">
          <cell r="A223">
            <v>2028</v>
          </cell>
          <cell r="B223" t="str">
            <v>Ref</v>
          </cell>
          <cell r="C223" t="str">
            <v>Storage</v>
          </cell>
          <cell r="D223">
            <v>1.3758356148506301</v>
          </cell>
        </row>
        <row r="224">
          <cell r="A224">
            <v>2028</v>
          </cell>
          <cell r="B224" t="str">
            <v>Ref</v>
          </cell>
          <cell r="C224" t="str">
            <v>onshore wind</v>
          </cell>
          <cell r="D224">
            <v>6.9056444135031398</v>
          </cell>
        </row>
        <row r="225">
          <cell r="A225">
            <v>2028</v>
          </cell>
          <cell r="B225" t="str">
            <v>Ref</v>
          </cell>
          <cell r="C225" t="str">
            <v>utility-scale solar pv</v>
          </cell>
          <cell r="D225">
            <v>11.775845725071999</v>
          </cell>
        </row>
        <row r="226">
          <cell r="A226">
            <v>2029</v>
          </cell>
          <cell r="B226" t="str">
            <v>IRA</v>
          </cell>
          <cell r="C226" t="str">
            <v>Bio CCS</v>
          </cell>
          <cell r="D226">
            <v>1.45959324456062E-2</v>
          </cell>
        </row>
        <row r="227">
          <cell r="A227">
            <v>2029</v>
          </cell>
          <cell r="B227" t="str">
            <v>IRA</v>
          </cell>
          <cell r="C227" t="str">
            <v>Biomass</v>
          </cell>
          <cell r="D227">
            <v>-0.76012841064514702</v>
          </cell>
        </row>
        <row r="228">
          <cell r="A228">
            <v>2029</v>
          </cell>
          <cell r="B228" t="str">
            <v>IRA</v>
          </cell>
          <cell r="C228" t="str">
            <v>Coal</v>
          </cell>
          <cell r="D228">
            <v>-13.603167568744601</v>
          </cell>
        </row>
        <row r="229">
          <cell r="A229">
            <v>2029</v>
          </cell>
          <cell r="B229" t="str">
            <v>IRA</v>
          </cell>
          <cell r="C229" t="str">
            <v>Coal CCS</v>
          </cell>
          <cell r="D229">
            <v>2.40913884992831</v>
          </cell>
        </row>
        <row r="230">
          <cell r="A230">
            <v>2029</v>
          </cell>
          <cell r="B230" t="str">
            <v>IRA</v>
          </cell>
          <cell r="C230" t="str">
            <v>Gas CCS</v>
          </cell>
          <cell r="D230">
            <v>0.82703665853625496</v>
          </cell>
        </row>
        <row r="231">
          <cell r="A231">
            <v>2029</v>
          </cell>
          <cell r="B231" t="str">
            <v>IRA</v>
          </cell>
          <cell r="C231" t="str">
            <v>Hydro</v>
          </cell>
          <cell r="D231">
            <v>8.8062686191565598E-2</v>
          </cell>
        </row>
        <row r="232">
          <cell r="A232">
            <v>2029</v>
          </cell>
          <cell r="B232" t="str">
            <v>IRA</v>
          </cell>
          <cell r="C232" t="str">
            <v>Hydrogen Blue</v>
          </cell>
          <cell r="D232">
            <v>0</v>
          </cell>
        </row>
        <row r="233">
          <cell r="A233">
            <v>2029</v>
          </cell>
          <cell r="B233" t="str">
            <v>IRA</v>
          </cell>
          <cell r="C233" t="str">
            <v>Hydrogen Green</v>
          </cell>
          <cell r="D233">
            <v>2.9584451748044201E-2</v>
          </cell>
        </row>
        <row r="234">
          <cell r="A234">
            <v>2029</v>
          </cell>
          <cell r="B234" t="str">
            <v>IRA</v>
          </cell>
          <cell r="C234" t="str">
            <v>NGCC</v>
          </cell>
          <cell r="D234">
            <v>-1.5106652313440301</v>
          </cell>
        </row>
        <row r="235">
          <cell r="A235">
            <v>2029</v>
          </cell>
          <cell r="B235" t="str">
            <v>IRA</v>
          </cell>
          <cell r="C235" t="str">
            <v>NGGT</v>
          </cell>
          <cell r="D235">
            <v>0.111810958866295</v>
          </cell>
        </row>
        <row r="236">
          <cell r="A236">
            <v>2029</v>
          </cell>
          <cell r="B236" t="str">
            <v>IRA</v>
          </cell>
          <cell r="C236" t="str">
            <v>Nuclear Existing</v>
          </cell>
          <cell r="D236">
            <v>-0.54560226405184598</v>
          </cell>
        </row>
        <row r="237">
          <cell r="A237">
            <v>2029</v>
          </cell>
          <cell r="B237" t="str">
            <v>IRA</v>
          </cell>
          <cell r="C237" t="str">
            <v>Nuclear New</v>
          </cell>
          <cell r="D237">
            <v>3.6363690205658897E-2</v>
          </cell>
        </row>
        <row r="238">
          <cell r="A238">
            <v>2029</v>
          </cell>
          <cell r="B238" t="str">
            <v>IRA</v>
          </cell>
          <cell r="C238" t="str">
            <v>Solar Distributed</v>
          </cell>
          <cell r="D238">
            <v>4.1300790607218802</v>
          </cell>
        </row>
        <row r="239">
          <cell r="A239">
            <v>2029</v>
          </cell>
          <cell r="B239" t="str">
            <v>IRA</v>
          </cell>
          <cell r="C239" t="str">
            <v>Storage</v>
          </cell>
          <cell r="D239">
            <v>6.5588259716203696</v>
          </cell>
        </row>
        <row r="240">
          <cell r="A240">
            <v>2029</v>
          </cell>
          <cell r="B240" t="str">
            <v>IRA</v>
          </cell>
          <cell r="C240" t="str">
            <v>onshore wind</v>
          </cell>
          <cell r="D240">
            <v>23.381803263240698</v>
          </cell>
        </row>
        <row r="241">
          <cell r="A241">
            <v>2029</v>
          </cell>
          <cell r="B241" t="str">
            <v>IRA</v>
          </cell>
          <cell r="C241" t="str">
            <v>utility-scale solar pv</v>
          </cell>
          <cell r="D241">
            <v>29.782824309722901</v>
          </cell>
        </row>
        <row r="242">
          <cell r="A242">
            <v>2029</v>
          </cell>
          <cell r="B242" t="str">
            <v>Ref</v>
          </cell>
          <cell r="C242" t="str">
            <v>Bio CCS</v>
          </cell>
          <cell r="D242">
            <v>6.9699320981446899E-10</v>
          </cell>
        </row>
        <row r="243">
          <cell r="A243">
            <v>2029</v>
          </cell>
          <cell r="B243" t="str">
            <v>Ref</v>
          </cell>
          <cell r="C243" t="str">
            <v>Biomass</v>
          </cell>
          <cell r="D243">
            <v>-0.75488420697509295</v>
          </cell>
        </row>
        <row r="244">
          <cell r="A244">
            <v>2029</v>
          </cell>
          <cell r="B244" t="str">
            <v>Ref</v>
          </cell>
          <cell r="C244" t="str">
            <v>Coal</v>
          </cell>
          <cell r="D244">
            <v>-7.4220522627784797</v>
          </cell>
        </row>
        <row r="245">
          <cell r="A245">
            <v>2029</v>
          </cell>
          <cell r="B245" t="str">
            <v>Ref</v>
          </cell>
          <cell r="C245" t="str">
            <v>Coal CCS</v>
          </cell>
          <cell r="D245">
            <v>5.4102832042609798E-3</v>
          </cell>
        </row>
        <row r="246">
          <cell r="A246">
            <v>2029</v>
          </cell>
          <cell r="B246" t="str">
            <v>Ref</v>
          </cell>
          <cell r="C246" t="str">
            <v>Gas CCS</v>
          </cell>
          <cell r="D246">
            <v>4.74609536292179E-2</v>
          </cell>
        </row>
        <row r="247">
          <cell r="A247">
            <v>2029</v>
          </cell>
          <cell r="B247" t="str">
            <v>Ref</v>
          </cell>
          <cell r="C247" t="str">
            <v>Hydro</v>
          </cell>
          <cell r="D247">
            <v>3.2314659892217802E-2</v>
          </cell>
        </row>
        <row r="248">
          <cell r="A248">
            <v>2029</v>
          </cell>
          <cell r="B248" t="str">
            <v>Ref</v>
          </cell>
          <cell r="C248" t="str">
            <v>Hydrogen Blue</v>
          </cell>
          <cell r="D248">
            <v>0</v>
          </cell>
        </row>
        <row r="249">
          <cell r="A249">
            <v>2029</v>
          </cell>
          <cell r="B249" t="str">
            <v>Ref</v>
          </cell>
          <cell r="C249" t="str">
            <v>Hydrogen Green</v>
          </cell>
          <cell r="D249">
            <v>8.1049199940736398E-8</v>
          </cell>
        </row>
        <row r="250">
          <cell r="A250">
            <v>2029</v>
          </cell>
          <cell r="B250" t="str">
            <v>Ref</v>
          </cell>
          <cell r="C250" t="str">
            <v>NGCC</v>
          </cell>
          <cell r="D250">
            <v>3.0884364235493398</v>
          </cell>
        </row>
        <row r="251">
          <cell r="A251">
            <v>2029</v>
          </cell>
          <cell r="B251" t="str">
            <v>Ref</v>
          </cell>
          <cell r="C251" t="str">
            <v>NGGT</v>
          </cell>
          <cell r="D251">
            <v>0.24818593458093099</v>
          </cell>
        </row>
        <row r="252">
          <cell r="A252">
            <v>2029</v>
          </cell>
          <cell r="B252" t="str">
            <v>Ref</v>
          </cell>
          <cell r="C252" t="str">
            <v>Nuclear Existing</v>
          </cell>
          <cell r="D252">
            <v>-1.72989388978565</v>
          </cell>
        </row>
        <row r="253">
          <cell r="A253">
            <v>2029</v>
          </cell>
          <cell r="B253" t="str">
            <v>Ref</v>
          </cell>
          <cell r="C253" t="str">
            <v>Nuclear New</v>
          </cell>
          <cell r="D253">
            <v>1.7278865040831301E-2</v>
          </cell>
        </row>
        <row r="254">
          <cell r="A254">
            <v>2029</v>
          </cell>
          <cell r="B254" t="str">
            <v>Ref</v>
          </cell>
          <cell r="C254" t="str">
            <v>Solar Distributed</v>
          </cell>
          <cell r="D254">
            <v>2.9597860584159799</v>
          </cell>
        </row>
        <row r="255">
          <cell r="A255">
            <v>2029</v>
          </cell>
          <cell r="B255" t="str">
            <v>Ref</v>
          </cell>
          <cell r="C255" t="str">
            <v>Storage</v>
          </cell>
          <cell r="D255">
            <v>1.3758356148506301</v>
          </cell>
        </row>
        <row r="256">
          <cell r="A256">
            <v>2029</v>
          </cell>
          <cell r="B256" t="str">
            <v>Ref</v>
          </cell>
          <cell r="C256" t="str">
            <v>onshore wind</v>
          </cell>
          <cell r="D256">
            <v>6.9056444135031398</v>
          </cell>
        </row>
        <row r="257">
          <cell r="A257">
            <v>2029</v>
          </cell>
          <cell r="B257" t="str">
            <v>Ref</v>
          </cell>
          <cell r="C257" t="str">
            <v>utility-scale solar pv</v>
          </cell>
          <cell r="D257">
            <v>11.775845725071999</v>
          </cell>
        </row>
        <row r="258">
          <cell r="A258">
            <v>2030</v>
          </cell>
          <cell r="B258" t="str">
            <v>IRA</v>
          </cell>
          <cell r="C258" t="str">
            <v>Bio CCS</v>
          </cell>
          <cell r="D258">
            <v>1.45959324456062E-2</v>
          </cell>
        </row>
        <row r="259">
          <cell r="A259">
            <v>2030</v>
          </cell>
          <cell r="B259" t="str">
            <v>IRA</v>
          </cell>
          <cell r="C259" t="str">
            <v>Biomass</v>
          </cell>
          <cell r="D259">
            <v>-0.76012841064514702</v>
          </cell>
        </row>
        <row r="260">
          <cell r="A260">
            <v>2030</v>
          </cell>
          <cell r="B260" t="str">
            <v>IRA</v>
          </cell>
          <cell r="C260" t="str">
            <v>Coal</v>
          </cell>
          <cell r="D260">
            <v>-13.603167568744601</v>
          </cell>
        </row>
        <row r="261">
          <cell r="A261">
            <v>2030</v>
          </cell>
          <cell r="B261" t="str">
            <v>IRA</v>
          </cell>
          <cell r="C261" t="str">
            <v>Coal CCS</v>
          </cell>
          <cell r="D261">
            <v>2.40913884992831</v>
          </cell>
        </row>
        <row r="262">
          <cell r="A262">
            <v>2030</v>
          </cell>
          <cell r="B262" t="str">
            <v>IRA</v>
          </cell>
          <cell r="C262" t="str">
            <v>Gas CCS</v>
          </cell>
          <cell r="D262">
            <v>0.82703665853625496</v>
          </cell>
        </row>
        <row r="263">
          <cell r="A263">
            <v>2030</v>
          </cell>
          <cell r="B263" t="str">
            <v>IRA</v>
          </cell>
          <cell r="C263" t="str">
            <v>Hydro</v>
          </cell>
          <cell r="D263">
            <v>8.8062686191565598E-2</v>
          </cell>
        </row>
        <row r="264">
          <cell r="A264">
            <v>2030</v>
          </cell>
          <cell r="B264" t="str">
            <v>IRA</v>
          </cell>
          <cell r="C264" t="str">
            <v>Hydrogen Blue</v>
          </cell>
          <cell r="D264">
            <v>0</v>
          </cell>
        </row>
        <row r="265">
          <cell r="A265">
            <v>2030</v>
          </cell>
          <cell r="B265" t="str">
            <v>IRA</v>
          </cell>
          <cell r="C265" t="str">
            <v>Hydrogen Green</v>
          </cell>
          <cell r="D265">
            <v>2.9584451748044201E-2</v>
          </cell>
        </row>
        <row r="266">
          <cell r="A266">
            <v>2030</v>
          </cell>
          <cell r="B266" t="str">
            <v>IRA</v>
          </cell>
          <cell r="C266" t="str">
            <v>NGCC</v>
          </cell>
          <cell r="D266">
            <v>-1.5106652313440301</v>
          </cell>
        </row>
        <row r="267">
          <cell r="A267">
            <v>2030</v>
          </cell>
          <cell r="B267" t="str">
            <v>IRA</v>
          </cell>
          <cell r="C267" t="str">
            <v>NGGT</v>
          </cell>
          <cell r="D267">
            <v>0.111810958866295</v>
          </cell>
        </row>
        <row r="268">
          <cell r="A268">
            <v>2030</v>
          </cell>
          <cell r="B268" t="str">
            <v>IRA</v>
          </cell>
          <cell r="C268" t="str">
            <v>Nuclear Existing</v>
          </cell>
          <cell r="D268">
            <v>-0.54560226405184598</v>
          </cell>
        </row>
        <row r="269">
          <cell r="A269">
            <v>2030</v>
          </cell>
          <cell r="B269" t="str">
            <v>IRA</v>
          </cell>
          <cell r="C269" t="str">
            <v>Nuclear New</v>
          </cell>
          <cell r="D269">
            <v>3.6363690205658897E-2</v>
          </cell>
        </row>
        <row r="270">
          <cell r="A270">
            <v>2030</v>
          </cell>
          <cell r="B270" t="str">
            <v>IRA</v>
          </cell>
          <cell r="C270" t="str">
            <v>Solar Distributed</v>
          </cell>
          <cell r="D270">
            <v>4.1300790607218802</v>
          </cell>
        </row>
        <row r="271">
          <cell r="A271">
            <v>2030</v>
          </cell>
          <cell r="B271" t="str">
            <v>IRA</v>
          </cell>
          <cell r="C271" t="str">
            <v>Storage</v>
          </cell>
          <cell r="D271">
            <v>6.5588259716203696</v>
          </cell>
        </row>
        <row r="272">
          <cell r="A272">
            <v>2030</v>
          </cell>
          <cell r="B272" t="str">
            <v>IRA</v>
          </cell>
          <cell r="C272" t="str">
            <v>onshore wind</v>
          </cell>
          <cell r="D272">
            <v>23.381803263240698</v>
          </cell>
        </row>
        <row r="273">
          <cell r="A273">
            <v>2030</v>
          </cell>
          <cell r="B273" t="str">
            <v>IRA</v>
          </cell>
          <cell r="C273" t="str">
            <v>utility-scale solar pv</v>
          </cell>
          <cell r="D273">
            <v>29.782824309722901</v>
          </cell>
        </row>
        <row r="274">
          <cell r="A274">
            <v>2030</v>
          </cell>
          <cell r="B274" t="str">
            <v>Ref</v>
          </cell>
          <cell r="C274" t="str">
            <v>Bio CCS</v>
          </cell>
          <cell r="D274">
            <v>6.9699320981446899E-10</v>
          </cell>
        </row>
        <row r="275">
          <cell r="A275">
            <v>2030</v>
          </cell>
          <cell r="B275" t="str">
            <v>Ref</v>
          </cell>
          <cell r="C275" t="str">
            <v>Biomass</v>
          </cell>
          <cell r="D275">
            <v>-0.75488420697509295</v>
          </cell>
        </row>
        <row r="276">
          <cell r="A276">
            <v>2030</v>
          </cell>
          <cell r="B276" t="str">
            <v>Ref</v>
          </cell>
          <cell r="C276" t="str">
            <v>Coal</v>
          </cell>
          <cell r="D276">
            <v>-7.4220522627784797</v>
          </cell>
        </row>
        <row r="277">
          <cell r="A277">
            <v>2030</v>
          </cell>
          <cell r="B277" t="str">
            <v>Ref</v>
          </cell>
          <cell r="C277" t="str">
            <v>Coal CCS</v>
          </cell>
          <cell r="D277">
            <v>5.4102832042609798E-3</v>
          </cell>
        </row>
        <row r="278">
          <cell r="A278">
            <v>2030</v>
          </cell>
          <cell r="B278" t="str">
            <v>Ref</v>
          </cell>
          <cell r="C278" t="str">
            <v>Gas CCS</v>
          </cell>
          <cell r="D278">
            <v>4.74609536292179E-2</v>
          </cell>
        </row>
        <row r="279">
          <cell r="A279">
            <v>2030</v>
          </cell>
          <cell r="B279" t="str">
            <v>Ref</v>
          </cell>
          <cell r="C279" t="str">
            <v>Hydro</v>
          </cell>
          <cell r="D279">
            <v>3.2314659892217802E-2</v>
          </cell>
        </row>
        <row r="280">
          <cell r="A280">
            <v>2030</v>
          </cell>
          <cell r="B280" t="str">
            <v>Ref</v>
          </cell>
          <cell r="C280" t="str">
            <v>Hydrogen Blue</v>
          </cell>
          <cell r="D280">
            <v>0</v>
          </cell>
        </row>
        <row r="281">
          <cell r="A281">
            <v>2030</v>
          </cell>
          <cell r="B281" t="str">
            <v>Ref</v>
          </cell>
          <cell r="C281" t="str">
            <v>Hydrogen Green</v>
          </cell>
          <cell r="D281">
            <v>8.1049199940736398E-8</v>
          </cell>
        </row>
        <row r="282">
          <cell r="A282">
            <v>2030</v>
          </cell>
          <cell r="B282" t="str">
            <v>Ref</v>
          </cell>
          <cell r="C282" t="str">
            <v>NGCC</v>
          </cell>
          <cell r="D282">
            <v>3.0884364235493398</v>
          </cell>
        </row>
        <row r="283">
          <cell r="A283">
            <v>2030</v>
          </cell>
          <cell r="B283" t="str">
            <v>Ref</v>
          </cell>
          <cell r="C283" t="str">
            <v>NGGT</v>
          </cell>
          <cell r="D283">
            <v>0.24818593458093099</v>
          </cell>
        </row>
        <row r="284">
          <cell r="A284">
            <v>2030</v>
          </cell>
          <cell r="B284" t="str">
            <v>Ref</v>
          </cell>
          <cell r="C284" t="str">
            <v>Nuclear Existing</v>
          </cell>
          <cell r="D284">
            <v>-1.72989388978565</v>
          </cell>
        </row>
        <row r="285">
          <cell r="A285">
            <v>2030</v>
          </cell>
          <cell r="B285" t="str">
            <v>Ref</v>
          </cell>
          <cell r="C285" t="str">
            <v>Nuclear New</v>
          </cell>
          <cell r="D285">
            <v>1.7278865040831301E-2</v>
          </cell>
        </row>
        <row r="286">
          <cell r="A286">
            <v>2030</v>
          </cell>
          <cell r="B286" t="str">
            <v>Ref</v>
          </cell>
          <cell r="C286" t="str">
            <v>Solar Distributed</v>
          </cell>
          <cell r="D286">
            <v>2.9597860584159799</v>
          </cell>
        </row>
        <row r="287">
          <cell r="A287">
            <v>2030</v>
          </cell>
          <cell r="B287" t="str">
            <v>Ref</v>
          </cell>
          <cell r="C287" t="str">
            <v>Storage</v>
          </cell>
          <cell r="D287">
            <v>1.3758356148506301</v>
          </cell>
        </row>
        <row r="288">
          <cell r="A288">
            <v>2030</v>
          </cell>
          <cell r="B288" t="str">
            <v>Ref</v>
          </cell>
          <cell r="C288" t="str">
            <v>onshore wind</v>
          </cell>
          <cell r="D288">
            <v>6.9056444135031398</v>
          </cell>
        </row>
        <row r="289">
          <cell r="A289">
            <v>2030</v>
          </cell>
          <cell r="B289" t="str">
            <v>Ref</v>
          </cell>
          <cell r="C289" t="str">
            <v>utility-scale solar pv</v>
          </cell>
          <cell r="D289">
            <v>11.775845725071999</v>
          </cell>
        </row>
        <row r="290">
          <cell r="A290">
            <v>2031</v>
          </cell>
          <cell r="B290" t="str">
            <v>IRA</v>
          </cell>
          <cell r="C290" t="str">
            <v>Bio CCS</v>
          </cell>
          <cell r="D290">
            <v>2.8214424735944501E-11</v>
          </cell>
        </row>
        <row r="291">
          <cell r="A291">
            <v>2031</v>
          </cell>
          <cell r="B291" t="str">
            <v>IRA</v>
          </cell>
          <cell r="C291" t="str">
            <v>Biomass</v>
          </cell>
          <cell r="D291">
            <v>-5.2544309553190102E-2</v>
          </cell>
        </row>
        <row r="292">
          <cell r="A292">
            <v>2031</v>
          </cell>
          <cell r="B292" t="str">
            <v>IRA</v>
          </cell>
          <cell r="C292" t="str">
            <v>Coal</v>
          </cell>
          <cell r="D292">
            <v>-5.4869262455494798</v>
          </cell>
        </row>
        <row r="293">
          <cell r="A293">
            <v>2031</v>
          </cell>
          <cell r="B293" t="str">
            <v>IRA</v>
          </cell>
          <cell r="C293" t="str">
            <v>Coal CCS</v>
          </cell>
          <cell r="D293">
            <v>2.4182918146533998</v>
          </cell>
        </row>
        <row r="294">
          <cell r="A294">
            <v>2031</v>
          </cell>
          <cell r="B294" t="str">
            <v>IRA</v>
          </cell>
          <cell r="C294" t="str">
            <v>Gas CCS</v>
          </cell>
          <cell r="D294">
            <v>8.6827992376914701E-2</v>
          </cell>
        </row>
        <row r="295">
          <cell r="A295">
            <v>2031</v>
          </cell>
          <cell r="B295" t="str">
            <v>IRA</v>
          </cell>
          <cell r="C295" t="str">
            <v>Hydro</v>
          </cell>
          <cell r="D295">
            <v>3.0747152020491501E-2</v>
          </cell>
        </row>
        <row r="296">
          <cell r="A296">
            <v>2031</v>
          </cell>
          <cell r="B296" t="str">
            <v>IRA</v>
          </cell>
          <cell r="C296" t="str">
            <v>Hydrogen Blue</v>
          </cell>
          <cell r="D296">
            <v>0</v>
          </cell>
        </row>
        <row r="297">
          <cell r="A297">
            <v>2031</v>
          </cell>
          <cell r="B297" t="str">
            <v>IRA</v>
          </cell>
          <cell r="C297" t="str">
            <v>Hydrogen Green</v>
          </cell>
          <cell r="D297">
            <v>7.3834401238530398E-4</v>
          </cell>
        </row>
        <row r="298">
          <cell r="A298">
            <v>2031</v>
          </cell>
          <cell r="B298" t="str">
            <v>IRA</v>
          </cell>
          <cell r="C298" t="str">
            <v>NGCC</v>
          </cell>
          <cell r="D298">
            <v>-3.3914390582113798</v>
          </cell>
        </row>
        <row r="299">
          <cell r="A299">
            <v>2031</v>
          </cell>
          <cell r="B299" t="str">
            <v>IRA</v>
          </cell>
          <cell r="C299" t="str">
            <v>NGGT</v>
          </cell>
          <cell r="D299">
            <v>3.2982157329689299</v>
          </cell>
        </row>
        <row r="300">
          <cell r="A300">
            <v>2031</v>
          </cell>
          <cell r="B300" t="str">
            <v>IRA</v>
          </cell>
          <cell r="C300" t="str">
            <v>Nuclear Existing</v>
          </cell>
          <cell r="D300">
            <v>-4.9033708048236804</v>
          </cell>
        </row>
        <row r="301">
          <cell r="A301">
            <v>2031</v>
          </cell>
          <cell r="B301" t="str">
            <v>IRA</v>
          </cell>
          <cell r="C301" t="str">
            <v>Nuclear New</v>
          </cell>
          <cell r="D301">
            <v>1.0733023603884E-7</v>
          </cell>
        </row>
        <row r="302">
          <cell r="A302">
            <v>2031</v>
          </cell>
          <cell r="B302" t="str">
            <v>IRA</v>
          </cell>
          <cell r="C302" t="str">
            <v>Solar Distributed</v>
          </cell>
          <cell r="D302">
            <v>3.3014150702096101</v>
          </cell>
        </row>
        <row r="303">
          <cell r="A303">
            <v>2031</v>
          </cell>
          <cell r="B303" t="str">
            <v>IRA</v>
          </cell>
          <cell r="C303" t="str">
            <v>Storage</v>
          </cell>
          <cell r="D303">
            <v>10.4808003885682</v>
          </cell>
        </row>
        <row r="304">
          <cell r="A304">
            <v>2031</v>
          </cell>
          <cell r="B304" t="str">
            <v>IRA</v>
          </cell>
          <cell r="C304" t="str">
            <v>onshore wind</v>
          </cell>
          <cell r="D304">
            <v>21.985203717791801</v>
          </cell>
        </row>
        <row r="305">
          <cell r="A305">
            <v>2031</v>
          </cell>
          <cell r="B305" t="str">
            <v>IRA</v>
          </cell>
          <cell r="C305" t="str">
            <v>utility-scale solar pv</v>
          </cell>
          <cell r="D305">
            <v>32.947419918878801</v>
          </cell>
        </row>
        <row r="306">
          <cell r="A306">
            <v>2031</v>
          </cell>
          <cell r="B306" t="str">
            <v>Ref</v>
          </cell>
          <cell r="C306" t="str">
            <v>Bio CCS</v>
          </cell>
          <cell r="D306">
            <v>1.0166091380804199E-2</v>
          </cell>
        </row>
        <row r="307">
          <cell r="A307">
            <v>2031</v>
          </cell>
          <cell r="B307" t="str">
            <v>Ref</v>
          </cell>
          <cell r="C307" t="str">
            <v>Biomass</v>
          </cell>
          <cell r="D307">
            <v>-6.3357921146386196E-3</v>
          </cell>
        </row>
        <row r="308">
          <cell r="A308">
            <v>2031</v>
          </cell>
          <cell r="B308" t="str">
            <v>Ref</v>
          </cell>
          <cell r="C308" t="str">
            <v>Coal</v>
          </cell>
          <cell r="D308">
            <v>-2.8300640009163698</v>
          </cell>
        </row>
        <row r="309">
          <cell r="A309">
            <v>2031</v>
          </cell>
          <cell r="B309" t="str">
            <v>Ref</v>
          </cell>
          <cell r="C309" t="str">
            <v>Coal CCS</v>
          </cell>
          <cell r="D309">
            <v>3.2679749080281199E-2</v>
          </cell>
        </row>
        <row r="310">
          <cell r="A310">
            <v>2031</v>
          </cell>
          <cell r="B310" t="str">
            <v>Ref</v>
          </cell>
          <cell r="C310" t="str">
            <v>Gas CCS</v>
          </cell>
          <cell r="D310">
            <v>0.11006954121038399</v>
          </cell>
        </row>
        <row r="311">
          <cell r="A311">
            <v>2031</v>
          </cell>
          <cell r="B311" t="str">
            <v>Ref</v>
          </cell>
          <cell r="C311" t="str">
            <v>Hydro</v>
          </cell>
          <cell r="D311">
            <v>2.01788206874364E-2</v>
          </cell>
        </row>
        <row r="312">
          <cell r="A312">
            <v>2031</v>
          </cell>
          <cell r="B312" t="str">
            <v>Ref</v>
          </cell>
          <cell r="C312" t="str">
            <v>Hydrogen Blue</v>
          </cell>
          <cell r="D312">
            <v>0</v>
          </cell>
        </row>
        <row r="313">
          <cell r="A313">
            <v>2031</v>
          </cell>
          <cell r="B313" t="str">
            <v>Ref</v>
          </cell>
          <cell r="C313" t="str">
            <v>Hydrogen Green</v>
          </cell>
          <cell r="D313">
            <v>3.5763097921129999E-2</v>
          </cell>
        </row>
        <row r="314">
          <cell r="A314">
            <v>2031</v>
          </cell>
          <cell r="B314" t="str">
            <v>Ref</v>
          </cell>
          <cell r="C314" t="str">
            <v>NGCC</v>
          </cell>
          <cell r="D314">
            <v>2.8091386750726399</v>
          </cell>
        </row>
        <row r="315">
          <cell r="A315">
            <v>2031</v>
          </cell>
          <cell r="B315" t="str">
            <v>Ref</v>
          </cell>
          <cell r="C315" t="str">
            <v>NGGT</v>
          </cell>
          <cell r="D315">
            <v>1.25340749057122</v>
          </cell>
        </row>
        <row r="316">
          <cell r="A316">
            <v>2031</v>
          </cell>
          <cell r="B316" t="str">
            <v>Ref</v>
          </cell>
          <cell r="C316" t="str">
            <v>Nuclear Existing</v>
          </cell>
          <cell r="D316">
            <v>-2.1116675835784999</v>
          </cell>
        </row>
        <row r="317">
          <cell r="A317">
            <v>2031</v>
          </cell>
          <cell r="B317" t="str">
            <v>Ref</v>
          </cell>
          <cell r="C317" t="str">
            <v>Nuclear New</v>
          </cell>
          <cell r="D317">
            <v>1.4990984282865201E-3</v>
          </cell>
        </row>
        <row r="318">
          <cell r="A318">
            <v>2031</v>
          </cell>
          <cell r="B318" t="str">
            <v>Ref</v>
          </cell>
          <cell r="C318" t="str">
            <v>Solar Distributed</v>
          </cell>
          <cell r="D318">
            <v>2.7256216527549801</v>
          </cell>
        </row>
        <row r="319">
          <cell r="A319">
            <v>2031</v>
          </cell>
          <cell r="B319" t="str">
            <v>Ref</v>
          </cell>
          <cell r="C319" t="str">
            <v>Storage</v>
          </cell>
          <cell r="D319">
            <v>4.5894763009001203</v>
          </cell>
        </row>
        <row r="320">
          <cell r="A320">
            <v>2031</v>
          </cell>
          <cell r="B320" t="str">
            <v>Ref</v>
          </cell>
          <cell r="C320" t="str">
            <v>onshore wind</v>
          </cell>
          <cell r="D320">
            <v>7.1652582481497502</v>
          </cell>
        </row>
        <row r="321">
          <cell r="A321">
            <v>2031</v>
          </cell>
          <cell r="B321" t="str">
            <v>Ref</v>
          </cell>
          <cell r="C321" t="str">
            <v>utility-scale solar pv</v>
          </cell>
          <cell r="D321">
            <v>15.6108634034203</v>
          </cell>
        </row>
        <row r="322">
          <cell r="A322">
            <v>2032</v>
          </cell>
          <cell r="B322" t="str">
            <v>IRA</v>
          </cell>
          <cell r="C322" t="str">
            <v>Bio CCS</v>
          </cell>
          <cell r="D322">
            <v>2.8214424735944501E-11</v>
          </cell>
        </row>
        <row r="323">
          <cell r="A323">
            <v>2032</v>
          </cell>
          <cell r="B323" t="str">
            <v>IRA</v>
          </cell>
          <cell r="C323" t="str">
            <v>Biomass</v>
          </cell>
          <cell r="D323">
            <v>-5.2544309553190102E-2</v>
          </cell>
        </row>
        <row r="324">
          <cell r="A324">
            <v>2032</v>
          </cell>
          <cell r="B324" t="str">
            <v>IRA</v>
          </cell>
          <cell r="C324" t="str">
            <v>Coal</v>
          </cell>
          <cell r="D324">
            <v>-5.4869262455494798</v>
          </cell>
        </row>
        <row r="325">
          <cell r="A325">
            <v>2032</v>
          </cell>
          <cell r="B325" t="str">
            <v>IRA</v>
          </cell>
          <cell r="C325" t="str">
            <v>Coal CCS</v>
          </cell>
          <cell r="D325">
            <v>2.4182918146533998</v>
          </cell>
        </row>
        <row r="326">
          <cell r="A326">
            <v>2032</v>
          </cell>
          <cell r="B326" t="str">
            <v>IRA</v>
          </cell>
          <cell r="C326" t="str">
            <v>Gas CCS</v>
          </cell>
          <cell r="D326">
            <v>8.6827992376914701E-2</v>
          </cell>
        </row>
        <row r="327">
          <cell r="A327">
            <v>2032</v>
          </cell>
          <cell r="B327" t="str">
            <v>IRA</v>
          </cell>
          <cell r="C327" t="str">
            <v>Hydro</v>
          </cell>
          <cell r="D327">
            <v>3.0747152020491501E-2</v>
          </cell>
        </row>
        <row r="328">
          <cell r="A328">
            <v>2032</v>
          </cell>
          <cell r="B328" t="str">
            <v>IRA</v>
          </cell>
          <cell r="C328" t="str">
            <v>Hydrogen Blue</v>
          </cell>
          <cell r="D328">
            <v>0</v>
          </cell>
        </row>
        <row r="329">
          <cell r="A329">
            <v>2032</v>
          </cell>
          <cell r="B329" t="str">
            <v>IRA</v>
          </cell>
          <cell r="C329" t="str">
            <v>Hydrogen Green</v>
          </cell>
          <cell r="D329">
            <v>7.3834401238530398E-4</v>
          </cell>
        </row>
        <row r="330">
          <cell r="A330">
            <v>2032</v>
          </cell>
          <cell r="B330" t="str">
            <v>IRA</v>
          </cell>
          <cell r="C330" t="str">
            <v>NGCC</v>
          </cell>
          <cell r="D330">
            <v>-3.3914390582113798</v>
          </cell>
        </row>
        <row r="331">
          <cell r="A331">
            <v>2032</v>
          </cell>
          <cell r="B331" t="str">
            <v>IRA</v>
          </cell>
          <cell r="C331" t="str">
            <v>NGGT</v>
          </cell>
          <cell r="D331">
            <v>3.2982157329689299</v>
          </cell>
        </row>
        <row r="332">
          <cell r="A332">
            <v>2032</v>
          </cell>
          <cell r="B332" t="str">
            <v>IRA</v>
          </cell>
          <cell r="C332" t="str">
            <v>Nuclear Existing</v>
          </cell>
          <cell r="D332">
            <v>-4.9033708048236804</v>
          </cell>
        </row>
        <row r="333">
          <cell r="A333">
            <v>2032</v>
          </cell>
          <cell r="B333" t="str">
            <v>IRA</v>
          </cell>
          <cell r="C333" t="str">
            <v>Nuclear New</v>
          </cell>
          <cell r="D333">
            <v>1.0733023603884E-7</v>
          </cell>
        </row>
        <row r="334">
          <cell r="A334">
            <v>2032</v>
          </cell>
          <cell r="B334" t="str">
            <v>IRA</v>
          </cell>
          <cell r="C334" t="str">
            <v>Solar Distributed</v>
          </cell>
          <cell r="D334">
            <v>3.3014150702096101</v>
          </cell>
        </row>
        <row r="335">
          <cell r="A335">
            <v>2032</v>
          </cell>
          <cell r="B335" t="str">
            <v>IRA</v>
          </cell>
          <cell r="C335" t="str">
            <v>Storage</v>
          </cell>
          <cell r="D335">
            <v>10.4808003885682</v>
          </cell>
        </row>
        <row r="336">
          <cell r="A336">
            <v>2032</v>
          </cell>
          <cell r="B336" t="str">
            <v>IRA</v>
          </cell>
          <cell r="C336" t="str">
            <v>onshore wind</v>
          </cell>
          <cell r="D336">
            <v>21.985203717791801</v>
          </cell>
        </row>
        <row r="337">
          <cell r="A337">
            <v>2032</v>
          </cell>
          <cell r="B337" t="str">
            <v>IRA</v>
          </cell>
          <cell r="C337" t="str">
            <v>utility-scale solar pv</v>
          </cell>
          <cell r="D337">
            <v>32.947419918878801</v>
          </cell>
        </row>
        <row r="338">
          <cell r="A338">
            <v>2032</v>
          </cell>
          <cell r="B338" t="str">
            <v>Ref</v>
          </cell>
          <cell r="C338" t="str">
            <v>Bio CCS</v>
          </cell>
          <cell r="D338">
            <v>1.0166091380804199E-2</v>
          </cell>
        </row>
        <row r="339">
          <cell r="A339">
            <v>2032</v>
          </cell>
          <cell r="B339" t="str">
            <v>Ref</v>
          </cell>
          <cell r="C339" t="str">
            <v>Biomass</v>
          </cell>
          <cell r="D339">
            <v>-6.3357921146386196E-3</v>
          </cell>
        </row>
        <row r="340">
          <cell r="A340">
            <v>2032</v>
          </cell>
          <cell r="B340" t="str">
            <v>Ref</v>
          </cell>
          <cell r="C340" t="str">
            <v>Coal</v>
          </cell>
          <cell r="D340">
            <v>-2.8300640009163698</v>
          </cell>
        </row>
        <row r="341">
          <cell r="A341">
            <v>2032</v>
          </cell>
          <cell r="B341" t="str">
            <v>Ref</v>
          </cell>
          <cell r="C341" t="str">
            <v>Coal CCS</v>
          </cell>
          <cell r="D341">
            <v>3.2679749080281199E-2</v>
          </cell>
        </row>
        <row r="342">
          <cell r="A342">
            <v>2032</v>
          </cell>
          <cell r="B342" t="str">
            <v>Ref</v>
          </cell>
          <cell r="C342" t="str">
            <v>Gas CCS</v>
          </cell>
          <cell r="D342">
            <v>0.11006954121038399</v>
          </cell>
        </row>
        <row r="343">
          <cell r="A343">
            <v>2032</v>
          </cell>
          <cell r="B343" t="str">
            <v>Ref</v>
          </cell>
          <cell r="C343" t="str">
            <v>Hydro</v>
          </cell>
          <cell r="D343">
            <v>2.01788206874364E-2</v>
          </cell>
        </row>
        <row r="344">
          <cell r="A344">
            <v>2032</v>
          </cell>
          <cell r="B344" t="str">
            <v>Ref</v>
          </cell>
          <cell r="C344" t="str">
            <v>Hydrogen Blue</v>
          </cell>
          <cell r="D344">
            <v>0</v>
          </cell>
        </row>
        <row r="345">
          <cell r="A345">
            <v>2032</v>
          </cell>
          <cell r="B345" t="str">
            <v>Ref</v>
          </cell>
          <cell r="C345" t="str">
            <v>Hydrogen Green</v>
          </cell>
          <cell r="D345">
            <v>3.5763097921129999E-2</v>
          </cell>
        </row>
        <row r="346">
          <cell r="A346">
            <v>2032</v>
          </cell>
          <cell r="B346" t="str">
            <v>Ref</v>
          </cell>
          <cell r="C346" t="str">
            <v>NGCC</v>
          </cell>
          <cell r="D346">
            <v>2.8091386750726399</v>
          </cell>
        </row>
        <row r="347">
          <cell r="A347">
            <v>2032</v>
          </cell>
          <cell r="B347" t="str">
            <v>Ref</v>
          </cell>
          <cell r="C347" t="str">
            <v>NGGT</v>
          </cell>
          <cell r="D347">
            <v>1.25340749057122</v>
          </cell>
        </row>
        <row r="348">
          <cell r="A348">
            <v>2032</v>
          </cell>
          <cell r="B348" t="str">
            <v>Ref</v>
          </cell>
          <cell r="C348" t="str">
            <v>Nuclear Existing</v>
          </cell>
          <cell r="D348">
            <v>-2.1116675835784999</v>
          </cell>
        </row>
        <row r="349">
          <cell r="A349">
            <v>2032</v>
          </cell>
          <cell r="B349" t="str">
            <v>Ref</v>
          </cell>
          <cell r="C349" t="str">
            <v>Nuclear New</v>
          </cell>
          <cell r="D349">
            <v>1.4990984282865201E-3</v>
          </cell>
        </row>
        <row r="350">
          <cell r="A350">
            <v>2032</v>
          </cell>
          <cell r="B350" t="str">
            <v>Ref</v>
          </cell>
          <cell r="C350" t="str">
            <v>Solar Distributed</v>
          </cell>
          <cell r="D350">
            <v>2.7256216527549801</v>
          </cell>
        </row>
        <row r="351">
          <cell r="A351">
            <v>2032</v>
          </cell>
          <cell r="B351" t="str">
            <v>Ref</v>
          </cell>
          <cell r="C351" t="str">
            <v>Storage</v>
          </cell>
          <cell r="D351">
            <v>4.5894763009001203</v>
          </cell>
        </row>
        <row r="352">
          <cell r="A352">
            <v>2032</v>
          </cell>
          <cell r="B352" t="str">
            <v>Ref</v>
          </cell>
          <cell r="C352" t="str">
            <v>onshore wind</v>
          </cell>
          <cell r="D352">
            <v>7.1652582481497502</v>
          </cell>
        </row>
        <row r="353">
          <cell r="A353">
            <v>2032</v>
          </cell>
          <cell r="B353" t="str">
            <v>Ref</v>
          </cell>
          <cell r="C353" t="str">
            <v>utility-scale solar pv</v>
          </cell>
          <cell r="D353">
            <v>15.6108634034203</v>
          </cell>
        </row>
        <row r="354">
          <cell r="A354">
            <v>2033</v>
          </cell>
          <cell r="B354" t="str">
            <v>IRA</v>
          </cell>
          <cell r="C354" t="str">
            <v>Bio CCS</v>
          </cell>
          <cell r="D354">
            <v>2.8214424735944501E-11</v>
          </cell>
        </row>
        <row r="355">
          <cell r="A355">
            <v>2033</v>
          </cell>
          <cell r="B355" t="str">
            <v>IRA</v>
          </cell>
          <cell r="C355" t="str">
            <v>Biomass</v>
          </cell>
          <cell r="D355">
            <v>-5.2544309553190102E-2</v>
          </cell>
        </row>
        <row r="356">
          <cell r="A356">
            <v>2033</v>
          </cell>
          <cell r="B356" t="str">
            <v>IRA</v>
          </cell>
          <cell r="C356" t="str">
            <v>Coal</v>
          </cell>
          <cell r="D356">
            <v>-5.4869262455494798</v>
          </cell>
        </row>
        <row r="357">
          <cell r="A357">
            <v>2033</v>
          </cell>
          <cell r="B357" t="str">
            <v>IRA</v>
          </cell>
          <cell r="C357" t="str">
            <v>Coal CCS</v>
          </cell>
          <cell r="D357">
            <v>2.4182918146533998</v>
          </cell>
        </row>
        <row r="358">
          <cell r="A358">
            <v>2033</v>
          </cell>
          <cell r="B358" t="str">
            <v>IRA</v>
          </cell>
          <cell r="C358" t="str">
            <v>Gas CCS</v>
          </cell>
          <cell r="D358">
            <v>8.6827992376914701E-2</v>
          </cell>
        </row>
        <row r="359">
          <cell r="A359">
            <v>2033</v>
          </cell>
          <cell r="B359" t="str">
            <v>IRA</v>
          </cell>
          <cell r="C359" t="str">
            <v>Hydro</v>
          </cell>
          <cell r="D359">
            <v>3.0747152020491501E-2</v>
          </cell>
        </row>
        <row r="360">
          <cell r="A360">
            <v>2033</v>
          </cell>
          <cell r="B360" t="str">
            <v>IRA</v>
          </cell>
          <cell r="C360" t="str">
            <v>Hydrogen Blue</v>
          </cell>
          <cell r="D360">
            <v>0</v>
          </cell>
        </row>
        <row r="361">
          <cell r="A361">
            <v>2033</v>
          </cell>
          <cell r="B361" t="str">
            <v>IRA</v>
          </cell>
          <cell r="C361" t="str">
            <v>Hydrogen Green</v>
          </cell>
          <cell r="D361">
            <v>7.3834401238530398E-4</v>
          </cell>
        </row>
        <row r="362">
          <cell r="A362">
            <v>2033</v>
          </cell>
          <cell r="B362" t="str">
            <v>IRA</v>
          </cell>
          <cell r="C362" t="str">
            <v>NGCC</v>
          </cell>
          <cell r="D362">
            <v>-3.3914390582113798</v>
          </cell>
        </row>
        <row r="363">
          <cell r="A363">
            <v>2033</v>
          </cell>
          <cell r="B363" t="str">
            <v>IRA</v>
          </cell>
          <cell r="C363" t="str">
            <v>NGGT</v>
          </cell>
          <cell r="D363">
            <v>3.2982157329689299</v>
          </cell>
        </row>
        <row r="364">
          <cell r="A364">
            <v>2033</v>
          </cell>
          <cell r="B364" t="str">
            <v>IRA</v>
          </cell>
          <cell r="C364" t="str">
            <v>Nuclear Existing</v>
          </cell>
          <cell r="D364">
            <v>-4.9033708048236804</v>
          </cell>
        </row>
        <row r="365">
          <cell r="A365">
            <v>2033</v>
          </cell>
          <cell r="B365" t="str">
            <v>IRA</v>
          </cell>
          <cell r="C365" t="str">
            <v>Nuclear New</v>
          </cell>
          <cell r="D365">
            <v>1.0733023603884E-7</v>
          </cell>
        </row>
        <row r="366">
          <cell r="A366">
            <v>2033</v>
          </cell>
          <cell r="B366" t="str">
            <v>IRA</v>
          </cell>
          <cell r="C366" t="str">
            <v>Solar Distributed</v>
          </cell>
          <cell r="D366">
            <v>3.3014150702096101</v>
          </cell>
        </row>
        <row r="367">
          <cell r="A367">
            <v>2033</v>
          </cell>
          <cell r="B367" t="str">
            <v>IRA</v>
          </cell>
          <cell r="C367" t="str">
            <v>Storage</v>
          </cell>
          <cell r="D367">
            <v>10.4808003885682</v>
          </cell>
        </row>
        <row r="368">
          <cell r="A368">
            <v>2033</v>
          </cell>
          <cell r="B368" t="str">
            <v>IRA</v>
          </cell>
          <cell r="C368" t="str">
            <v>onshore wind</v>
          </cell>
          <cell r="D368">
            <v>21.985203717791801</v>
          </cell>
        </row>
        <row r="369">
          <cell r="A369">
            <v>2033</v>
          </cell>
          <cell r="B369" t="str">
            <v>IRA</v>
          </cell>
          <cell r="C369" t="str">
            <v>utility-scale solar pv</v>
          </cell>
          <cell r="D369">
            <v>32.947419918878801</v>
          </cell>
        </row>
        <row r="370">
          <cell r="A370">
            <v>2033</v>
          </cell>
          <cell r="B370" t="str">
            <v>Ref</v>
          </cell>
          <cell r="C370" t="str">
            <v>Bio CCS</v>
          </cell>
          <cell r="D370">
            <v>1.0166091380804199E-2</v>
          </cell>
        </row>
        <row r="371">
          <cell r="A371">
            <v>2033</v>
          </cell>
          <cell r="B371" t="str">
            <v>Ref</v>
          </cell>
          <cell r="C371" t="str">
            <v>Biomass</v>
          </cell>
          <cell r="D371">
            <v>-6.3357921146386196E-3</v>
          </cell>
        </row>
        <row r="372">
          <cell r="A372">
            <v>2033</v>
          </cell>
          <cell r="B372" t="str">
            <v>Ref</v>
          </cell>
          <cell r="C372" t="str">
            <v>Coal</v>
          </cell>
          <cell r="D372">
            <v>-2.8300640009163698</v>
          </cell>
        </row>
        <row r="373">
          <cell r="A373">
            <v>2033</v>
          </cell>
          <cell r="B373" t="str">
            <v>Ref</v>
          </cell>
          <cell r="C373" t="str">
            <v>Coal CCS</v>
          </cell>
          <cell r="D373">
            <v>3.2679749080281199E-2</v>
          </cell>
        </row>
        <row r="374">
          <cell r="A374">
            <v>2033</v>
          </cell>
          <cell r="B374" t="str">
            <v>Ref</v>
          </cell>
          <cell r="C374" t="str">
            <v>Gas CCS</v>
          </cell>
          <cell r="D374">
            <v>0.11006954121038399</v>
          </cell>
        </row>
        <row r="375">
          <cell r="A375">
            <v>2033</v>
          </cell>
          <cell r="B375" t="str">
            <v>Ref</v>
          </cell>
          <cell r="C375" t="str">
            <v>Hydro</v>
          </cell>
          <cell r="D375">
            <v>2.01788206874364E-2</v>
          </cell>
        </row>
        <row r="376">
          <cell r="A376">
            <v>2033</v>
          </cell>
          <cell r="B376" t="str">
            <v>Ref</v>
          </cell>
          <cell r="C376" t="str">
            <v>Hydrogen Blue</v>
          </cell>
          <cell r="D376">
            <v>0</v>
          </cell>
        </row>
        <row r="377">
          <cell r="A377">
            <v>2033</v>
          </cell>
          <cell r="B377" t="str">
            <v>Ref</v>
          </cell>
          <cell r="C377" t="str">
            <v>Hydrogen Green</v>
          </cell>
          <cell r="D377">
            <v>3.5763097921129999E-2</v>
          </cell>
        </row>
        <row r="378">
          <cell r="A378">
            <v>2033</v>
          </cell>
          <cell r="B378" t="str">
            <v>Ref</v>
          </cell>
          <cell r="C378" t="str">
            <v>NGCC</v>
          </cell>
          <cell r="D378">
            <v>2.8091386750726399</v>
          </cell>
        </row>
        <row r="379">
          <cell r="A379">
            <v>2033</v>
          </cell>
          <cell r="B379" t="str">
            <v>Ref</v>
          </cell>
          <cell r="C379" t="str">
            <v>NGGT</v>
          </cell>
          <cell r="D379">
            <v>1.25340749057122</v>
          </cell>
        </row>
        <row r="380">
          <cell r="A380">
            <v>2033</v>
          </cell>
          <cell r="B380" t="str">
            <v>Ref</v>
          </cell>
          <cell r="C380" t="str">
            <v>Nuclear Existing</v>
          </cell>
          <cell r="D380">
            <v>-2.1116675835784999</v>
          </cell>
        </row>
        <row r="381">
          <cell r="A381">
            <v>2033</v>
          </cell>
          <cell r="B381" t="str">
            <v>Ref</v>
          </cell>
          <cell r="C381" t="str">
            <v>Nuclear New</v>
          </cell>
          <cell r="D381">
            <v>1.4990984282865201E-3</v>
          </cell>
        </row>
        <row r="382">
          <cell r="A382">
            <v>2033</v>
          </cell>
          <cell r="B382" t="str">
            <v>Ref</v>
          </cell>
          <cell r="C382" t="str">
            <v>Solar Distributed</v>
          </cell>
          <cell r="D382">
            <v>2.7256216527549801</v>
          </cell>
        </row>
        <row r="383">
          <cell r="A383">
            <v>2033</v>
          </cell>
          <cell r="B383" t="str">
            <v>Ref</v>
          </cell>
          <cell r="C383" t="str">
            <v>Storage</v>
          </cell>
          <cell r="D383">
            <v>4.5894763009001203</v>
          </cell>
        </row>
        <row r="384">
          <cell r="A384">
            <v>2033</v>
          </cell>
          <cell r="B384" t="str">
            <v>Ref</v>
          </cell>
          <cell r="C384" t="str">
            <v>onshore wind</v>
          </cell>
          <cell r="D384">
            <v>7.1652582481497502</v>
          </cell>
        </row>
        <row r="385">
          <cell r="A385">
            <v>2033</v>
          </cell>
          <cell r="B385" t="str">
            <v>Ref</v>
          </cell>
          <cell r="C385" t="str">
            <v>utility-scale solar pv</v>
          </cell>
          <cell r="D385">
            <v>15.6108634034203</v>
          </cell>
        </row>
        <row r="386">
          <cell r="A386">
            <v>2034</v>
          </cell>
          <cell r="B386" t="str">
            <v>IRA</v>
          </cell>
          <cell r="C386" t="str">
            <v>Bio CCS</v>
          </cell>
          <cell r="D386">
            <v>2.8214424735944501E-11</v>
          </cell>
        </row>
        <row r="387">
          <cell r="A387">
            <v>2034</v>
          </cell>
          <cell r="B387" t="str">
            <v>IRA</v>
          </cell>
          <cell r="C387" t="str">
            <v>Biomass</v>
          </cell>
          <cell r="D387">
            <v>-5.2544309553190102E-2</v>
          </cell>
        </row>
        <row r="388">
          <cell r="A388">
            <v>2034</v>
          </cell>
          <cell r="B388" t="str">
            <v>IRA</v>
          </cell>
          <cell r="C388" t="str">
            <v>Coal</v>
          </cell>
          <cell r="D388">
            <v>-5.4869262455494798</v>
          </cell>
        </row>
        <row r="389">
          <cell r="A389">
            <v>2034</v>
          </cell>
          <cell r="B389" t="str">
            <v>IRA</v>
          </cell>
          <cell r="C389" t="str">
            <v>Coal CCS</v>
          </cell>
          <cell r="D389">
            <v>2.4182918146533998</v>
          </cell>
        </row>
        <row r="390">
          <cell r="A390">
            <v>2034</v>
          </cell>
          <cell r="B390" t="str">
            <v>IRA</v>
          </cell>
          <cell r="C390" t="str">
            <v>Gas CCS</v>
          </cell>
          <cell r="D390">
            <v>8.6827992376914701E-2</v>
          </cell>
        </row>
        <row r="391">
          <cell r="A391">
            <v>2034</v>
          </cell>
          <cell r="B391" t="str">
            <v>IRA</v>
          </cell>
          <cell r="C391" t="str">
            <v>Hydro</v>
          </cell>
          <cell r="D391">
            <v>3.0747152020491501E-2</v>
          </cell>
        </row>
        <row r="392">
          <cell r="A392">
            <v>2034</v>
          </cell>
          <cell r="B392" t="str">
            <v>IRA</v>
          </cell>
          <cell r="C392" t="str">
            <v>Hydrogen Blue</v>
          </cell>
          <cell r="D392">
            <v>0</v>
          </cell>
        </row>
        <row r="393">
          <cell r="A393">
            <v>2034</v>
          </cell>
          <cell r="B393" t="str">
            <v>IRA</v>
          </cell>
          <cell r="C393" t="str">
            <v>Hydrogen Green</v>
          </cell>
          <cell r="D393">
            <v>7.3834401238530398E-4</v>
          </cell>
        </row>
        <row r="394">
          <cell r="A394">
            <v>2034</v>
          </cell>
          <cell r="B394" t="str">
            <v>IRA</v>
          </cell>
          <cell r="C394" t="str">
            <v>NGCC</v>
          </cell>
          <cell r="D394">
            <v>-3.3914390582113798</v>
          </cell>
        </row>
        <row r="395">
          <cell r="A395">
            <v>2034</v>
          </cell>
          <cell r="B395" t="str">
            <v>IRA</v>
          </cell>
          <cell r="C395" t="str">
            <v>NGGT</v>
          </cell>
          <cell r="D395">
            <v>3.2982157329689299</v>
          </cell>
        </row>
        <row r="396">
          <cell r="A396">
            <v>2034</v>
          </cell>
          <cell r="B396" t="str">
            <v>IRA</v>
          </cell>
          <cell r="C396" t="str">
            <v>Nuclear Existing</v>
          </cell>
          <cell r="D396">
            <v>-4.9033708048236804</v>
          </cell>
        </row>
        <row r="397">
          <cell r="A397">
            <v>2034</v>
          </cell>
          <cell r="B397" t="str">
            <v>IRA</v>
          </cell>
          <cell r="C397" t="str">
            <v>Nuclear New</v>
          </cell>
          <cell r="D397">
            <v>1.0733023603884E-7</v>
          </cell>
        </row>
        <row r="398">
          <cell r="A398">
            <v>2034</v>
          </cell>
          <cell r="B398" t="str">
            <v>IRA</v>
          </cell>
          <cell r="C398" t="str">
            <v>Solar Distributed</v>
          </cell>
          <cell r="D398">
            <v>3.3014150702096101</v>
          </cell>
        </row>
        <row r="399">
          <cell r="A399">
            <v>2034</v>
          </cell>
          <cell r="B399" t="str">
            <v>IRA</v>
          </cell>
          <cell r="C399" t="str">
            <v>Storage</v>
          </cell>
          <cell r="D399">
            <v>10.4808003885682</v>
          </cell>
        </row>
        <row r="400">
          <cell r="A400">
            <v>2034</v>
          </cell>
          <cell r="B400" t="str">
            <v>IRA</v>
          </cell>
          <cell r="C400" t="str">
            <v>onshore wind</v>
          </cell>
          <cell r="D400">
            <v>21.985203717791801</v>
          </cell>
        </row>
        <row r="401">
          <cell r="A401">
            <v>2034</v>
          </cell>
          <cell r="B401" t="str">
            <v>IRA</v>
          </cell>
          <cell r="C401" t="str">
            <v>utility-scale solar pv</v>
          </cell>
          <cell r="D401">
            <v>32.947419918878801</v>
          </cell>
        </row>
        <row r="402">
          <cell r="A402">
            <v>2034</v>
          </cell>
          <cell r="B402" t="str">
            <v>Ref</v>
          </cell>
          <cell r="C402" t="str">
            <v>Bio CCS</v>
          </cell>
          <cell r="D402">
            <v>1.0166091380804199E-2</v>
          </cell>
        </row>
        <row r="403">
          <cell r="A403">
            <v>2034</v>
          </cell>
          <cell r="B403" t="str">
            <v>Ref</v>
          </cell>
          <cell r="C403" t="str">
            <v>Biomass</v>
          </cell>
          <cell r="D403">
            <v>-6.3357921146386196E-3</v>
          </cell>
        </row>
        <row r="404">
          <cell r="A404">
            <v>2034</v>
          </cell>
          <cell r="B404" t="str">
            <v>Ref</v>
          </cell>
          <cell r="C404" t="str">
            <v>Coal</v>
          </cell>
          <cell r="D404">
            <v>-2.8300640009163698</v>
          </cell>
        </row>
        <row r="405">
          <cell r="A405">
            <v>2034</v>
          </cell>
          <cell r="B405" t="str">
            <v>Ref</v>
          </cell>
          <cell r="C405" t="str">
            <v>Coal CCS</v>
          </cell>
          <cell r="D405">
            <v>3.2679749080281199E-2</v>
          </cell>
        </row>
        <row r="406">
          <cell r="A406">
            <v>2034</v>
          </cell>
          <cell r="B406" t="str">
            <v>Ref</v>
          </cell>
          <cell r="C406" t="str">
            <v>Gas CCS</v>
          </cell>
          <cell r="D406">
            <v>0.11006954121038399</v>
          </cell>
        </row>
        <row r="407">
          <cell r="A407">
            <v>2034</v>
          </cell>
          <cell r="B407" t="str">
            <v>Ref</v>
          </cell>
          <cell r="C407" t="str">
            <v>Hydro</v>
          </cell>
          <cell r="D407">
            <v>2.01788206874364E-2</v>
          </cell>
        </row>
        <row r="408">
          <cell r="A408">
            <v>2034</v>
          </cell>
          <cell r="B408" t="str">
            <v>Ref</v>
          </cell>
          <cell r="C408" t="str">
            <v>Hydrogen Blue</v>
          </cell>
          <cell r="D408">
            <v>0</v>
          </cell>
        </row>
        <row r="409">
          <cell r="A409">
            <v>2034</v>
          </cell>
          <cell r="B409" t="str">
            <v>Ref</v>
          </cell>
          <cell r="C409" t="str">
            <v>Hydrogen Green</v>
          </cell>
          <cell r="D409">
            <v>3.5763097921129999E-2</v>
          </cell>
        </row>
        <row r="410">
          <cell r="A410">
            <v>2034</v>
          </cell>
          <cell r="B410" t="str">
            <v>Ref</v>
          </cell>
          <cell r="C410" t="str">
            <v>NGCC</v>
          </cell>
          <cell r="D410">
            <v>2.8091386750726399</v>
          </cell>
        </row>
        <row r="411">
          <cell r="A411">
            <v>2034</v>
          </cell>
          <cell r="B411" t="str">
            <v>Ref</v>
          </cell>
          <cell r="C411" t="str">
            <v>NGGT</v>
          </cell>
          <cell r="D411">
            <v>1.25340749057122</v>
          </cell>
        </row>
        <row r="412">
          <cell r="A412">
            <v>2034</v>
          </cell>
          <cell r="B412" t="str">
            <v>Ref</v>
          </cell>
          <cell r="C412" t="str">
            <v>Nuclear Existing</v>
          </cell>
          <cell r="D412">
            <v>-2.1116675835784999</v>
          </cell>
        </row>
        <row r="413">
          <cell r="A413">
            <v>2034</v>
          </cell>
          <cell r="B413" t="str">
            <v>Ref</v>
          </cell>
          <cell r="C413" t="str">
            <v>Nuclear New</v>
          </cell>
          <cell r="D413">
            <v>1.4990984282865201E-3</v>
          </cell>
        </row>
        <row r="414">
          <cell r="A414">
            <v>2034</v>
          </cell>
          <cell r="B414" t="str">
            <v>Ref</v>
          </cell>
          <cell r="C414" t="str">
            <v>Solar Distributed</v>
          </cell>
          <cell r="D414">
            <v>2.7256216527549801</v>
          </cell>
        </row>
        <row r="415">
          <cell r="A415">
            <v>2034</v>
          </cell>
          <cell r="B415" t="str">
            <v>Ref</v>
          </cell>
          <cell r="C415" t="str">
            <v>Storage</v>
          </cell>
          <cell r="D415">
            <v>4.5894763009001203</v>
          </cell>
        </row>
        <row r="416">
          <cell r="A416">
            <v>2034</v>
          </cell>
          <cell r="B416" t="str">
            <v>Ref</v>
          </cell>
          <cell r="C416" t="str">
            <v>onshore wind</v>
          </cell>
          <cell r="D416">
            <v>7.1652582481497502</v>
          </cell>
        </row>
        <row r="417">
          <cell r="A417">
            <v>2034</v>
          </cell>
          <cell r="B417" t="str">
            <v>Ref</v>
          </cell>
          <cell r="C417" t="str">
            <v>utility-scale solar pv</v>
          </cell>
          <cell r="D417">
            <v>15.6108634034203</v>
          </cell>
        </row>
        <row r="418">
          <cell r="A418">
            <v>2035</v>
          </cell>
          <cell r="B418" t="str">
            <v>IRA</v>
          </cell>
          <cell r="C418" t="str">
            <v>Bio CCS</v>
          </cell>
          <cell r="D418">
            <v>2.8214424735944501E-11</v>
          </cell>
        </row>
        <row r="419">
          <cell r="A419">
            <v>2035</v>
          </cell>
          <cell r="B419" t="str">
            <v>IRA</v>
          </cell>
          <cell r="C419" t="str">
            <v>Biomass</v>
          </cell>
          <cell r="D419">
            <v>-5.2544309553190102E-2</v>
          </cell>
        </row>
        <row r="420">
          <cell r="A420">
            <v>2035</v>
          </cell>
          <cell r="B420" t="str">
            <v>IRA</v>
          </cell>
          <cell r="C420" t="str">
            <v>Coal</v>
          </cell>
          <cell r="D420">
            <v>-5.4869262455494798</v>
          </cell>
        </row>
        <row r="421">
          <cell r="A421">
            <v>2035</v>
          </cell>
          <cell r="B421" t="str">
            <v>IRA</v>
          </cell>
          <cell r="C421" t="str">
            <v>Coal CCS</v>
          </cell>
          <cell r="D421">
            <v>2.4182918146533998</v>
          </cell>
        </row>
        <row r="422">
          <cell r="A422">
            <v>2035</v>
          </cell>
          <cell r="B422" t="str">
            <v>IRA</v>
          </cell>
          <cell r="C422" t="str">
            <v>Gas CCS</v>
          </cell>
          <cell r="D422">
            <v>8.6827992376914701E-2</v>
          </cell>
        </row>
        <row r="423">
          <cell r="A423">
            <v>2035</v>
          </cell>
          <cell r="B423" t="str">
            <v>IRA</v>
          </cell>
          <cell r="C423" t="str">
            <v>Hydro</v>
          </cell>
          <cell r="D423">
            <v>3.0747152020491501E-2</v>
          </cell>
        </row>
        <row r="424">
          <cell r="A424">
            <v>2035</v>
          </cell>
          <cell r="B424" t="str">
            <v>IRA</v>
          </cell>
          <cell r="C424" t="str">
            <v>Hydrogen Blue</v>
          </cell>
          <cell r="D424">
            <v>0</v>
          </cell>
        </row>
        <row r="425">
          <cell r="A425">
            <v>2035</v>
          </cell>
          <cell r="B425" t="str">
            <v>IRA</v>
          </cell>
          <cell r="C425" t="str">
            <v>Hydrogen Green</v>
          </cell>
          <cell r="D425">
            <v>7.3834401238530398E-4</v>
          </cell>
        </row>
        <row r="426">
          <cell r="A426">
            <v>2035</v>
          </cell>
          <cell r="B426" t="str">
            <v>IRA</v>
          </cell>
          <cell r="C426" t="str">
            <v>NGCC</v>
          </cell>
          <cell r="D426">
            <v>-3.3914390582113798</v>
          </cell>
        </row>
        <row r="427">
          <cell r="A427">
            <v>2035</v>
          </cell>
          <cell r="B427" t="str">
            <v>IRA</v>
          </cell>
          <cell r="C427" t="str">
            <v>NGGT</v>
          </cell>
          <cell r="D427">
            <v>3.2982157329689299</v>
          </cell>
        </row>
        <row r="428">
          <cell r="A428">
            <v>2035</v>
          </cell>
          <cell r="B428" t="str">
            <v>IRA</v>
          </cell>
          <cell r="C428" t="str">
            <v>Nuclear Existing</v>
          </cell>
          <cell r="D428">
            <v>-4.9033708048236804</v>
          </cell>
        </row>
        <row r="429">
          <cell r="A429">
            <v>2035</v>
          </cell>
          <cell r="B429" t="str">
            <v>IRA</v>
          </cell>
          <cell r="C429" t="str">
            <v>Nuclear New</v>
          </cell>
          <cell r="D429">
            <v>1.0733023603884E-7</v>
          </cell>
        </row>
        <row r="430">
          <cell r="A430">
            <v>2035</v>
          </cell>
          <cell r="B430" t="str">
            <v>IRA</v>
          </cell>
          <cell r="C430" t="str">
            <v>Solar Distributed</v>
          </cell>
          <cell r="D430">
            <v>3.3014150702096101</v>
          </cell>
        </row>
        <row r="431">
          <cell r="A431">
            <v>2035</v>
          </cell>
          <cell r="B431" t="str">
            <v>IRA</v>
          </cell>
          <cell r="C431" t="str">
            <v>Storage</v>
          </cell>
          <cell r="D431">
            <v>10.4808003885682</v>
          </cell>
        </row>
        <row r="432">
          <cell r="A432">
            <v>2035</v>
          </cell>
          <cell r="B432" t="str">
            <v>IRA</v>
          </cell>
          <cell r="C432" t="str">
            <v>onshore wind</v>
          </cell>
          <cell r="D432">
            <v>21.985203717791801</v>
          </cell>
        </row>
        <row r="433">
          <cell r="A433">
            <v>2035</v>
          </cell>
          <cell r="B433" t="str">
            <v>IRA</v>
          </cell>
          <cell r="C433" t="str">
            <v>utility-scale solar pv</v>
          </cell>
          <cell r="D433">
            <v>32.947419918878801</v>
          </cell>
        </row>
        <row r="434">
          <cell r="A434">
            <v>2035</v>
          </cell>
          <cell r="B434" t="str">
            <v>Ref</v>
          </cell>
          <cell r="C434" t="str">
            <v>Bio CCS</v>
          </cell>
          <cell r="D434">
            <v>1.0166091380804199E-2</v>
          </cell>
        </row>
        <row r="435">
          <cell r="A435">
            <v>2035</v>
          </cell>
          <cell r="B435" t="str">
            <v>Ref</v>
          </cell>
          <cell r="C435" t="str">
            <v>Biomass</v>
          </cell>
          <cell r="D435">
            <v>-6.3357921146386196E-3</v>
          </cell>
        </row>
        <row r="436">
          <cell r="A436">
            <v>2035</v>
          </cell>
          <cell r="B436" t="str">
            <v>Ref</v>
          </cell>
          <cell r="C436" t="str">
            <v>Coal</v>
          </cell>
          <cell r="D436">
            <v>-2.8300640009163698</v>
          </cell>
        </row>
        <row r="437">
          <cell r="A437">
            <v>2035</v>
          </cell>
          <cell r="B437" t="str">
            <v>Ref</v>
          </cell>
          <cell r="C437" t="str">
            <v>Coal CCS</v>
          </cell>
          <cell r="D437">
            <v>3.2679749080281199E-2</v>
          </cell>
        </row>
        <row r="438">
          <cell r="A438">
            <v>2035</v>
          </cell>
          <cell r="B438" t="str">
            <v>Ref</v>
          </cell>
          <cell r="C438" t="str">
            <v>Gas CCS</v>
          </cell>
          <cell r="D438">
            <v>0.11006954121038399</v>
          </cell>
        </row>
        <row r="439">
          <cell r="A439">
            <v>2035</v>
          </cell>
          <cell r="B439" t="str">
            <v>Ref</v>
          </cell>
          <cell r="C439" t="str">
            <v>Hydro</v>
          </cell>
          <cell r="D439">
            <v>2.01788206874364E-2</v>
          </cell>
        </row>
        <row r="440">
          <cell r="A440">
            <v>2035</v>
          </cell>
          <cell r="B440" t="str">
            <v>Ref</v>
          </cell>
          <cell r="C440" t="str">
            <v>Hydrogen Blue</v>
          </cell>
          <cell r="D440">
            <v>0</v>
          </cell>
        </row>
        <row r="441">
          <cell r="A441">
            <v>2035</v>
          </cell>
          <cell r="B441" t="str">
            <v>Ref</v>
          </cell>
          <cell r="C441" t="str">
            <v>Hydrogen Green</v>
          </cell>
          <cell r="D441">
            <v>3.5763097921129999E-2</v>
          </cell>
        </row>
        <row r="442">
          <cell r="A442">
            <v>2035</v>
          </cell>
          <cell r="B442" t="str">
            <v>Ref</v>
          </cell>
          <cell r="C442" t="str">
            <v>NGCC</v>
          </cell>
          <cell r="D442">
            <v>2.8091386750726399</v>
          </cell>
        </row>
        <row r="443">
          <cell r="A443">
            <v>2035</v>
          </cell>
          <cell r="B443" t="str">
            <v>Ref</v>
          </cell>
          <cell r="C443" t="str">
            <v>NGGT</v>
          </cell>
          <cell r="D443">
            <v>1.25340749057122</v>
          </cell>
        </row>
        <row r="444">
          <cell r="A444">
            <v>2035</v>
          </cell>
          <cell r="B444" t="str">
            <v>Ref</v>
          </cell>
          <cell r="C444" t="str">
            <v>Nuclear Existing</v>
          </cell>
          <cell r="D444">
            <v>-2.1116675835784999</v>
          </cell>
        </row>
        <row r="445">
          <cell r="A445">
            <v>2035</v>
          </cell>
          <cell r="B445" t="str">
            <v>Ref</v>
          </cell>
          <cell r="C445" t="str">
            <v>Nuclear New</v>
          </cell>
          <cell r="D445">
            <v>1.4990984282865201E-3</v>
          </cell>
        </row>
        <row r="446">
          <cell r="A446">
            <v>2035</v>
          </cell>
          <cell r="B446" t="str">
            <v>Ref</v>
          </cell>
          <cell r="C446" t="str">
            <v>Solar Distributed</v>
          </cell>
          <cell r="D446">
            <v>2.7256216527549801</v>
          </cell>
        </row>
        <row r="447">
          <cell r="A447">
            <v>2035</v>
          </cell>
          <cell r="B447" t="str">
            <v>Ref</v>
          </cell>
          <cell r="C447" t="str">
            <v>Storage</v>
          </cell>
          <cell r="D447">
            <v>4.5894763009001203</v>
          </cell>
        </row>
        <row r="448">
          <cell r="A448">
            <v>2035</v>
          </cell>
          <cell r="B448" t="str">
            <v>Ref</v>
          </cell>
          <cell r="C448" t="str">
            <v>onshore wind</v>
          </cell>
          <cell r="D448">
            <v>7.1652582481497502</v>
          </cell>
        </row>
        <row r="449">
          <cell r="A449">
            <v>2035</v>
          </cell>
          <cell r="B449" t="str">
            <v>Ref</v>
          </cell>
          <cell r="C449" t="str">
            <v>utility-scale solar pv</v>
          </cell>
          <cell r="D449">
            <v>15.6108634034203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erials_demand"/>
    </sheetNames>
    <sheetDataSet>
      <sheetData sheetId="0">
        <row r="1">
          <cell r="D1" t="str">
            <v>Terbium_mean</v>
          </cell>
          <cell r="E1" t="str">
            <v>Terbium_min</v>
          </cell>
          <cell r="F1" t="str">
            <v>Terbium_max</v>
          </cell>
          <cell r="G1" t="str">
            <v>Tin_mean</v>
          </cell>
          <cell r="H1" t="str">
            <v>Tin_min</v>
          </cell>
          <cell r="I1" t="str">
            <v>Tin_max</v>
          </cell>
          <cell r="J1" t="str">
            <v>Vanadium_mean</v>
          </cell>
          <cell r="K1" t="str">
            <v>Vanadium_min</v>
          </cell>
          <cell r="L1" t="str">
            <v>Vanadium_max</v>
          </cell>
          <cell r="M1" t="str">
            <v>Yttrium_mean</v>
          </cell>
          <cell r="N1" t="str">
            <v>Yttrium_min</v>
          </cell>
          <cell r="O1" t="str">
            <v>Yttrium_max</v>
          </cell>
          <cell r="P1" t="str">
            <v>Zinc_mean</v>
          </cell>
          <cell r="Q1" t="str">
            <v>Zinc_min</v>
          </cell>
          <cell r="R1" t="str">
            <v>Zinc_max</v>
          </cell>
          <cell r="S1" t="str">
            <v>Aluminum_mean</v>
          </cell>
          <cell r="T1" t="str">
            <v>Aluminum_min</v>
          </cell>
          <cell r="U1" t="str">
            <v>Aluminum_max</v>
          </cell>
          <cell r="V1" t="str">
            <v>Boron_mean</v>
          </cell>
          <cell r="W1" t="str">
            <v>Boron_min</v>
          </cell>
          <cell r="X1" t="str">
            <v>Boron_max</v>
          </cell>
          <cell r="Y1" t="str">
            <v>Cadmium_mean</v>
          </cell>
          <cell r="Z1" t="str">
            <v>Cadmium_min</v>
          </cell>
          <cell r="AA1" t="str">
            <v>Cadmium_max</v>
          </cell>
          <cell r="AB1" t="str">
            <v>Cement_mean</v>
          </cell>
          <cell r="AC1" t="str">
            <v>Cement_min</v>
          </cell>
          <cell r="AD1" t="str">
            <v>Cement_max</v>
          </cell>
          <cell r="AE1" t="str">
            <v>Chromium_mean</v>
          </cell>
          <cell r="AF1" t="str">
            <v>Chromium_min</v>
          </cell>
          <cell r="AG1" t="str">
            <v>Chromium_max</v>
          </cell>
          <cell r="AH1" t="str">
            <v>Copper_mean</v>
          </cell>
          <cell r="AI1" t="str">
            <v>Copper_min</v>
          </cell>
          <cell r="AJ1" t="str">
            <v>Copper_max</v>
          </cell>
          <cell r="AK1" t="str">
            <v>Dysprosium_mean</v>
          </cell>
          <cell r="AL1" t="str">
            <v>Dysprosium_min</v>
          </cell>
          <cell r="AM1" t="str">
            <v>Dysprosium_max</v>
          </cell>
          <cell r="AN1" t="str">
            <v>Fiberglass_mean</v>
          </cell>
          <cell r="AO1" t="str">
            <v>Fiberglass_min</v>
          </cell>
          <cell r="AP1" t="str">
            <v>Fiberglass_max</v>
          </cell>
          <cell r="AQ1" t="str">
            <v>Gallium_mean</v>
          </cell>
          <cell r="AR1" t="str">
            <v>Gallium_min</v>
          </cell>
          <cell r="AS1" t="str">
            <v>Gallium_max</v>
          </cell>
          <cell r="AT1" t="str">
            <v>Germanium_mean</v>
          </cell>
          <cell r="AU1" t="str">
            <v>Germanium_min</v>
          </cell>
          <cell r="AV1" t="str">
            <v>Germanium_max</v>
          </cell>
          <cell r="AW1" t="str">
            <v>Glass_mean</v>
          </cell>
          <cell r="AX1" t="str">
            <v>Glass_min</v>
          </cell>
          <cell r="AY1" t="str">
            <v>Glass_max</v>
          </cell>
          <cell r="AZ1" t="str">
            <v>Manganese_mean</v>
          </cell>
          <cell r="BA1" t="str">
            <v>Manganese_min</v>
          </cell>
          <cell r="BB1" t="str">
            <v>Manganese_max</v>
          </cell>
          <cell r="BC1" t="str">
            <v>Molybdenum_mean</v>
          </cell>
          <cell r="BD1" t="str">
            <v>Molybdenum_min</v>
          </cell>
          <cell r="BE1" t="str">
            <v>Molybdenum_max</v>
          </cell>
          <cell r="BF1" t="str">
            <v>Neodymium_mean</v>
          </cell>
          <cell r="BG1" t="str">
            <v>Neodymium_min</v>
          </cell>
          <cell r="BH1" t="str">
            <v>Neodymium_max</v>
          </cell>
          <cell r="BI1" t="str">
            <v>Nickel_mean</v>
          </cell>
          <cell r="BJ1" t="str">
            <v>Nickel_min</v>
          </cell>
          <cell r="BK1" t="str">
            <v>Nickel_max</v>
          </cell>
          <cell r="BL1" t="str">
            <v>Niobium_mean</v>
          </cell>
          <cell r="BM1" t="str">
            <v>Niobium_min</v>
          </cell>
          <cell r="BN1" t="str">
            <v>Niobium_max</v>
          </cell>
          <cell r="BO1" t="str">
            <v>Praseodymium_mean</v>
          </cell>
          <cell r="BP1" t="str">
            <v>Praseodymium_min</v>
          </cell>
          <cell r="BQ1" t="str">
            <v>Praseodymium_max</v>
          </cell>
          <cell r="BR1" t="str">
            <v>Selenium_mean</v>
          </cell>
          <cell r="BS1" t="str">
            <v>Selenium_min</v>
          </cell>
          <cell r="BT1" t="str">
            <v>Selenium_max</v>
          </cell>
          <cell r="BU1" t="str">
            <v>Silicon_mean</v>
          </cell>
          <cell r="BV1" t="str">
            <v>Silicon_min</v>
          </cell>
          <cell r="BW1" t="str">
            <v>Silicon_max</v>
          </cell>
          <cell r="BX1" t="str">
            <v>Silver_mean</v>
          </cell>
          <cell r="BY1" t="str">
            <v>Silver_min</v>
          </cell>
          <cell r="BZ1" t="str">
            <v>Silver_max</v>
          </cell>
          <cell r="CA1" t="str">
            <v>Steel_mean</v>
          </cell>
          <cell r="CB1" t="str">
            <v>Steel_min</v>
          </cell>
          <cell r="CC1" t="str">
            <v>Steel_max</v>
          </cell>
          <cell r="CD1" t="str">
            <v>Tellurium_mean</v>
          </cell>
          <cell r="CE1" t="str">
            <v>Tellurium_min</v>
          </cell>
          <cell r="CF1" t="str">
            <v>Tellurium_max</v>
          </cell>
          <cell r="CG1" t="str">
            <v>Indium_mean</v>
          </cell>
          <cell r="CH1" t="str">
            <v>Indium_min</v>
          </cell>
          <cell r="CI1" t="str">
            <v>Indium_max</v>
          </cell>
          <cell r="CJ1" t="str">
            <v>Lead_mean</v>
          </cell>
          <cell r="CK1" t="str">
            <v>Lead_min</v>
          </cell>
          <cell r="CL1" t="str">
            <v>Lead_max</v>
          </cell>
          <cell r="CM1" t="str">
            <v>Magnesium_mean</v>
          </cell>
          <cell r="CN1" t="str">
            <v>Magnesium_min</v>
          </cell>
          <cell r="CO1" t="str">
            <v>Magnesium_max</v>
          </cell>
        </row>
        <row r="2">
          <cell r="A2">
            <v>2025</v>
          </cell>
          <cell r="B2" t="str">
            <v>IRA</v>
          </cell>
          <cell r="C2" t="str">
            <v>Biomass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3.2567042795451998E-4</v>
          </cell>
          <cell r="T2">
            <v>3.2567042795451998E-4</v>
          </cell>
          <cell r="U2">
            <v>3.2567042795451998E-4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8.0177554205264605E-3</v>
          </cell>
          <cell r="AC2">
            <v>6.2846877123807999E-3</v>
          </cell>
          <cell r="AD2">
            <v>9.7508231286721307E-3</v>
          </cell>
          <cell r="AE2">
            <v>0</v>
          </cell>
          <cell r="AF2">
            <v>0</v>
          </cell>
          <cell r="AG2">
            <v>0</v>
          </cell>
          <cell r="AH2">
            <v>1.4947437590733101E-4</v>
          </cell>
          <cell r="AI2">
            <v>1.36531064027087E-4</v>
          </cell>
          <cell r="AJ2">
            <v>1.6158263540820401E-4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3.63247785026195E-5</v>
          </cell>
          <cell r="BA2">
            <v>2.80577599468509E-5</v>
          </cell>
          <cell r="BB2">
            <v>4.9852627048422602E-5</v>
          </cell>
          <cell r="BC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2.4216519001746299E-6</v>
          </cell>
          <cell r="BJ2">
            <v>2.0041257104893499E-6</v>
          </cell>
          <cell r="BK2">
            <v>2.7556728519228602E-6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Q2">
            <v>0</v>
          </cell>
          <cell r="BR2">
            <v>0</v>
          </cell>
          <cell r="BS2">
            <v>0</v>
          </cell>
          <cell r="BT2">
            <v>0</v>
          </cell>
          <cell r="BU2">
            <v>0</v>
          </cell>
          <cell r="BV2">
            <v>0</v>
          </cell>
          <cell r="BW2">
            <v>0</v>
          </cell>
          <cell r="BX2">
            <v>0</v>
          </cell>
          <cell r="BY2">
            <v>0</v>
          </cell>
          <cell r="BZ2">
            <v>0</v>
          </cell>
          <cell r="CA2">
            <v>1.9931030190816601E-2</v>
          </cell>
          <cell r="CB2">
            <v>1.9931030190816601E-2</v>
          </cell>
          <cell r="CC2">
            <v>1.9931030190816601E-2</v>
          </cell>
          <cell r="CD2">
            <v>0</v>
          </cell>
          <cell r="CE2">
            <v>0</v>
          </cell>
          <cell r="CF2">
            <v>0</v>
          </cell>
          <cell r="CG2">
            <v>0</v>
          </cell>
          <cell r="CH2">
            <v>0</v>
          </cell>
          <cell r="CI2">
            <v>0</v>
          </cell>
          <cell r="CJ2">
            <v>0</v>
          </cell>
          <cell r="CK2">
            <v>0</v>
          </cell>
          <cell r="CL2">
            <v>0</v>
          </cell>
          <cell r="CM2">
            <v>0</v>
          </cell>
          <cell r="CN2">
            <v>0</v>
          </cell>
          <cell r="CO2">
            <v>0</v>
          </cell>
        </row>
        <row r="3">
          <cell r="A3">
            <v>2025</v>
          </cell>
          <cell r="B3" t="str">
            <v>IRA</v>
          </cell>
          <cell r="C3" t="str">
            <v>Coal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0.44127639752739301</v>
          </cell>
          <cell r="T3">
            <v>0.28505505096766398</v>
          </cell>
          <cell r="U3">
            <v>0.69754647766204803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23.1358504405971</v>
          </cell>
          <cell r="AC3">
            <v>7.9826592900395497</v>
          </cell>
          <cell r="AD3">
            <v>48.798071136829101</v>
          </cell>
          <cell r="AE3">
            <v>0</v>
          </cell>
          <cell r="AF3">
            <v>0</v>
          </cell>
          <cell r="AG3">
            <v>0</v>
          </cell>
          <cell r="AH3">
            <v>0.65814180885181195</v>
          </cell>
          <cell r="AI3">
            <v>0.60923530500931999</v>
          </cell>
          <cell r="AJ3">
            <v>0.72102159950644296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0.16209012702082801</v>
          </cell>
          <cell r="BA3">
            <v>0.12520064983677801</v>
          </cell>
          <cell r="BB3">
            <v>0.22245472604927499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1.0806008468055199E-2</v>
          </cell>
          <cell r="BJ3">
            <v>8.9429035597698402E-3</v>
          </cell>
          <cell r="BK3">
            <v>1.22964923946835E-2</v>
          </cell>
          <cell r="BL3">
            <v>0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  <cell r="BQ3">
            <v>0</v>
          </cell>
          <cell r="BR3">
            <v>0</v>
          </cell>
          <cell r="BS3">
            <v>0</v>
          </cell>
          <cell r="BT3">
            <v>0</v>
          </cell>
          <cell r="BU3">
            <v>0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84.694606560009007</v>
          </cell>
          <cell r="CB3">
            <v>68.9140148315864</v>
          </cell>
          <cell r="CC3">
            <v>106.382545021132</v>
          </cell>
          <cell r="CD3">
            <v>0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</row>
        <row r="4">
          <cell r="A4">
            <v>2025</v>
          </cell>
          <cell r="B4" t="str">
            <v>IRA</v>
          </cell>
          <cell r="C4" t="str">
            <v>Hydro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6.7016613174494394E-2</v>
          </cell>
          <cell r="T4">
            <v>6.7016613174494394E-2</v>
          </cell>
          <cell r="U4">
            <v>6.7016613174494394E-2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1298.07281156402</v>
          </cell>
          <cell r="AC4">
            <v>766.33368286932</v>
          </cell>
          <cell r="AD4">
            <v>2171.9568817444601</v>
          </cell>
          <cell r="AE4">
            <v>0</v>
          </cell>
          <cell r="AF4">
            <v>0</v>
          </cell>
          <cell r="AG4">
            <v>0</v>
          </cell>
          <cell r="AH4">
            <v>2.3722162689074202</v>
          </cell>
          <cell r="AI4">
            <v>1.35322007371575</v>
          </cell>
          <cell r="AJ4">
            <v>3.8276796370817001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  <cell r="BS4">
            <v>0</v>
          </cell>
          <cell r="BT4">
            <v>0</v>
          </cell>
          <cell r="BU4">
            <v>0</v>
          </cell>
          <cell r="BV4">
            <v>0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107.70987396266101</v>
          </cell>
          <cell r="CB4">
            <v>31.961769360143499</v>
          </cell>
          <cell r="CC4">
            <v>228.11424099779799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</row>
        <row r="5">
          <cell r="A5">
            <v>2025</v>
          </cell>
          <cell r="B5" t="str">
            <v>IRA</v>
          </cell>
          <cell r="C5" t="str">
            <v>Gas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2.3663256656207299</v>
          </cell>
          <cell r="T5">
            <v>2.2245642202148801</v>
          </cell>
          <cell r="U5">
            <v>2.5080871110265801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125.445417385684</v>
          </cell>
          <cell r="AC5">
            <v>80.740967834267195</v>
          </cell>
          <cell r="AD5">
            <v>177.38490979530599</v>
          </cell>
          <cell r="AE5">
            <v>0</v>
          </cell>
          <cell r="AF5">
            <v>0</v>
          </cell>
          <cell r="AG5">
            <v>0</v>
          </cell>
          <cell r="AH5">
            <v>5.4323039080277704</v>
          </cell>
          <cell r="AI5">
            <v>5.0257831105950697</v>
          </cell>
          <cell r="AJ5">
            <v>5.9549735047269401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1.5811853526037201</v>
          </cell>
          <cell r="BA5">
            <v>1.2213293758042501</v>
          </cell>
          <cell r="BB5">
            <v>2.1700405873664801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0.10541235684024799</v>
          </cell>
          <cell r="BJ5">
            <v>8.7237812557446406E-2</v>
          </cell>
          <cell r="BK5">
            <v>0.119951992266489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465.91944749577198</v>
          </cell>
          <cell r="CB5">
            <v>351.93479270939298</v>
          </cell>
          <cell r="CC5">
            <v>579.90410228215103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</row>
        <row r="6">
          <cell r="A6">
            <v>2025</v>
          </cell>
          <cell r="B6" t="str">
            <v>IRA</v>
          </cell>
          <cell r="C6" t="str">
            <v>Nuclear New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5.6548315623437201E-3</v>
          </cell>
          <cell r="T6">
            <v>2.7143191499249902E-3</v>
          </cell>
          <cell r="U6">
            <v>8.1429574497749596E-3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5.5572501133982701</v>
          </cell>
          <cell r="AC6">
            <v>2.9555919632516501</v>
          </cell>
          <cell r="AD6">
            <v>9.2618601215773797</v>
          </cell>
          <cell r="AE6">
            <v>0</v>
          </cell>
          <cell r="AF6">
            <v>0</v>
          </cell>
          <cell r="AG6">
            <v>0</v>
          </cell>
          <cell r="AH6">
            <v>0.194797637659617</v>
          </cell>
          <cell r="AI6">
            <v>0.10947753904697501</v>
          </cell>
          <cell r="AJ6">
            <v>0.30159101665833199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5.1722859356903898E-2</v>
          </cell>
          <cell r="BA6">
            <v>3.15162612407957E-2</v>
          </cell>
          <cell r="BB6">
            <v>7.0421502389720503E-2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3.0370215377494E-2</v>
          </cell>
          <cell r="BJ6">
            <v>7.3889799081291296E-3</v>
          </cell>
          <cell r="BK6">
            <v>7.2985026031316305E-2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1.5079550832916599E-4</v>
          </cell>
          <cell r="BY6">
            <v>1.5079550832916599E-4</v>
          </cell>
          <cell r="BZ6">
            <v>1.5079550832916599E-4</v>
          </cell>
          <cell r="CA6">
            <v>4.8229932732306002</v>
          </cell>
          <cell r="CB6">
            <v>1.1169423301941299</v>
          </cell>
          <cell r="CC6">
            <v>7.6000936197899698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</row>
        <row r="7">
          <cell r="A7">
            <v>2025</v>
          </cell>
          <cell r="B7" t="str">
            <v>IRA</v>
          </cell>
          <cell r="C7" t="str">
            <v>onshore wind</v>
          </cell>
          <cell r="D7">
            <v>8.9482360994669496E-2</v>
          </cell>
          <cell r="E7">
            <v>3.72196995471762E-3</v>
          </cell>
          <cell r="F7">
            <v>0.37219699547176199</v>
          </cell>
          <cell r="G7">
            <v>0</v>
          </cell>
          <cell r="H7">
            <v>0</v>
          </cell>
          <cell r="I7">
            <v>0</v>
          </cell>
          <cell r="J7">
            <v>1.1190722997184299</v>
          </cell>
          <cell r="K7">
            <v>1.1165909864152901</v>
          </cell>
          <cell r="L7">
            <v>1.12155361302158</v>
          </cell>
          <cell r="M7">
            <v>1.5198043981763601E-2</v>
          </cell>
          <cell r="N7">
            <v>5.5829549320764301E-3</v>
          </cell>
          <cell r="O7">
            <v>2.4813133031450801E-2</v>
          </cell>
          <cell r="P7">
            <v>68.236115836489702</v>
          </cell>
          <cell r="Q7">
            <v>68.236115836489702</v>
          </cell>
          <cell r="R7">
            <v>68.236115836489702</v>
          </cell>
          <cell r="S7">
            <v>24.876145329806999</v>
          </cell>
          <cell r="T7">
            <v>0.62032832578626995</v>
          </cell>
          <cell r="U7">
            <v>163.766678007575</v>
          </cell>
          <cell r="V7">
            <v>3.3084177375267698E-2</v>
          </cell>
          <cell r="W7">
            <v>1.2406566515725401E-2</v>
          </cell>
          <cell r="X7">
            <v>7.4439399094352404E-2</v>
          </cell>
          <cell r="Y7">
            <v>0</v>
          </cell>
          <cell r="Z7">
            <v>0</v>
          </cell>
          <cell r="AA7">
            <v>0</v>
          </cell>
          <cell r="AB7">
            <v>671.11874134056404</v>
          </cell>
          <cell r="AC7">
            <v>480.34503578933999</v>
          </cell>
          <cell r="AD7">
            <v>906.60984813663401</v>
          </cell>
          <cell r="AE7">
            <v>6.53193320486427</v>
          </cell>
          <cell r="AF7">
            <v>2.9651693972583701</v>
          </cell>
          <cell r="AG7">
            <v>11.190722997184301</v>
          </cell>
          <cell r="AH7">
            <v>43.4269619189647</v>
          </cell>
          <cell r="AI7">
            <v>11.0666573320271</v>
          </cell>
          <cell r="AJ7">
            <v>190.44079601638501</v>
          </cell>
          <cell r="AK7">
            <v>0.166760092141369</v>
          </cell>
          <cell r="AL7">
            <v>1.11659098641529E-2</v>
          </cell>
          <cell r="AM7">
            <v>0.62032832578626995</v>
          </cell>
          <cell r="AN7">
            <v>107.358155582744</v>
          </cell>
          <cell r="AO7">
            <v>91.808592216367998</v>
          </cell>
          <cell r="AP7">
            <v>118.854907220649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9.8011875474230692</v>
          </cell>
          <cell r="BA7">
            <v>9.6771218822658103</v>
          </cell>
          <cell r="BB7">
            <v>9.9252532125803192</v>
          </cell>
          <cell r="BC7">
            <v>1.2477904273190801</v>
          </cell>
          <cell r="BD7">
            <v>0.934214458634123</v>
          </cell>
          <cell r="BE7">
            <v>1.4763814153713199</v>
          </cell>
          <cell r="BF7">
            <v>1.5253550960355</v>
          </cell>
          <cell r="BG7">
            <v>7.6920712397497495E-2</v>
          </cell>
          <cell r="BH7">
            <v>3.8460356198748702</v>
          </cell>
          <cell r="BI7">
            <v>3.09935118588229</v>
          </cell>
          <cell r="BJ7">
            <v>1.37712888324552</v>
          </cell>
          <cell r="BK7">
            <v>5.4588892669191802</v>
          </cell>
          <cell r="BL7">
            <v>0.46772755764284801</v>
          </cell>
          <cell r="BM7">
            <v>0.46772755764284801</v>
          </cell>
          <cell r="BN7">
            <v>0.46772755764284801</v>
          </cell>
          <cell r="BO7">
            <v>0.227949982115595</v>
          </cell>
          <cell r="BP7">
            <v>1.2406566515725401E-2</v>
          </cell>
          <cell r="BQ7">
            <v>0.93049248867940504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1517.8030639152901</v>
          </cell>
          <cell r="CB7">
            <v>669.95459184917195</v>
          </cell>
          <cell r="CC7">
            <v>2530.9395692079802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83.372126985674697</v>
          </cell>
          <cell r="CK7">
            <v>83.372126985674697</v>
          </cell>
          <cell r="CL7">
            <v>83.372126985674697</v>
          </cell>
          <cell r="CM7">
            <v>0</v>
          </cell>
          <cell r="CN7">
            <v>0</v>
          </cell>
          <cell r="CO7">
            <v>0</v>
          </cell>
        </row>
        <row r="8">
          <cell r="A8">
            <v>2025</v>
          </cell>
          <cell r="B8" t="str">
            <v>IRA</v>
          </cell>
          <cell r="C8" t="str">
            <v>utility-scale solar pv</v>
          </cell>
          <cell r="D8">
            <v>0</v>
          </cell>
          <cell r="E8">
            <v>0</v>
          </cell>
          <cell r="F8">
            <v>0</v>
          </cell>
          <cell r="G8">
            <v>16.136327474413299</v>
          </cell>
          <cell r="H8">
            <v>16.136327474413299</v>
          </cell>
          <cell r="I8">
            <v>16.136327474413299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611.42558345748296</v>
          </cell>
          <cell r="T8">
            <v>306.31056295883798</v>
          </cell>
          <cell r="U8">
            <v>1076.68736181094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215.481962873947</v>
          </cell>
          <cell r="AC8">
            <v>135.55074396617201</v>
          </cell>
          <cell r="AD8">
            <v>293.97759863264002</v>
          </cell>
          <cell r="AE8">
            <v>0</v>
          </cell>
          <cell r="AF8">
            <v>0</v>
          </cell>
          <cell r="AG8">
            <v>0</v>
          </cell>
          <cell r="AH8">
            <v>73.107961691228994</v>
          </cell>
          <cell r="AI8">
            <v>6.9914763753957301</v>
          </cell>
          <cell r="AJ8">
            <v>210.58326842691901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1772.1062119502999</v>
          </cell>
          <cell r="AX8">
            <v>1493.3793537845299</v>
          </cell>
          <cell r="AY8">
            <v>1957.6133851108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3.1881132271804502E-2</v>
          </cell>
          <cell r="BJ8">
            <v>2.7965905501582899E-2</v>
          </cell>
          <cell r="BK8">
            <v>3.63556771520578E-2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129.58095533843499</v>
          </cell>
          <cell r="BV8">
            <v>0.111863622006332</v>
          </cell>
          <cell r="BW8">
            <v>251.69314951424599</v>
          </cell>
          <cell r="BX8">
            <v>0.94052952464617301</v>
          </cell>
          <cell r="BY8">
            <v>0.111863622006332</v>
          </cell>
          <cell r="BZ8">
            <v>2.34913606213297</v>
          </cell>
          <cell r="CA8">
            <v>1564.6924128135599</v>
          </cell>
          <cell r="CB8">
            <v>1563.2941175384899</v>
          </cell>
          <cell r="CC8">
            <v>1566.09070808864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2.1666585287351401</v>
          </cell>
          <cell r="CK8">
            <v>0.154651457423754</v>
          </cell>
          <cell r="CL8">
            <v>9.3965442485318604</v>
          </cell>
          <cell r="CM8">
            <v>1.49617594433469</v>
          </cell>
          <cell r="CN8">
            <v>1.49617594433469</v>
          </cell>
          <cell r="CO8">
            <v>1.49617594433469</v>
          </cell>
        </row>
        <row r="9">
          <cell r="A9">
            <v>2025</v>
          </cell>
          <cell r="B9" t="str">
            <v>Ref</v>
          </cell>
          <cell r="C9" t="str">
            <v>Biomass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5.7050427749320205E-10</v>
          </cell>
          <cell r="T9">
            <v>5.7050427749320205E-10</v>
          </cell>
          <cell r="U9">
            <v>5.7050427749320205E-10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1.40453764624384E-8</v>
          </cell>
          <cell r="AC9">
            <v>1.1009416007286099E-8</v>
          </cell>
          <cell r="AD9">
            <v>1.70813369175907E-8</v>
          </cell>
          <cell r="AE9">
            <v>0</v>
          </cell>
          <cell r="AF9">
            <v>0</v>
          </cell>
          <cell r="AG9">
            <v>0</v>
          </cell>
          <cell r="AH9">
            <v>2.6184683505457199E-10</v>
          </cell>
          <cell r="AI9">
            <v>2.3917294710291899E-10</v>
          </cell>
          <cell r="AJ9">
            <v>2.83057891525473E-10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6.3633169412703302E-11</v>
          </cell>
          <cell r="BA9">
            <v>4.9151137753260499E-11</v>
          </cell>
          <cell r="BB9">
            <v>8.7331039400882495E-11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4.2422112941802196E-12</v>
          </cell>
          <cell r="BJ9">
            <v>3.5107955538043202E-12</v>
          </cell>
          <cell r="BK9">
            <v>4.8273438864809399E-12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3.4914861782584001E-8</v>
          </cell>
          <cell r="CB9">
            <v>3.4914861782584001E-8</v>
          </cell>
          <cell r="CC9">
            <v>3.4914861782584001E-8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</row>
        <row r="10">
          <cell r="A10">
            <v>2025</v>
          </cell>
          <cell r="B10" t="str">
            <v>Ref</v>
          </cell>
          <cell r="C10" t="str">
            <v>Coal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2.3693649299320701E-2</v>
          </cell>
          <cell r="T10">
            <v>1.5305587261119099E-2</v>
          </cell>
          <cell r="U10">
            <v>3.74536723566209E-2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1.24224347745001</v>
          </cell>
          <cell r="AC10">
            <v>0.42861646522216301</v>
          </cell>
          <cell r="AD10">
            <v>2.6201364733711099</v>
          </cell>
          <cell r="AE10">
            <v>0</v>
          </cell>
          <cell r="AF10">
            <v>0</v>
          </cell>
          <cell r="AG10">
            <v>0</v>
          </cell>
          <cell r="AH10">
            <v>3.5337899999936799E-2</v>
          </cell>
          <cell r="AI10">
            <v>3.2711941401215403E-2</v>
          </cell>
          <cell r="AJ10">
            <v>3.8714132484007201E-2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8.7031770700481195E-3</v>
          </cell>
          <cell r="BA10">
            <v>6.7224540127268301E-3</v>
          </cell>
          <cell r="BB10">
            <v>1.19443602547557E-2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5.8021180466987497E-4</v>
          </cell>
          <cell r="BJ10">
            <v>4.8017528662334502E-4</v>
          </cell>
          <cell r="BK10">
            <v>6.6024101910709904E-4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4.5475450683995096</v>
          </cell>
          <cell r="CB10">
            <v>3.7002307587195</v>
          </cell>
          <cell r="CC10">
            <v>5.7120451658496503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</row>
        <row r="11">
          <cell r="A11">
            <v>2025</v>
          </cell>
          <cell r="B11" t="str">
            <v>Ref</v>
          </cell>
          <cell r="C11" t="str">
            <v>Hydro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6.9547172055520107E-2</v>
          </cell>
          <cell r="T11">
            <v>6.9547172055520107E-2</v>
          </cell>
          <cell r="U11">
            <v>6.9547172055520107E-2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1347.08826498553</v>
          </cell>
          <cell r="AC11">
            <v>795.27057500925605</v>
          </cell>
          <cell r="AD11">
            <v>2253.9703484947499</v>
          </cell>
          <cell r="AE11">
            <v>0</v>
          </cell>
          <cell r="AF11">
            <v>0</v>
          </cell>
          <cell r="AG11">
            <v>0</v>
          </cell>
          <cell r="AH11">
            <v>2.46179156468322</v>
          </cell>
          <cell r="AI11">
            <v>1.4043178972749299</v>
          </cell>
          <cell r="AJ11">
            <v>3.9722134808633598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111.77701739500201</v>
          </cell>
          <cell r="CB11">
            <v>33.168651288017301</v>
          </cell>
          <cell r="CC11">
            <v>236.727874112059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</row>
        <row r="12">
          <cell r="A12">
            <v>2025</v>
          </cell>
          <cell r="B12" t="str">
            <v>Ref</v>
          </cell>
          <cell r="C12" t="str">
            <v>Gas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2.9985967182920699</v>
          </cell>
          <cell r="T12">
            <v>2.81895728355568</v>
          </cell>
          <cell r="U12">
            <v>3.1782361530284602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153.88341585203</v>
          </cell>
          <cell r="AC12">
            <v>101.60008029710301</v>
          </cell>
          <cell r="AD12">
            <v>216.52130127471199</v>
          </cell>
          <cell r="AE12">
            <v>0</v>
          </cell>
          <cell r="AF12">
            <v>0</v>
          </cell>
          <cell r="AG12">
            <v>0</v>
          </cell>
          <cell r="AH12">
            <v>6.7861325147358604</v>
          </cell>
          <cell r="AI12">
            <v>6.2779668044800596</v>
          </cell>
          <cell r="AJ12">
            <v>7.4394884279218898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2.0036706182135902</v>
          </cell>
          <cell r="BA12">
            <v>1.5476628223442901</v>
          </cell>
          <cell r="BB12">
            <v>2.7498651932724498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0.133578041214239</v>
          </cell>
          <cell r="BJ12">
            <v>0.110547344453164</v>
          </cell>
          <cell r="BK12">
            <v>0.1520025986231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568.71454794004899</v>
          </cell>
          <cell r="CB12">
            <v>429.581608355122</v>
          </cell>
          <cell r="CC12">
            <v>707.84748752497501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</row>
        <row r="13">
          <cell r="A13">
            <v>2025</v>
          </cell>
          <cell r="B13" t="str">
            <v>Ref</v>
          </cell>
          <cell r="C13" t="str">
            <v>Nuclear New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6.3027869827800703E-3</v>
          </cell>
          <cell r="T13">
            <v>3.0253377517344398E-3</v>
          </cell>
          <cell r="U13">
            <v>9.0760132552033107E-3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6.1940242231127796</v>
          </cell>
          <cell r="AC13">
            <v>3.2942566629997199</v>
          </cell>
          <cell r="AD13">
            <v>10.323124706196101</v>
          </cell>
          <cell r="AE13">
            <v>0</v>
          </cell>
          <cell r="AF13">
            <v>0</v>
          </cell>
          <cell r="AG13">
            <v>0</v>
          </cell>
          <cell r="AH13">
            <v>0.21711840598280799</v>
          </cell>
          <cell r="AI13">
            <v>0.12202195598662199</v>
          </cell>
          <cell r="AJ13">
            <v>0.33614863908160397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5.76494916024951E-2</v>
          </cell>
          <cell r="BA13">
            <v>3.5127532784027603E-2</v>
          </cell>
          <cell r="BB13">
            <v>7.8490707225554499E-2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3.3850167955517499E-2</v>
          </cell>
          <cell r="BJ13">
            <v>8.2356416574992999E-3</v>
          </cell>
          <cell r="BK13">
            <v>8.1347970657748195E-2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1.6807431954080201E-4</v>
          </cell>
          <cell r="BY13">
            <v>1.6807431954080201E-4</v>
          </cell>
          <cell r="BZ13">
            <v>1.6807431954080201E-4</v>
          </cell>
          <cell r="CA13">
            <v>5.3756330114198301</v>
          </cell>
          <cell r="CB13">
            <v>1.24492648483872</v>
          </cell>
          <cell r="CC13">
            <v>8.4709457048564207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</row>
        <row r="14">
          <cell r="A14">
            <v>2025</v>
          </cell>
          <cell r="B14" t="str">
            <v>Ref</v>
          </cell>
          <cell r="C14" t="str">
            <v>onshore wind</v>
          </cell>
          <cell r="D14">
            <v>4.5697905714661501E-2</v>
          </cell>
          <cell r="E14">
            <v>1.9007794404711899E-3</v>
          </cell>
          <cell r="F14">
            <v>0.190077944047119</v>
          </cell>
          <cell r="G14">
            <v>0</v>
          </cell>
          <cell r="H14">
            <v>0</v>
          </cell>
          <cell r="I14">
            <v>0</v>
          </cell>
          <cell r="J14">
            <v>0.571501018435004</v>
          </cell>
          <cell r="K14">
            <v>0.57023383214135703</v>
          </cell>
          <cell r="L14">
            <v>0.57276820472865198</v>
          </cell>
          <cell r="M14">
            <v>7.7615160485906901E-3</v>
          </cell>
          <cell r="N14">
            <v>2.8511691607067801E-3</v>
          </cell>
          <cell r="O14">
            <v>1.26718629364746E-2</v>
          </cell>
          <cell r="P14">
            <v>34.847623075305201</v>
          </cell>
          <cell r="Q14">
            <v>34.847623075305201</v>
          </cell>
          <cell r="R14">
            <v>34.847623075305201</v>
          </cell>
          <cell r="S14">
            <v>12.704042798931701</v>
          </cell>
          <cell r="T14">
            <v>0.31679657341186501</v>
          </cell>
          <cell r="U14">
            <v>83.634295380732397</v>
          </cell>
          <cell r="V14">
            <v>1.6895817248632799E-2</v>
          </cell>
          <cell r="W14">
            <v>6.3359314682373E-3</v>
          </cell>
          <cell r="X14">
            <v>3.8015588809423802E-2</v>
          </cell>
          <cell r="Y14">
            <v>0</v>
          </cell>
          <cell r="Z14">
            <v>0</v>
          </cell>
          <cell r="AA14">
            <v>0</v>
          </cell>
          <cell r="AB14">
            <v>342.73482085425002</v>
          </cell>
          <cell r="AC14">
            <v>245.308258655744</v>
          </cell>
          <cell r="AD14">
            <v>462.99819204144097</v>
          </cell>
          <cell r="AE14">
            <v>3.33580455871226</v>
          </cell>
          <cell r="AF14">
            <v>1.5142876209087099</v>
          </cell>
          <cell r="AG14">
            <v>5.7150101843500396</v>
          </cell>
          <cell r="AH14">
            <v>22.177792239581901</v>
          </cell>
          <cell r="AI14">
            <v>5.6516508696676704</v>
          </cell>
          <cell r="AJ14">
            <v>97.256548037442599</v>
          </cell>
          <cell r="AK14">
            <v>8.5163007356260298E-2</v>
          </cell>
          <cell r="AL14">
            <v>5.7023383214135697E-3</v>
          </cell>
          <cell r="AM14">
            <v>0.31679657341186501</v>
          </cell>
          <cell r="AN14">
            <v>54.8269269718134</v>
          </cell>
          <cell r="AO14">
            <v>46.885892864955999</v>
          </cell>
          <cell r="AP14">
            <v>60.698223465713298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5.0053858599074701</v>
          </cell>
          <cell r="BA14">
            <v>4.9420265452250902</v>
          </cell>
          <cell r="BB14">
            <v>5.0687451745898402</v>
          </cell>
          <cell r="BC14">
            <v>0.637236307417966</v>
          </cell>
          <cell r="BD14">
            <v>0.477095639558269</v>
          </cell>
          <cell r="BE14">
            <v>0.75397584472023904</v>
          </cell>
          <cell r="BF14">
            <v>0.77898630059795904</v>
          </cell>
          <cell r="BG14">
            <v>3.92827751030713E-2</v>
          </cell>
          <cell r="BH14">
            <v>1.9641387551535601</v>
          </cell>
          <cell r="BI14">
            <v>1.5828131566344199</v>
          </cell>
          <cell r="BJ14">
            <v>0.70328839297433998</v>
          </cell>
          <cell r="BK14">
            <v>2.7878098460244098</v>
          </cell>
          <cell r="BL14">
            <v>0.23886461635254599</v>
          </cell>
          <cell r="BM14">
            <v>0.23886461635254599</v>
          </cell>
          <cell r="BN14">
            <v>0.23886461635254599</v>
          </cell>
          <cell r="BO14">
            <v>0.11641218084308</v>
          </cell>
          <cell r="BP14">
            <v>6.3359314682373E-3</v>
          </cell>
          <cell r="BQ14">
            <v>0.47519486011779699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775.12953991409904</v>
          </cell>
          <cell r="CB14">
            <v>342.14029928481398</v>
          </cell>
          <cell r="CC14">
            <v>1292.53001952041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42.5774594665547</v>
          </cell>
          <cell r="CK14">
            <v>42.5774594665547</v>
          </cell>
          <cell r="CL14">
            <v>42.5774594665547</v>
          </cell>
          <cell r="CM14">
            <v>0</v>
          </cell>
          <cell r="CN14">
            <v>0</v>
          </cell>
          <cell r="CO14">
            <v>0</v>
          </cell>
        </row>
        <row r="15">
          <cell r="A15">
            <v>2025</v>
          </cell>
          <cell r="B15" t="str">
            <v>Ref</v>
          </cell>
          <cell r="C15" t="str">
            <v>utility-scale solar pv</v>
          </cell>
          <cell r="D15">
            <v>0</v>
          </cell>
          <cell r="E15">
            <v>0</v>
          </cell>
          <cell r="F15">
            <v>0</v>
          </cell>
          <cell r="G15">
            <v>12.349400883209</v>
          </cell>
          <cell r="H15">
            <v>12.349400883209</v>
          </cell>
          <cell r="I15">
            <v>12.349400883209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467.93420946242401</v>
          </cell>
          <cell r="T15">
            <v>234.42458903602699</v>
          </cell>
          <cell r="U15">
            <v>824.006818030408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164.91194460763501</v>
          </cell>
          <cell r="AC15">
            <v>103.73924797385401</v>
          </cell>
          <cell r="AD15">
            <v>224.98596548404299</v>
          </cell>
          <cell r="AE15">
            <v>0</v>
          </cell>
          <cell r="AF15">
            <v>0</v>
          </cell>
          <cell r="AG15">
            <v>0</v>
          </cell>
          <cell r="AH15">
            <v>55.950743941634897</v>
          </cell>
          <cell r="AI15">
            <v>5.3506936235740703</v>
          </cell>
          <cell r="AJ15">
            <v>161.162891942051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1356.2224771219101</v>
          </cell>
          <cell r="AX15">
            <v>1142.90815799542</v>
          </cell>
          <cell r="AY15">
            <v>1498.19421460074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2.4399162923497801E-2</v>
          </cell>
          <cell r="BJ15">
            <v>2.1402774494296301E-2</v>
          </cell>
          <cell r="BK15">
            <v>2.78236068425852E-2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99.170469045138404</v>
          </cell>
          <cell r="BV15">
            <v>8.5611097977185205E-2</v>
          </cell>
          <cell r="BW15">
            <v>192.624970448667</v>
          </cell>
          <cell r="BX15">
            <v>0.71980295149357298</v>
          </cell>
          <cell r="BY15">
            <v>8.5611097977185205E-2</v>
          </cell>
          <cell r="BZ15">
            <v>1.7978330575208901</v>
          </cell>
          <cell r="CA15">
            <v>1197.4852329558801</v>
          </cell>
          <cell r="CB15">
            <v>1196.4150942311601</v>
          </cell>
          <cell r="CC15">
            <v>1198.55537168059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1.6581799539456099</v>
          </cell>
          <cell r="CK15">
            <v>0.118357342953459</v>
          </cell>
          <cell r="CL15">
            <v>7.1913322300835603</v>
          </cell>
          <cell r="CM15">
            <v>1.14504843544485</v>
          </cell>
          <cell r="CN15">
            <v>1.14504843544485</v>
          </cell>
          <cell r="CO15">
            <v>1.14504843544485</v>
          </cell>
        </row>
        <row r="16">
          <cell r="A16">
            <v>2030</v>
          </cell>
          <cell r="B16" t="str">
            <v>IRA</v>
          </cell>
          <cell r="C16" t="str">
            <v>Biomass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1.8974712179288099E-2</v>
          </cell>
          <cell r="T16">
            <v>1.8974712179288099E-2</v>
          </cell>
          <cell r="U16">
            <v>1.8974712179288099E-2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0.46714281792162599</v>
          </cell>
          <cell r="AC16">
            <v>0.36616815726292301</v>
          </cell>
          <cell r="AD16">
            <v>0.56811747858033002</v>
          </cell>
          <cell r="AE16">
            <v>0</v>
          </cell>
          <cell r="AF16">
            <v>0</v>
          </cell>
          <cell r="AG16">
            <v>0</v>
          </cell>
          <cell r="AH16">
            <v>8.7089063592116992E-3</v>
          </cell>
          <cell r="AI16">
            <v>7.9547831828553801E-3</v>
          </cell>
          <cell r="AJ16">
            <v>9.4143764274160005E-3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2.1164102046129E-3</v>
          </cell>
          <cell r="BA16">
            <v>1.6347444339078899E-3</v>
          </cell>
          <cell r="BB16">
            <v>2.9045905566756299E-3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1.4109401364086001E-4</v>
          </cell>
          <cell r="BJ16">
            <v>1.1676745956485E-4</v>
          </cell>
          <cell r="BK16">
            <v>1.6055525690166801E-4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1.1612523853724299</v>
          </cell>
          <cell r="CB16">
            <v>1.1612523853724299</v>
          </cell>
          <cell r="CC16">
            <v>1.1612523853724299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</row>
        <row r="17">
          <cell r="A17">
            <v>2030</v>
          </cell>
          <cell r="B17" t="str">
            <v>IRA</v>
          </cell>
          <cell r="C17" t="str">
            <v>Coal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0.95100756100920003</v>
          </cell>
          <cell r="T17">
            <v>0.61433040673171901</v>
          </cell>
          <cell r="U17">
            <v>1.50330264235527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49.8607422075413</v>
          </cell>
          <cell r="AC17">
            <v>17.203660527338101</v>
          </cell>
          <cell r="AD17">
            <v>105.16613821592099</v>
          </cell>
          <cell r="AE17">
            <v>0</v>
          </cell>
          <cell r="AF17">
            <v>0</v>
          </cell>
          <cell r="AG17">
            <v>0</v>
          </cell>
          <cell r="AH17">
            <v>1.4183804978952901</v>
          </cell>
          <cell r="AI17">
            <v>1.3129806732109299</v>
          </cell>
          <cell r="AJ17">
            <v>1.55389455820376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0.34932513323960501</v>
          </cell>
          <cell r="BA17">
            <v>0.26982355119197099</v>
          </cell>
          <cell r="BB17">
            <v>0.47941863113573402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2.3288342215973701E-2</v>
          </cell>
          <cell r="BJ17">
            <v>1.92731107994265E-2</v>
          </cell>
          <cell r="BK17">
            <v>2.6500527349211399E-2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182.52780268010599</v>
          </cell>
          <cell r="CB17">
            <v>148.51859182038001</v>
          </cell>
          <cell r="CC17">
            <v>229.26810779227799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</row>
        <row r="18">
          <cell r="A18">
            <v>2030</v>
          </cell>
          <cell r="B18" t="str">
            <v>IRA</v>
          </cell>
          <cell r="C18" t="str">
            <v>Hydro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4.5792596819614097E-3</v>
          </cell>
          <cell r="T18">
            <v>4.5792596819614097E-3</v>
          </cell>
          <cell r="U18">
            <v>4.5792596819614097E-3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88.697596143335204</v>
          </cell>
          <cell r="AC18">
            <v>52.363746400542503</v>
          </cell>
          <cell r="AD18">
            <v>148.410283784922</v>
          </cell>
          <cell r="AE18">
            <v>0</v>
          </cell>
          <cell r="AF18">
            <v>0</v>
          </cell>
          <cell r="AG18">
            <v>0</v>
          </cell>
          <cell r="AH18">
            <v>0.16209405104994201</v>
          </cell>
          <cell r="AI18">
            <v>9.2465820501143894E-2</v>
          </cell>
          <cell r="AJ18">
            <v>0.26154617798895002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7.3598389984600896</v>
          </cell>
          <cell r="CB18">
            <v>2.18395461755083</v>
          </cell>
          <cell r="CC18">
            <v>15.5870954559071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</row>
        <row r="19">
          <cell r="A19">
            <v>2030</v>
          </cell>
          <cell r="B19" t="str">
            <v>IRA</v>
          </cell>
          <cell r="C19" t="str">
            <v>Gas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0.203729932976353</v>
          </cell>
          <cell r="T19">
            <v>0.19152491395012</v>
          </cell>
          <cell r="U19">
            <v>0.215934952002586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14.654782166568401</v>
          </cell>
          <cell r="AC19">
            <v>7.4935152720792404</v>
          </cell>
          <cell r="AD19">
            <v>21.538883598782899</v>
          </cell>
          <cell r="AE19">
            <v>0</v>
          </cell>
          <cell r="AF19">
            <v>0</v>
          </cell>
          <cell r="AG19">
            <v>0</v>
          </cell>
          <cell r="AH19">
            <v>0.54178906077685396</v>
          </cell>
          <cell r="AI19">
            <v>0.50149715422755703</v>
          </cell>
          <cell r="AJ19">
            <v>0.59359294062595103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0.13613290452337001</v>
          </cell>
          <cell r="BA19">
            <v>0.105150933149086</v>
          </cell>
          <cell r="BB19">
            <v>0.186830675863107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9.0755269682246502E-3</v>
          </cell>
          <cell r="BJ19">
            <v>7.5107809392204001E-3</v>
          </cell>
          <cell r="BK19">
            <v>1.0327323791428001E-2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56.574515770877397</v>
          </cell>
          <cell r="CB19">
            <v>42.733886454288402</v>
          </cell>
          <cell r="CC19">
            <v>70.415145087466399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</row>
        <row r="20">
          <cell r="A20">
            <v>2030</v>
          </cell>
          <cell r="B20" t="str">
            <v>IRA</v>
          </cell>
          <cell r="C20" t="str">
            <v>Nuclear New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1.3636383827122099E-3</v>
          </cell>
          <cell r="T20">
            <v>6.5454642370186005E-4</v>
          </cell>
          <cell r="U20">
            <v>1.9636392711055799E-3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1.34010703473912</v>
          </cell>
          <cell r="AC20">
            <v>0.71272832803091402</v>
          </cell>
          <cell r="AD20">
            <v>2.2334578524315698</v>
          </cell>
          <cell r="AE20">
            <v>0</v>
          </cell>
          <cell r="AF20">
            <v>0</v>
          </cell>
          <cell r="AG20">
            <v>0</v>
          </cell>
          <cell r="AH20">
            <v>4.6974615007670202E-2</v>
          </cell>
          <cell r="AI20">
            <v>2.6400039089308401E-2</v>
          </cell>
          <cell r="AJ20">
            <v>7.2727380411317794E-2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1.2472745740541E-2</v>
          </cell>
          <cell r="BA20">
            <v>7.6000112529827097E-3</v>
          </cell>
          <cell r="BB20">
            <v>1.69818433260427E-2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7.3236472074197003E-3</v>
          </cell>
          <cell r="BJ20">
            <v>1.7818208200772901E-3</v>
          </cell>
          <cell r="BK20">
            <v>1.7600026059538899E-2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3.63636902056589E-5</v>
          </cell>
          <cell r="BY20">
            <v>3.63636902056589E-5</v>
          </cell>
          <cell r="BZ20">
            <v>3.63636902056589E-5</v>
          </cell>
          <cell r="CA20">
            <v>1.1630441463077299</v>
          </cell>
          <cell r="CB20">
            <v>0.26934585335331501</v>
          </cell>
          <cell r="CC20">
            <v>1.83272998636521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</row>
        <row r="21">
          <cell r="A21">
            <v>2030</v>
          </cell>
          <cell r="B21" t="str">
            <v>IRA</v>
          </cell>
          <cell r="C21" t="str">
            <v>onshore wind</v>
          </cell>
          <cell r="D21">
            <v>0.16864125603612401</v>
          </cell>
          <cell r="E21">
            <v>7.0145409789722103E-3</v>
          </cell>
          <cell r="F21">
            <v>0.70145409789722102</v>
          </cell>
          <cell r="G21">
            <v>0</v>
          </cell>
          <cell r="H21">
            <v>0</v>
          </cell>
          <cell r="I21">
            <v>0</v>
          </cell>
          <cell r="J21">
            <v>2.1090386543443098</v>
          </cell>
          <cell r="K21">
            <v>2.1043622936916599</v>
          </cell>
          <cell r="L21">
            <v>2.1137150149969601</v>
          </cell>
          <cell r="M21">
            <v>2.8642708997469901E-2</v>
          </cell>
          <cell r="N21">
            <v>1.0521811468458301E-2</v>
          </cell>
          <cell r="O21">
            <v>4.6763606526481399E-2</v>
          </cell>
          <cell r="P21">
            <v>128.599917947824</v>
          </cell>
          <cell r="Q21">
            <v>128.599917947824</v>
          </cell>
          <cell r="R21">
            <v>128.599917947824</v>
          </cell>
          <cell r="S21">
            <v>46.882361474634202</v>
          </cell>
          <cell r="T21">
            <v>1.1690901631620301</v>
          </cell>
          <cell r="U21">
            <v>308.63980307477698</v>
          </cell>
          <cell r="V21">
            <v>6.2351475368641898E-2</v>
          </cell>
          <cell r="W21">
            <v>2.33818032632407E-2</v>
          </cell>
          <cell r="X21">
            <v>0.140290819579444</v>
          </cell>
          <cell r="Y21">
            <v>0</v>
          </cell>
          <cell r="Z21">
            <v>0</v>
          </cell>
          <cell r="AA21">
            <v>0</v>
          </cell>
          <cell r="AB21">
            <v>1264.8113687545299</v>
          </cell>
          <cell r="AC21">
            <v>905.27327694288999</v>
          </cell>
          <cell r="AD21">
            <v>1708.6252734613099</v>
          </cell>
          <cell r="AE21">
            <v>12.310285600063599</v>
          </cell>
          <cell r="AF21">
            <v>5.5882509799145303</v>
          </cell>
          <cell r="AG21">
            <v>21.090386543443099</v>
          </cell>
          <cell r="AH21">
            <v>81.843810583891397</v>
          </cell>
          <cell r="AI21">
            <v>20.8565685108107</v>
          </cell>
          <cell r="AJ21">
            <v>358.91068009074502</v>
          </cell>
          <cell r="AK21">
            <v>0.31428128496850399</v>
          </cell>
          <cell r="AL21">
            <v>2.1043622936916601E-2</v>
          </cell>
          <cell r="AM21">
            <v>1.1690901631620301</v>
          </cell>
          <cell r="AN21">
            <v>202.33053757124301</v>
          </cell>
          <cell r="AO21">
            <v>173.025344147981</v>
          </cell>
          <cell r="AP21">
            <v>223.99767526184601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18.471624577960199</v>
          </cell>
          <cell r="BA21">
            <v>18.2378065453277</v>
          </cell>
          <cell r="BB21">
            <v>18.705442610592598</v>
          </cell>
          <cell r="BC21">
            <v>2.35162486320043</v>
          </cell>
          <cell r="BD21">
            <v>1.76064978572202</v>
          </cell>
          <cell r="BE21">
            <v>2.7824345883256401</v>
          </cell>
          <cell r="BF21">
            <v>2.87473191852696</v>
          </cell>
          <cell r="BG21">
            <v>0.14496718023209201</v>
          </cell>
          <cell r="BH21">
            <v>7.2483590116046202</v>
          </cell>
          <cell r="BI21">
            <v>5.8411341752077304</v>
          </cell>
          <cell r="BJ21">
            <v>2.5953801622197199</v>
          </cell>
          <cell r="BK21">
            <v>10.2879934358259</v>
          </cell>
          <cell r="BL21">
            <v>0.88149398302417403</v>
          </cell>
          <cell r="BM21">
            <v>0.88149398302417403</v>
          </cell>
          <cell r="BN21">
            <v>0.88149398302417403</v>
          </cell>
          <cell r="BO21">
            <v>0.42960166528994198</v>
          </cell>
          <cell r="BP21">
            <v>2.33818032632407E-2</v>
          </cell>
          <cell r="BQ21">
            <v>1.7536352447430501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2860.4991226080801</v>
          </cell>
          <cell r="CB21">
            <v>1262.6173762149999</v>
          </cell>
          <cell r="CC21">
            <v>4769.8878657011001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157.125717928977</v>
          </cell>
          <cell r="CK21">
            <v>157.125717928977</v>
          </cell>
          <cell r="CL21">
            <v>157.125717928977</v>
          </cell>
          <cell r="CM21">
            <v>0</v>
          </cell>
          <cell r="CN21">
            <v>0</v>
          </cell>
          <cell r="CO21">
            <v>0</v>
          </cell>
        </row>
        <row r="22">
          <cell r="A22">
            <v>2030</v>
          </cell>
          <cell r="B22" t="str">
            <v>IRA</v>
          </cell>
          <cell r="C22" t="str">
            <v>utility-scale solar pv</v>
          </cell>
          <cell r="D22">
            <v>0</v>
          </cell>
          <cell r="E22">
            <v>0</v>
          </cell>
          <cell r="F22">
            <v>0</v>
          </cell>
          <cell r="G22">
            <v>19.5677452447466</v>
          </cell>
          <cell r="H22">
            <v>19.5677452447466</v>
          </cell>
          <cell r="I22">
            <v>19.5677452447466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741.44628461387697</v>
          </cell>
          <cell r="T22">
            <v>371.44803061648201</v>
          </cell>
          <cell r="U22">
            <v>1305.6467797621201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261.30457261983901</v>
          </cell>
          <cell r="AC22">
            <v>164.375842636546</v>
          </cell>
          <cell r="AD22">
            <v>356.49244023011602</v>
          </cell>
          <cell r="AE22">
            <v>0</v>
          </cell>
          <cell r="AF22">
            <v>0</v>
          </cell>
          <cell r="AG22">
            <v>0</v>
          </cell>
          <cell r="AH22">
            <v>88.654495392773697</v>
          </cell>
          <cell r="AI22">
            <v>8.4782258426112005</v>
          </cell>
          <cell r="AJ22">
            <v>255.364162379449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2148.9476435738502</v>
          </cell>
          <cell r="AX22">
            <v>1810.94903998175</v>
          </cell>
          <cell r="AY22">
            <v>2373.90323593113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3.8660709842307101E-2</v>
          </cell>
          <cell r="BJ22">
            <v>3.3912903370444801E-2</v>
          </cell>
          <cell r="BK22">
            <v>4.4086774381578202E-2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157.13656819706799</v>
          </cell>
          <cell r="BV22">
            <v>0.13565161348177901</v>
          </cell>
          <cell r="BW22">
            <v>305.21613033400303</v>
          </cell>
          <cell r="BX22">
            <v>1.1405347445149101</v>
          </cell>
          <cell r="BY22">
            <v>0.13565161348177901</v>
          </cell>
          <cell r="BZ22">
            <v>2.84868388311736</v>
          </cell>
          <cell r="CA22">
            <v>1897.4269435763899</v>
          </cell>
          <cell r="CB22">
            <v>1895.7312984078601</v>
          </cell>
          <cell r="CC22">
            <v>1899.12258874491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2.6274021886252101</v>
          </cell>
          <cell r="CK22">
            <v>0.18753835563856</v>
          </cell>
          <cell r="CL22">
            <v>11.394735532469401</v>
          </cell>
          <cell r="CM22">
            <v>1.8143403303187999</v>
          </cell>
          <cell r="CN22">
            <v>1.8143403303187999</v>
          </cell>
          <cell r="CO22">
            <v>1.8143403303187999</v>
          </cell>
        </row>
        <row r="23">
          <cell r="A23">
            <v>2030</v>
          </cell>
          <cell r="B23" t="str">
            <v>Ref</v>
          </cell>
          <cell r="C23" t="str">
            <v>Biomass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9.0609117275881005E-10</v>
          </cell>
          <cell r="T23">
            <v>9.0609117275881005E-10</v>
          </cell>
          <cell r="U23">
            <v>9.0609117275881005E-10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2.23072676801121E-8</v>
          </cell>
          <cell r="AC23">
            <v>1.74854686546156E-8</v>
          </cell>
          <cell r="AD23">
            <v>2.71290667056086E-8</v>
          </cell>
          <cell r="AE23">
            <v>0</v>
          </cell>
          <cell r="AF23">
            <v>0</v>
          </cell>
          <cell r="AG23">
            <v>0</v>
          </cell>
          <cell r="AH23">
            <v>4.1587261518930002E-10</v>
          </cell>
          <cell r="AI23">
            <v>3.7986129934888599E-10</v>
          </cell>
          <cell r="AJ23">
            <v>4.4956062033033299E-10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1.0106401542309801E-10</v>
          </cell>
          <cell r="BA23">
            <v>7.8063239499220498E-11</v>
          </cell>
          <cell r="BB23">
            <v>1.38701648753079E-10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6.7376010282065298E-12</v>
          </cell>
          <cell r="BJ23">
            <v>5.5759456785157501E-12</v>
          </cell>
          <cell r="BK23">
            <v>7.6669253079591594E-12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5.54527797728392E-8</v>
          </cell>
          <cell r="CB23">
            <v>5.54527797728392E-8</v>
          </cell>
          <cell r="CC23">
            <v>5.54527797728392E-8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</row>
        <row r="24">
          <cell r="A24">
            <v>2030</v>
          </cell>
          <cell r="B24" t="str">
            <v>Ref</v>
          </cell>
          <cell r="C24" t="str">
            <v>Coal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2.1357092948820198E-3</v>
          </cell>
          <cell r="T24">
            <v>1.37962221708655E-3</v>
          </cell>
          <cell r="U24">
            <v>3.37601671945885E-3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0.111973926336987</v>
          </cell>
          <cell r="AC24">
            <v>3.8634832361627701E-2</v>
          </cell>
          <cell r="AD24">
            <v>0.236175092715605</v>
          </cell>
          <cell r="AE24">
            <v>0</v>
          </cell>
          <cell r="AF24">
            <v>0</v>
          </cell>
          <cell r="AG24">
            <v>0</v>
          </cell>
          <cell r="AH24">
            <v>3.1853042365086498E-3</v>
          </cell>
          <cell r="AI24">
            <v>2.9486043463222301E-3</v>
          </cell>
          <cell r="AJ24">
            <v>3.48963266674833E-3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7.8449106461784201E-4</v>
          </cell>
          <cell r="BA24">
            <v>6.0595171887722996E-4</v>
          </cell>
          <cell r="BB24">
            <v>1.07664635764794E-3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5.2299404307856097E-5</v>
          </cell>
          <cell r="BJ24">
            <v>4.3282265634087802E-5</v>
          </cell>
          <cell r="BK24">
            <v>5.9513115246870801E-5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0.40990875440003199</v>
          </cell>
          <cell r="CB24">
            <v>0.33353313897628101</v>
          </cell>
          <cell r="CC24">
            <v>0.5148750114167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</row>
        <row r="25">
          <cell r="A25">
            <v>2030</v>
          </cell>
          <cell r="B25" t="str">
            <v>Ref</v>
          </cell>
          <cell r="C25" t="str">
            <v>Hydro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1.68036231439533E-3</v>
          </cell>
          <cell r="T25">
            <v>1.68036231439533E-3</v>
          </cell>
          <cell r="U25">
            <v>1.68036231439533E-3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32.547640511375697</v>
          </cell>
          <cell r="AC25">
            <v>19.214910750450699</v>
          </cell>
          <cell r="AD25">
            <v>54.459250023156798</v>
          </cell>
          <cell r="AE25">
            <v>0</v>
          </cell>
          <cell r="AF25">
            <v>0</v>
          </cell>
          <cell r="AG25">
            <v>0</v>
          </cell>
          <cell r="AH25">
            <v>5.9480517308275603E-2</v>
          </cell>
          <cell r="AI25">
            <v>3.3930392886828697E-2</v>
          </cell>
          <cell r="AJ25">
            <v>9.5974539879886897E-2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2.7006977004920998</v>
          </cell>
          <cell r="CB25">
            <v>0.80140356532700197</v>
          </cell>
          <cell r="CC25">
            <v>5.7196948009225501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</row>
        <row r="26">
          <cell r="A26">
            <v>2030</v>
          </cell>
          <cell r="B26" t="str">
            <v>Ref</v>
          </cell>
          <cell r="C26" t="str">
            <v>Gas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0.73434607865180901</v>
          </cell>
          <cell r="T26">
            <v>0.69035299559893604</v>
          </cell>
          <cell r="U26">
            <v>0.77833916170468198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37.867052087810102</v>
          </cell>
          <cell r="AC26">
            <v>24.907041845184398</v>
          </cell>
          <cell r="AD26">
            <v>53.320466840550999</v>
          </cell>
          <cell r="AE26">
            <v>0</v>
          </cell>
          <cell r="AF26">
            <v>0</v>
          </cell>
          <cell r="AG26">
            <v>0</v>
          </cell>
          <cell r="AH26">
            <v>1.6653900587016299</v>
          </cell>
          <cell r="AI26">
            <v>1.54069277031907</v>
          </cell>
          <cell r="AJ26">
            <v>1.8257151437649299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0.490692080205126</v>
          </cell>
          <cell r="BA26">
            <v>0.37901733091706302</v>
          </cell>
          <cell r="BB26">
            <v>0.67343257904013798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3.2712805347008399E-2</v>
          </cell>
          <cell r="BJ26">
            <v>2.70726664940759E-2</v>
          </cell>
          <cell r="BK26">
            <v>3.7224916429354403E-2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140.05148605997201</v>
          </cell>
          <cell r="CB26">
            <v>105.788648007283</v>
          </cell>
          <cell r="CC26">
            <v>174.31432411266101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</row>
        <row r="27">
          <cell r="A27">
            <v>2030</v>
          </cell>
          <cell r="B27" t="str">
            <v>Ref</v>
          </cell>
          <cell r="C27" t="str">
            <v>Nuclear New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6.4795743903117405E-4</v>
          </cell>
          <cell r="T27">
            <v>3.1101957073496298E-4</v>
          </cell>
          <cell r="U27">
            <v>9.3305871220488996E-4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0.63677609347586295</v>
          </cell>
          <cell r="AC27">
            <v>0.33866575480029398</v>
          </cell>
          <cell r="AD27">
            <v>1.0612678908078601</v>
          </cell>
          <cell r="AE27">
            <v>0</v>
          </cell>
          <cell r="AF27">
            <v>0</v>
          </cell>
          <cell r="AG27">
            <v>0</v>
          </cell>
          <cell r="AH27">
            <v>2.2320837859745899E-2</v>
          </cell>
          <cell r="AI27">
            <v>1.2544456019643499E-2</v>
          </cell>
          <cell r="AJ27">
            <v>3.4557730081662602E-2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5.9266507090051396E-3</v>
          </cell>
          <cell r="BA27">
            <v>3.61128279353374E-3</v>
          </cell>
          <cell r="BB27">
            <v>8.0692299740682209E-3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3.4799634192234198E-3</v>
          </cell>
          <cell r="BJ27">
            <v>8.4666438700073399E-4</v>
          </cell>
          <cell r="BK27">
            <v>8.3629706797623497E-3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1.72788650408313E-5</v>
          </cell>
          <cell r="BY27">
            <v>1.72788650408313E-5</v>
          </cell>
          <cell r="BZ27">
            <v>1.72788650408313E-5</v>
          </cell>
          <cell r="CA27">
            <v>0.55264145984426805</v>
          </cell>
          <cell r="CB27">
            <v>0.127984553357437</v>
          </cell>
          <cell r="CC27">
            <v>0.87085479805789801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</row>
        <row r="28">
          <cell r="A28">
            <v>2030</v>
          </cell>
          <cell r="B28" t="str">
            <v>Ref</v>
          </cell>
          <cell r="C28" t="str">
            <v>onshore wind</v>
          </cell>
          <cell r="D28">
            <v>4.9806960332391403E-2</v>
          </cell>
          <cell r="E28">
            <v>2.07169332405094E-3</v>
          </cell>
          <cell r="F28">
            <v>0.207169332405094</v>
          </cell>
          <cell r="G28">
            <v>0</v>
          </cell>
          <cell r="H28">
            <v>0</v>
          </cell>
          <cell r="I28">
            <v>0</v>
          </cell>
          <cell r="J28">
            <v>0.62288912609798297</v>
          </cell>
          <cell r="K28">
            <v>0.62150799721528305</v>
          </cell>
          <cell r="L28">
            <v>0.624270254980684</v>
          </cell>
          <cell r="M28">
            <v>8.4594144065413494E-3</v>
          </cell>
          <cell r="N28">
            <v>3.1075399860764101E-3</v>
          </cell>
          <cell r="O28">
            <v>1.38112888270063E-2</v>
          </cell>
          <cell r="P28">
            <v>37.981044274267298</v>
          </cell>
          <cell r="Q28">
            <v>37.981044274267298</v>
          </cell>
          <cell r="R28">
            <v>37.981044274267298</v>
          </cell>
          <cell r="S28">
            <v>13.8463622315275</v>
          </cell>
          <cell r="T28">
            <v>0.34528222067515701</v>
          </cell>
          <cell r="U28">
            <v>91.154506258241398</v>
          </cell>
          <cell r="V28">
            <v>1.84150517693417E-2</v>
          </cell>
          <cell r="W28">
            <v>6.9056444135031404E-3</v>
          </cell>
          <cell r="X28">
            <v>4.1433866481018801E-2</v>
          </cell>
          <cell r="Y28">
            <v>0</v>
          </cell>
          <cell r="Z28">
            <v>0</v>
          </cell>
          <cell r="AA28">
            <v>0</v>
          </cell>
          <cell r="AB28">
            <v>373.55277796330301</v>
          </cell>
          <cell r="AC28">
            <v>267.36583475760102</v>
          </cell>
          <cell r="AD28">
            <v>504.629965516742</v>
          </cell>
          <cell r="AE28">
            <v>3.6357527272652699</v>
          </cell>
          <cell r="AF28">
            <v>1.6504490148272499</v>
          </cell>
          <cell r="AG28">
            <v>6.2288912609798297</v>
          </cell>
          <cell r="AH28">
            <v>24.171970270017798</v>
          </cell>
          <cell r="AI28">
            <v>6.1598348168447998</v>
          </cell>
          <cell r="AJ28">
            <v>106.001641747273</v>
          </cell>
          <cell r="AK28">
            <v>9.2820676633754803E-2</v>
          </cell>
          <cell r="AL28">
            <v>6.2150799721528297E-3</v>
          </cell>
          <cell r="AM28">
            <v>0.34528222067515701</v>
          </cell>
          <cell r="AN28">
            <v>59.7568429915138</v>
          </cell>
          <cell r="AO28">
            <v>51.101768659923202</v>
          </cell>
          <cell r="AP28">
            <v>66.156073481360096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5.4554590866674797</v>
          </cell>
          <cell r="BA28">
            <v>5.3864026425324498</v>
          </cell>
          <cell r="BB28">
            <v>5.5245155308025096</v>
          </cell>
          <cell r="BC28">
            <v>0.69453518688807803</v>
          </cell>
          <cell r="BD28">
            <v>0.51999502433678602</v>
          </cell>
          <cell r="BE28">
            <v>0.82177168520687405</v>
          </cell>
          <cell r="BF28">
            <v>0.84903102596473601</v>
          </cell>
          <cell r="BG28">
            <v>4.28149953637195E-2</v>
          </cell>
          <cell r="BH28">
            <v>2.14074976818597</v>
          </cell>
          <cell r="BI28">
            <v>1.7251362151763701</v>
          </cell>
          <cell r="BJ28">
            <v>0.76652652989884895</v>
          </cell>
          <cell r="BK28">
            <v>3.03848354194138</v>
          </cell>
          <cell r="BL28">
            <v>0.26034279438906799</v>
          </cell>
          <cell r="BM28">
            <v>0.26034279438906799</v>
          </cell>
          <cell r="BN28">
            <v>0.26034279438906799</v>
          </cell>
          <cell r="BO28">
            <v>0.12687970669076401</v>
          </cell>
          <cell r="BP28">
            <v>6.9056444135031404E-3</v>
          </cell>
          <cell r="BQ28">
            <v>0.51792333101273502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844.82747388968096</v>
          </cell>
          <cell r="CB28">
            <v>372.90479832916998</v>
          </cell>
          <cell r="CC28">
            <v>1408.7514603546399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46.405930458741103</v>
          </cell>
          <cell r="CK28">
            <v>46.405930458741103</v>
          </cell>
          <cell r="CL28">
            <v>46.405930458741103</v>
          </cell>
          <cell r="CM28">
            <v>0</v>
          </cell>
          <cell r="CN28">
            <v>0</v>
          </cell>
          <cell r="CO28">
            <v>0</v>
          </cell>
        </row>
        <row r="29">
          <cell r="A29">
            <v>2030</v>
          </cell>
          <cell r="B29" t="str">
            <v>Ref</v>
          </cell>
          <cell r="C29" t="str">
            <v>utility-scale solar pv</v>
          </cell>
          <cell r="D29">
            <v>0</v>
          </cell>
          <cell r="E29">
            <v>0</v>
          </cell>
          <cell r="F29">
            <v>0</v>
          </cell>
          <cell r="G29">
            <v>8.5024595390725608</v>
          </cell>
          <cell r="H29">
            <v>8.5024595390725608</v>
          </cell>
          <cell r="I29">
            <v>8.5024595390725608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322.168801590344</v>
          </cell>
          <cell r="T29">
            <v>161.39937492454399</v>
          </cell>
          <cell r="U29">
            <v>567.32182366428697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113.540498830405</v>
          </cell>
          <cell r="AC29">
            <v>71.423607254566207</v>
          </cell>
          <cell r="AD29">
            <v>154.90096130802601</v>
          </cell>
          <cell r="AE29">
            <v>0</v>
          </cell>
          <cell r="AF29">
            <v>0</v>
          </cell>
          <cell r="AG29">
            <v>0</v>
          </cell>
          <cell r="AH29">
            <v>38.521620687816402</v>
          </cell>
          <cell r="AI29">
            <v>3.6839079458719901</v>
          </cell>
          <cell r="AJ29">
            <v>110.959307329664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933.74786734702195</v>
          </cell>
          <cell r="AX29">
            <v>786.88273723825796</v>
          </cell>
          <cell r="AY29">
            <v>1031.49422484416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1.6798620233176301E-2</v>
          </cell>
          <cell r="BJ29">
            <v>1.4735631783487999E-2</v>
          </cell>
          <cell r="BK29">
            <v>1.9156321318534401E-2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68.278041056517694</v>
          </cell>
          <cell r="BV29">
            <v>5.89425271339519E-2</v>
          </cell>
          <cell r="BW29">
            <v>132.620686051392</v>
          </cell>
          <cell r="BX29">
            <v>0.49557833040308802</v>
          </cell>
          <cell r="BY29">
            <v>5.89425271339519E-2</v>
          </cell>
          <cell r="BZ29">
            <v>1.23779306981299</v>
          </cell>
          <cell r="CA29">
            <v>824.45859828615198</v>
          </cell>
          <cell r="CB29">
            <v>823.72181669697795</v>
          </cell>
          <cell r="CC29">
            <v>825.19537987532703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1.14164307242573</v>
          </cell>
          <cell r="CK29">
            <v>8.1488043762688506E-2</v>
          </cell>
          <cell r="CL29">
            <v>4.9511722792519599</v>
          </cell>
          <cell r="CM29">
            <v>0.78835630041660698</v>
          </cell>
          <cell r="CN29">
            <v>0.78835630041660698</v>
          </cell>
          <cell r="CO29">
            <v>0.78835630041660698</v>
          </cell>
        </row>
        <row r="30">
          <cell r="A30">
            <v>2035</v>
          </cell>
          <cell r="B30" t="str">
            <v>IRA</v>
          </cell>
          <cell r="C30" t="str">
            <v>Biomass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3.6678752156727797E-11</v>
          </cell>
          <cell r="T30">
            <v>3.6678752156727797E-11</v>
          </cell>
          <cell r="U30">
            <v>3.6678752156727797E-11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9.0300266367390402E-10</v>
          </cell>
          <cell r="AC30">
            <v>7.0781527335064E-10</v>
          </cell>
          <cell r="AD30">
            <v>1.0981900539971699E-9</v>
          </cell>
          <cell r="AE30">
            <v>0</v>
          </cell>
          <cell r="AF30">
            <v>0</v>
          </cell>
          <cell r="AG30">
            <v>0</v>
          </cell>
          <cell r="AH30">
            <v>1.6834606759113601E-11</v>
          </cell>
          <cell r="AI30">
            <v>1.5376861481089799E-11</v>
          </cell>
          <cell r="AJ30">
            <v>1.8198303954684199E-11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4.0910915867119499E-12</v>
          </cell>
          <cell r="BA30">
            <v>3.16001557042578E-12</v>
          </cell>
          <cell r="BB30">
            <v>5.6146705224529601E-12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2.7273943911413001E-13</v>
          </cell>
          <cell r="BJ30">
            <v>2.25715397887556E-13</v>
          </cell>
          <cell r="BK30">
            <v>3.1035867209539001E-13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2.2447396319917401E-9</v>
          </cell>
          <cell r="CB30">
            <v>2.2447396319917401E-9</v>
          </cell>
          <cell r="CC30">
            <v>2.2447396319917401E-9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</row>
        <row r="31">
          <cell r="A31">
            <v>2035</v>
          </cell>
          <cell r="B31" t="str">
            <v>IRA</v>
          </cell>
          <cell r="C31" t="str">
            <v>Coal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0.95462069383443005</v>
          </cell>
          <cell r="T31">
            <v>0.61666441273661698</v>
          </cell>
          <cell r="U31">
            <v>1.5090140923437201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50.050176541974103</v>
          </cell>
          <cell r="AC31">
            <v>17.269021848439898</v>
          </cell>
          <cell r="AD31">
            <v>105.56569258506499</v>
          </cell>
          <cell r="AE31">
            <v>0</v>
          </cell>
          <cell r="AF31">
            <v>0</v>
          </cell>
          <cell r="AG31">
            <v>0</v>
          </cell>
          <cell r="AH31">
            <v>1.4237693058771901</v>
          </cell>
          <cell r="AI31">
            <v>1.3179690389861001</v>
          </cell>
          <cell r="AJ31">
            <v>1.55979822045144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0.35065231312474299</v>
          </cell>
          <cell r="BA31">
            <v>0.270848683241181</v>
          </cell>
          <cell r="BB31">
            <v>0.48124007111602701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2.3376820874982902E-2</v>
          </cell>
          <cell r="BJ31">
            <v>1.9346334517227198E-2</v>
          </cell>
          <cell r="BK31">
            <v>2.6601209961187401E-2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183.22127476426101</v>
          </cell>
          <cell r="CB31">
            <v>149.08285378975299</v>
          </cell>
          <cell r="CC31">
            <v>230.139158833305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</row>
        <row r="32">
          <cell r="A32">
            <v>2035</v>
          </cell>
          <cell r="B32" t="str">
            <v>IRA</v>
          </cell>
          <cell r="C32" t="str">
            <v>Hydro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1.5988519050655599E-3</v>
          </cell>
          <cell r="T32">
            <v>1.5988519050655599E-3</v>
          </cell>
          <cell r="U32">
            <v>1.5988519050655599E-3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30.9688312997712</v>
          </cell>
          <cell r="AC32">
            <v>18.282840787272601</v>
          </cell>
          <cell r="AD32">
            <v>51.817560357093903</v>
          </cell>
          <cell r="AE32">
            <v>0</v>
          </cell>
          <cell r="AF32">
            <v>0</v>
          </cell>
          <cell r="AG32">
            <v>0</v>
          </cell>
          <cell r="AH32">
            <v>5.6595257819051399E-2</v>
          </cell>
          <cell r="AI32">
            <v>3.2284509621516098E-2</v>
          </cell>
          <cell r="AJ32">
            <v>9.1319041500859802E-2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2.5696932301125801</v>
          </cell>
          <cell r="CB32">
            <v>0.762529370108189</v>
          </cell>
          <cell r="CC32">
            <v>5.442245907627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</row>
        <row r="33">
          <cell r="A33">
            <v>2035</v>
          </cell>
          <cell r="B33" t="str">
            <v>IRA</v>
          </cell>
          <cell r="C33" t="str">
            <v>Gas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0.734554488400048</v>
          </cell>
          <cell r="T33">
            <v>0.69054891997055201</v>
          </cell>
          <cell r="U33">
            <v>0.77856005682954399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38.078433211461999</v>
          </cell>
          <cell r="AC33">
            <v>24.942327051826201</v>
          </cell>
          <cell r="AD33">
            <v>53.6618010932213</v>
          </cell>
          <cell r="AE33">
            <v>0</v>
          </cell>
          <cell r="AF33">
            <v>0</v>
          </cell>
          <cell r="AG33">
            <v>0</v>
          </cell>
          <cell r="AH33">
            <v>1.6697193514664099</v>
          </cell>
          <cell r="AI33">
            <v>1.54471119861331</v>
          </cell>
          <cell r="AJ33">
            <v>1.83044411942039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0.49083134017514701</v>
          </cell>
          <cell r="BA33">
            <v>0.37912489723873499</v>
          </cell>
          <cell r="BB33">
            <v>0.67362370134382299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3.2722089345009801E-2</v>
          </cell>
          <cell r="BJ33">
            <v>2.7080349802766801E-2</v>
          </cell>
          <cell r="BK33">
            <v>3.7235480978804303E-2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140.948058701234</v>
          </cell>
          <cell r="CB33">
            <v>106.46587996011201</v>
          </cell>
          <cell r="CC33">
            <v>175.43023744235501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</row>
        <row r="34">
          <cell r="A34">
            <v>2035</v>
          </cell>
          <cell r="B34" t="str">
            <v>IRA</v>
          </cell>
          <cell r="C34" t="str">
            <v>Nuclear New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4.0248838514565003E-9</v>
          </cell>
          <cell r="T34">
            <v>1.9319442486991199E-9</v>
          </cell>
          <cell r="U34">
            <v>5.7958327460973601E-9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3.9554292631575899E-6</v>
          </cell>
          <cell r="AC34">
            <v>2.1036726263612599E-6</v>
          </cell>
          <cell r="AD34">
            <v>6.5922230975055503E-6</v>
          </cell>
          <cell r="AE34">
            <v>0</v>
          </cell>
          <cell r="AF34">
            <v>0</v>
          </cell>
          <cell r="AG34">
            <v>0</v>
          </cell>
          <cell r="AH34">
            <v>1.3864919891497401E-7</v>
          </cell>
          <cell r="AI34">
            <v>7.7921751364197801E-8</v>
          </cell>
          <cell r="AJ34">
            <v>2.1466047207768E-7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3.6814270961322098E-8</v>
          </cell>
          <cell r="BA34">
            <v>2.24320193321176E-8</v>
          </cell>
          <cell r="BB34">
            <v>5.0123220230138298E-8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2.1616309538222399E-8</v>
          </cell>
          <cell r="BJ34">
            <v>5.2591815659031603E-9</v>
          </cell>
          <cell r="BK34">
            <v>5.1947834242798603E-8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1.0733023603883999E-10</v>
          </cell>
          <cell r="BY34">
            <v>1.0733023603883999E-10</v>
          </cell>
          <cell r="BZ34">
            <v>1.0733023603883999E-10</v>
          </cell>
          <cell r="CA34">
            <v>3.4328144927209102E-6</v>
          </cell>
          <cell r="CB34">
            <v>7.9499505833968804E-7</v>
          </cell>
          <cell r="CC34">
            <v>5.4094438963575396E-6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</row>
        <row r="35">
          <cell r="A35">
            <v>2035</v>
          </cell>
          <cell r="B35" t="str">
            <v>IRA</v>
          </cell>
          <cell r="C35" t="str">
            <v>onshore wind</v>
          </cell>
          <cell r="D35">
            <v>0.158568281814573</v>
          </cell>
          <cell r="E35">
            <v>6.5955611153375397E-3</v>
          </cell>
          <cell r="F35">
            <v>0.65955611153375404</v>
          </cell>
          <cell r="G35">
            <v>0</v>
          </cell>
          <cell r="H35">
            <v>0</v>
          </cell>
          <cell r="I35">
            <v>0</v>
          </cell>
          <cell r="J35">
            <v>1.98306537534482</v>
          </cell>
          <cell r="K35">
            <v>1.9786683346012599</v>
          </cell>
          <cell r="L35">
            <v>1.98746241608838</v>
          </cell>
          <cell r="M35">
            <v>2.6931874554295E-2</v>
          </cell>
          <cell r="N35">
            <v>9.8933416730063103E-3</v>
          </cell>
          <cell r="O35">
            <v>4.39704074355836E-2</v>
          </cell>
          <cell r="P35">
            <v>120.91862044785501</v>
          </cell>
          <cell r="Q35">
            <v>120.91862044785501</v>
          </cell>
          <cell r="R35">
            <v>120.91862044785501</v>
          </cell>
          <cell r="S35">
            <v>44.082069128150302</v>
          </cell>
          <cell r="T35">
            <v>1.0992601858895901</v>
          </cell>
          <cell r="U35">
            <v>290.20468907485201</v>
          </cell>
          <cell r="V35">
            <v>5.8627209914111501E-2</v>
          </cell>
          <cell r="W35">
            <v>2.19852037177918E-2</v>
          </cell>
          <cell r="X35">
            <v>0.13191122230675101</v>
          </cell>
          <cell r="Y35">
            <v>0</v>
          </cell>
          <cell r="Z35">
            <v>0</v>
          </cell>
          <cell r="AA35">
            <v>0</v>
          </cell>
          <cell r="AB35">
            <v>1189.26394570961</v>
          </cell>
          <cell r="AC35">
            <v>851.20113234174505</v>
          </cell>
          <cell r="AD35">
            <v>1606.5687616776399</v>
          </cell>
          <cell r="AE35">
            <v>11.5749899053802</v>
          </cell>
          <cell r="AF35">
            <v>5.2544636885522404</v>
          </cell>
          <cell r="AG35">
            <v>19.8306537534482</v>
          </cell>
          <cell r="AH35">
            <v>76.955264248418302</v>
          </cell>
          <cell r="AI35">
            <v>19.610801716270299</v>
          </cell>
          <cell r="AJ35">
            <v>337.47287706810403</v>
          </cell>
          <cell r="AK35">
            <v>0.295509204184634</v>
          </cell>
          <cell r="AL35">
            <v>1.97866833460126E-2</v>
          </cell>
          <cell r="AM35">
            <v>1.0992601858895901</v>
          </cell>
          <cell r="AN35">
            <v>190.24529617129201</v>
          </cell>
          <cell r="AO35">
            <v>162.69050751165901</v>
          </cell>
          <cell r="AP35">
            <v>210.61825161644501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17.368310937055501</v>
          </cell>
          <cell r="BA35">
            <v>17.1484588998776</v>
          </cell>
          <cell r="BB35">
            <v>17.588162974233398</v>
          </cell>
          <cell r="BC35">
            <v>2.2111618639169102</v>
          </cell>
          <cell r="BD35">
            <v>1.6554858399497201</v>
          </cell>
          <cell r="BE35">
            <v>2.6162392424172198</v>
          </cell>
          <cell r="BF35">
            <v>2.7030236355728401</v>
          </cell>
          <cell r="BG35">
            <v>0.13630826305030899</v>
          </cell>
          <cell r="BH35">
            <v>6.8154131525154602</v>
          </cell>
          <cell r="BI35">
            <v>5.49224212260774</v>
          </cell>
          <cell r="BJ35">
            <v>2.44035761267489</v>
          </cell>
          <cell r="BK35">
            <v>9.6734896358283908</v>
          </cell>
          <cell r="BL35">
            <v>0.82884218016075095</v>
          </cell>
          <cell r="BM35">
            <v>0.82884218016075095</v>
          </cell>
          <cell r="BN35">
            <v>0.82884218016075095</v>
          </cell>
          <cell r="BO35">
            <v>0.40394147630822802</v>
          </cell>
          <cell r="BP35">
            <v>2.19852037177918E-2</v>
          </cell>
          <cell r="BQ35">
            <v>1.64889027883439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2689.6409672547702</v>
          </cell>
          <cell r="CB35">
            <v>1187.2010007607601</v>
          </cell>
          <cell r="CC35">
            <v>4484.9815584295302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147.74056898356099</v>
          </cell>
          <cell r="CK35">
            <v>147.74056898356099</v>
          </cell>
          <cell r="CL35">
            <v>147.74056898356099</v>
          </cell>
          <cell r="CM35">
            <v>0</v>
          </cell>
          <cell r="CN35">
            <v>0</v>
          </cell>
          <cell r="CO35">
            <v>0</v>
          </cell>
        </row>
        <row r="36">
          <cell r="A36">
            <v>2035</v>
          </cell>
          <cell r="B36" t="str">
            <v>IRA</v>
          </cell>
          <cell r="C36" t="str">
            <v>utility-scale solar pv</v>
          </cell>
          <cell r="D36">
            <v>0</v>
          </cell>
          <cell r="E36">
            <v>0</v>
          </cell>
          <cell r="F36">
            <v>0</v>
          </cell>
          <cell r="G36">
            <v>20.915577788703999</v>
          </cell>
          <cell r="H36">
            <v>20.915577788703999</v>
          </cell>
          <cell r="I36">
            <v>20.915577788703999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792.51734157518695</v>
          </cell>
          <cell r="T36">
            <v>397.03348963548501</v>
          </cell>
          <cell r="U36">
            <v>1395.5801470798999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279.30331506342401</v>
          </cell>
          <cell r="AC36">
            <v>175.698103192112</v>
          </cell>
          <cell r="AD36">
            <v>381.04775340529699</v>
          </cell>
          <cell r="AE36">
            <v>0</v>
          </cell>
          <cell r="AF36">
            <v>0</v>
          </cell>
          <cell r="AG36">
            <v>0</v>
          </cell>
          <cell r="AH36">
            <v>94.761045358747893</v>
          </cell>
          <cell r="AI36">
            <v>9.0622087472721002</v>
          </cell>
          <cell r="AJ36">
            <v>272.95372746783602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2296.9678438085698</v>
          </cell>
          <cell r="AX36">
            <v>1935.68778841732</v>
          </cell>
          <cell r="AY36">
            <v>2537.4184492361901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4.1323671887560802E-2</v>
          </cell>
          <cell r="BJ36">
            <v>3.6248834989088402E-2</v>
          </cell>
          <cell r="BK36">
            <v>4.7123485485814902E-2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167.960185216441</v>
          </cell>
          <cell r="BV36">
            <v>0.144995339956354</v>
          </cell>
          <cell r="BW36">
            <v>326.23951490179599</v>
          </cell>
          <cell r="BX36">
            <v>1.2190951420949001</v>
          </cell>
          <cell r="BY36">
            <v>0.144995339956354</v>
          </cell>
          <cell r="BZ36">
            <v>3.0449021390834301</v>
          </cell>
          <cell r="CA36">
            <v>2028.1223176394999</v>
          </cell>
          <cell r="CB36">
            <v>2026.3098758900401</v>
          </cell>
          <cell r="CC36">
            <v>2029.9347593889499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2.8083784907796199</v>
          </cell>
          <cell r="CK36">
            <v>0.200456057489659</v>
          </cell>
          <cell r="CL36">
            <v>12.179608556333701</v>
          </cell>
          <cell r="CM36">
            <v>1.9393126719162299</v>
          </cell>
          <cell r="CN36">
            <v>1.9393126719162299</v>
          </cell>
          <cell r="CO36">
            <v>1.9393126719162299</v>
          </cell>
        </row>
        <row r="37">
          <cell r="A37">
            <v>2035</v>
          </cell>
          <cell r="B37" t="str">
            <v>Ref</v>
          </cell>
          <cell r="C37" t="str">
            <v>Biomass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1.32159187950455E-2</v>
          </cell>
          <cell r="T37">
            <v>1.32159187950455E-2</v>
          </cell>
          <cell r="U37">
            <v>1.32159187950455E-2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0.32536575464263801</v>
          </cell>
          <cell r="AC37">
            <v>0.255036734470235</v>
          </cell>
          <cell r="AD37">
            <v>0.39569477481504201</v>
          </cell>
          <cell r="AE37">
            <v>0</v>
          </cell>
          <cell r="AF37">
            <v>0</v>
          </cell>
          <cell r="AG37">
            <v>0</v>
          </cell>
          <cell r="AH37">
            <v>6.0657678572131699E-3</v>
          </cell>
          <cell r="AI37">
            <v>5.54051980253829E-3</v>
          </cell>
          <cell r="AJ37">
            <v>6.5571289406187103E-3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1.47408325021661E-3</v>
          </cell>
          <cell r="BA37">
            <v>1.1386022346500701E-3</v>
          </cell>
          <cell r="BB37">
            <v>2.0230521847800398E-3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9.8272216681107204E-5</v>
          </cell>
          <cell r="BJ37">
            <v>8.1328731046433598E-5</v>
          </cell>
          <cell r="BK37">
            <v>1.11827005188846E-4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0.80881423025678201</v>
          </cell>
          <cell r="CB37">
            <v>0.80881423025678201</v>
          </cell>
          <cell r="CC37">
            <v>0.80881423025678201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</row>
        <row r="38">
          <cell r="A38">
            <v>2035</v>
          </cell>
          <cell r="B38" t="str">
            <v>Ref</v>
          </cell>
          <cell r="C38" t="str">
            <v>Coal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1.2900330949441E-2</v>
          </cell>
          <cell r="T38">
            <v>8.3333360154717092E-3</v>
          </cell>
          <cell r="U38">
            <v>2.0392163426095501E-2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0.67635642684004005</v>
          </cell>
          <cell r="AC38">
            <v>0.23336608818228799</v>
          </cell>
          <cell r="AD38">
            <v>1.4265690866015199</v>
          </cell>
          <cell r="AE38">
            <v>0</v>
          </cell>
          <cell r="AF38">
            <v>0</v>
          </cell>
          <cell r="AG38">
            <v>0</v>
          </cell>
          <cell r="AH38">
            <v>1.92402022710156E-2</v>
          </cell>
          <cell r="AI38">
            <v>1.7810463248753301E-2</v>
          </cell>
          <cell r="AJ38">
            <v>2.1078438156781398E-2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4.73856361664077E-3</v>
          </cell>
          <cell r="BA38">
            <v>3.6601318969914898E-3</v>
          </cell>
          <cell r="BB38">
            <v>6.5032700669759597E-3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3.15904241109385E-4</v>
          </cell>
          <cell r="BJ38">
            <v>2.6143799264225002E-4</v>
          </cell>
          <cell r="BK38">
            <v>3.5947723988309302E-4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2.4759730191302398</v>
          </cell>
          <cell r="CB38">
            <v>2.01464117130118</v>
          </cell>
          <cell r="CC38">
            <v>3.11000100097404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</row>
        <row r="39">
          <cell r="A39">
            <v>2035</v>
          </cell>
          <cell r="B39" t="str">
            <v>Ref</v>
          </cell>
          <cell r="C39" t="str">
            <v>Hydro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1.0492986757466901E-3</v>
          </cell>
          <cell r="T39">
            <v>1.0492986757466901E-3</v>
          </cell>
          <cell r="U39">
            <v>1.0492986757466901E-3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20.3243049398876</v>
          </cell>
          <cell r="AC39">
            <v>11.9987101783427</v>
          </cell>
          <cell r="AD39">
            <v>34.006962928122803</v>
          </cell>
          <cell r="AE39">
            <v>0</v>
          </cell>
          <cell r="AF39">
            <v>0</v>
          </cell>
          <cell r="AG39">
            <v>0</v>
          </cell>
          <cell r="AH39">
            <v>3.71424826120079E-2</v>
          </cell>
          <cell r="AI39">
            <v>2.1187761721808199E-2</v>
          </cell>
          <cell r="AJ39">
            <v>5.99310974416861E-2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1.6864449389525</v>
          </cell>
          <cell r="CB39">
            <v>0.500434753048423</v>
          </cell>
          <cell r="CC39">
            <v>3.5716512616762399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</row>
        <row r="40">
          <cell r="A40">
            <v>2035</v>
          </cell>
          <cell r="B40" t="str">
            <v>Ref</v>
          </cell>
          <cell r="C40" t="str">
            <v>Gas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0.90545760838737099</v>
          </cell>
          <cell r="T40">
            <v>0.85121360419826597</v>
          </cell>
          <cell r="U40">
            <v>0.95970161257647602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46.953346621207999</v>
          </cell>
          <cell r="AC40">
            <v>30.747645306426499</v>
          </cell>
          <cell r="AD40">
            <v>66.172076082293302</v>
          </cell>
          <cell r="AE40">
            <v>0</v>
          </cell>
          <cell r="AF40">
            <v>0</v>
          </cell>
          <cell r="AG40">
            <v>0</v>
          </cell>
          <cell r="AH40">
            <v>2.0584979731773401</v>
          </cell>
          <cell r="AI40">
            <v>1.9043838591619699</v>
          </cell>
          <cell r="AJ40">
            <v>2.2566446911970899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0.60502927749386504</v>
          </cell>
          <cell r="BA40">
            <v>0.46733295916767498</v>
          </cell>
          <cell r="BB40">
            <v>0.83035052566399503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4.0335285166257701E-2</v>
          </cell>
          <cell r="BJ40">
            <v>3.3380925654833998E-2</v>
          </cell>
          <cell r="BK40">
            <v>4.5898772775396703E-2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173.80754232357501</v>
          </cell>
          <cell r="CB40">
            <v>131.286469058433</v>
          </cell>
          <cell r="CC40">
            <v>216.32861558871801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</row>
        <row r="41">
          <cell r="A41">
            <v>2035</v>
          </cell>
          <cell r="B41" t="str">
            <v>Ref</v>
          </cell>
          <cell r="C41" t="str">
            <v>Nuclear New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5.6216191060744501E-5</v>
          </cell>
          <cell r="T41">
            <v>2.6983771709157401E-5</v>
          </cell>
          <cell r="U41">
            <v>8.0951315127472095E-5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5.52461078111511E-2</v>
          </cell>
          <cell r="AC41">
            <v>2.9382329194415802E-2</v>
          </cell>
          <cell r="AD41">
            <v>9.2074625465358106E-2</v>
          </cell>
          <cell r="AE41">
            <v>0</v>
          </cell>
          <cell r="AF41">
            <v>0</v>
          </cell>
          <cell r="AG41">
            <v>0</v>
          </cell>
          <cell r="AH41">
            <v>1.93653534966053E-3</v>
          </cell>
          <cell r="AI41">
            <v>1.08834545893601E-3</v>
          </cell>
          <cell r="AJ41">
            <v>2.9981968565730402E-3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5.1419076090227596E-4</v>
          </cell>
          <cell r="BA41">
            <v>3.1331157151188299E-4</v>
          </cell>
          <cell r="BB41">
            <v>7.0007896600980505E-4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3.0191842345690499E-4</v>
          </cell>
          <cell r="BJ41">
            <v>7.34558229860395E-5</v>
          </cell>
          <cell r="BK41">
            <v>7.2556363929067598E-4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1.4990984282865201E-6</v>
          </cell>
          <cell r="BY41">
            <v>1.4990984282865201E-6</v>
          </cell>
          <cell r="BZ41">
            <v>1.4990984282865201E-6</v>
          </cell>
          <cell r="CA41">
            <v>4.7946664430840003E-2</v>
          </cell>
          <cell r="CB41">
            <v>1.1103822058318299E-2</v>
          </cell>
          <cell r="CC41">
            <v>7.5554560785640601E-2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</row>
        <row r="42">
          <cell r="A42">
            <v>2035</v>
          </cell>
          <cell r="B42" t="str">
            <v>Ref</v>
          </cell>
          <cell r="C42" t="str">
            <v>onshore wind</v>
          </cell>
          <cell r="D42">
            <v>5.1679425114780103E-2</v>
          </cell>
          <cell r="E42">
            <v>2.1495774744449202E-3</v>
          </cell>
          <cell r="F42">
            <v>0.214957747444493</v>
          </cell>
          <cell r="G42">
            <v>0</v>
          </cell>
          <cell r="H42">
            <v>0</v>
          </cell>
          <cell r="I42">
            <v>0</v>
          </cell>
          <cell r="J42">
            <v>0.64630629398310702</v>
          </cell>
          <cell r="K42">
            <v>0.64487324233347798</v>
          </cell>
          <cell r="L42">
            <v>0.64773934563273705</v>
          </cell>
          <cell r="M42">
            <v>8.7774413539834506E-3</v>
          </cell>
          <cell r="N42">
            <v>3.22436621166739E-3</v>
          </cell>
          <cell r="O42">
            <v>1.43305164962995E-2</v>
          </cell>
          <cell r="P42">
            <v>39.408920364823601</v>
          </cell>
          <cell r="Q42">
            <v>39.408920364823601</v>
          </cell>
          <cell r="R42">
            <v>39.408920364823601</v>
          </cell>
          <cell r="S42">
            <v>14.366908465823</v>
          </cell>
          <cell r="T42">
            <v>0.35826291240748798</v>
          </cell>
          <cell r="U42">
            <v>94.581408875576699</v>
          </cell>
          <cell r="V42">
            <v>1.91073553283993E-2</v>
          </cell>
          <cell r="W42">
            <v>7.1652582481497498E-3</v>
          </cell>
          <cell r="X42">
            <v>4.2991549488898502E-2</v>
          </cell>
          <cell r="Y42">
            <v>0</v>
          </cell>
          <cell r="Z42">
            <v>0</v>
          </cell>
          <cell r="AA42">
            <v>0</v>
          </cell>
          <cell r="AB42">
            <v>387.59628546570502</v>
          </cell>
          <cell r="AC42">
            <v>277.41730359361401</v>
          </cell>
          <cell r="AD42">
            <v>523.60124648354304</v>
          </cell>
          <cell r="AE42">
            <v>3.7724368150683598</v>
          </cell>
          <cell r="AF42">
            <v>1.71249672130779</v>
          </cell>
          <cell r="AG42">
            <v>6.4630629398310804</v>
          </cell>
          <cell r="AH42">
            <v>25.0807019563022</v>
          </cell>
          <cell r="AI42">
            <v>6.3914103573495797</v>
          </cell>
          <cell r="AJ42">
            <v>109.986714109099</v>
          </cell>
          <cell r="AK42">
            <v>9.6310217993321803E-2</v>
          </cell>
          <cell r="AL42">
            <v>6.4487324233347696E-3</v>
          </cell>
          <cell r="AM42">
            <v>0.35826291240748798</v>
          </cell>
          <cell r="AN42">
            <v>62.003368040655801</v>
          </cell>
          <cell r="AO42">
            <v>53.022911036308201</v>
          </cell>
          <cell r="AP42">
            <v>68.643174017274603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5.6605540160382999</v>
          </cell>
          <cell r="BA42">
            <v>5.5889014335568099</v>
          </cell>
          <cell r="BB42">
            <v>5.7322065985197996</v>
          </cell>
          <cell r="BC42">
            <v>0.72064584830766099</v>
          </cell>
          <cell r="BD42">
            <v>0.53954394608567602</v>
          </cell>
          <cell r="BE42">
            <v>0.85266573152981995</v>
          </cell>
          <cell r="BF42">
            <v>0.880949871938567</v>
          </cell>
          <cell r="BG42">
            <v>4.4424601138528398E-2</v>
          </cell>
          <cell r="BH42">
            <v>2.2212300569264198</v>
          </cell>
          <cell r="BI42">
            <v>1.78999174513009</v>
          </cell>
          <cell r="BJ42">
            <v>0.79534366554462199</v>
          </cell>
          <cell r="BK42">
            <v>3.1527136291858899</v>
          </cell>
          <cell r="BL42">
            <v>0.27013023595524599</v>
          </cell>
          <cell r="BM42">
            <v>0.27013023595524599</v>
          </cell>
          <cell r="BN42">
            <v>0.27013023595524599</v>
          </cell>
          <cell r="BO42">
            <v>0.13164967821267101</v>
          </cell>
          <cell r="BP42">
            <v>7.1652582481497498E-3</v>
          </cell>
          <cell r="BQ42">
            <v>0.53739436861123102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876.58828967719001</v>
          </cell>
          <cell r="CB42">
            <v>386.92394540008598</v>
          </cell>
          <cell r="CC42">
            <v>1461.7126826225499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48.150535427566297</v>
          </cell>
          <cell r="CK42">
            <v>48.150535427566297</v>
          </cell>
          <cell r="CL42">
            <v>48.150535427566297</v>
          </cell>
          <cell r="CM42">
            <v>0</v>
          </cell>
          <cell r="CN42">
            <v>0</v>
          </cell>
          <cell r="CO42">
            <v>0</v>
          </cell>
        </row>
        <row r="43">
          <cell r="A43">
            <v>2035</v>
          </cell>
          <cell r="B43" t="str">
            <v>Ref</v>
          </cell>
          <cell r="C43" t="str">
            <v>utility-scale solar pv</v>
          </cell>
          <cell r="D43">
            <v>0</v>
          </cell>
          <cell r="E43">
            <v>0</v>
          </cell>
          <cell r="F43">
            <v>0</v>
          </cell>
          <cell r="G43">
            <v>10.580151877413099</v>
          </cell>
          <cell r="H43">
            <v>10.580151877413099</v>
          </cell>
          <cell r="I43">
            <v>10.580151877413099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400.89515690442403</v>
          </cell>
          <cell r="T43">
            <v>200.83952082028799</v>
          </cell>
          <cell r="U43">
            <v>705.95467466274795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141.285673438673</v>
          </cell>
          <cell r="AC43">
            <v>88.876943067281601</v>
          </cell>
          <cell r="AD43">
            <v>192.75313091051501</v>
          </cell>
          <cell r="AE43">
            <v>0</v>
          </cell>
          <cell r="AF43">
            <v>0</v>
          </cell>
          <cell r="AG43">
            <v>0</v>
          </cell>
          <cell r="AH43">
            <v>47.934905843216001</v>
          </cell>
          <cell r="AI43">
            <v>4.5841212640438203</v>
          </cell>
          <cell r="AJ43">
            <v>138.07373247300001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1161.9219363929701</v>
          </cell>
          <cell r="AX43">
            <v>979.16830199976005</v>
          </cell>
          <cell r="AY43">
            <v>1283.5539539322699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2.0903592964039801E-2</v>
          </cell>
          <cell r="BJ43">
            <v>1.83364850561753E-2</v>
          </cell>
          <cell r="BK43">
            <v>2.3837430573027899E-2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84.962714723956694</v>
          </cell>
          <cell r="BV43">
            <v>7.3345940224701103E-2</v>
          </cell>
          <cell r="BW43">
            <v>165.02836550557799</v>
          </cell>
          <cell r="BX43">
            <v>0.61667967706570603</v>
          </cell>
          <cell r="BY43">
            <v>7.3345940224701103E-2</v>
          </cell>
          <cell r="BZ43">
            <v>1.5402647447187201</v>
          </cell>
          <cell r="CA43">
            <v>1025.9263388930101</v>
          </cell>
          <cell r="CB43">
            <v>1025.0095146402</v>
          </cell>
          <cell r="CC43">
            <v>1026.84316314582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1.4206191797271801</v>
          </cell>
          <cell r="CK43">
            <v>0.101400762360649</v>
          </cell>
          <cell r="CL43">
            <v>6.1610589788748902</v>
          </cell>
          <cell r="CM43">
            <v>0.98100195050537697</v>
          </cell>
          <cell r="CN43">
            <v>0.98100195050537697</v>
          </cell>
          <cell r="CO43">
            <v>0.98100195050537697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2E9CB8"/>
      </a:accent2>
      <a:accent3>
        <a:srgbClr val="E97132"/>
      </a:accent3>
      <a:accent4>
        <a:srgbClr val="196B24"/>
      </a:accent4>
      <a:accent5>
        <a:srgbClr val="4EA72E"/>
      </a:accent5>
      <a:accent6>
        <a:srgbClr val="C80724"/>
      </a:accent6>
      <a:hlink>
        <a:srgbClr val="518B9B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C966-F06E-4D46-9BC5-356604D376FA}">
  <dimension ref="A1:D18"/>
  <sheetViews>
    <sheetView workbookViewId="0">
      <selection activeCell="D10" sqref="D10"/>
    </sheetView>
  </sheetViews>
  <sheetFormatPr defaultRowHeight="14"/>
  <cols>
    <col min="1" max="1" width="11.5" bestFit="1" customWidth="1"/>
    <col min="2" max="2" width="18.83203125" bestFit="1" customWidth="1"/>
    <col min="3" max="3" width="18.08203125" bestFit="1" customWidth="1"/>
    <col min="4" max="4" width="19.75" customWidth="1"/>
  </cols>
  <sheetData>
    <row r="1" spans="1:4">
      <c r="A1" t="s">
        <v>71</v>
      </c>
      <c r="B1" t="s">
        <v>72</v>
      </c>
      <c r="C1" t="s">
        <v>73</v>
      </c>
      <c r="D1" t="s">
        <v>80</v>
      </c>
    </row>
    <row r="2" spans="1:4">
      <c r="A2" t="s">
        <v>69</v>
      </c>
      <c r="B2" t="s">
        <v>0</v>
      </c>
      <c r="C2" t="s">
        <v>1</v>
      </c>
      <c r="D2" t="s">
        <v>1</v>
      </c>
    </row>
    <row r="3" spans="1:4">
      <c r="A3" t="s">
        <v>69</v>
      </c>
      <c r="B3" t="s">
        <v>1</v>
      </c>
      <c r="C3" t="s">
        <v>1</v>
      </c>
      <c r="D3" t="s">
        <v>1</v>
      </c>
    </row>
    <row r="4" spans="1:4">
      <c r="A4" t="s">
        <v>69</v>
      </c>
      <c r="B4" t="s">
        <v>2</v>
      </c>
      <c r="C4" t="s">
        <v>2</v>
      </c>
      <c r="D4" t="s">
        <v>2</v>
      </c>
    </row>
    <row r="5" spans="1:4">
      <c r="A5" t="s">
        <v>69</v>
      </c>
      <c r="B5" t="s">
        <v>3</v>
      </c>
      <c r="C5" t="s">
        <v>38</v>
      </c>
      <c r="D5" t="s">
        <v>38</v>
      </c>
    </row>
    <row r="6" spans="1:4">
      <c r="A6" t="s">
        <v>69</v>
      </c>
      <c r="B6" t="s">
        <v>4</v>
      </c>
      <c r="C6" t="s">
        <v>4</v>
      </c>
      <c r="D6" t="s">
        <v>38</v>
      </c>
    </row>
    <row r="7" spans="1:4">
      <c r="A7" t="s">
        <v>69</v>
      </c>
      <c r="B7" t="s">
        <v>5</v>
      </c>
      <c r="C7" t="s">
        <v>5</v>
      </c>
      <c r="D7" t="s">
        <v>5</v>
      </c>
    </row>
    <row r="8" spans="1:4">
      <c r="A8" t="s">
        <v>69</v>
      </c>
      <c r="B8" t="s">
        <v>6</v>
      </c>
      <c r="C8" t="s">
        <v>6</v>
      </c>
      <c r="D8" t="s">
        <v>5</v>
      </c>
    </row>
    <row r="9" spans="1:4">
      <c r="A9" t="s">
        <v>69</v>
      </c>
      <c r="B9" t="s">
        <v>7</v>
      </c>
      <c r="C9" t="s">
        <v>40</v>
      </c>
      <c r="D9" t="s">
        <v>40</v>
      </c>
    </row>
    <row r="10" spans="1:4">
      <c r="A10" t="s">
        <v>69</v>
      </c>
      <c r="B10" t="s">
        <v>8</v>
      </c>
      <c r="C10" t="s">
        <v>83</v>
      </c>
      <c r="D10" t="s">
        <v>40</v>
      </c>
    </row>
    <row r="11" spans="1:4">
      <c r="A11" t="s">
        <v>69</v>
      </c>
      <c r="B11" t="s">
        <v>9</v>
      </c>
      <c r="C11" t="s">
        <v>40</v>
      </c>
      <c r="D11" t="s">
        <v>40</v>
      </c>
    </row>
    <row r="12" spans="1:4">
      <c r="A12" t="s">
        <v>69</v>
      </c>
      <c r="B12" t="s">
        <v>10</v>
      </c>
      <c r="C12" t="s">
        <v>70</v>
      </c>
      <c r="D12" t="s">
        <v>70</v>
      </c>
    </row>
    <row r="13" spans="1:4">
      <c r="A13" t="s">
        <v>69</v>
      </c>
      <c r="B13" t="s">
        <v>11</v>
      </c>
      <c r="C13" t="s">
        <v>43</v>
      </c>
      <c r="D13" t="s">
        <v>43</v>
      </c>
    </row>
    <row r="14" spans="1:4">
      <c r="A14" t="s">
        <v>69</v>
      </c>
      <c r="B14" t="s">
        <v>12</v>
      </c>
      <c r="C14" t="s">
        <v>39</v>
      </c>
      <c r="D14" t="s">
        <v>39</v>
      </c>
    </row>
    <row r="15" spans="1:4">
      <c r="A15" t="s">
        <v>69</v>
      </c>
      <c r="B15" t="s">
        <v>13</v>
      </c>
      <c r="C15" t="s">
        <v>39</v>
      </c>
      <c r="D15" t="s">
        <v>39</v>
      </c>
    </row>
    <row r="16" spans="1:4">
      <c r="A16" t="s">
        <v>69</v>
      </c>
      <c r="B16" t="s">
        <v>14</v>
      </c>
      <c r="C16" t="s">
        <v>70</v>
      </c>
      <c r="D16" t="s">
        <v>70</v>
      </c>
    </row>
    <row r="17" spans="1:4">
      <c r="A17" t="s">
        <v>69</v>
      </c>
      <c r="B17" t="s">
        <v>15</v>
      </c>
      <c r="C17" t="s">
        <v>70</v>
      </c>
      <c r="D17" t="s">
        <v>70</v>
      </c>
    </row>
    <row r="18" spans="1:4">
      <c r="A18" t="s">
        <v>69</v>
      </c>
      <c r="B18" t="s">
        <v>16</v>
      </c>
      <c r="C18" t="s">
        <v>70</v>
      </c>
      <c r="D18" t="s">
        <v>70</v>
      </c>
    </row>
  </sheetData>
  <sortState xmlns:xlrd2="http://schemas.microsoft.com/office/spreadsheetml/2017/richdata2" ref="H2:H11">
    <sortCondition ref="H2:H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B826-5D38-4CCF-8ADD-E8AEBFCDF450}">
  <dimension ref="A1:F292"/>
  <sheetViews>
    <sheetView workbookViewId="0">
      <selection activeCell="F11" sqref="F11"/>
    </sheetView>
  </sheetViews>
  <sheetFormatPr defaultRowHeight="14"/>
  <cols>
    <col min="1" max="1" width="20.33203125" customWidth="1"/>
    <col min="2" max="2" width="14.58203125" customWidth="1"/>
    <col min="3" max="3" width="8.75" customWidth="1"/>
    <col min="5" max="5" width="18.5" customWidth="1"/>
    <col min="11" max="11" width="10.4140625" customWidth="1"/>
  </cols>
  <sheetData>
    <row r="1" spans="1:6">
      <c r="A1" t="s">
        <v>19</v>
      </c>
      <c r="B1" t="s">
        <v>44</v>
      </c>
      <c r="C1" t="s">
        <v>34</v>
      </c>
      <c r="D1" t="s">
        <v>20</v>
      </c>
      <c r="E1" t="s">
        <v>84</v>
      </c>
      <c r="F1" t="s">
        <v>79</v>
      </c>
    </row>
    <row r="2" spans="1:6">
      <c r="A2" t="s">
        <v>38</v>
      </c>
      <c r="B2" t="s">
        <v>48</v>
      </c>
      <c r="C2" t="s">
        <v>35</v>
      </c>
      <c r="D2">
        <f>AVERAGEIFS([1]intensity_data!$C:$C,[1]intensity_data!$A:$A,A2,[1]intensity_data!$B:$B,B2)</f>
        <v>9.6666666666666661</v>
      </c>
      <c r="E2">
        <f>SUMIFS([2]intensity_mean!$E:$E,[2]intensity_mean!$A:$A,A2,[2]intensity_mean!$B:$B,B2)*1000</f>
        <v>9.6666666666666714</v>
      </c>
      <c r="F2">
        <f>ROUND(D2-E2,3)</f>
        <v>0</v>
      </c>
    </row>
    <row r="3" spans="1:6">
      <c r="A3" t="s">
        <v>38</v>
      </c>
      <c r="B3" t="s">
        <v>55</v>
      </c>
      <c r="C3" t="s">
        <v>35</v>
      </c>
      <c r="D3">
        <f>AVERAGEIFS([1]intensity_data!$C:$C,[1]intensity_data!$A:$A,A3,[1]intensity_data!$B:$B,B3)</f>
        <v>145</v>
      </c>
      <c r="E3">
        <f>SUMIFS([2]intensity_mean!$E:$E,[2]intensity_mean!$A:$A,A3,[2]intensity_mean!$B:$B,B3)*1000</f>
        <v>145</v>
      </c>
      <c r="F3">
        <f t="shared" ref="F3:F66" si="0">ROUND(D3-E3,3)</f>
        <v>0</v>
      </c>
    </row>
    <row r="4" spans="1:6">
      <c r="A4" t="s">
        <v>38</v>
      </c>
      <c r="B4" t="s">
        <v>50</v>
      </c>
      <c r="C4" t="s">
        <v>35</v>
      </c>
      <c r="D4">
        <f>AVERAGEIFS([1]intensity_data!$C:$C,[1]intensity_data!$A:$A,A4,[1]intensity_data!$B:$B,B4)</f>
        <v>490.75</v>
      </c>
      <c r="E4">
        <f>SUMIFS([2]intensity_mean!$E:$E,[2]intensity_mean!$A:$A,A4,[2]intensity_mean!$B:$B,B4)*1000</f>
        <v>490.75</v>
      </c>
      <c r="F4">
        <f t="shared" si="0"/>
        <v>0</v>
      </c>
    </row>
    <row r="5" spans="1:6">
      <c r="A5" t="s">
        <v>38</v>
      </c>
      <c r="B5" t="s">
        <v>53</v>
      </c>
      <c r="C5" t="s">
        <v>35</v>
      </c>
      <c r="D5">
        <f>AVERAGEIFS([1]intensity_data!$C:$C,[1]intensity_data!$A:$A,A5,[1]intensity_data!$B:$B,B5)</f>
        <v>52000</v>
      </c>
      <c r="E5">
        <f>SUMIFS([2]intensity_mean!$E:$E,[2]intensity_mean!$A:$A,A5,[2]intensity_mean!$B:$B,B5)*1000</f>
        <v>52000</v>
      </c>
      <c r="F5">
        <f t="shared" si="0"/>
        <v>0</v>
      </c>
    </row>
    <row r="6" spans="1:6">
      <c r="A6" t="s">
        <v>38</v>
      </c>
      <c r="B6" t="s">
        <v>54</v>
      </c>
      <c r="C6" t="s">
        <v>35</v>
      </c>
      <c r="D6">
        <f>AVERAGEIFS([1]intensity_data!$C:$C,[1]intensity_data!$A:$A,A6,[1]intensity_data!$B:$B,B6)</f>
        <v>20918.5</v>
      </c>
      <c r="E6">
        <f>SUMIFS([2]intensity_mean!$E:$E,[2]intensity_mean!$A:$A,A6,[2]intensity_mean!$B:$B,B6)*1000</f>
        <v>20918.5</v>
      </c>
      <c r="F6">
        <f t="shared" si="0"/>
        <v>0</v>
      </c>
    </row>
    <row r="7" spans="1:6">
      <c r="A7" t="s">
        <v>38</v>
      </c>
      <c r="B7" t="s">
        <v>51</v>
      </c>
      <c r="C7" t="s">
        <v>35</v>
      </c>
      <c r="D7">
        <f>AVERAGEIFS([1]intensity_data!$C:$C,[1]intensity_data!$A:$A,A7,[1]intensity_data!$B:$B,B7)</f>
        <v>1300</v>
      </c>
      <c r="E7">
        <f>SUMIFS([2]intensity_mean!$E:$E,[2]intensity_mean!$A:$A,A7,[2]intensity_mean!$B:$B,B7)*1000</f>
        <v>1300</v>
      </c>
      <c r="F7">
        <f t="shared" si="0"/>
        <v>0</v>
      </c>
    </row>
    <row r="8" spans="1:6">
      <c r="A8" t="s">
        <v>4</v>
      </c>
      <c r="B8" t="s">
        <v>48</v>
      </c>
      <c r="C8" t="s">
        <v>35</v>
      </c>
      <c r="D8">
        <f>AVERAGEIFS([1]intensity_data!$C:$C,[1]intensity_data!$A:$A,A8,[1]intensity_data!$B:$B,B8)</f>
        <v>9.6666666666666661</v>
      </c>
      <c r="E8">
        <f>SUMIFS([2]intensity_mean!$E:$E,[2]intensity_mean!$A:$A,A8,[2]intensity_mean!$B:$B,B8)*1000</f>
        <v>0</v>
      </c>
      <c r="F8">
        <f t="shared" si="0"/>
        <v>9.6669999999999998</v>
      </c>
    </row>
    <row r="9" spans="1:6">
      <c r="A9" t="s">
        <v>4</v>
      </c>
      <c r="B9" t="s">
        <v>55</v>
      </c>
      <c r="C9" t="s">
        <v>35</v>
      </c>
      <c r="D9">
        <f>AVERAGEIFS([1]intensity_data!$C:$C,[1]intensity_data!$A:$A,A9,[1]intensity_data!$B:$B,B9)</f>
        <v>145</v>
      </c>
      <c r="E9">
        <f>SUMIFS([2]intensity_mean!$E:$E,[2]intensity_mean!$A:$A,A9,[2]intensity_mean!$B:$B,B9)*1000</f>
        <v>0</v>
      </c>
      <c r="F9">
        <f t="shared" si="0"/>
        <v>145</v>
      </c>
    </row>
    <row r="10" spans="1:6">
      <c r="A10" t="s">
        <v>4</v>
      </c>
      <c r="B10" t="s">
        <v>50</v>
      </c>
      <c r="C10" t="s">
        <v>35</v>
      </c>
      <c r="D10">
        <f>AVERAGEIFS([1]intensity_data!$C:$C,[1]intensity_data!$A:$A,A10,[1]intensity_data!$B:$B,B10)</f>
        <v>596.66666666666663</v>
      </c>
      <c r="E10">
        <f>SUMIFS([2]intensity_mean!$E:$E,[2]intensity_mean!$A:$A,A10,[2]intensity_mean!$B:$B,B10)*1000</f>
        <v>0</v>
      </c>
      <c r="F10">
        <f t="shared" si="0"/>
        <v>596.66700000000003</v>
      </c>
    </row>
    <row r="11" spans="1:6">
      <c r="A11" t="s">
        <v>4</v>
      </c>
      <c r="B11" t="s">
        <v>53</v>
      </c>
      <c r="C11" t="s">
        <v>35</v>
      </c>
      <c r="D11">
        <f>AVERAGEIFS([1]intensity_data!$C:$C,[1]intensity_data!$A:$A,A11,[1]intensity_data!$B:$B,B11)</f>
        <v>79560</v>
      </c>
      <c r="E11">
        <f>SUMIFS([2]intensity_mean!$E:$E,[2]intensity_mean!$A:$A,A11,[2]intensity_mean!$B:$B,B11)*1000</f>
        <v>0</v>
      </c>
      <c r="F11">
        <f t="shared" si="0"/>
        <v>79560</v>
      </c>
    </row>
    <row r="12" spans="1:6">
      <c r="A12" t="s">
        <v>4</v>
      </c>
      <c r="B12" t="s">
        <v>54</v>
      </c>
      <c r="C12" t="s">
        <v>35</v>
      </c>
      <c r="D12">
        <f>AVERAGEIFS([1]intensity_data!$C:$C,[1]intensity_data!$A:$A,A12,[1]intensity_data!$B:$B,B12)</f>
        <v>32005</v>
      </c>
      <c r="E12">
        <f>SUMIFS([2]intensity_mean!$E:$E,[2]intensity_mean!$A:$A,A12,[2]intensity_mean!$B:$B,B12)*1000</f>
        <v>0</v>
      </c>
      <c r="F12">
        <f t="shared" si="0"/>
        <v>32005</v>
      </c>
    </row>
    <row r="13" spans="1:6">
      <c r="A13" t="s">
        <v>4</v>
      </c>
      <c r="B13" t="s">
        <v>51</v>
      </c>
      <c r="C13" t="s">
        <v>35</v>
      </c>
      <c r="D13">
        <f>AVERAGEIFS([1]intensity_data!$C:$C,[1]intensity_data!$A:$A,A13,[1]intensity_data!$B:$B,B13)</f>
        <v>1300</v>
      </c>
      <c r="E13">
        <f>SUMIFS([2]intensity_mean!$E:$E,[2]intensity_mean!$A:$A,A13,[2]intensity_mean!$B:$B,B13)*1000</f>
        <v>0</v>
      </c>
      <c r="F13">
        <f t="shared" si="0"/>
        <v>1300</v>
      </c>
    </row>
    <row r="14" spans="1:6">
      <c r="A14" t="s">
        <v>5</v>
      </c>
      <c r="B14" t="s">
        <v>48</v>
      </c>
      <c r="C14" t="s">
        <v>35</v>
      </c>
      <c r="D14">
        <f>AVERAGEIFS([1]intensity_data!$C:$C,[1]intensity_data!$A:$A,A14,[1]intensity_data!$B:$B,B14)</f>
        <v>9.6666666666666661</v>
      </c>
      <c r="E14">
        <f>SUMIFS([2]intensity_mean!$E:$E,[2]intensity_mean!$A:$A,A14,[2]intensity_mean!$B:$B,B14)*1000</f>
        <v>9.6666666666666714</v>
      </c>
      <c r="F14">
        <f t="shared" si="0"/>
        <v>0</v>
      </c>
    </row>
    <row r="15" spans="1:6">
      <c r="A15" t="s">
        <v>5</v>
      </c>
      <c r="B15" t="s">
        <v>55</v>
      </c>
      <c r="C15" t="s">
        <v>35</v>
      </c>
      <c r="D15">
        <f>AVERAGEIFS([1]intensity_data!$C:$C,[1]intensity_data!$A:$A,A15,[1]intensity_data!$B:$B,B15)</f>
        <v>145</v>
      </c>
      <c r="E15">
        <f>SUMIFS([2]intensity_mean!$E:$E,[2]intensity_mean!$A:$A,A15,[2]intensity_mean!$B:$B,B15)*1000</f>
        <v>145</v>
      </c>
      <c r="F15">
        <f t="shared" si="0"/>
        <v>0</v>
      </c>
    </row>
    <row r="16" spans="1:6">
      <c r="A16" t="s">
        <v>5</v>
      </c>
      <c r="B16" t="s">
        <v>50</v>
      </c>
      <c r="C16" t="s">
        <v>35</v>
      </c>
      <c r="D16">
        <f>AVERAGEIFS([1]intensity_data!$C:$C,[1]intensity_data!$A:$A,A16,[1]intensity_data!$B:$B,B16)</f>
        <v>490.75</v>
      </c>
      <c r="E16">
        <f>SUMIFS([2]intensity_mean!$E:$E,[2]intensity_mean!$A:$A,A16,[2]intensity_mean!$B:$B,B16)*1000</f>
        <v>490.75</v>
      </c>
      <c r="F16">
        <f t="shared" si="0"/>
        <v>0</v>
      </c>
    </row>
    <row r="17" spans="1:6">
      <c r="A17" t="s">
        <v>5</v>
      </c>
      <c r="B17" t="s">
        <v>54</v>
      </c>
      <c r="C17" t="s">
        <v>35</v>
      </c>
      <c r="D17">
        <f>AVERAGEIFS([1]intensity_data!$C:$C,[1]intensity_data!$A:$A,A17,[1]intensity_data!$B:$B,B17)</f>
        <v>14525</v>
      </c>
      <c r="E17">
        <f>SUMIFS([2]intensity_mean!$E:$E,[2]intensity_mean!$A:$A,A17,[2]intensity_mean!$B:$B,B17)*1000</f>
        <v>14525</v>
      </c>
      <c r="F17">
        <f t="shared" si="0"/>
        <v>0</v>
      </c>
    </row>
    <row r="18" spans="1:6">
      <c r="A18" t="s">
        <v>5</v>
      </c>
      <c r="B18" t="s">
        <v>53</v>
      </c>
      <c r="C18" t="s">
        <v>35</v>
      </c>
      <c r="D18">
        <f>AVERAGEIFS([1]intensity_data!$C:$C,[1]intensity_data!$A:$A,A18,[1]intensity_data!$B:$B,B18)</f>
        <v>52655</v>
      </c>
      <c r="E18">
        <f>SUMIFS([2]intensity_mean!$E:$E,[2]intensity_mean!$A:$A,A18,[2]intensity_mean!$B:$B,B18)*1000</f>
        <v>52655</v>
      </c>
      <c r="F18">
        <f t="shared" si="0"/>
        <v>0</v>
      </c>
    </row>
    <row r="19" spans="1:6">
      <c r="A19" t="s">
        <v>5</v>
      </c>
      <c r="B19" t="s">
        <v>51</v>
      </c>
      <c r="C19" t="s">
        <v>35</v>
      </c>
      <c r="D19">
        <f>AVERAGEIFS([1]intensity_data!$C:$C,[1]intensity_data!$A:$A,A19,[1]intensity_data!$B:$B,B19)</f>
        <v>394.75</v>
      </c>
      <c r="E19">
        <f>SUMIFS([2]intensity_mean!$E:$E,[2]intensity_mean!$A:$A,A19,[2]intensity_mean!$B:$B,B19)*1000</f>
        <v>394.75</v>
      </c>
      <c r="F19">
        <f t="shared" si="0"/>
        <v>0</v>
      </c>
    </row>
    <row r="20" spans="1:6">
      <c r="A20" t="s">
        <v>6</v>
      </c>
      <c r="B20" t="s">
        <v>48</v>
      </c>
      <c r="C20" t="s">
        <v>35</v>
      </c>
      <c r="D20">
        <f>AVERAGEIFS([1]intensity_data!$C:$C,[1]intensity_data!$A:$A,A20,[1]intensity_data!$B:$B,B20)</f>
        <v>9.6666666666666661</v>
      </c>
      <c r="E20">
        <f>SUMIFS([2]intensity_mean!$E:$E,[2]intensity_mean!$A:$A,A20,[2]intensity_mean!$B:$B,B20)*1000</f>
        <v>9.6666666666666714</v>
      </c>
      <c r="F20">
        <f t="shared" si="0"/>
        <v>0</v>
      </c>
    </row>
    <row r="21" spans="1:6">
      <c r="A21" t="s">
        <v>6</v>
      </c>
      <c r="B21" t="s">
        <v>55</v>
      </c>
      <c r="C21" t="s">
        <v>35</v>
      </c>
      <c r="D21">
        <f>AVERAGEIFS([1]intensity_data!$C:$C,[1]intensity_data!$A:$A,A21,[1]intensity_data!$B:$B,B21)</f>
        <v>145</v>
      </c>
      <c r="E21">
        <f>SUMIFS([2]intensity_mean!$E:$E,[2]intensity_mean!$A:$A,A21,[2]intensity_mean!$B:$B,B21)*1000</f>
        <v>145</v>
      </c>
      <c r="F21">
        <f t="shared" si="0"/>
        <v>0</v>
      </c>
    </row>
    <row r="22" spans="1:6">
      <c r="A22" t="s">
        <v>6</v>
      </c>
      <c r="B22" t="s">
        <v>50</v>
      </c>
      <c r="C22" t="s">
        <v>35</v>
      </c>
      <c r="D22">
        <f>AVERAGEIFS([1]intensity_data!$C:$C,[1]intensity_data!$A:$A,A22,[1]intensity_data!$B:$B,B22)</f>
        <v>588.75</v>
      </c>
      <c r="E22">
        <f>SUMIFS([2]intensity_mean!$E:$E,[2]intensity_mean!$A:$A,A22,[2]intensity_mean!$B:$B,B22)*1000</f>
        <v>588.75</v>
      </c>
      <c r="F22">
        <f t="shared" si="0"/>
        <v>0</v>
      </c>
    </row>
    <row r="23" spans="1:6">
      <c r="A23" t="s">
        <v>6</v>
      </c>
      <c r="B23" t="s">
        <v>54</v>
      </c>
      <c r="C23" t="s">
        <v>35</v>
      </c>
      <c r="D23">
        <f>AVERAGEIFS([1]intensity_data!$C:$C,[1]intensity_data!$A:$A,A23,[1]intensity_data!$B:$B,B23)</f>
        <v>20696.5</v>
      </c>
      <c r="E23">
        <f>SUMIFS([2]intensity_mean!$E:$E,[2]intensity_mean!$A:$A,A23,[2]intensity_mean!$B:$B,B23)*1000</f>
        <v>20696.5</v>
      </c>
      <c r="F23">
        <f t="shared" si="0"/>
        <v>0</v>
      </c>
    </row>
    <row r="24" spans="1:6">
      <c r="A24" t="s">
        <v>6</v>
      </c>
      <c r="B24" t="s">
        <v>53</v>
      </c>
      <c r="C24" t="s">
        <v>35</v>
      </c>
      <c r="D24">
        <f>AVERAGEIFS([1]intensity_data!$C:$C,[1]intensity_data!$A:$A,A24,[1]intensity_data!$B:$B,B24)</f>
        <v>75764.75</v>
      </c>
      <c r="E24">
        <f>SUMIFS([2]intensity_mean!$E:$E,[2]intensity_mean!$A:$A,A24,[2]intensity_mean!$B:$B,B24)*1000</f>
        <v>75764.75</v>
      </c>
      <c r="F24">
        <f t="shared" si="0"/>
        <v>0</v>
      </c>
    </row>
    <row r="25" spans="1:6">
      <c r="A25" t="s">
        <v>6</v>
      </c>
      <c r="B25" t="s">
        <v>51</v>
      </c>
      <c r="C25" t="s">
        <v>35</v>
      </c>
      <c r="D25">
        <f>AVERAGEIFS([1]intensity_data!$C:$C,[1]intensity_data!$A:$A,A25,[1]intensity_data!$B:$B,B25)</f>
        <v>394.75</v>
      </c>
      <c r="E25">
        <f>SUMIFS([2]intensity_mean!$E:$E,[2]intensity_mean!$A:$A,A25,[2]intensity_mean!$B:$B,B25)*1000</f>
        <v>394.75</v>
      </c>
      <c r="F25">
        <f t="shared" si="0"/>
        <v>0</v>
      </c>
    </row>
    <row r="26" spans="1:6">
      <c r="A26" t="s">
        <v>39</v>
      </c>
      <c r="B26" t="s">
        <v>50</v>
      </c>
      <c r="C26" t="s">
        <v>35</v>
      </c>
      <c r="D26">
        <f>AVERAGEIFS([1]intensity_data!$C:$C,[1]intensity_data!$A:$A,A26,[1]intensity_data!$B:$B,B26)</f>
        <v>2614.181818181818</v>
      </c>
      <c r="E26">
        <f>SUMIFS([2]intensity_mean!$E:$E,[2]intensity_mean!$A:$A,A26,[2]intensity_mean!$B:$B,B26)*1000</f>
        <v>2614.1818181818198</v>
      </c>
      <c r="F26">
        <f t="shared" si="0"/>
        <v>0</v>
      </c>
    </row>
    <row r="27" spans="1:6">
      <c r="A27" t="s">
        <v>39</v>
      </c>
      <c r="B27" t="s">
        <v>51</v>
      </c>
      <c r="C27" t="s">
        <v>35</v>
      </c>
      <c r="D27">
        <f>AVERAGEIFS([1]intensity_data!$C:$C,[1]intensity_data!$A:$A,A27,[1]intensity_data!$B:$B,B27)</f>
        <v>21863.25</v>
      </c>
      <c r="E27">
        <f>SUMIFS([2]intensity_mean!$E:$E,[2]intensity_mean!$A:$A,A27,[2]intensity_mean!$B:$B,B27)*1000</f>
        <v>21863.25</v>
      </c>
      <c r="F27">
        <f t="shared" si="0"/>
        <v>0</v>
      </c>
    </row>
    <row r="28" spans="1:6">
      <c r="A28" t="s">
        <v>39</v>
      </c>
      <c r="B28" t="s">
        <v>45</v>
      </c>
      <c r="C28" t="s">
        <v>35</v>
      </c>
      <c r="D28">
        <f>AVERAGEIFS([1]intensity_data!$C:$C,[1]intensity_data!$A:$A,A28,[1]intensity_data!$B:$B,B28)</f>
        <v>4633.5333333333338</v>
      </c>
      <c r="E28">
        <f>SUMIFS([2]intensity_mean!$E:$E,[2]intensity_mean!$A:$A,A28,[2]intensity_mean!$B:$B,B28)*1000</f>
        <v>4633.5333333333301</v>
      </c>
      <c r="F28">
        <f t="shared" si="0"/>
        <v>0</v>
      </c>
    </row>
    <row r="29" spans="1:6">
      <c r="A29" t="s">
        <v>39</v>
      </c>
      <c r="B29" t="s">
        <v>58</v>
      </c>
      <c r="C29" t="s">
        <v>35</v>
      </c>
      <c r="D29">
        <f>AVERAGEIFS([1]intensity_data!$C:$C,[1]intensity_data!$A:$A,A29,[1]intensity_data!$B:$B,B29)</f>
        <v>33.631291666666669</v>
      </c>
      <c r="E29">
        <f>SUMIFS([2]intensity_mean!$E:$E,[2]intensity_mean!$A:$A,A29,[2]intensity_mean!$B:$B,B29)*1000</f>
        <v>33.631291666666705</v>
      </c>
      <c r="F29">
        <f t="shared" si="0"/>
        <v>0</v>
      </c>
    </row>
    <row r="30" spans="1:6">
      <c r="A30" t="s">
        <v>39</v>
      </c>
      <c r="B30" t="s">
        <v>56</v>
      </c>
      <c r="C30" t="s">
        <v>35</v>
      </c>
      <c r="D30">
        <f>AVERAGEIFS([1]intensity_data!$C:$C,[1]intensity_data!$A:$A,A30,[1]intensity_data!$B:$B,B30)</f>
        <v>77.475000000000009</v>
      </c>
      <c r="E30">
        <f>SUMIFS([2]intensity_mean!$E:$E,[2]intensity_mean!$A:$A,A30,[2]intensity_mean!$B:$B,B30)*1000</f>
        <v>77.475000000000009</v>
      </c>
      <c r="F30">
        <f t="shared" si="0"/>
        <v>0</v>
      </c>
    </row>
    <row r="31" spans="1:6">
      <c r="A31" t="s">
        <v>39</v>
      </c>
      <c r="B31" t="s">
        <v>48</v>
      </c>
      <c r="C31" t="s">
        <v>35</v>
      </c>
      <c r="D31">
        <f>AVERAGEIFS([1]intensity_data!$C:$C,[1]intensity_data!$A:$A,A31,[1]intensity_data!$B:$B,B31)</f>
        <v>1.1400000000000001</v>
      </c>
      <c r="E31">
        <f>SUMIFS([2]intensity_mean!$E:$E,[2]intensity_mean!$A:$A,A31,[2]intensity_mean!$B:$B,B31)*1000</f>
        <v>1.1399999999999999</v>
      </c>
      <c r="F31">
        <f t="shared" si="0"/>
        <v>0</v>
      </c>
    </row>
    <row r="32" spans="1:6">
      <c r="A32" t="s">
        <v>39</v>
      </c>
      <c r="B32" t="s">
        <v>52</v>
      </c>
      <c r="C32" t="s">
        <v>35</v>
      </c>
      <c r="D32">
        <f>AVERAGEIFS([1]intensity_data!$C:$C,[1]intensity_data!$A:$A,A32,[1]intensity_data!$B:$B,B32)</f>
        <v>63366.666666666664</v>
      </c>
      <c r="E32">
        <f>SUMIFS([2]intensity_mean!$E:$E,[2]intensity_mean!$A:$A,A32,[2]intensity_mean!$B:$B,B32)*1000</f>
        <v>63366.666666666701</v>
      </c>
      <c r="F32">
        <f t="shared" si="0"/>
        <v>0</v>
      </c>
    </row>
    <row r="33" spans="1:6">
      <c r="A33" t="s">
        <v>39</v>
      </c>
      <c r="B33" t="s">
        <v>53</v>
      </c>
      <c r="C33" t="s">
        <v>35</v>
      </c>
      <c r="D33">
        <f>AVERAGEIFS([1]intensity_data!$C:$C,[1]intensity_data!$A:$A,A33,[1]intensity_data!$B:$B,B33)</f>
        <v>55950</v>
      </c>
      <c r="E33">
        <f>SUMIFS([2]intensity_mean!$E:$E,[2]intensity_mean!$A:$A,A33,[2]intensity_mean!$B:$B,B33)*1000</f>
        <v>55950</v>
      </c>
      <c r="F33">
        <f t="shared" si="0"/>
        <v>0</v>
      </c>
    </row>
    <row r="34" spans="1:6">
      <c r="A34" t="s">
        <v>39</v>
      </c>
      <c r="B34" t="s">
        <v>54</v>
      </c>
      <c r="C34" t="s">
        <v>35</v>
      </c>
      <c r="D34">
        <f>AVERAGEIFS([1]intensity_data!$C:$C,[1]intensity_data!$A:$A,A34,[1]intensity_data!$B:$B,B34)</f>
        <v>7705.166666666667</v>
      </c>
      <c r="E34">
        <f>SUMIFS([2]intensity_mean!$E:$E,[2]intensity_mean!$A:$A,A34,[2]intensity_mean!$B:$B,B34)*1000</f>
        <v>7705.1666666666697</v>
      </c>
      <c r="F34">
        <f t="shared" si="0"/>
        <v>0</v>
      </c>
    </row>
    <row r="35" spans="1:6">
      <c r="A35" t="s">
        <v>39</v>
      </c>
      <c r="B35" t="s">
        <v>59</v>
      </c>
      <c r="C35" t="s">
        <v>35</v>
      </c>
      <c r="D35">
        <f>AVERAGEIFS([1]intensity_data!$C:$C,[1]intensity_data!$A:$A,A35,[1]intensity_data!$B:$B,B35)</f>
        <v>53.5</v>
      </c>
      <c r="E35">
        <f>SUMIFS([2]intensity_mean!$E:$E,[2]intensity_mean!$A:$A,A35,[2]intensity_mean!$B:$B,B35)*1000</f>
        <v>53.5</v>
      </c>
      <c r="F35">
        <f t="shared" si="0"/>
        <v>0</v>
      </c>
    </row>
    <row r="36" spans="1:6">
      <c r="A36" t="s">
        <v>39</v>
      </c>
      <c r="B36" t="s">
        <v>49</v>
      </c>
      <c r="C36" t="s">
        <v>35</v>
      </c>
      <c r="D36">
        <f>AVERAGEIFS([1]intensity_data!$C:$C,[1]intensity_data!$A:$A,A36,[1]intensity_data!$B:$B,B36)</f>
        <v>577</v>
      </c>
      <c r="E36">
        <f>SUMIFS([2]intensity_mean!$E:$E,[2]intensity_mean!$A:$A,A36,[2]intensity_mean!$B:$B,B36)*1000</f>
        <v>577</v>
      </c>
      <c r="F36">
        <f t="shared" si="0"/>
        <v>0</v>
      </c>
    </row>
    <row r="37" spans="1:6">
      <c r="A37" t="s">
        <v>40</v>
      </c>
      <c r="B37" t="s">
        <v>48</v>
      </c>
      <c r="C37" t="s">
        <v>35</v>
      </c>
      <c r="D37">
        <f>AVERAGEIFS([1]intensity_data!$C:$C,[1]intensity_data!$A:$A,A37,[1]intensity_data!$B:$B,B37)</f>
        <v>9.6666666666666661</v>
      </c>
      <c r="E37">
        <f>SUMIFS([2]intensity_mean!$E:$E,[2]intensity_mean!$A:$A,A37,[2]intensity_mean!$B:$B,B37)*1000</f>
        <v>9.6666666666666714</v>
      </c>
      <c r="F37">
        <f t="shared" si="0"/>
        <v>0</v>
      </c>
    </row>
    <row r="38" spans="1:6">
      <c r="A38" t="s">
        <v>40</v>
      </c>
      <c r="B38" t="s">
        <v>55</v>
      </c>
      <c r="C38" t="s">
        <v>35</v>
      </c>
      <c r="D38">
        <f>AVERAGEIFS([1]intensity_data!$C:$C,[1]intensity_data!$A:$A,A38,[1]intensity_data!$B:$B,B38)</f>
        <v>145</v>
      </c>
      <c r="E38">
        <f>SUMIFS([2]intensity_mean!$E:$E,[2]intensity_mean!$A:$A,A38,[2]intensity_mean!$B:$B,B38)*1000</f>
        <v>145</v>
      </c>
      <c r="F38">
        <f t="shared" si="0"/>
        <v>0</v>
      </c>
    </row>
    <row r="39" spans="1:6">
      <c r="A39" t="s">
        <v>40</v>
      </c>
      <c r="B39" t="s">
        <v>50</v>
      </c>
      <c r="C39" t="s">
        <v>35</v>
      </c>
      <c r="D39">
        <f>AVERAGEIFS([1]intensity_data!$C:$C,[1]intensity_data!$A:$A,A39,[1]intensity_data!$B:$B,B39)</f>
        <v>490.75</v>
      </c>
      <c r="E39">
        <f>SUMIFS([2]intensity_mean!$E:$E,[2]intensity_mean!$A:$A,A39,[2]intensity_mean!$B:$B,B39)*1000</f>
        <v>490.75</v>
      </c>
      <c r="F39">
        <f t="shared" si="0"/>
        <v>0</v>
      </c>
    </row>
    <row r="40" spans="1:6">
      <c r="A40" t="s">
        <v>40</v>
      </c>
      <c r="B40" t="s">
        <v>53</v>
      </c>
      <c r="C40" t="s">
        <v>35</v>
      </c>
      <c r="D40">
        <f>AVERAGEIFS([1]intensity_data!$C:$C,[1]intensity_data!$A:$A,A40,[1]intensity_data!$B:$B,B40)</f>
        <v>41080</v>
      </c>
      <c r="E40">
        <f>SUMIFS([2]intensity_mean!$E:$E,[2]intensity_mean!$A:$A,A40,[2]intensity_mean!$B:$B,B40)*1000</f>
        <v>41080</v>
      </c>
      <c r="F40">
        <f t="shared" si="0"/>
        <v>0</v>
      </c>
    </row>
    <row r="41" spans="1:6">
      <c r="A41" t="s">
        <v>40</v>
      </c>
      <c r="B41" t="s">
        <v>54</v>
      </c>
      <c r="C41" t="s">
        <v>35</v>
      </c>
      <c r="D41">
        <f>AVERAGEIFS([1]intensity_data!$C:$C,[1]intensity_data!$A:$A,A41,[1]intensity_data!$B:$B,B41)</f>
        <v>11118.25</v>
      </c>
      <c r="E41">
        <f>SUMIFS([2]intensity_mean!$E:$E,[2]intensity_mean!$A:$A,A41,[2]intensity_mean!$B:$B,B41)*1000</f>
        <v>11118.25</v>
      </c>
      <c r="F41">
        <f t="shared" si="0"/>
        <v>0</v>
      </c>
    </row>
    <row r="42" spans="1:6">
      <c r="A42" t="s">
        <v>40</v>
      </c>
      <c r="B42" t="s">
        <v>51</v>
      </c>
      <c r="C42" t="s">
        <v>35</v>
      </c>
      <c r="D42">
        <f>AVERAGEIFS([1]intensity_data!$C:$C,[1]intensity_data!$A:$A,A42,[1]intensity_data!$B:$B,B42)</f>
        <v>217</v>
      </c>
      <c r="E42">
        <f>SUMIFS([2]intensity_mean!$E:$E,[2]intensity_mean!$A:$A,A42,[2]intensity_mean!$B:$B,B42)*1000</f>
        <v>217</v>
      </c>
      <c r="F42">
        <f t="shared" si="0"/>
        <v>0</v>
      </c>
    </row>
    <row r="43" spans="1:6">
      <c r="A43" t="s">
        <v>83</v>
      </c>
      <c r="B43" t="s">
        <v>48</v>
      </c>
      <c r="C43" t="s">
        <v>35</v>
      </c>
      <c r="D43">
        <f>AVERAGEIFS([1]intensity_data!$C:$C,[1]intensity_data!$A:$A,A43,[1]intensity_data!$B:$B,B43)</f>
        <v>9.6666666666666661</v>
      </c>
      <c r="E43">
        <f>SUMIFS([2]intensity_mean!$E:$E,[2]intensity_mean!$A:$A,A43,[2]intensity_mean!$B:$B,B43)*1000</f>
        <v>9.6666666666666714</v>
      </c>
      <c r="F43">
        <f t="shared" si="0"/>
        <v>0</v>
      </c>
    </row>
    <row r="44" spans="1:6">
      <c r="A44" t="s">
        <v>83</v>
      </c>
      <c r="B44" t="s">
        <v>55</v>
      </c>
      <c r="C44" t="s">
        <v>35</v>
      </c>
      <c r="D44">
        <f>AVERAGEIFS([1]intensity_data!$C:$C,[1]intensity_data!$A:$A,A44,[1]intensity_data!$B:$B,B44)</f>
        <v>145</v>
      </c>
      <c r="E44">
        <f>SUMIFS([2]intensity_mean!$E:$E,[2]intensity_mean!$A:$A,A44,[2]intensity_mean!$B:$B,B44)*1000</f>
        <v>145</v>
      </c>
      <c r="F44">
        <f t="shared" si="0"/>
        <v>0</v>
      </c>
    </row>
    <row r="45" spans="1:6">
      <c r="A45" t="s">
        <v>83</v>
      </c>
      <c r="B45" t="s">
        <v>50</v>
      </c>
      <c r="C45" t="s">
        <v>35</v>
      </c>
      <c r="D45">
        <f>AVERAGEIFS([1]intensity_data!$C:$C,[1]intensity_data!$A:$A,A45,[1]intensity_data!$B:$B,B45)</f>
        <v>588.75</v>
      </c>
      <c r="E45">
        <f>SUMIFS([2]intensity_mean!$E:$E,[2]intensity_mean!$A:$A,A45,[2]intensity_mean!$B:$B,B45)*1000</f>
        <v>588.75</v>
      </c>
      <c r="F45">
        <f t="shared" si="0"/>
        <v>0</v>
      </c>
    </row>
    <row r="46" spans="1:6">
      <c r="A46" t="s">
        <v>83</v>
      </c>
      <c r="B46" t="s">
        <v>53</v>
      </c>
      <c r="C46" t="s">
        <v>35</v>
      </c>
      <c r="D46">
        <f>AVERAGEIFS([1]intensity_data!$C:$C,[1]intensity_data!$A:$A,A46,[1]intensity_data!$B:$B,B46)</f>
        <v>62852.5</v>
      </c>
      <c r="E46">
        <f>SUMIFS([2]intensity_mean!$E:$E,[2]intensity_mean!$A:$A,A46,[2]intensity_mean!$B:$B,B46)*1000</f>
        <v>62852.5</v>
      </c>
      <c r="F46">
        <f t="shared" si="0"/>
        <v>0</v>
      </c>
    </row>
    <row r="47" spans="1:6">
      <c r="A47" t="s">
        <v>83</v>
      </c>
      <c r="B47" t="s">
        <v>54</v>
      </c>
      <c r="C47" t="s">
        <v>35</v>
      </c>
      <c r="D47">
        <f>AVERAGEIFS([1]intensity_data!$C:$C,[1]intensity_data!$A:$A,A47,[1]intensity_data!$B:$B,B47)</f>
        <v>16216.5</v>
      </c>
      <c r="E47">
        <f>SUMIFS([2]intensity_mean!$E:$E,[2]intensity_mean!$A:$A,A47,[2]intensity_mean!$B:$B,B47)*1000</f>
        <v>16216.5</v>
      </c>
      <c r="F47">
        <f t="shared" si="0"/>
        <v>0</v>
      </c>
    </row>
    <row r="48" spans="1:6">
      <c r="A48" t="s">
        <v>83</v>
      </c>
      <c r="B48" t="s">
        <v>51</v>
      </c>
      <c r="C48" t="s">
        <v>35</v>
      </c>
      <c r="D48">
        <f>AVERAGEIFS([1]intensity_data!$C:$C,[1]intensity_data!$A:$A,A48,[1]intensity_data!$B:$B,B48)</f>
        <v>217</v>
      </c>
      <c r="E48">
        <f>SUMIFS([2]intensity_mean!$E:$E,[2]intensity_mean!$A:$A,A48,[2]intensity_mean!$B:$B,B48)*1000</f>
        <v>217</v>
      </c>
      <c r="F48">
        <f t="shared" si="0"/>
        <v>0</v>
      </c>
    </row>
    <row r="49" spans="1:6">
      <c r="A49" t="s">
        <v>41</v>
      </c>
      <c r="B49" t="s">
        <v>53</v>
      </c>
      <c r="C49" t="s">
        <v>35</v>
      </c>
      <c r="D49">
        <f>AVERAGEIFS([1]intensity_data!$C:$C,[1]intensity_data!$A:$A,A49,[1]intensity_data!$B:$B,B49)</f>
        <v>544709</v>
      </c>
      <c r="E49">
        <f>SUMIFS([2]intensity_mean!$E:$E,[2]intensity_mean!$A:$A,A49,[2]intensity_mean!$B:$B,B49)*1000</f>
        <v>544709</v>
      </c>
      <c r="F49">
        <f t="shared" si="0"/>
        <v>0</v>
      </c>
    </row>
    <row r="50" spans="1:6">
      <c r="A50" t="s">
        <v>41</v>
      </c>
      <c r="B50" t="s">
        <v>50</v>
      </c>
      <c r="C50" t="s">
        <v>35</v>
      </c>
      <c r="D50">
        <f>AVERAGEIFS([1]intensity_data!$C:$C,[1]intensity_data!$A:$A,A50,[1]intensity_data!$B:$B,B50)</f>
        <v>7333.333333333333</v>
      </c>
      <c r="E50">
        <f>SUMIFS([2]intensity_mean!$E:$E,[2]intensity_mean!$A:$A,A50,[2]intensity_mean!$B:$B,B50)*1000</f>
        <v>7333.3333333333303</v>
      </c>
      <c r="F50">
        <f t="shared" si="0"/>
        <v>0</v>
      </c>
    </row>
    <row r="51" spans="1:6">
      <c r="A51" t="s">
        <v>41</v>
      </c>
      <c r="B51" t="s">
        <v>54</v>
      </c>
      <c r="C51" t="s">
        <v>35</v>
      </c>
      <c r="D51">
        <f>AVERAGEIFS([1]intensity_data!$C:$C,[1]intensity_data!$A:$A,A51,[1]intensity_data!$B:$B,B51)</f>
        <v>393824.625</v>
      </c>
      <c r="E51">
        <f>SUMIFS([2]intensity_mean!$E:$E,[2]intensity_mean!$A:$A,A51,[2]intensity_mean!$B:$B,B51)*1000</f>
        <v>393824.625</v>
      </c>
      <c r="F51">
        <f t="shared" si="0"/>
        <v>0</v>
      </c>
    </row>
    <row r="52" spans="1:6">
      <c r="A52" t="s">
        <v>41</v>
      </c>
      <c r="B52" t="s">
        <v>51</v>
      </c>
      <c r="C52" t="s">
        <v>35</v>
      </c>
      <c r="D52">
        <f>AVERAGEIFS([1]intensity_data!$C:$C,[1]intensity_data!$A:$A,A52,[1]intensity_data!$B:$B,B52)</f>
        <v>16165.857142857143</v>
      </c>
      <c r="E52">
        <f>SUMIFS([2]intensity_mean!$E:$E,[2]intensity_mean!$A:$A,A52,[2]intensity_mean!$B:$B,B52)*1000</f>
        <v>16165.857142857099</v>
      </c>
      <c r="F52">
        <f t="shared" si="0"/>
        <v>0</v>
      </c>
    </row>
    <row r="53" spans="1:6">
      <c r="A53" t="s">
        <v>2</v>
      </c>
      <c r="B53" t="s">
        <v>50</v>
      </c>
      <c r="C53" t="s">
        <v>35</v>
      </c>
      <c r="D53">
        <f>AVERAGEIFS([1]intensity_data!$C:$C,[1]intensity_data!$A:$A,A53,[1]intensity_data!$B:$B,B53)</f>
        <v>1840.6666666666667</v>
      </c>
      <c r="E53">
        <f>SUMIFS([2]intensity_mean!$E:$E,[2]intensity_mean!$A:$A,A53,[2]intensity_mean!$B:$B,B53)*1000</f>
        <v>1840.6666666666699</v>
      </c>
      <c r="F53">
        <f t="shared" si="0"/>
        <v>0</v>
      </c>
    </row>
    <row r="54" spans="1:6">
      <c r="A54" t="s">
        <v>2</v>
      </c>
      <c r="B54" t="s">
        <v>53</v>
      </c>
      <c r="C54" t="s">
        <v>35</v>
      </c>
      <c r="D54">
        <f>AVERAGEIFS([1]intensity_data!$C:$C,[1]intensity_data!$A:$A,A54,[1]intensity_data!$B:$B,B54)</f>
        <v>83575</v>
      </c>
      <c r="E54">
        <f>SUMIFS([2]intensity_mean!$E:$E,[2]intensity_mean!$A:$A,A54,[2]intensity_mean!$B:$B,B54)*1000</f>
        <v>83575</v>
      </c>
      <c r="F54">
        <f t="shared" si="0"/>
        <v>0</v>
      </c>
    </row>
    <row r="55" spans="1:6">
      <c r="A55" t="s">
        <v>2</v>
      </c>
      <c r="B55" t="s">
        <v>54</v>
      </c>
      <c r="C55" t="s">
        <v>35</v>
      </c>
      <c r="D55">
        <f>AVERAGEIFS([1]intensity_data!$C:$C,[1]intensity_data!$A:$A,A55,[1]intensity_data!$B:$B,B55)</f>
        <v>1007209.75</v>
      </c>
      <c r="E55">
        <f>SUMIFS([2]intensity_mean!$E:$E,[2]intensity_mean!$A:$A,A55,[2]intensity_mean!$B:$B,B55)*1000</f>
        <v>1007209.75</v>
      </c>
      <c r="F55">
        <f t="shared" si="0"/>
        <v>0</v>
      </c>
    </row>
    <row r="56" spans="1:6">
      <c r="A56" t="s">
        <v>2</v>
      </c>
      <c r="B56" t="s">
        <v>51</v>
      </c>
      <c r="C56" t="s">
        <v>35</v>
      </c>
      <c r="D56">
        <f>AVERAGEIFS([1]intensity_data!$C:$C,[1]intensity_data!$A:$A,A56,[1]intensity_data!$B:$B,B56)</f>
        <v>52</v>
      </c>
      <c r="E56">
        <f>SUMIFS([2]intensity_mean!$E:$E,[2]intensity_mean!$A:$A,A56,[2]intensity_mean!$B:$B,B56)*1000</f>
        <v>52</v>
      </c>
      <c r="F56">
        <f t="shared" si="0"/>
        <v>0</v>
      </c>
    </row>
    <row r="57" spans="1:6">
      <c r="A57" t="s">
        <v>1</v>
      </c>
      <c r="B57" t="s">
        <v>53</v>
      </c>
      <c r="C57" t="s">
        <v>35</v>
      </c>
      <c r="D57">
        <f>AVERAGEIFS([1]intensity_data!$C:$C,[1]intensity_data!$A:$A,A57,[1]intensity_data!$B:$B,B57)</f>
        <v>31983.666666666668</v>
      </c>
      <c r="E57">
        <f>SUMIFS([2]intensity_mean!$E:$E,[2]intensity_mean!$A:$A,A57,[2]intensity_mean!$B:$B,B57)*1000</f>
        <v>31983.666666666701</v>
      </c>
      <c r="F57">
        <f t="shared" si="0"/>
        <v>0</v>
      </c>
    </row>
    <row r="58" spans="1:6">
      <c r="A58" t="s">
        <v>1</v>
      </c>
      <c r="B58" t="s">
        <v>54</v>
      </c>
      <c r="C58" t="s">
        <v>35</v>
      </c>
      <c r="D58">
        <f>AVERAGEIFS([1]intensity_data!$C:$C,[1]intensity_data!$A:$A,A58,[1]intensity_data!$B:$B,B58)</f>
        <v>36852.888888888891</v>
      </c>
      <c r="E58">
        <f>SUMIFS([2]intensity_mean!$E:$E,[2]intensity_mean!$A:$A,A58,[2]intensity_mean!$B:$B,B58)*1000</f>
        <v>36852.888888888898</v>
      </c>
      <c r="F58">
        <f t="shared" si="0"/>
        <v>0</v>
      </c>
    </row>
    <row r="59" spans="1:6">
      <c r="A59" t="s">
        <v>1</v>
      </c>
      <c r="B59" t="s">
        <v>48</v>
      </c>
      <c r="C59" t="s">
        <v>35</v>
      </c>
      <c r="D59">
        <f>AVERAGEIFS([1]intensity_data!$C:$C,[1]intensity_data!$A:$A,A59,[1]intensity_data!$B:$B,B59)</f>
        <v>201.4</v>
      </c>
      <c r="E59">
        <f>SUMIFS([2]intensity_mean!$E:$E,[2]intensity_mean!$A:$A,A59,[2]intensity_mean!$B:$B,B59)*1000</f>
        <v>201.4</v>
      </c>
      <c r="F59">
        <f t="shared" si="0"/>
        <v>0</v>
      </c>
    </row>
    <row r="60" spans="1:6">
      <c r="A60" t="s">
        <v>1</v>
      </c>
      <c r="B60" t="s">
        <v>55</v>
      </c>
      <c r="C60" t="s">
        <v>35</v>
      </c>
      <c r="D60">
        <f>AVERAGEIFS([1]intensity_data!$C:$C,[1]intensity_data!$A:$A,A60,[1]intensity_data!$B:$B,B60)</f>
        <v>343</v>
      </c>
      <c r="E60">
        <f>SUMIFS([2]intensity_mean!$E:$E,[2]intensity_mean!$A:$A,A60,[2]intensity_mean!$B:$B,B60)*1000</f>
        <v>343</v>
      </c>
      <c r="F60">
        <f t="shared" si="0"/>
        <v>0</v>
      </c>
    </row>
    <row r="61" spans="1:6">
      <c r="A61" t="s">
        <v>1</v>
      </c>
      <c r="B61" t="s">
        <v>50</v>
      </c>
      <c r="C61" t="s">
        <v>35</v>
      </c>
      <c r="D61">
        <f>AVERAGEIFS([1]intensity_data!$C:$C,[1]intensity_data!$A:$A,A61,[1]intensity_data!$B:$B,B61)</f>
        <v>1291.8</v>
      </c>
      <c r="E61">
        <f>SUMIFS([2]intensity_mean!$E:$E,[2]intensity_mean!$A:$A,A61,[2]intensity_mean!$B:$B,B61)*1000</f>
        <v>1291.8</v>
      </c>
      <c r="F61">
        <f t="shared" si="0"/>
        <v>0</v>
      </c>
    </row>
    <row r="62" spans="1:6">
      <c r="A62" t="s">
        <v>1</v>
      </c>
      <c r="B62" t="s">
        <v>51</v>
      </c>
      <c r="C62" t="s">
        <v>35</v>
      </c>
      <c r="D62">
        <f>AVERAGEIFS([1]intensity_data!$C:$C,[1]intensity_data!$A:$A,A62,[1]intensity_data!$B:$B,B62)</f>
        <v>37.5</v>
      </c>
      <c r="E62">
        <f>SUMIFS([2]intensity_mean!$E:$E,[2]intensity_mean!$A:$A,A62,[2]intensity_mean!$B:$B,B62)*1000</f>
        <v>37.5</v>
      </c>
      <c r="F62">
        <f t="shared" si="0"/>
        <v>0</v>
      </c>
    </row>
    <row r="63" spans="1:6">
      <c r="A63" t="s">
        <v>1</v>
      </c>
      <c r="B63" t="s">
        <v>58</v>
      </c>
      <c r="C63" t="s">
        <v>35</v>
      </c>
      <c r="D63">
        <f>AVERAGEIFS([1]intensity_data!$C:$C,[1]intensity_data!$A:$A,A63,[1]intensity_data!$B:$B,B63)</f>
        <v>1</v>
      </c>
      <c r="E63">
        <f>SUMIFS([2]intensity_mean!$E:$E,[2]intensity_mean!$A:$A,A63,[2]intensity_mean!$B:$B,B63)*1000</f>
        <v>1</v>
      </c>
      <c r="F63">
        <f t="shared" si="0"/>
        <v>0</v>
      </c>
    </row>
    <row r="64" spans="1:6">
      <c r="A64" t="s">
        <v>42</v>
      </c>
      <c r="B64" t="s">
        <v>51</v>
      </c>
      <c r="C64" t="s">
        <v>35</v>
      </c>
      <c r="D64">
        <f>AVERAGEIFS([1]intensity_data!$C:$C,[1]intensity_data!$A:$A,A64,[1]intensity_data!$B:$B,B64)</f>
        <v>1973.35</v>
      </c>
      <c r="E64">
        <f>SUMIFS([2]intensity_mean!$E:$E,[2]intensity_mean!$A:$A,A64,[2]intensity_mean!$B:$B,B64)*1000</f>
        <v>1973.35</v>
      </c>
      <c r="F64">
        <f t="shared" si="0"/>
        <v>0</v>
      </c>
    </row>
    <row r="65" spans="1:6">
      <c r="A65" t="s">
        <v>42</v>
      </c>
      <c r="B65" t="s">
        <v>50</v>
      </c>
      <c r="C65" t="s">
        <v>35</v>
      </c>
      <c r="D65">
        <f>AVERAGEIFS([1]intensity_data!$C:$C,[1]intensity_data!$A:$A,A65,[1]intensity_data!$B:$B,B65)</f>
        <v>5442.8901846469389</v>
      </c>
      <c r="E65">
        <f>SUMIFS([2]intensity_mean!$E:$E,[2]intensity_mean!$A:$A,A65,[2]intensity_mean!$B:$B,B65)*1000</f>
        <v>5442.8901846469398</v>
      </c>
      <c r="F65">
        <f t="shared" si="0"/>
        <v>0</v>
      </c>
    </row>
    <row r="66" spans="1:6">
      <c r="A66" t="s">
        <v>42</v>
      </c>
      <c r="B66" t="s">
        <v>53</v>
      </c>
      <c r="C66" t="s">
        <v>35</v>
      </c>
      <c r="D66">
        <f>AVERAGEIFS([1]intensity_data!$C:$C,[1]intensity_data!$A:$A,A66,[1]intensity_data!$B:$B,B66)</f>
        <v>302454.75</v>
      </c>
      <c r="E66">
        <f>SUMIFS([2]intensity_mean!$E:$E,[2]intensity_mean!$A:$A,A66,[2]intensity_mean!$B:$B,B66)*1000</f>
        <v>302454.75</v>
      </c>
      <c r="F66">
        <f t="shared" si="0"/>
        <v>0</v>
      </c>
    </row>
    <row r="67" spans="1:6">
      <c r="A67" t="s">
        <v>42</v>
      </c>
      <c r="B67" t="s">
        <v>60</v>
      </c>
      <c r="C67" t="s">
        <v>35</v>
      </c>
      <c r="D67">
        <f>AVERAGEIFS([1]intensity_data!$C:$C,[1]intensity_data!$A:$A,A67,[1]intensity_data!$B:$B,B67)</f>
        <v>148.85097560975612</v>
      </c>
      <c r="E67">
        <f>SUMIFS([2]intensity_mean!$E:$E,[2]intensity_mean!$A:$A,A67,[2]intensity_mean!$B:$B,B67)*1000</f>
        <v>148.85097560975601</v>
      </c>
      <c r="F67">
        <f t="shared" ref="F67:F130" si="1">ROUND(D67-E67,3)</f>
        <v>0</v>
      </c>
    </row>
    <row r="68" spans="1:6">
      <c r="A68" t="s">
        <v>42</v>
      </c>
      <c r="B68" t="s">
        <v>61</v>
      </c>
      <c r="C68" t="s">
        <v>35</v>
      </c>
      <c r="D68">
        <f>AVERAGEIFS([1]intensity_data!$C:$C,[1]intensity_data!$A:$A,A68,[1]intensity_data!$B:$B,B68)</f>
        <v>17.555555555555557</v>
      </c>
      <c r="E68">
        <f>SUMIFS([2]intensity_mean!$E:$E,[2]intensity_mean!$A:$A,A68,[2]intensity_mean!$B:$B,B68)*1000</f>
        <v>17.5555555555556</v>
      </c>
      <c r="F68">
        <f t="shared" si="1"/>
        <v>0</v>
      </c>
    </row>
    <row r="69" spans="1:6">
      <c r="A69" t="s">
        <v>42</v>
      </c>
      <c r="B69" t="s">
        <v>56</v>
      </c>
      <c r="C69" t="s">
        <v>35</v>
      </c>
      <c r="D69">
        <f>AVERAGEIFS([1]intensity_data!$C:$C,[1]intensity_data!$A:$A,A69,[1]intensity_data!$B:$B,B69)</f>
        <v>5743.333333333333</v>
      </c>
      <c r="E69">
        <f>SUMIFS([2]intensity_mean!$E:$E,[2]intensity_mean!$A:$A,A69,[2]intensity_mean!$B:$B,B69)*1000</f>
        <v>5743.3333333333294</v>
      </c>
      <c r="F69">
        <f t="shared" si="1"/>
        <v>0</v>
      </c>
    </row>
    <row r="70" spans="1:6">
      <c r="A70" t="s">
        <v>42</v>
      </c>
      <c r="B70" t="s">
        <v>48</v>
      </c>
      <c r="C70" t="s">
        <v>35</v>
      </c>
      <c r="D70">
        <f>AVERAGEIFS([1]intensity_data!$C:$C,[1]intensity_data!$A:$A,A70,[1]intensity_data!$B:$B,B70)</f>
        <v>177.39249999999998</v>
      </c>
      <c r="E70">
        <f>SUMIFS([2]intensity_mean!$E:$E,[2]intensity_mean!$A:$A,A70,[2]intensity_mean!$B:$B,B70)*1000</f>
        <v>177.39250000000001</v>
      </c>
      <c r="F70">
        <f t="shared" si="1"/>
        <v>0</v>
      </c>
    </row>
    <row r="71" spans="1:6">
      <c r="A71" t="s">
        <v>42</v>
      </c>
      <c r="B71" t="s">
        <v>46</v>
      </c>
      <c r="C71" t="s">
        <v>35</v>
      </c>
      <c r="D71">
        <f>AVERAGEIFS([1]intensity_data!$C:$C,[1]intensity_data!$A:$A,A71,[1]intensity_data!$B:$B,B71)</f>
        <v>352.39</v>
      </c>
      <c r="E71">
        <f>SUMIFS([2]intensity_mean!$E:$E,[2]intensity_mean!$A:$A,A71,[2]intensity_mean!$B:$B,B71)*1000</f>
        <v>352.39</v>
      </c>
      <c r="F71">
        <f t="shared" si="1"/>
        <v>0</v>
      </c>
    </row>
    <row r="72" spans="1:6">
      <c r="A72" t="s">
        <v>42</v>
      </c>
      <c r="B72" t="s">
        <v>47</v>
      </c>
      <c r="C72" t="s">
        <v>35</v>
      </c>
      <c r="D72">
        <f>AVERAGEIFS([1]intensity_data!$C:$C,[1]intensity_data!$A:$A,A72,[1]intensity_data!$B:$B,B72)</f>
        <v>75.314999999999998</v>
      </c>
      <c r="E72">
        <f>SUMIFS([2]intensity_mean!$E:$E,[2]intensity_mean!$A:$A,A72,[2]intensity_mean!$B:$B,B72)*1000</f>
        <v>75.314999999999998</v>
      </c>
      <c r="F72">
        <f t="shared" si="1"/>
        <v>0</v>
      </c>
    </row>
    <row r="73" spans="1:6">
      <c r="A73" t="s">
        <v>42</v>
      </c>
      <c r="B73" t="s">
        <v>62</v>
      </c>
      <c r="C73" t="s">
        <v>35</v>
      </c>
      <c r="D73">
        <f>AVERAGEIFS([1]intensity_data!$C:$C,[1]intensity_data!$A:$A,A73,[1]intensity_data!$B:$B,B73)</f>
        <v>37.656999999999996</v>
      </c>
      <c r="E73">
        <f>SUMIFS([2]intensity_mean!$E:$E,[2]intensity_mean!$A:$A,A73,[2]intensity_mean!$B:$B,B73)*1000</f>
        <v>37.657000000000004</v>
      </c>
      <c r="F73">
        <f t="shared" si="1"/>
        <v>0</v>
      </c>
    </row>
    <row r="74" spans="1:6">
      <c r="A74" t="s">
        <v>42</v>
      </c>
      <c r="B74" t="s">
        <v>63</v>
      </c>
      <c r="C74" t="s">
        <v>35</v>
      </c>
      <c r="D74">
        <f>AVERAGEIFS([1]intensity_data!$C:$C,[1]intensity_data!$A:$A,A74,[1]intensity_data!$B:$B,B74)</f>
        <v>32.450000000000003</v>
      </c>
      <c r="E74">
        <f>SUMIFS([2]intensity_mean!$E:$E,[2]intensity_mean!$A:$A,A74,[2]intensity_mean!$B:$B,B74)*1000</f>
        <v>32.450000000000003</v>
      </c>
      <c r="F74">
        <f t="shared" si="1"/>
        <v>0</v>
      </c>
    </row>
    <row r="75" spans="1:6">
      <c r="A75" t="s">
        <v>42</v>
      </c>
      <c r="B75" t="s">
        <v>64</v>
      </c>
      <c r="C75" t="s">
        <v>35</v>
      </c>
      <c r="D75">
        <f>AVERAGEIFS([1]intensity_data!$C:$C,[1]intensity_data!$A:$A,A75,[1]intensity_data!$B:$B,B75)</f>
        <v>6.3866666666666667</v>
      </c>
      <c r="E75">
        <f>SUMIFS([2]intensity_mean!$E:$E,[2]intensity_mean!$A:$A,A75,[2]intensity_mean!$B:$B,B75)*1000</f>
        <v>6.3866666666666703</v>
      </c>
      <c r="F75">
        <f t="shared" si="1"/>
        <v>0</v>
      </c>
    </row>
    <row r="76" spans="1:6">
      <c r="A76" t="s">
        <v>42</v>
      </c>
      <c r="B76" t="s">
        <v>65</v>
      </c>
      <c r="C76" t="s">
        <v>35</v>
      </c>
      <c r="D76">
        <f>AVERAGEIFS([1]intensity_data!$C:$C,[1]intensity_data!$A:$A,A76,[1]intensity_data!$B:$B,B76)</f>
        <v>7000</v>
      </c>
      <c r="E76">
        <f>SUMIFS([2]intensity_mean!$E:$E,[2]intensity_mean!$A:$A,A76,[2]intensity_mean!$B:$B,B76)*1000</f>
        <v>7000</v>
      </c>
      <c r="F76">
        <f t="shared" si="1"/>
        <v>0</v>
      </c>
    </row>
    <row r="77" spans="1:6">
      <c r="A77" t="s">
        <v>42</v>
      </c>
      <c r="B77" t="s">
        <v>66</v>
      </c>
      <c r="C77" t="s">
        <v>35</v>
      </c>
      <c r="D77">
        <f>AVERAGEIFS([1]intensity_data!$C:$C,[1]intensity_data!$A:$A,A77,[1]intensity_data!$B:$B,B77)</f>
        <v>7</v>
      </c>
      <c r="E77">
        <f>SUMIFS([2]intensity_mean!$E:$E,[2]intensity_mean!$A:$A,A77,[2]intensity_mean!$B:$B,B77)*1000</f>
        <v>7</v>
      </c>
      <c r="F77">
        <f t="shared" si="1"/>
        <v>0</v>
      </c>
    </row>
    <row r="78" spans="1:6">
      <c r="A78" t="s">
        <v>42</v>
      </c>
      <c r="B78" t="s">
        <v>67</v>
      </c>
      <c r="C78" t="s">
        <v>35</v>
      </c>
      <c r="D78">
        <f>AVERAGEIFS([1]intensity_data!$C:$C,[1]intensity_data!$A:$A,A78,[1]intensity_data!$B:$B,B78)</f>
        <v>8809.7999999999993</v>
      </c>
      <c r="E78">
        <f>SUMIFS([2]intensity_mean!$E:$E,[2]intensity_mean!$A:$A,A78,[2]intensity_mean!$B:$B,B78)*1000</f>
        <v>8809.7999999999993</v>
      </c>
      <c r="F78">
        <f t="shared" si="1"/>
        <v>0</v>
      </c>
    </row>
    <row r="79" spans="1:6">
      <c r="A79" t="s">
        <v>42</v>
      </c>
      <c r="B79" t="s">
        <v>54</v>
      </c>
      <c r="C79" t="s">
        <v>35</v>
      </c>
      <c r="D79">
        <f>AVERAGEIFS([1]intensity_data!$C:$C,[1]intensity_data!$A:$A,A79,[1]intensity_data!$B:$B,B79)</f>
        <v>181</v>
      </c>
      <c r="E79">
        <f>SUMIFS([2]intensity_mean!$E:$E,[2]intensity_mean!$A:$A,A79,[2]intensity_mean!$B:$B,B79)*1000</f>
        <v>181</v>
      </c>
      <c r="F79">
        <f t="shared" si="1"/>
        <v>0</v>
      </c>
    </row>
    <row r="80" spans="1:6">
      <c r="A80" t="s">
        <v>43</v>
      </c>
      <c r="B80" t="s">
        <v>51</v>
      </c>
      <c r="C80" t="s">
        <v>35</v>
      </c>
      <c r="D80">
        <f>AVERAGEIFS([1]intensity_data!$C:$C,[1]intensity_data!$A:$A,A80,[1]intensity_data!$B:$B,B80)</f>
        <v>2005.078947368421</v>
      </c>
      <c r="E80">
        <f>SUMIFS([2]intensity_mean!$E:$E,[2]intensity_mean!$A:$A,A80,[2]intensity_mean!$B:$B,B80)*1000</f>
        <v>2005.0789473684199</v>
      </c>
      <c r="F80">
        <f t="shared" si="1"/>
        <v>0</v>
      </c>
    </row>
    <row r="81" spans="1:6">
      <c r="A81" t="s">
        <v>43</v>
      </c>
      <c r="B81" t="s">
        <v>50</v>
      </c>
      <c r="C81" t="s">
        <v>35</v>
      </c>
      <c r="D81">
        <f>AVERAGEIFS([1]intensity_data!$C:$C,[1]intensity_data!$A:$A,A81,[1]intensity_data!$B:$B,B81)</f>
        <v>3500.3207264411762</v>
      </c>
      <c r="E81">
        <f>SUMIFS([2]intensity_mean!$E:$E,[2]intensity_mean!$A:$A,A81,[2]intensity_mean!$B:$B,B81)*1000</f>
        <v>3500.3207264411799</v>
      </c>
      <c r="F81">
        <f t="shared" si="1"/>
        <v>0</v>
      </c>
    </row>
    <row r="82" spans="1:6">
      <c r="A82" t="s">
        <v>43</v>
      </c>
      <c r="B82" t="s">
        <v>53</v>
      </c>
      <c r="C82" t="s">
        <v>35</v>
      </c>
      <c r="D82">
        <f>AVERAGEIFS([1]intensity_data!$C:$C,[1]intensity_data!$A:$A,A82,[1]intensity_data!$B:$B,B82)</f>
        <v>122338.6875</v>
      </c>
      <c r="E82">
        <f>SUMIFS([2]intensity_mean!$E:$E,[2]intensity_mean!$A:$A,A82,[2]intensity_mean!$B:$B,B82)*1000</f>
        <v>122338.6875</v>
      </c>
      <c r="F82">
        <f t="shared" si="1"/>
        <v>0</v>
      </c>
    </row>
    <row r="83" spans="1:6">
      <c r="A83" t="s">
        <v>43</v>
      </c>
      <c r="B83" t="s">
        <v>60</v>
      </c>
      <c r="C83" t="s">
        <v>35</v>
      </c>
      <c r="D83">
        <f>AVERAGEIFS([1]intensity_data!$C:$C,[1]intensity_data!$A:$A,A83,[1]intensity_data!$B:$B,B83)</f>
        <v>122.9474</v>
      </c>
      <c r="E83">
        <f>SUMIFS([2]intensity_mean!$E:$E,[2]intensity_mean!$A:$A,A83,[2]intensity_mean!$B:$B,B83)*1000</f>
        <v>122.9474</v>
      </c>
      <c r="F83">
        <f t="shared" si="1"/>
        <v>0</v>
      </c>
    </row>
    <row r="84" spans="1:6">
      <c r="A84" t="s">
        <v>43</v>
      </c>
      <c r="B84" t="s">
        <v>48</v>
      </c>
      <c r="C84" t="s">
        <v>35</v>
      </c>
      <c r="D84">
        <f>AVERAGEIFS([1]intensity_data!$C:$C,[1]intensity_data!$A:$A,A84,[1]intensity_data!$B:$B,B84)</f>
        <v>249.8153846153846</v>
      </c>
      <c r="E84">
        <f>SUMIFS([2]intensity_mean!$E:$E,[2]intensity_mean!$A:$A,A84,[2]intensity_mean!$B:$B,B84)*1000</f>
        <v>249.815384615385</v>
      </c>
      <c r="F84">
        <f t="shared" si="1"/>
        <v>0</v>
      </c>
    </row>
    <row r="85" spans="1:6">
      <c r="A85" t="s">
        <v>43</v>
      </c>
      <c r="B85" t="s">
        <v>61</v>
      </c>
      <c r="C85" t="s">
        <v>35</v>
      </c>
      <c r="D85">
        <f>AVERAGEIFS([1]intensity_data!$C:$C,[1]intensity_data!$A:$A,A85,[1]intensity_data!$B:$B,B85)</f>
        <v>13.44127659574468</v>
      </c>
      <c r="E85">
        <f>SUMIFS([2]intensity_mean!$E:$E,[2]intensity_mean!$A:$A,A85,[2]intensity_mean!$B:$B,B85)*1000</f>
        <v>13.4412765957447</v>
      </c>
      <c r="F85">
        <f t="shared" si="1"/>
        <v>0</v>
      </c>
    </row>
    <row r="86" spans="1:6">
      <c r="A86" t="s">
        <v>43</v>
      </c>
      <c r="B86" t="s">
        <v>56</v>
      </c>
      <c r="C86" t="s">
        <v>35</v>
      </c>
      <c r="D86">
        <f>AVERAGEIFS([1]intensity_data!$C:$C,[1]intensity_data!$A:$A,A86,[1]intensity_data!$B:$B,B86)</f>
        <v>6720</v>
      </c>
      <c r="E86">
        <f>SUMIFS([2]intensity_mean!$E:$E,[2]intensity_mean!$A:$A,A86,[2]intensity_mean!$B:$B,B86)*1000</f>
        <v>6720</v>
      </c>
      <c r="F86">
        <f t="shared" si="1"/>
        <v>0</v>
      </c>
    </row>
    <row r="87" spans="1:6">
      <c r="A87" t="s">
        <v>43</v>
      </c>
      <c r="B87" t="s">
        <v>46</v>
      </c>
      <c r="C87" t="s">
        <v>35</v>
      </c>
      <c r="D87">
        <f>AVERAGEIFS([1]intensity_data!$C:$C,[1]intensity_data!$A:$A,A87,[1]intensity_data!$B:$B,B87)</f>
        <v>526.49</v>
      </c>
      <c r="E87">
        <f>SUMIFS([2]intensity_mean!$E:$E,[2]intensity_mean!$A:$A,A87,[2]intensity_mean!$B:$B,B87)*1000</f>
        <v>526.49</v>
      </c>
      <c r="F87">
        <f t="shared" si="1"/>
        <v>0</v>
      </c>
    </row>
    <row r="88" spans="1:6">
      <c r="A88" t="s">
        <v>43</v>
      </c>
      <c r="B88" t="s">
        <v>63</v>
      </c>
      <c r="C88" t="s">
        <v>35</v>
      </c>
      <c r="D88">
        <f>AVERAGEIFS([1]intensity_data!$C:$C,[1]intensity_data!$A:$A,A88,[1]intensity_data!$B:$B,B88)</f>
        <v>18.373333333333335</v>
      </c>
      <c r="E88">
        <f>SUMIFS([2]intensity_mean!$E:$E,[2]intensity_mean!$A:$A,A88,[2]intensity_mean!$B:$B,B88)*1000</f>
        <v>18.373333333333299</v>
      </c>
      <c r="F88">
        <f t="shared" si="1"/>
        <v>0</v>
      </c>
    </row>
    <row r="89" spans="1:6">
      <c r="A89" t="s">
        <v>43</v>
      </c>
      <c r="B89" t="s">
        <v>47</v>
      </c>
      <c r="C89" t="s">
        <v>35</v>
      </c>
      <c r="D89">
        <f>AVERAGEIFS([1]intensity_data!$C:$C,[1]intensity_data!$A:$A,A89,[1]intensity_data!$B:$B,B89)</f>
        <v>100.575</v>
      </c>
      <c r="E89">
        <f>SUMIFS([2]intensity_mean!$E:$E,[2]intensity_mean!$A:$A,A89,[2]intensity_mean!$B:$B,B89)*1000</f>
        <v>100.575</v>
      </c>
      <c r="F89">
        <f t="shared" si="1"/>
        <v>0</v>
      </c>
    </row>
    <row r="90" spans="1:6">
      <c r="A90" t="s">
        <v>43</v>
      </c>
      <c r="B90" t="s">
        <v>62</v>
      </c>
      <c r="C90" t="s">
        <v>35</v>
      </c>
      <c r="D90">
        <f>AVERAGEIFS([1]intensity_data!$C:$C,[1]intensity_data!$A:$A,A90,[1]intensity_data!$B:$B,B90)</f>
        <v>37.700000000000003</v>
      </c>
      <c r="E90">
        <f>SUMIFS([2]intensity_mean!$E:$E,[2]intensity_mean!$A:$A,A90,[2]intensity_mean!$B:$B,B90)*1000</f>
        <v>37.699999999999996</v>
      </c>
      <c r="F90">
        <f t="shared" si="1"/>
        <v>0</v>
      </c>
    </row>
    <row r="91" spans="1:6">
      <c r="A91" t="s">
        <v>43</v>
      </c>
      <c r="B91" t="s">
        <v>64</v>
      </c>
      <c r="C91" t="s">
        <v>35</v>
      </c>
      <c r="D91">
        <f>AVERAGEIFS([1]intensity_data!$C:$C,[1]intensity_data!$A:$A,A91,[1]intensity_data!$B:$B,B91)</f>
        <v>7.2125000000000004</v>
      </c>
      <c r="E91">
        <f>SUMIFS([2]intensity_mean!$E:$E,[2]intensity_mean!$A:$A,A91,[2]intensity_mean!$B:$B,B91)*1000</f>
        <v>7.2125000000000004</v>
      </c>
      <c r="F91">
        <f t="shared" si="1"/>
        <v>0</v>
      </c>
    </row>
    <row r="92" spans="1:6">
      <c r="A92" t="s">
        <v>43</v>
      </c>
      <c r="B92" t="s">
        <v>65</v>
      </c>
      <c r="C92" t="s">
        <v>35</v>
      </c>
      <c r="D92">
        <f>AVERAGEIFS([1]intensity_data!$C:$C,[1]intensity_data!$A:$A,A92,[1]intensity_data!$B:$B,B92)</f>
        <v>90.2</v>
      </c>
      <c r="E92">
        <f>SUMIFS([2]intensity_mean!$E:$E,[2]intensity_mean!$A:$A,A92,[2]intensity_mean!$B:$B,B92)*1000</f>
        <v>90.2</v>
      </c>
      <c r="F92">
        <f t="shared" si="1"/>
        <v>0</v>
      </c>
    </row>
    <row r="93" spans="1:6">
      <c r="A93" t="s">
        <v>43</v>
      </c>
      <c r="B93" t="s">
        <v>66</v>
      </c>
      <c r="C93" t="s">
        <v>35</v>
      </c>
      <c r="D93">
        <f>AVERAGEIFS([1]intensity_data!$C:$C,[1]intensity_data!$A:$A,A93,[1]intensity_data!$B:$B,B93)</f>
        <v>2.6666666666666665</v>
      </c>
      <c r="E93">
        <f>SUMIFS([2]intensity_mean!$E:$E,[2]intensity_mean!$A:$A,A93,[2]intensity_mean!$B:$B,B93)*1000</f>
        <v>2.6666666666666701</v>
      </c>
      <c r="F93">
        <f t="shared" si="1"/>
        <v>0</v>
      </c>
    </row>
    <row r="94" spans="1:6">
      <c r="A94" t="s">
        <v>43</v>
      </c>
      <c r="B94" t="s">
        <v>55</v>
      </c>
      <c r="C94" t="s">
        <v>35</v>
      </c>
      <c r="D94">
        <f>AVERAGEIFS([1]intensity_data!$C:$C,[1]intensity_data!$A:$A,A94,[1]intensity_data!$B:$B,B94)</f>
        <v>790</v>
      </c>
      <c r="E94">
        <f>SUMIFS([2]intensity_mean!$E:$E,[2]intensity_mean!$A:$A,A94,[2]intensity_mean!$B:$B,B94)*1000</f>
        <v>790</v>
      </c>
      <c r="F94">
        <f t="shared" si="1"/>
        <v>0</v>
      </c>
    </row>
    <row r="95" spans="1:6">
      <c r="A95" t="s">
        <v>43</v>
      </c>
      <c r="B95" t="s">
        <v>57</v>
      </c>
      <c r="C95" t="s">
        <v>35</v>
      </c>
      <c r="D95">
        <f>AVERAGEIFS([1]intensity_data!$C:$C,[1]intensity_data!$A:$A,A95,[1]intensity_data!$B:$B,B95)</f>
        <v>5500</v>
      </c>
      <c r="E95">
        <f>SUMIFS([2]intensity_mean!$E:$E,[2]intensity_mean!$A:$A,A95,[2]intensity_mean!$B:$B,B95)*1000</f>
        <v>5500</v>
      </c>
      <c r="F95">
        <f t="shared" si="1"/>
        <v>0</v>
      </c>
    </row>
    <row r="96" spans="1:6">
      <c r="A96" t="s">
        <v>43</v>
      </c>
      <c r="B96" t="s">
        <v>67</v>
      </c>
      <c r="C96" t="s">
        <v>35</v>
      </c>
      <c r="D96">
        <f>AVERAGEIFS([1]intensity_data!$C:$C,[1]intensity_data!$A:$A,A96,[1]intensity_data!$B:$B,B96)</f>
        <v>8653.3333333333339</v>
      </c>
      <c r="E96">
        <f>SUMIFS([2]intensity_mean!$E:$E,[2]intensity_mean!$A:$A,A96,[2]intensity_mean!$B:$B,B96)*1000</f>
        <v>8653.3333333333303</v>
      </c>
      <c r="F96">
        <f t="shared" si="1"/>
        <v>0</v>
      </c>
    </row>
    <row r="97" spans="1:6">
      <c r="A97" t="s">
        <v>43</v>
      </c>
      <c r="B97" t="s">
        <v>54</v>
      </c>
      <c r="C97" t="s">
        <v>35</v>
      </c>
      <c r="D97">
        <f>AVERAGEIFS([1]intensity_data!$C:$C,[1]intensity_data!$A:$A,A97,[1]intensity_data!$B:$B,B97)</f>
        <v>54093.833333333336</v>
      </c>
      <c r="E97">
        <f>SUMIFS([2]intensity_mean!$E:$E,[2]intensity_mean!$A:$A,A97,[2]intensity_mean!$B:$B,B97)*1000</f>
        <v>54093.833333333299</v>
      </c>
      <c r="F97">
        <f t="shared" si="1"/>
        <v>0</v>
      </c>
    </row>
    <row r="98" spans="1:6">
      <c r="A98" t="s">
        <v>43</v>
      </c>
      <c r="B98" t="s">
        <v>68</v>
      </c>
      <c r="C98" t="s">
        <v>35</v>
      </c>
      <c r="D98">
        <f>AVERAGEIFS([1]intensity_data!$C:$C,[1]intensity_data!$A:$A,A98,[1]intensity_data!$B:$B,B98)</f>
        <v>1.2250000000000001</v>
      </c>
      <c r="E98">
        <f>SUMIFS([2]intensity_mean!$E:$E,[2]intensity_mean!$A:$A,A98,[2]intensity_mean!$B:$B,B98)*1000</f>
        <v>1.2249999999999999</v>
      </c>
      <c r="F98">
        <f t="shared" si="1"/>
        <v>0</v>
      </c>
    </row>
    <row r="99" spans="1:6">
      <c r="A99" t="s">
        <v>38</v>
      </c>
      <c r="B99" t="s">
        <v>48</v>
      </c>
      <c r="C99" t="s">
        <v>36</v>
      </c>
      <c r="D99">
        <f>_xlfn.MINIFS([1]intensity_data!$C:$C,[1]intensity_data!$A:$A,A99,[1]intensity_data!$B:$B,B99)</f>
        <v>8</v>
      </c>
      <c r="E99">
        <f>SUMIFS([2]intensity_mean!$D:$D,[2]intensity_mean!$A:$A,A99,[2]intensity_mean!$B:$B,B99)*1000</f>
        <v>8</v>
      </c>
      <c r="F99">
        <f t="shared" si="1"/>
        <v>0</v>
      </c>
    </row>
    <row r="100" spans="1:6">
      <c r="A100" t="s">
        <v>38</v>
      </c>
      <c r="B100" t="s">
        <v>55</v>
      </c>
      <c r="C100" t="s">
        <v>36</v>
      </c>
      <c r="D100">
        <f>_xlfn.MINIFS([1]intensity_data!$C:$C,[1]intensity_data!$A:$A,A100,[1]intensity_data!$B:$B,B100)</f>
        <v>112</v>
      </c>
      <c r="E100">
        <f>SUMIFS([2]intensity_mean!$D:$D,[2]intensity_mean!$A:$A,A100,[2]intensity_mean!$B:$B,B100)*1000</f>
        <v>112</v>
      </c>
      <c r="F100">
        <f t="shared" si="1"/>
        <v>0</v>
      </c>
    </row>
    <row r="101" spans="1:6">
      <c r="A101" t="s">
        <v>38</v>
      </c>
      <c r="B101" t="s">
        <v>50</v>
      </c>
      <c r="C101" t="s">
        <v>36</v>
      </c>
      <c r="D101">
        <f>_xlfn.MINIFS([1]intensity_data!$C:$C,[1]intensity_data!$A:$A,A101,[1]intensity_data!$B:$B,B101)</f>
        <v>454</v>
      </c>
      <c r="E101">
        <f>SUMIFS([2]intensity_mean!$D:$D,[2]intensity_mean!$A:$A,A101,[2]intensity_mean!$B:$B,B101)*1000</f>
        <v>454</v>
      </c>
      <c r="F101">
        <f t="shared" si="1"/>
        <v>0</v>
      </c>
    </row>
    <row r="102" spans="1:6">
      <c r="A102" t="s">
        <v>38</v>
      </c>
      <c r="B102" t="s">
        <v>53</v>
      </c>
      <c r="C102" t="s">
        <v>36</v>
      </c>
      <c r="D102">
        <f>_xlfn.MINIFS([1]intensity_data!$C:$C,[1]intensity_data!$A:$A,A102,[1]intensity_data!$B:$B,B102)</f>
        <v>52000</v>
      </c>
      <c r="E102">
        <f>SUMIFS([2]intensity_mean!$D:$D,[2]intensity_mean!$A:$A,A102,[2]intensity_mean!$B:$B,B102)*1000</f>
        <v>52000</v>
      </c>
      <c r="F102">
        <f t="shared" si="1"/>
        <v>0</v>
      </c>
    </row>
    <row r="103" spans="1:6">
      <c r="A103" t="s">
        <v>38</v>
      </c>
      <c r="B103" t="s">
        <v>54</v>
      </c>
      <c r="C103" t="s">
        <v>36</v>
      </c>
      <c r="D103">
        <f>_xlfn.MINIFS([1]intensity_data!$C:$C,[1]intensity_data!$A:$A,A103,[1]intensity_data!$B:$B,B103)</f>
        <v>16397</v>
      </c>
      <c r="E103">
        <f>SUMIFS([2]intensity_mean!$D:$D,[2]intensity_mean!$A:$A,A103,[2]intensity_mean!$B:$B,B103)*1000</f>
        <v>16397</v>
      </c>
      <c r="F103">
        <f t="shared" si="1"/>
        <v>0</v>
      </c>
    </row>
    <row r="104" spans="1:6">
      <c r="A104" t="s">
        <v>38</v>
      </c>
      <c r="B104" t="s">
        <v>51</v>
      </c>
      <c r="C104" t="s">
        <v>36</v>
      </c>
      <c r="D104">
        <f>_xlfn.MINIFS([1]intensity_data!$C:$C,[1]intensity_data!$A:$A,A104,[1]intensity_data!$B:$B,B104)</f>
        <v>1300</v>
      </c>
      <c r="E104">
        <f>SUMIFS([2]intensity_mean!$D:$D,[2]intensity_mean!$A:$A,A104,[2]intensity_mean!$B:$B,B104)*1000</f>
        <v>1300</v>
      </c>
      <c r="F104">
        <f t="shared" si="1"/>
        <v>0</v>
      </c>
    </row>
    <row r="105" spans="1:6">
      <c r="A105" t="s">
        <v>4</v>
      </c>
      <c r="B105" t="s">
        <v>48</v>
      </c>
      <c r="C105" t="s">
        <v>36</v>
      </c>
      <c r="D105">
        <f>_xlfn.MINIFS([1]intensity_data!$C:$C,[1]intensity_data!$A:$A,A105,[1]intensity_data!$B:$B,B105)</f>
        <v>8</v>
      </c>
      <c r="E105">
        <f>SUMIFS([2]intensity_mean!$D:$D,[2]intensity_mean!$A:$A,A105,[2]intensity_mean!$B:$B,B105)*1000</f>
        <v>0</v>
      </c>
      <c r="F105">
        <f t="shared" si="1"/>
        <v>8</v>
      </c>
    </row>
    <row r="106" spans="1:6">
      <c r="A106" t="s">
        <v>4</v>
      </c>
      <c r="B106" t="s">
        <v>55</v>
      </c>
      <c r="C106" t="s">
        <v>36</v>
      </c>
      <c r="D106">
        <f>_xlfn.MINIFS([1]intensity_data!$C:$C,[1]intensity_data!$A:$A,A106,[1]intensity_data!$B:$B,B106)</f>
        <v>112</v>
      </c>
      <c r="E106">
        <f>SUMIFS([2]intensity_mean!$D:$D,[2]intensity_mean!$A:$A,A106,[2]intensity_mean!$B:$B,B106)*1000</f>
        <v>0</v>
      </c>
      <c r="F106">
        <f t="shared" si="1"/>
        <v>112</v>
      </c>
    </row>
    <row r="107" spans="1:6">
      <c r="A107" t="s">
        <v>4</v>
      </c>
      <c r="B107" t="s">
        <v>50</v>
      </c>
      <c r="C107" t="s">
        <v>36</v>
      </c>
      <c r="D107">
        <f>_xlfn.MINIFS([1]intensity_data!$C:$C,[1]intensity_data!$A:$A,A107,[1]intensity_data!$B:$B,B107)</f>
        <v>545</v>
      </c>
      <c r="E107">
        <f>SUMIFS([2]intensity_mean!$D:$D,[2]intensity_mean!$A:$A,A107,[2]intensity_mean!$B:$B,B107)*1000</f>
        <v>0</v>
      </c>
      <c r="F107">
        <f t="shared" si="1"/>
        <v>545</v>
      </c>
    </row>
    <row r="108" spans="1:6">
      <c r="A108" t="s">
        <v>4</v>
      </c>
      <c r="B108" t="s">
        <v>53</v>
      </c>
      <c r="C108" t="s">
        <v>36</v>
      </c>
      <c r="D108">
        <f>_xlfn.MINIFS([1]intensity_data!$C:$C,[1]intensity_data!$A:$A,A108,[1]intensity_data!$B:$B,B108)</f>
        <v>79560</v>
      </c>
      <c r="E108">
        <f>SUMIFS([2]intensity_mean!$D:$D,[2]intensity_mean!$A:$A,A108,[2]intensity_mean!$B:$B,B108)*1000</f>
        <v>0</v>
      </c>
      <c r="F108">
        <f t="shared" si="1"/>
        <v>79560</v>
      </c>
    </row>
    <row r="109" spans="1:6">
      <c r="A109" t="s">
        <v>4</v>
      </c>
      <c r="B109" t="s">
        <v>54</v>
      </c>
      <c r="C109" t="s">
        <v>36</v>
      </c>
      <c r="D109">
        <f>_xlfn.MINIFS([1]intensity_data!$C:$C,[1]intensity_data!$A:$A,A109,[1]intensity_data!$B:$B,B109)</f>
        <v>25087</v>
      </c>
      <c r="E109">
        <f>SUMIFS([2]intensity_mean!$D:$D,[2]intensity_mean!$A:$A,A109,[2]intensity_mean!$B:$B,B109)*1000</f>
        <v>0</v>
      </c>
      <c r="F109">
        <f t="shared" si="1"/>
        <v>25087</v>
      </c>
    </row>
    <row r="110" spans="1:6">
      <c r="A110" t="s">
        <v>4</v>
      </c>
      <c r="B110" t="s">
        <v>51</v>
      </c>
      <c r="C110" t="s">
        <v>36</v>
      </c>
      <c r="D110">
        <f>_xlfn.MINIFS([1]intensity_data!$C:$C,[1]intensity_data!$A:$A,A110,[1]intensity_data!$B:$B,B110)</f>
        <v>1300</v>
      </c>
      <c r="E110">
        <f>SUMIFS([2]intensity_mean!$D:$D,[2]intensity_mean!$A:$A,A110,[2]intensity_mean!$B:$B,B110)*1000</f>
        <v>0</v>
      </c>
      <c r="F110">
        <f t="shared" si="1"/>
        <v>1300</v>
      </c>
    </row>
    <row r="111" spans="1:6">
      <c r="A111" t="s">
        <v>5</v>
      </c>
      <c r="B111" t="s">
        <v>48</v>
      </c>
      <c r="C111" t="s">
        <v>36</v>
      </c>
      <c r="D111">
        <f>_xlfn.MINIFS([1]intensity_data!$C:$C,[1]intensity_data!$A:$A,A111,[1]intensity_data!$B:$B,B111)</f>
        <v>8</v>
      </c>
      <c r="E111">
        <f>SUMIFS([2]intensity_mean!$D:$D,[2]intensity_mean!$A:$A,A111,[2]intensity_mean!$B:$B,B111)*1000</f>
        <v>8</v>
      </c>
      <c r="F111">
        <f t="shared" si="1"/>
        <v>0</v>
      </c>
    </row>
    <row r="112" spans="1:6">
      <c r="A112" t="s">
        <v>5</v>
      </c>
      <c r="B112" t="s">
        <v>55</v>
      </c>
      <c r="C112" t="s">
        <v>36</v>
      </c>
      <c r="D112">
        <f>_xlfn.MINIFS([1]intensity_data!$C:$C,[1]intensity_data!$A:$A,A112,[1]intensity_data!$B:$B,B112)</f>
        <v>112</v>
      </c>
      <c r="E112">
        <f>SUMIFS([2]intensity_mean!$D:$D,[2]intensity_mean!$A:$A,A112,[2]intensity_mean!$B:$B,B112)*1000</f>
        <v>112</v>
      </c>
      <c r="F112">
        <f t="shared" si="1"/>
        <v>0</v>
      </c>
    </row>
    <row r="113" spans="1:6">
      <c r="A113" t="s">
        <v>5</v>
      </c>
      <c r="B113" t="s">
        <v>50</v>
      </c>
      <c r="C113" t="s">
        <v>36</v>
      </c>
      <c r="D113">
        <f>_xlfn.MINIFS([1]intensity_data!$C:$C,[1]intensity_data!$A:$A,A113,[1]intensity_data!$B:$B,B113)</f>
        <v>454</v>
      </c>
      <c r="E113">
        <f>SUMIFS([2]intensity_mean!$D:$D,[2]intensity_mean!$A:$A,A113,[2]intensity_mean!$B:$B,B113)*1000</f>
        <v>454</v>
      </c>
      <c r="F113">
        <f t="shared" si="1"/>
        <v>0</v>
      </c>
    </row>
    <row r="114" spans="1:6">
      <c r="A114" t="s">
        <v>5</v>
      </c>
      <c r="B114" t="s">
        <v>54</v>
      </c>
      <c r="C114" t="s">
        <v>36</v>
      </c>
      <c r="D114">
        <f>_xlfn.MINIFS([1]intensity_data!$C:$C,[1]intensity_data!$A:$A,A114,[1]intensity_data!$B:$B,B114)</f>
        <v>4668</v>
      </c>
      <c r="E114">
        <f>SUMIFS([2]intensity_mean!$D:$D,[2]intensity_mean!$A:$A,A114,[2]intensity_mean!$B:$B,B114)*1000</f>
        <v>4668</v>
      </c>
      <c r="F114">
        <f t="shared" si="1"/>
        <v>0</v>
      </c>
    </row>
    <row r="115" spans="1:6">
      <c r="A115" t="s">
        <v>5</v>
      </c>
      <c r="B115" t="s">
        <v>53</v>
      </c>
      <c r="C115" t="s">
        <v>36</v>
      </c>
      <c r="D115">
        <f>_xlfn.MINIFS([1]intensity_data!$C:$C,[1]intensity_data!$A:$A,A115,[1]intensity_data!$B:$B,B115)</f>
        <v>44425</v>
      </c>
      <c r="E115">
        <f>SUMIFS([2]intensity_mean!$D:$D,[2]intensity_mean!$A:$A,A115,[2]intensity_mean!$B:$B,B115)*1000</f>
        <v>44425</v>
      </c>
      <c r="F115">
        <f t="shared" si="1"/>
        <v>0</v>
      </c>
    </row>
    <row r="116" spans="1:6">
      <c r="A116" t="s">
        <v>5</v>
      </c>
      <c r="B116" t="s">
        <v>51</v>
      </c>
      <c r="C116" t="s">
        <v>36</v>
      </c>
      <c r="D116">
        <f>_xlfn.MINIFS([1]intensity_data!$C:$C,[1]intensity_data!$A:$A,A116,[1]intensity_data!$B:$B,B116)</f>
        <v>255</v>
      </c>
      <c r="E116">
        <f>SUMIFS([2]intensity_mean!$D:$D,[2]intensity_mean!$A:$A,A116,[2]intensity_mean!$B:$B,B116)*1000</f>
        <v>255</v>
      </c>
      <c r="F116">
        <f t="shared" si="1"/>
        <v>0</v>
      </c>
    </row>
    <row r="117" spans="1:6">
      <c r="A117" t="s">
        <v>6</v>
      </c>
      <c r="B117" t="s">
        <v>48</v>
      </c>
      <c r="C117" t="s">
        <v>36</v>
      </c>
      <c r="D117">
        <f>_xlfn.MINIFS([1]intensity_data!$C:$C,[1]intensity_data!$A:$A,A117,[1]intensity_data!$B:$B,B117)</f>
        <v>8</v>
      </c>
      <c r="E117">
        <f>SUMIFS([2]intensity_mean!$D:$D,[2]intensity_mean!$A:$A,A117,[2]intensity_mean!$B:$B,B117)*1000</f>
        <v>8</v>
      </c>
      <c r="F117">
        <f t="shared" si="1"/>
        <v>0</v>
      </c>
    </row>
    <row r="118" spans="1:6">
      <c r="A118" t="s">
        <v>6</v>
      </c>
      <c r="B118" t="s">
        <v>55</v>
      </c>
      <c r="C118" t="s">
        <v>36</v>
      </c>
      <c r="D118">
        <f>_xlfn.MINIFS([1]intensity_data!$C:$C,[1]intensity_data!$A:$A,A118,[1]intensity_data!$B:$B,B118)</f>
        <v>112</v>
      </c>
      <c r="E118">
        <f>SUMIFS([2]intensity_mean!$D:$D,[2]intensity_mean!$A:$A,A118,[2]intensity_mean!$B:$B,B118)*1000</f>
        <v>112</v>
      </c>
      <c r="F118">
        <f t="shared" si="1"/>
        <v>0</v>
      </c>
    </row>
    <row r="119" spans="1:6">
      <c r="A119" t="s">
        <v>6</v>
      </c>
      <c r="B119" t="s">
        <v>50</v>
      </c>
      <c r="C119" t="s">
        <v>36</v>
      </c>
      <c r="D119">
        <f>_xlfn.MINIFS([1]intensity_data!$C:$C,[1]intensity_data!$A:$A,A119,[1]intensity_data!$B:$B,B119)</f>
        <v>545</v>
      </c>
      <c r="E119">
        <f>SUMIFS([2]intensity_mean!$D:$D,[2]intensity_mean!$A:$A,A119,[2]intensity_mean!$B:$B,B119)*1000</f>
        <v>545</v>
      </c>
      <c r="F119">
        <f t="shared" si="1"/>
        <v>0</v>
      </c>
    </row>
    <row r="120" spans="1:6">
      <c r="A120" t="s">
        <v>6</v>
      </c>
      <c r="B120" t="s">
        <v>54</v>
      </c>
      <c r="C120" t="s">
        <v>36</v>
      </c>
      <c r="D120">
        <f>_xlfn.MINIFS([1]intensity_data!$C:$C,[1]intensity_data!$A:$A,A120,[1]intensity_data!$B:$B,B120)</f>
        <v>7141</v>
      </c>
      <c r="E120">
        <f>SUMIFS([2]intensity_mean!$D:$D,[2]intensity_mean!$A:$A,A120,[2]intensity_mean!$B:$B,B120)*1000</f>
        <v>7141</v>
      </c>
      <c r="F120">
        <f t="shared" si="1"/>
        <v>0</v>
      </c>
    </row>
    <row r="121" spans="1:6">
      <c r="A121" t="s">
        <v>6</v>
      </c>
      <c r="B121" t="s">
        <v>53</v>
      </c>
      <c r="C121" t="s">
        <v>36</v>
      </c>
      <c r="D121">
        <f>_xlfn.MINIFS([1]intensity_data!$C:$C,[1]intensity_data!$A:$A,A121,[1]intensity_data!$B:$B,B121)</f>
        <v>61648</v>
      </c>
      <c r="E121">
        <f>SUMIFS([2]intensity_mean!$D:$D,[2]intensity_mean!$A:$A,A121,[2]intensity_mean!$B:$B,B121)*1000</f>
        <v>61648</v>
      </c>
      <c r="F121">
        <f t="shared" si="1"/>
        <v>0</v>
      </c>
    </row>
    <row r="122" spans="1:6">
      <c r="A122" t="s">
        <v>6</v>
      </c>
      <c r="B122" t="s">
        <v>51</v>
      </c>
      <c r="C122" t="s">
        <v>36</v>
      </c>
      <c r="D122">
        <f>_xlfn.MINIFS([1]intensity_data!$C:$C,[1]intensity_data!$A:$A,A122,[1]intensity_data!$B:$B,B122)</f>
        <v>255</v>
      </c>
      <c r="E122">
        <f>SUMIFS([2]intensity_mean!$D:$D,[2]intensity_mean!$A:$A,A122,[2]intensity_mean!$B:$B,B122)*1000</f>
        <v>255</v>
      </c>
      <c r="F122">
        <f t="shared" si="1"/>
        <v>0</v>
      </c>
    </row>
    <row r="123" spans="1:6">
      <c r="A123" t="s">
        <v>39</v>
      </c>
      <c r="B123" t="s">
        <v>50</v>
      </c>
      <c r="C123" t="s">
        <v>36</v>
      </c>
      <c r="D123">
        <f>_xlfn.MINIFS([1]intensity_data!$C:$C,[1]intensity_data!$A:$A,A123,[1]intensity_data!$B:$B,B123)</f>
        <v>250</v>
      </c>
      <c r="E123">
        <f>SUMIFS([2]intensity_mean!$D:$D,[2]intensity_mean!$A:$A,A123,[2]intensity_mean!$B:$B,B123)*1000</f>
        <v>250</v>
      </c>
      <c r="F123">
        <f t="shared" si="1"/>
        <v>0</v>
      </c>
    </row>
    <row r="124" spans="1:6">
      <c r="A124" t="s">
        <v>39</v>
      </c>
      <c r="B124" t="s">
        <v>51</v>
      </c>
      <c r="C124" t="s">
        <v>36</v>
      </c>
      <c r="D124">
        <f>_xlfn.MINIFS([1]intensity_data!$C:$C,[1]intensity_data!$A:$A,A124,[1]intensity_data!$B:$B,B124)</f>
        <v>10953</v>
      </c>
      <c r="E124">
        <f>SUMIFS([2]intensity_mean!$D:$D,[2]intensity_mean!$A:$A,A124,[2]intensity_mean!$B:$B,B124)*1000</f>
        <v>10953</v>
      </c>
      <c r="F124">
        <f t="shared" si="1"/>
        <v>0</v>
      </c>
    </row>
    <row r="125" spans="1:6">
      <c r="A125" t="s">
        <v>39</v>
      </c>
      <c r="B125" t="s">
        <v>45</v>
      </c>
      <c r="C125" t="s">
        <v>36</v>
      </c>
      <c r="D125">
        <f>_xlfn.MINIFS([1]intensity_data!$C:$C,[1]intensity_data!$A:$A,A125,[1]intensity_data!$B:$B,B125)</f>
        <v>4</v>
      </c>
      <c r="E125">
        <f>SUMIFS([2]intensity_mean!$D:$D,[2]intensity_mean!$A:$A,A125,[2]intensity_mean!$B:$B,B125)*1000</f>
        <v>4</v>
      </c>
      <c r="F125">
        <f t="shared" si="1"/>
        <v>0</v>
      </c>
    </row>
    <row r="126" spans="1:6">
      <c r="A126" t="s">
        <v>39</v>
      </c>
      <c r="B126" t="s">
        <v>58</v>
      </c>
      <c r="C126" t="s">
        <v>36</v>
      </c>
      <c r="D126">
        <f>_xlfn.MINIFS([1]intensity_data!$C:$C,[1]intensity_data!$A:$A,A126,[1]intensity_data!$B:$B,B126)</f>
        <v>4</v>
      </c>
      <c r="E126">
        <f>SUMIFS([2]intensity_mean!$D:$D,[2]intensity_mean!$A:$A,A126,[2]intensity_mean!$B:$B,B126)*1000</f>
        <v>4</v>
      </c>
      <c r="F126">
        <f t="shared" si="1"/>
        <v>0</v>
      </c>
    </row>
    <row r="127" spans="1:6">
      <c r="A127" t="s">
        <v>39</v>
      </c>
      <c r="B127" t="s">
        <v>56</v>
      </c>
      <c r="C127" t="s">
        <v>36</v>
      </c>
      <c r="D127">
        <f>_xlfn.MINIFS([1]intensity_data!$C:$C,[1]intensity_data!$A:$A,A127,[1]intensity_data!$B:$B,B127)</f>
        <v>5.53</v>
      </c>
      <c r="E127">
        <f>SUMIFS([2]intensity_mean!$D:$D,[2]intensity_mean!$A:$A,A127,[2]intensity_mean!$B:$B,B127)*1000</f>
        <v>5.53</v>
      </c>
      <c r="F127">
        <f t="shared" si="1"/>
        <v>0</v>
      </c>
    </row>
    <row r="128" spans="1:6">
      <c r="A128" t="s">
        <v>39</v>
      </c>
      <c r="B128" t="s">
        <v>48</v>
      </c>
      <c r="C128" t="s">
        <v>36</v>
      </c>
      <c r="D128">
        <f>_xlfn.MINIFS([1]intensity_data!$C:$C,[1]intensity_data!$A:$A,A128,[1]intensity_data!$B:$B,B128)</f>
        <v>1</v>
      </c>
      <c r="E128">
        <f>SUMIFS([2]intensity_mean!$D:$D,[2]intensity_mean!$A:$A,A128,[2]intensity_mean!$B:$B,B128)*1000</f>
        <v>1</v>
      </c>
      <c r="F128">
        <f t="shared" si="1"/>
        <v>0</v>
      </c>
    </row>
    <row r="129" spans="1:6">
      <c r="A129" t="s">
        <v>39</v>
      </c>
      <c r="B129" t="s">
        <v>52</v>
      </c>
      <c r="C129" t="s">
        <v>36</v>
      </c>
      <c r="D129">
        <f>_xlfn.MINIFS([1]intensity_data!$C:$C,[1]intensity_data!$A:$A,A129,[1]intensity_data!$B:$B,B129)</f>
        <v>53400</v>
      </c>
      <c r="E129">
        <f>SUMIFS([2]intensity_mean!$D:$D,[2]intensity_mean!$A:$A,A129,[2]intensity_mean!$B:$B,B129)*1000</f>
        <v>53400</v>
      </c>
      <c r="F129">
        <f t="shared" si="1"/>
        <v>0</v>
      </c>
    </row>
    <row r="130" spans="1:6">
      <c r="A130" t="s">
        <v>39</v>
      </c>
      <c r="B130" t="s">
        <v>53</v>
      </c>
      <c r="C130" t="s">
        <v>36</v>
      </c>
      <c r="D130">
        <f>_xlfn.MINIFS([1]intensity_data!$C:$C,[1]intensity_data!$A:$A,A130,[1]intensity_data!$B:$B,B130)</f>
        <v>55900</v>
      </c>
      <c r="E130">
        <f>SUMIFS([2]intensity_mean!$D:$D,[2]intensity_mean!$A:$A,A130,[2]intensity_mean!$B:$B,B130)*1000</f>
        <v>55900</v>
      </c>
      <c r="F130">
        <f t="shared" si="1"/>
        <v>0</v>
      </c>
    </row>
    <row r="131" spans="1:6">
      <c r="A131" t="s">
        <v>39</v>
      </c>
      <c r="B131" t="s">
        <v>54</v>
      </c>
      <c r="C131" t="s">
        <v>36</v>
      </c>
      <c r="D131">
        <f>_xlfn.MINIFS([1]intensity_data!$C:$C,[1]intensity_data!$A:$A,A131,[1]intensity_data!$B:$B,B131)</f>
        <v>4847</v>
      </c>
      <c r="E131">
        <f>SUMIFS([2]intensity_mean!$D:$D,[2]intensity_mean!$A:$A,A131,[2]intensity_mean!$B:$B,B131)*1000</f>
        <v>4847</v>
      </c>
      <c r="F131">
        <f t="shared" ref="F131:F194" si="2">ROUND(D131-E131,3)</f>
        <v>0</v>
      </c>
    </row>
    <row r="132" spans="1:6">
      <c r="A132" t="s">
        <v>39</v>
      </c>
      <c r="B132" t="s">
        <v>59</v>
      </c>
      <c r="C132" t="s">
        <v>36</v>
      </c>
      <c r="D132">
        <f>_xlfn.MINIFS([1]intensity_data!$C:$C,[1]intensity_data!$A:$A,A132,[1]intensity_data!$B:$B,B132)</f>
        <v>53.5</v>
      </c>
      <c r="E132">
        <f>SUMIFS([2]intensity_mean!$D:$D,[2]intensity_mean!$A:$A,A132,[2]intensity_mean!$B:$B,B132)*1000</f>
        <v>53.5</v>
      </c>
      <c r="F132">
        <f t="shared" si="2"/>
        <v>0</v>
      </c>
    </row>
    <row r="133" spans="1:6">
      <c r="A133" t="s">
        <v>39</v>
      </c>
      <c r="B133" t="s">
        <v>49</v>
      </c>
      <c r="C133" t="s">
        <v>36</v>
      </c>
      <c r="D133">
        <f>_xlfn.MINIFS([1]intensity_data!$C:$C,[1]intensity_data!$A:$A,A133,[1]intensity_data!$B:$B,B133)</f>
        <v>577</v>
      </c>
      <c r="E133">
        <f>SUMIFS([2]intensity_mean!$D:$D,[2]intensity_mean!$A:$A,A133,[2]intensity_mean!$B:$B,B133)*1000</f>
        <v>577</v>
      </c>
      <c r="F133">
        <f t="shared" si="2"/>
        <v>0</v>
      </c>
    </row>
    <row r="134" spans="1:6">
      <c r="A134" t="s">
        <v>40</v>
      </c>
      <c r="B134" t="s">
        <v>48</v>
      </c>
      <c r="C134" t="s">
        <v>36</v>
      </c>
      <c r="D134">
        <f>_xlfn.MINIFS([1]intensity_data!$C:$C,[1]intensity_data!$A:$A,A134,[1]intensity_data!$B:$B,B134)</f>
        <v>8</v>
      </c>
      <c r="E134">
        <f>SUMIFS([2]intensity_mean!$D:$D,[2]intensity_mean!$A:$A,A134,[2]intensity_mean!$B:$B,B134)*1000</f>
        <v>8</v>
      </c>
      <c r="F134">
        <f t="shared" si="2"/>
        <v>0</v>
      </c>
    </row>
    <row r="135" spans="1:6">
      <c r="A135" t="s">
        <v>40</v>
      </c>
      <c r="B135" t="s">
        <v>55</v>
      </c>
      <c r="C135" t="s">
        <v>36</v>
      </c>
      <c r="D135">
        <f>_xlfn.MINIFS([1]intensity_data!$C:$C,[1]intensity_data!$A:$A,A135,[1]intensity_data!$B:$B,B135)</f>
        <v>112</v>
      </c>
      <c r="E135">
        <f>SUMIFS([2]intensity_mean!$D:$D,[2]intensity_mean!$A:$A,A135,[2]intensity_mean!$B:$B,B135)*1000</f>
        <v>112</v>
      </c>
      <c r="F135">
        <f t="shared" si="2"/>
        <v>0</v>
      </c>
    </row>
    <row r="136" spans="1:6">
      <c r="A136" t="s">
        <v>40</v>
      </c>
      <c r="B136" t="s">
        <v>50</v>
      </c>
      <c r="C136" t="s">
        <v>36</v>
      </c>
      <c r="D136">
        <f>_xlfn.MINIFS([1]intensity_data!$C:$C,[1]intensity_data!$A:$A,A136,[1]intensity_data!$B:$B,B136)</f>
        <v>454</v>
      </c>
      <c r="E136">
        <f>SUMIFS([2]intensity_mean!$D:$D,[2]intensity_mean!$A:$A,A136,[2]intensity_mean!$B:$B,B136)*1000</f>
        <v>454</v>
      </c>
      <c r="F136">
        <f t="shared" si="2"/>
        <v>0</v>
      </c>
    </row>
    <row r="137" spans="1:6">
      <c r="A137" t="s">
        <v>40</v>
      </c>
      <c r="B137" t="s">
        <v>53</v>
      </c>
      <c r="C137" t="s">
        <v>36</v>
      </c>
      <c r="D137">
        <f>_xlfn.MINIFS([1]intensity_data!$C:$C,[1]intensity_data!$A:$A,A137,[1]intensity_data!$B:$B,B137)</f>
        <v>31030</v>
      </c>
      <c r="E137">
        <f>SUMIFS([2]intensity_mean!$D:$D,[2]intensity_mean!$A:$A,A137,[2]intensity_mean!$B:$B,B137)*1000</f>
        <v>31030</v>
      </c>
      <c r="F137">
        <f t="shared" si="2"/>
        <v>0</v>
      </c>
    </row>
    <row r="138" spans="1:6">
      <c r="A138" t="s">
        <v>40</v>
      </c>
      <c r="B138" t="s">
        <v>54</v>
      </c>
      <c r="C138" t="s">
        <v>36</v>
      </c>
      <c r="D138">
        <f>_xlfn.MINIFS([1]intensity_data!$C:$C,[1]intensity_data!$A:$A,A138,[1]intensity_data!$B:$B,B138)</f>
        <v>7350</v>
      </c>
      <c r="E138">
        <f>SUMIFS([2]intensity_mean!$D:$D,[2]intensity_mean!$A:$A,A138,[2]intensity_mean!$B:$B,B138)*1000</f>
        <v>7350</v>
      </c>
      <c r="F138">
        <f t="shared" si="2"/>
        <v>0</v>
      </c>
    </row>
    <row r="139" spans="1:6">
      <c r="A139" t="s">
        <v>40</v>
      </c>
      <c r="B139" t="s">
        <v>51</v>
      </c>
      <c r="C139" t="s">
        <v>36</v>
      </c>
      <c r="D139">
        <f>_xlfn.MINIFS([1]intensity_data!$C:$C,[1]intensity_data!$A:$A,A139,[1]intensity_data!$B:$B,B139)</f>
        <v>204</v>
      </c>
      <c r="E139">
        <f>SUMIFS([2]intensity_mean!$D:$D,[2]intensity_mean!$A:$A,A139,[2]intensity_mean!$B:$B,B139)*1000</f>
        <v>204</v>
      </c>
      <c r="F139">
        <f t="shared" si="2"/>
        <v>0</v>
      </c>
    </row>
    <row r="140" spans="1:6">
      <c r="A140" t="s">
        <v>83</v>
      </c>
      <c r="B140" t="s">
        <v>48</v>
      </c>
      <c r="C140" t="s">
        <v>36</v>
      </c>
      <c r="D140">
        <f>_xlfn.MINIFS([1]intensity_data!$C:$C,[1]intensity_data!$A:$A,A140,[1]intensity_data!$B:$B,B140)</f>
        <v>8</v>
      </c>
      <c r="E140">
        <f>SUMIFS([2]intensity_mean!$D:$D,[2]intensity_mean!$A:$A,A140,[2]intensity_mean!$B:$B,B140)*1000</f>
        <v>8</v>
      </c>
      <c r="F140">
        <f t="shared" si="2"/>
        <v>0</v>
      </c>
    </row>
    <row r="141" spans="1:6">
      <c r="A141" t="s">
        <v>83</v>
      </c>
      <c r="B141" t="s">
        <v>55</v>
      </c>
      <c r="C141" t="s">
        <v>36</v>
      </c>
      <c r="D141">
        <f>_xlfn.MINIFS([1]intensity_data!$C:$C,[1]intensity_data!$A:$A,A141,[1]intensity_data!$B:$B,B141)</f>
        <v>112</v>
      </c>
      <c r="E141">
        <f>SUMIFS([2]intensity_mean!$D:$D,[2]intensity_mean!$A:$A,A141,[2]intensity_mean!$B:$B,B141)*1000</f>
        <v>112</v>
      </c>
      <c r="F141">
        <f t="shared" si="2"/>
        <v>0</v>
      </c>
    </row>
    <row r="142" spans="1:6">
      <c r="A142" t="s">
        <v>83</v>
      </c>
      <c r="B142" t="s">
        <v>50</v>
      </c>
      <c r="C142" t="s">
        <v>36</v>
      </c>
      <c r="D142">
        <f>_xlfn.MINIFS([1]intensity_data!$C:$C,[1]intensity_data!$A:$A,A142,[1]intensity_data!$B:$B,B142)</f>
        <v>545</v>
      </c>
      <c r="E142">
        <f>SUMIFS([2]intensity_mean!$D:$D,[2]intensity_mean!$A:$A,A142,[2]intensity_mean!$B:$B,B142)*1000</f>
        <v>545</v>
      </c>
      <c r="F142">
        <f t="shared" si="2"/>
        <v>0</v>
      </c>
    </row>
    <row r="143" spans="1:6">
      <c r="A143" t="s">
        <v>83</v>
      </c>
      <c r="B143" t="s">
        <v>53</v>
      </c>
      <c r="C143" t="s">
        <v>36</v>
      </c>
      <c r="D143">
        <f>_xlfn.MINIFS([1]intensity_data!$C:$C,[1]intensity_data!$A:$A,A143,[1]intensity_data!$B:$B,B143)</f>
        <v>47476</v>
      </c>
      <c r="E143">
        <f>SUMIFS([2]intensity_mean!$D:$D,[2]intensity_mean!$A:$A,A143,[2]intensity_mean!$B:$B,B143)*1000</f>
        <v>47476</v>
      </c>
      <c r="F143">
        <f t="shared" si="2"/>
        <v>0</v>
      </c>
    </row>
    <row r="144" spans="1:6">
      <c r="A144" t="s">
        <v>83</v>
      </c>
      <c r="B144" t="s">
        <v>54</v>
      </c>
      <c r="C144" t="s">
        <v>36</v>
      </c>
      <c r="D144">
        <f>_xlfn.MINIFS([1]intensity_data!$C:$C,[1]intensity_data!$A:$A,A144,[1]intensity_data!$B:$B,B144)</f>
        <v>8067</v>
      </c>
      <c r="E144">
        <f>SUMIFS([2]intensity_mean!$D:$D,[2]intensity_mean!$A:$A,A144,[2]intensity_mean!$B:$B,B144)*1000</f>
        <v>8067</v>
      </c>
      <c r="F144">
        <f t="shared" si="2"/>
        <v>0</v>
      </c>
    </row>
    <row r="145" spans="1:6">
      <c r="A145" t="s">
        <v>83</v>
      </c>
      <c r="B145" t="s">
        <v>51</v>
      </c>
      <c r="C145" t="s">
        <v>36</v>
      </c>
      <c r="D145">
        <f>_xlfn.MINIFS([1]intensity_data!$C:$C,[1]intensity_data!$A:$A,A145,[1]intensity_data!$B:$B,B145)</f>
        <v>204</v>
      </c>
      <c r="E145">
        <f>SUMIFS([2]intensity_mean!$D:$D,[2]intensity_mean!$A:$A,A145,[2]intensity_mean!$B:$B,B145)*1000</f>
        <v>204</v>
      </c>
      <c r="F145">
        <f t="shared" si="2"/>
        <v>0</v>
      </c>
    </row>
    <row r="146" spans="1:6">
      <c r="A146" t="s">
        <v>41</v>
      </c>
      <c r="B146" t="s">
        <v>53</v>
      </c>
      <c r="C146" t="s">
        <v>36</v>
      </c>
      <c r="D146">
        <f>_xlfn.MINIFS([1]intensity_data!$C:$C,[1]intensity_data!$A:$A,A146,[1]intensity_data!$B:$B,B146)</f>
        <v>124933</v>
      </c>
      <c r="E146">
        <f>SUMIFS([2]intensity_mean!$D:$D,[2]intensity_mean!$A:$A,A146,[2]intensity_mean!$B:$B,B146)*1000</f>
        <v>124933</v>
      </c>
      <c r="F146">
        <f t="shared" si="2"/>
        <v>0</v>
      </c>
    </row>
    <row r="147" spans="1:6">
      <c r="A147" t="s">
        <v>41</v>
      </c>
      <c r="B147" t="s">
        <v>50</v>
      </c>
      <c r="C147" t="s">
        <v>36</v>
      </c>
      <c r="D147">
        <f>_xlfn.MINIFS([1]intensity_data!$C:$C,[1]intensity_data!$A:$A,A147,[1]intensity_data!$B:$B,B147)</f>
        <v>597</v>
      </c>
      <c r="E147">
        <f>SUMIFS([2]intensity_mean!$D:$D,[2]intensity_mean!$A:$A,A147,[2]intensity_mean!$B:$B,B147)*1000</f>
        <v>597</v>
      </c>
      <c r="F147">
        <f t="shared" si="2"/>
        <v>0</v>
      </c>
    </row>
    <row r="148" spans="1:6">
      <c r="A148" t="s">
        <v>41</v>
      </c>
      <c r="B148" t="s">
        <v>54</v>
      </c>
      <c r="C148" t="s">
        <v>36</v>
      </c>
      <c r="D148">
        <f>_xlfn.MINIFS([1]intensity_data!$C:$C,[1]intensity_data!$A:$A,A148,[1]intensity_data!$B:$B,B148)</f>
        <v>76061</v>
      </c>
      <c r="E148">
        <f>SUMIFS([2]intensity_mean!$D:$D,[2]intensity_mean!$A:$A,A148,[2]intensity_mean!$B:$B,B148)*1000</f>
        <v>76061</v>
      </c>
      <c r="F148">
        <f t="shared" si="2"/>
        <v>0</v>
      </c>
    </row>
    <row r="149" spans="1:6">
      <c r="A149" t="s">
        <v>41</v>
      </c>
      <c r="B149" t="s">
        <v>51</v>
      </c>
      <c r="C149" t="s">
        <v>36</v>
      </c>
      <c r="D149">
        <f>_xlfn.MINIFS([1]intensity_data!$C:$C,[1]intensity_data!$A:$A,A149,[1]intensity_data!$B:$B,B149)</f>
        <v>1448</v>
      </c>
      <c r="E149">
        <f>SUMIFS([2]intensity_mean!$D:$D,[2]intensity_mean!$A:$A,A149,[2]intensity_mean!$B:$B,B149)*1000</f>
        <v>1448</v>
      </c>
      <c r="F149">
        <f t="shared" si="2"/>
        <v>0</v>
      </c>
    </row>
    <row r="150" spans="1:6">
      <c r="A150" t="s">
        <v>2</v>
      </c>
      <c r="B150" t="s">
        <v>50</v>
      </c>
      <c r="C150" t="s">
        <v>36</v>
      </c>
      <c r="D150">
        <f>_xlfn.MINIFS([1]intensity_data!$C:$C,[1]intensity_data!$A:$A,A150,[1]intensity_data!$B:$B,B150)</f>
        <v>1050</v>
      </c>
      <c r="E150">
        <f>SUMIFS([2]intensity_mean!$D:$D,[2]intensity_mean!$A:$A,A150,[2]intensity_mean!$B:$B,B150)*1000</f>
        <v>1050</v>
      </c>
      <c r="F150">
        <f t="shared" si="2"/>
        <v>0</v>
      </c>
    </row>
    <row r="151" spans="1:6">
      <c r="A151" t="s">
        <v>2</v>
      </c>
      <c r="B151" t="s">
        <v>53</v>
      </c>
      <c r="C151" t="s">
        <v>36</v>
      </c>
      <c r="D151">
        <f>_xlfn.MINIFS([1]intensity_data!$C:$C,[1]intensity_data!$A:$A,A151,[1]intensity_data!$B:$B,B151)</f>
        <v>24800</v>
      </c>
      <c r="E151">
        <f>SUMIFS([2]intensity_mean!$D:$D,[2]intensity_mean!$A:$A,A151,[2]intensity_mean!$B:$B,B151)*1000</f>
        <v>24800</v>
      </c>
      <c r="F151">
        <f t="shared" si="2"/>
        <v>0</v>
      </c>
    </row>
    <row r="152" spans="1:6">
      <c r="A152" t="s">
        <v>2</v>
      </c>
      <c r="B152" t="s">
        <v>54</v>
      </c>
      <c r="C152" t="s">
        <v>36</v>
      </c>
      <c r="D152">
        <f>_xlfn.MINIFS([1]intensity_data!$C:$C,[1]intensity_data!$A:$A,A152,[1]intensity_data!$B:$B,B152)</f>
        <v>594619</v>
      </c>
      <c r="E152">
        <f>SUMIFS([2]intensity_mean!$D:$D,[2]intensity_mean!$A:$A,A152,[2]intensity_mean!$B:$B,B152)*1000</f>
        <v>594619</v>
      </c>
      <c r="F152">
        <f t="shared" si="2"/>
        <v>0</v>
      </c>
    </row>
    <row r="153" spans="1:6">
      <c r="A153" t="s">
        <v>2</v>
      </c>
      <c r="B153" t="s">
        <v>51</v>
      </c>
      <c r="C153" t="s">
        <v>36</v>
      </c>
      <c r="D153">
        <f>_xlfn.MINIFS([1]intensity_data!$C:$C,[1]intensity_data!$A:$A,A153,[1]intensity_data!$B:$B,B153)</f>
        <v>52</v>
      </c>
      <c r="E153">
        <f>SUMIFS([2]intensity_mean!$D:$D,[2]intensity_mean!$A:$A,A153,[2]intensity_mean!$B:$B,B153)*1000</f>
        <v>52</v>
      </c>
      <c r="F153">
        <f t="shared" si="2"/>
        <v>0</v>
      </c>
    </row>
    <row r="154" spans="1:6">
      <c r="A154" t="s">
        <v>1</v>
      </c>
      <c r="B154" t="s">
        <v>53</v>
      </c>
      <c r="C154" t="s">
        <v>36</v>
      </c>
      <c r="D154">
        <f>_xlfn.MINIFS([1]intensity_data!$C:$C,[1]intensity_data!$A:$A,A154,[1]intensity_data!$B:$B,B154)</f>
        <v>7407</v>
      </c>
      <c r="E154">
        <f>SUMIFS([2]intensity_mean!$D:$D,[2]intensity_mean!$A:$A,A154,[2]intensity_mean!$B:$B,B154)*1000</f>
        <v>7407</v>
      </c>
      <c r="F154">
        <f t="shared" si="2"/>
        <v>0</v>
      </c>
    </row>
    <row r="155" spans="1:6">
      <c r="A155" t="s">
        <v>1</v>
      </c>
      <c r="B155" t="s">
        <v>54</v>
      </c>
      <c r="C155" t="s">
        <v>36</v>
      </c>
      <c r="D155">
        <f>_xlfn.MINIFS([1]intensity_data!$C:$C,[1]intensity_data!$A:$A,A155,[1]intensity_data!$B:$B,B155)</f>
        <v>19600</v>
      </c>
      <c r="E155">
        <f>SUMIFS([2]intensity_mean!$D:$D,[2]intensity_mean!$A:$A,A155,[2]intensity_mean!$B:$B,B155)*1000</f>
        <v>19600</v>
      </c>
      <c r="F155">
        <f t="shared" si="2"/>
        <v>0</v>
      </c>
    </row>
    <row r="156" spans="1:6">
      <c r="A156" t="s">
        <v>1</v>
      </c>
      <c r="B156" t="s">
        <v>48</v>
      </c>
      <c r="C156" t="s">
        <v>36</v>
      </c>
      <c r="D156">
        <f>_xlfn.MINIFS([1]intensity_data!$C:$C,[1]intensity_data!$A:$A,A156,[1]intensity_data!$B:$B,B156)</f>
        <v>49</v>
      </c>
      <c r="E156">
        <f>SUMIFS([2]intensity_mean!$D:$D,[2]intensity_mean!$A:$A,A156,[2]intensity_mean!$B:$B,B156)*1000</f>
        <v>49</v>
      </c>
      <c r="F156">
        <f t="shared" si="2"/>
        <v>0</v>
      </c>
    </row>
    <row r="157" spans="1:6">
      <c r="A157" t="s">
        <v>1</v>
      </c>
      <c r="B157" t="s">
        <v>55</v>
      </c>
      <c r="C157" t="s">
        <v>36</v>
      </c>
      <c r="D157">
        <f>_xlfn.MINIFS([1]intensity_data!$C:$C,[1]intensity_data!$A:$A,A157,[1]intensity_data!$B:$B,B157)</f>
        <v>209</v>
      </c>
      <c r="E157">
        <f>SUMIFS([2]intensity_mean!$D:$D,[2]intensity_mean!$A:$A,A157,[2]intensity_mean!$B:$B,B157)*1000</f>
        <v>209</v>
      </c>
      <c r="F157">
        <f t="shared" si="2"/>
        <v>0</v>
      </c>
    </row>
    <row r="158" spans="1:6">
      <c r="A158" t="s">
        <v>1</v>
      </c>
      <c r="B158" t="s">
        <v>50</v>
      </c>
      <c r="C158" t="s">
        <v>36</v>
      </c>
      <c r="D158">
        <f>_xlfn.MINIFS([1]intensity_data!$C:$C,[1]intensity_data!$A:$A,A158,[1]intensity_data!$B:$B,B158)</f>
        <v>726</v>
      </c>
      <c r="E158">
        <f>SUMIFS([2]intensity_mean!$D:$D,[2]intensity_mean!$A:$A,A158,[2]intensity_mean!$B:$B,B158)*1000</f>
        <v>726</v>
      </c>
      <c r="F158">
        <f t="shared" si="2"/>
        <v>0</v>
      </c>
    </row>
    <row r="159" spans="1:6">
      <c r="A159" t="s">
        <v>1</v>
      </c>
      <c r="B159" t="s">
        <v>51</v>
      </c>
      <c r="C159" t="s">
        <v>36</v>
      </c>
      <c r="D159">
        <f>_xlfn.MINIFS([1]intensity_data!$C:$C,[1]intensity_data!$A:$A,A159,[1]intensity_data!$B:$B,B159)</f>
        <v>18</v>
      </c>
      <c r="E159">
        <f>SUMIFS([2]intensity_mean!$D:$D,[2]intensity_mean!$A:$A,A159,[2]intensity_mean!$B:$B,B159)*1000</f>
        <v>18</v>
      </c>
      <c r="F159">
        <f t="shared" si="2"/>
        <v>0</v>
      </c>
    </row>
    <row r="160" spans="1:6">
      <c r="A160" t="s">
        <v>1</v>
      </c>
      <c r="B160" t="s">
        <v>58</v>
      </c>
      <c r="C160" t="s">
        <v>36</v>
      </c>
      <c r="D160">
        <f>_xlfn.MINIFS([1]intensity_data!$C:$C,[1]intensity_data!$A:$A,A160,[1]intensity_data!$B:$B,B160)</f>
        <v>1</v>
      </c>
      <c r="E160">
        <f>SUMIFS([2]intensity_mean!$D:$D,[2]intensity_mean!$A:$A,A160,[2]intensity_mean!$B:$B,B160)*1000</f>
        <v>1</v>
      </c>
      <c r="F160">
        <f t="shared" si="2"/>
        <v>0</v>
      </c>
    </row>
    <row r="161" spans="1:6">
      <c r="A161" t="s">
        <v>42</v>
      </c>
      <c r="B161" t="s">
        <v>51</v>
      </c>
      <c r="C161" t="s">
        <v>36</v>
      </c>
      <c r="D161">
        <f>_xlfn.MINIFS([1]intensity_data!$C:$C,[1]intensity_data!$A:$A,A161,[1]intensity_data!$B:$B,B161)</f>
        <v>260</v>
      </c>
      <c r="E161">
        <f>SUMIFS([2]intensity_mean!$D:$D,[2]intensity_mean!$A:$A,A161,[2]intensity_mean!$B:$B,B161)*1000</f>
        <v>260</v>
      </c>
      <c r="F161">
        <f t="shared" si="2"/>
        <v>0</v>
      </c>
    </row>
    <row r="162" spans="1:6">
      <c r="A162" t="s">
        <v>42</v>
      </c>
      <c r="B162" t="s">
        <v>50</v>
      </c>
      <c r="C162" t="s">
        <v>36</v>
      </c>
      <c r="D162">
        <f>_xlfn.MINIFS([1]intensity_data!$C:$C,[1]intensity_data!$A:$A,A162,[1]intensity_data!$B:$B,B162)</f>
        <v>891.66666669999995</v>
      </c>
      <c r="E162">
        <f>SUMIFS([2]intensity_mean!$D:$D,[2]intensity_mean!$A:$A,A162,[2]intensity_mean!$B:$B,B162)*1000</f>
        <v>891.66666670000006</v>
      </c>
      <c r="F162">
        <f t="shared" si="2"/>
        <v>0</v>
      </c>
    </row>
    <row r="163" spans="1:6">
      <c r="A163" t="s">
        <v>42</v>
      </c>
      <c r="B163" t="s">
        <v>53</v>
      </c>
      <c r="C163" t="s">
        <v>36</v>
      </c>
      <c r="D163">
        <f>_xlfn.MINIFS([1]intensity_data!$C:$C,[1]intensity_data!$A:$A,A163,[1]intensity_data!$B:$B,B163)</f>
        <v>125000</v>
      </c>
      <c r="E163">
        <f>SUMIFS([2]intensity_mean!$D:$D,[2]intensity_mean!$A:$A,A163,[2]intensity_mean!$B:$B,B163)*1000</f>
        <v>125000</v>
      </c>
      <c r="F163">
        <f t="shared" si="2"/>
        <v>0</v>
      </c>
    </row>
    <row r="164" spans="1:6">
      <c r="A164" t="s">
        <v>42</v>
      </c>
      <c r="B164" t="s">
        <v>60</v>
      </c>
      <c r="C164" t="s">
        <v>36</v>
      </c>
      <c r="D164">
        <f>_xlfn.MINIFS([1]intensity_data!$C:$C,[1]intensity_data!$A:$A,A164,[1]intensity_data!$B:$B,B164)</f>
        <v>34</v>
      </c>
      <c r="E164">
        <f>SUMIFS([2]intensity_mean!$D:$D,[2]intensity_mean!$A:$A,A164,[2]intensity_mean!$B:$B,B164)*1000</f>
        <v>34</v>
      </c>
      <c r="F164">
        <f t="shared" si="2"/>
        <v>0</v>
      </c>
    </row>
    <row r="165" spans="1:6">
      <c r="A165" t="s">
        <v>42</v>
      </c>
      <c r="B165" t="s">
        <v>61</v>
      </c>
      <c r="C165" t="s">
        <v>36</v>
      </c>
      <c r="D165">
        <f>_xlfn.MINIFS([1]intensity_data!$C:$C,[1]intensity_data!$A:$A,A165,[1]intensity_data!$B:$B,B165)</f>
        <v>3</v>
      </c>
      <c r="E165">
        <f>SUMIFS([2]intensity_mean!$D:$D,[2]intensity_mean!$A:$A,A165,[2]intensity_mean!$B:$B,B165)*1000</f>
        <v>3</v>
      </c>
      <c r="F165">
        <f t="shared" si="2"/>
        <v>0</v>
      </c>
    </row>
    <row r="166" spans="1:6">
      <c r="A166" t="s">
        <v>42</v>
      </c>
      <c r="B166" t="s">
        <v>56</v>
      </c>
      <c r="C166" t="s">
        <v>36</v>
      </c>
      <c r="D166">
        <f>_xlfn.MINIFS([1]intensity_data!$C:$C,[1]intensity_data!$A:$A,A166,[1]intensity_data!$B:$B,B166)</f>
        <v>3790</v>
      </c>
      <c r="E166">
        <f>SUMIFS([2]intensity_mean!$D:$D,[2]intensity_mean!$A:$A,A166,[2]intensity_mean!$B:$B,B166)*1000</f>
        <v>3790</v>
      </c>
      <c r="F166">
        <f t="shared" si="2"/>
        <v>0</v>
      </c>
    </row>
    <row r="167" spans="1:6">
      <c r="A167" t="s">
        <v>42</v>
      </c>
      <c r="B167" t="s">
        <v>48</v>
      </c>
      <c r="C167" t="s">
        <v>36</v>
      </c>
      <c r="D167">
        <f>_xlfn.MINIFS([1]intensity_data!$C:$C,[1]intensity_data!$A:$A,A167,[1]intensity_data!$B:$B,B167)</f>
        <v>111</v>
      </c>
      <c r="E167">
        <f>SUMIFS([2]intensity_mean!$D:$D,[2]intensity_mean!$A:$A,A167,[2]intensity_mean!$B:$B,B167)*1000</f>
        <v>111</v>
      </c>
      <c r="F167">
        <f t="shared" si="2"/>
        <v>0</v>
      </c>
    </row>
    <row r="168" spans="1:6">
      <c r="A168" t="s">
        <v>42</v>
      </c>
      <c r="B168" t="s">
        <v>46</v>
      </c>
      <c r="C168" t="s">
        <v>36</v>
      </c>
      <c r="D168">
        <f>_xlfn.MINIFS([1]intensity_data!$C:$C,[1]intensity_data!$A:$A,A168,[1]intensity_data!$B:$B,B168)</f>
        <v>293.56</v>
      </c>
      <c r="E168">
        <f>SUMIFS([2]intensity_mean!$D:$D,[2]intensity_mean!$A:$A,A168,[2]intensity_mean!$B:$B,B168)*1000</f>
        <v>293.56</v>
      </c>
      <c r="F168">
        <f t="shared" si="2"/>
        <v>0</v>
      </c>
    </row>
    <row r="169" spans="1:6">
      <c r="A169" t="s">
        <v>42</v>
      </c>
      <c r="B169" t="s">
        <v>47</v>
      </c>
      <c r="C169" t="s">
        <v>36</v>
      </c>
      <c r="D169">
        <f>_xlfn.MINIFS([1]intensity_data!$C:$C,[1]intensity_data!$A:$A,A169,[1]intensity_data!$B:$B,B169)</f>
        <v>75.314999999999998</v>
      </c>
      <c r="E169">
        <f>SUMIFS([2]intensity_mean!$D:$D,[2]intensity_mean!$A:$A,A169,[2]intensity_mean!$B:$B,B169)*1000</f>
        <v>75.314999999999998</v>
      </c>
      <c r="F169">
        <f t="shared" si="2"/>
        <v>0</v>
      </c>
    </row>
    <row r="170" spans="1:6">
      <c r="A170" t="s">
        <v>42</v>
      </c>
      <c r="B170" t="s">
        <v>62</v>
      </c>
      <c r="C170" t="s">
        <v>36</v>
      </c>
      <c r="D170">
        <f>_xlfn.MINIFS([1]intensity_data!$C:$C,[1]intensity_data!$A:$A,A170,[1]intensity_data!$B:$B,B170)</f>
        <v>37.656999999999996</v>
      </c>
      <c r="E170">
        <f>SUMIFS([2]intensity_mean!$D:$D,[2]intensity_mean!$A:$A,A170,[2]intensity_mean!$B:$B,B170)*1000</f>
        <v>37.657000000000004</v>
      </c>
      <c r="F170">
        <f t="shared" si="2"/>
        <v>0</v>
      </c>
    </row>
    <row r="171" spans="1:6">
      <c r="A171" t="s">
        <v>42</v>
      </c>
      <c r="B171" t="s">
        <v>63</v>
      </c>
      <c r="C171" t="s">
        <v>36</v>
      </c>
      <c r="D171">
        <f>_xlfn.MINIFS([1]intensity_data!$C:$C,[1]intensity_data!$A:$A,A171,[1]intensity_data!$B:$B,B171)</f>
        <v>30.8</v>
      </c>
      <c r="E171">
        <f>SUMIFS([2]intensity_mean!$D:$D,[2]intensity_mean!$A:$A,A171,[2]intensity_mean!$B:$B,B171)*1000</f>
        <v>30.8</v>
      </c>
      <c r="F171">
        <f t="shared" si="2"/>
        <v>0</v>
      </c>
    </row>
    <row r="172" spans="1:6">
      <c r="A172" t="s">
        <v>42</v>
      </c>
      <c r="B172" t="s">
        <v>64</v>
      </c>
      <c r="C172" t="s">
        <v>36</v>
      </c>
      <c r="D172">
        <f>_xlfn.MINIFS([1]intensity_data!$C:$C,[1]intensity_data!$A:$A,A172,[1]intensity_data!$B:$B,B172)</f>
        <v>6</v>
      </c>
      <c r="E172">
        <f>SUMIFS([2]intensity_mean!$D:$D,[2]intensity_mean!$A:$A,A172,[2]intensity_mean!$B:$B,B172)*1000</f>
        <v>6</v>
      </c>
      <c r="F172">
        <f t="shared" si="2"/>
        <v>0</v>
      </c>
    </row>
    <row r="173" spans="1:6">
      <c r="A173" t="s">
        <v>42</v>
      </c>
      <c r="B173" t="s">
        <v>65</v>
      </c>
      <c r="C173" t="s">
        <v>36</v>
      </c>
      <c r="D173">
        <f>_xlfn.MINIFS([1]intensity_data!$C:$C,[1]intensity_data!$A:$A,A173,[1]intensity_data!$B:$B,B173)</f>
        <v>7000</v>
      </c>
      <c r="E173">
        <f>SUMIFS([2]intensity_mean!$D:$D,[2]intensity_mean!$A:$A,A173,[2]intensity_mean!$B:$B,B173)*1000</f>
        <v>7000</v>
      </c>
      <c r="F173">
        <f t="shared" si="2"/>
        <v>0</v>
      </c>
    </row>
    <row r="174" spans="1:6">
      <c r="A174" t="s">
        <v>42</v>
      </c>
      <c r="B174" t="s">
        <v>66</v>
      </c>
      <c r="C174" t="s">
        <v>36</v>
      </c>
      <c r="D174">
        <f>_xlfn.MINIFS([1]intensity_data!$C:$C,[1]intensity_data!$A:$A,A174,[1]intensity_data!$B:$B,B174)</f>
        <v>7</v>
      </c>
      <c r="E174">
        <f>SUMIFS([2]intensity_mean!$D:$D,[2]intensity_mean!$A:$A,A174,[2]intensity_mean!$B:$B,B174)*1000</f>
        <v>7</v>
      </c>
      <c r="F174">
        <f t="shared" si="2"/>
        <v>0</v>
      </c>
    </row>
    <row r="175" spans="1:6">
      <c r="A175" t="s">
        <v>42</v>
      </c>
      <c r="B175" t="s">
        <v>67</v>
      </c>
      <c r="C175" t="s">
        <v>36</v>
      </c>
      <c r="D175">
        <f>_xlfn.MINIFS([1]intensity_data!$C:$C,[1]intensity_data!$A:$A,A175,[1]intensity_data!$B:$B,B175)</f>
        <v>5823</v>
      </c>
      <c r="E175">
        <f>SUMIFS([2]intensity_mean!$D:$D,[2]intensity_mean!$A:$A,A175,[2]intensity_mean!$B:$B,B175)*1000</f>
        <v>5823</v>
      </c>
      <c r="F175">
        <f t="shared" si="2"/>
        <v>0</v>
      </c>
    </row>
    <row r="176" spans="1:6">
      <c r="A176" t="s">
        <v>42</v>
      </c>
      <c r="B176" t="s">
        <v>54</v>
      </c>
      <c r="C176" t="s">
        <v>36</v>
      </c>
      <c r="D176">
        <f>_xlfn.MINIFS([1]intensity_data!$C:$C,[1]intensity_data!$A:$A,A176,[1]intensity_data!$B:$B,B176)</f>
        <v>142</v>
      </c>
      <c r="E176">
        <f>SUMIFS([2]intensity_mean!$D:$D,[2]intensity_mean!$A:$A,A176,[2]intensity_mean!$B:$B,B176)*1000</f>
        <v>142</v>
      </c>
      <c r="F176">
        <f t="shared" si="2"/>
        <v>0</v>
      </c>
    </row>
    <row r="177" spans="1:6">
      <c r="A177" t="s">
        <v>43</v>
      </c>
      <c r="B177" t="s">
        <v>51</v>
      </c>
      <c r="C177" t="s">
        <v>36</v>
      </c>
      <c r="D177">
        <f>_xlfn.MINIFS([1]intensity_data!$C:$C,[1]intensity_data!$A:$A,A177,[1]intensity_data!$B:$B,B177)</f>
        <v>50</v>
      </c>
      <c r="E177">
        <f>SUMIFS([2]intensity_mean!$D:$D,[2]intensity_mean!$A:$A,A177,[2]intensity_mean!$B:$B,B177)*1000</f>
        <v>50</v>
      </c>
      <c r="F177">
        <f t="shared" si="2"/>
        <v>0</v>
      </c>
    </row>
    <row r="178" spans="1:6">
      <c r="A178" t="s">
        <v>43</v>
      </c>
      <c r="B178" t="s">
        <v>50</v>
      </c>
      <c r="C178" t="s">
        <v>36</v>
      </c>
      <c r="D178">
        <f>_xlfn.MINIFS([1]intensity_data!$C:$C,[1]intensity_data!$A:$A,A178,[1]intensity_data!$B:$B,B178)</f>
        <v>892</v>
      </c>
      <c r="E178">
        <f>SUMIFS([2]intensity_mean!$D:$D,[2]intensity_mean!$A:$A,A178,[2]intensity_mean!$B:$B,B178)*1000</f>
        <v>892</v>
      </c>
      <c r="F178">
        <f t="shared" si="2"/>
        <v>0</v>
      </c>
    </row>
    <row r="179" spans="1:6">
      <c r="A179" t="s">
        <v>43</v>
      </c>
      <c r="B179" t="s">
        <v>53</v>
      </c>
      <c r="C179" t="s">
        <v>36</v>
      </c>
      <c r="D179">
        <f>_xlfn.MINIFS([1]intensity_data!$C:$C,[1]intensity_data!$A:$A,A179,[1]intensity_data!$B:$B,B179)</f>
        <v>54000</v>
      </c>
      <c r="E179">
        <f>SUMIFS([2]intensity_mean!$D:$D,[2]intensity_mean!$A:$A,A179,[2]intensity_mean!$B:$B,B179)*1000</f>
        <v>54000</v>
      </c>
      <c r="F179">
        <f t="shared" si="2"/>
        <v>0</v>
      </c>
    </row>
    <row r="180" spans="1:6">
      <c r="A180" t="s">
        <v>43</v>
      </c>
      <c r="B180" t="s">
        <v>60</v>
      </c>
      <c r="C180" t="s">
        <v>36</v>
      </c>
      <c r="D180">
        <f>_xlfn.MINIFS([1]intensity_data!$C:$C,[1]intensity_data!$A:$A,A180,[1]intensity_data!$B:$B,B180)</f>
        <v>6.2</v>
      </c>
      <c r="E180">
        <f>SUMIFS([2]intensity_mean!$D:$D,[2]intensity_mean!$A:$A,A180,[2]intensity_mean!$B:$B,B180)*1000</f>
        <v>6.2</v>
      </c>
      <c r="F180">
        <f t="shared" si="2"/>
        <v>0</v>
      </c>
    </row>
    <row r="181" spans="1:6">
      <c r="A181" t="s">
        <v>43</v>
      </c>
      <c r="B181" t="s">
        <v>48</v>
      </c>
      <c r="C181" t="s">
        <v>36</v>
      </c>
      <c r="D181">
        <f>_xlfn.MINIFS([1]intensity_data!$C:$C,[1]intensity_data!$A:$A,A181,[1]intensity_data!$B:$B,B181)</f>
        <v>111</v>
      </c>
      <c r="E181">
        <f>SUMIFS([2]intensity_mean!$D:$D,[2]intensity_mean!$A:$A,A181,[2]intensity_mean!$B:$B,B181)*1000</f>
        <v>111</v>
      </c>
      <c r="F181">
        <f t="shared" si="2"/>
        <v>0</v>
      </c>
    </row>
    <row r="182" spans="1:6">
      <c r="A182" t="s">
        <v>43</v>
      </c>
      <c r="B182" t="s">
        <v>61</v>
      </c>
      <c r="C182" t="s">
        <v>36</v>
      </c>
      <c r="D182">
        <f>_xlfn.MINIFS([1]intensity_data!$C:$C,[1]intensity_data!$A:$A,A182,[1]intensity_data!$B:$B,B182)</f>
        <v>0.9</v>
      </c>
      <c r="E182">
        <f>SUMIFS([2]intensity_mean!$D:$D,[2]intensity_mean!$A:$A,A182,[2]intensity_mean!$B:$B,B182)*1000</f>
        <v>0.9</v>
      </c>
      <c r="F182">
        <f t="shared" si="2"/>
        <v>0</v>
      </c>
    </row>
    <row r="183" spans="1:6">
      <c r="A183" t="s">
        <v>43</v>
      </c>
      <c r="B183" t="s">
        <v>56</v>
      </c>
      <c r="C183" t="s">
        <v>36</v>
      </c>
      <c r="D183">
        <f>_xlfn.MINIFS([1]intensity_data!$C:$C,[1]intensity_data!$A:$A,A183,[1]intensity_data!$B:$B,B183)</f>
        <v>6720</v>
      </c>
      <c r="E183">
        <f>SUMIFS([2]intensity_mean!$D:$D,[2]intensity_mean!$A:$A,A183,[2]intensity_mean!$B:$B,B183)*1000</f>
        <v>6720</v>
      </c>
      <c r="F183">
        <f t="shared" si="2"/>
        <v>0</v>
      </c>
    </row>
    <row r="184" spans="1:6">
      <c r="A184" t="s">
        <v>43</v>
      </c>
      <c r="B184" t="s">
        <v>46</v>
      </c>
      <c r="C184" t="s">
        <v>36</v>
      </c>
      <c r="D184">
        <f>_xlfn.MINIFS([1]intensity_data!$C:$C,[1]intensity_data!$A:$A,A184,[1]intensity_data!$B:$B,B184)</f>
        <v>239</v>
      </c>
      <c r="E184">
        <f>SUMIFS([2]intensity_mean!$D:$D,[2]intensity_mean!$A:$A,A184,[2]intensity_mean!$B:$B,B184)*1000</f>
        <v>239</v>
      </c>
      <c r="F184">
        <f t="shared" si="2"/>
        <v>0</v>
      </c>
    </row>
    <row r="185" spans="1:6">
      <c r="A185" t="s">
        <v>43</v>
      </c>
      <c r="B185" t="s">
        <v>63</v>
      </c>
      <c r="C185" t="s">
        <v>36</v>
      </c>
      <c r="D185">
        <f>_xlfn.MINIFS([1]intensity_data!$C:$C,[1]intensity_data!$A:$A,A185,[1]intensity_data!$B:$B,B185)</f>
        <v>1</v>
      </c>
      <c r="E185">
        <f>SUMIFS([2]intensity_mean!$D:$D,[2]intensity_mean!$A:$A,A185,[2]intensity_mean!$B:$B,B185)*1000</f>
        <v>1</v>
      </c>
      <c r="F185">
        <f t="shared" si="2"/>
        <v>0</v>
      </c>
    </row>
    <row r="186" spans="1:6">
      <c r="A186" t="s">
        <v>43</v>
      </c>
      <c r="B186" t="s">
        <v>47</v>
      </c>
      <c r="C186" t="s">
        <v>36</v>
      </c>
      <c r="D186">
        <f>_xlfn.MINIFS([1]intensity_data!$C:$C,[1]intensity_data!$A:$A,A186,[1]intensity_data!$B:$B,B186)</f>
        <v>75.3</v>
      </c>
      <c r="E186">
        <f>SUMIFS([2]intensity_mean!$D:$D,[2]intensity_mean!$A:$A,A186,[2]intensity_mean!$B:$B,B186)*1000</f>
        <v>75.300000000000011</v>
      </c>
      <c r="F186">
        <f t="shared" si="2"/>
        <v>0</v>
      </c>
    </row>
    <row r="187" spans="1:6">
      <c r="A187" t="s">
        <v>43</v>
      </c>
      <c r="B187" t="s">
        <v>62</v>
      </c>
      <c r="C187" t="s">
        <v>36</v>
      </c>
      <c r="D187">
        <f>_xlfn.MINIFS([1]intensity_data!$C:$C,[1]intensity_data!$A:$A,A187,[1]intensity_data!$B:$B,B187)</f>
        <v>37.700000000000003</v>
      </c>
      <c r="E187">
        <f>SUMIFS([2]intensity_mean!$D:$D,[2]intensity_mean!$A:$A,A187,[2]intensity_mean!$B:$B,B187)*1000</f>
        <v>37.699999999999996</v>
      </c>
      <c r="F187">
        <f t="shared" si="2"/>
        <v>0</v>
      </c>
    </row>
    <row r="188" spans="1:6">
      <c r="A188" t="s">
        <v>43</v>
      </c>
      <c r="B188" t="s">
        <v>64</v>
      </c>
      <c r="C188" t="s">
        <v>36</v>
      </c>
      <c r="D188">
        <f>_xlfn.MINIFS([1]intensity_data!$C:$C,[1]intensity_data!$A:$A,A188,[1]intensity_data!$B:$B,B188)</f>
        <v>0.3</v>
      </c>
      <c r="E188">
        <f>SUMIFS([2]intensity_mean!$D:$D,[2]intensity_mean!$A:$A,A188,[2]intensity_mean!$B:$B,B188)*1000</f>
        <v>0.3</v>
      </c>
      <c r="F188">
        <f t="shared" si="2"/>
        <v>0</v>
      </c>
    </row>
    <row r="189" spans="1:6">
      <c r="A189" t="s">
        <v>43</v>
      </c>
      <c r="B189" t="s">
        <v>65</v>
      </c>
      <c r="C189" t="s">
        <v>36</v>
      </c>
      <c r="D189">
        <f>_xlfn.MINIFS([1]intensity_data!$C:$C,[1]intensity_data!$A:$A,A189,[1]intensity_data!$B:$B,B189)</f>
        <v>90</v>
      </c>
      <c r="E189">
        <f>SUMIFS([2]intensity_mean!$D:$D,[2]intensity_mean!$A:$A,A189,[2]intensity_mean!$B:$B,B189)*1000</f>
        <v>90</v>
      </c>
      <c r="F189">
        <f t="shared" si="2"/>
        <v>0</v>
      </c>
    </row>
    <row r="190" spans="1:6">
      <c r="A190" t="s">
        <v>43</v>
      </c>
      <c r="B190" t="s">
        <v>66</v>
      </c>
      <c r="C190" t="s">
        <v>36</v>
      </c>
      <c r="D190">
        <f>_xlfn.MINIFS([1]intensity_data!$C:$C,[1]intensity_data!$A:$A,A190,[1]intensity_data!$B:$B,B190)</f>
        <v>1</v>
      </c>
      <c r="E190">
        <f>SUMIFS([2]intensity_mean!$D:$D,[2]intensity_mean!$A:$A,A190,[2]intensity_mean!$B:$B,B190)*1000</f>
        <v>1</v>
      </c>
      <c r="F190">
        <f t="shared" si="2"/>
        <v>0</v>
      </c>
    </row>
    <row r="191" spans="1:6">
      <c r="A191" t="s">
        <v>43</v>
      </c>
      <c r="B191" t="s">
        <v>55</v>
      </c>
      <c r="C191" t="s">
        <v>36</v>
      </c>
      <c r="D191">
        <f>_xlfn.MINIFS([1]intensity_data!$C:$C,[1]intensity_data!$A:$A,A191,[1]intensity_data!$B:$B,B191)</f>
        <v>780</v>
      </c>
      <c r="E191">
        <f>SUMIFS([2]intensity_mean!$D:$D,[2]intensity_mean!$A:$A,A191,[2]intensity_mean!$B:$B,B191)*1000</f>
        <v>780</v>
      </c>
      <c r="F191">
        <f t="shared" si="2"/>
        <v>0</v>
      </c>
    </row>
    <row r="192" spans="1:6">
      <c r="A192" t="s">
        <v>43</v>
      </c>
      <c r="B192" t="s">
        <v>57</v>
      </c>
      <c r="C192" t="s">
        <v>36</v>
      </c>
      <c r="D192">
        <f>_xlfn.MINIFS([1]intensity_data!$C:$C,[1]intensity_data!$A:$A,A192,[1]intensity_data!$B:$B,B192)</f>
        <v>5500</v>
      </c>
      <c r="E192">
        <f>SUMIFS([2]intensity_mean!$D:$D,[2]intensity_mean!$A:$A,A192,[2]intensity_mean!$B:$B,B192)*1000</f>
        <v>5500</v>
      </c>
      <c r="F192">
        <f t="shared" si="2"/>
        <v>0</v>
      </c>
    </row>
    <row r="193" spans="1:6">
      <c r="A193" t="s">
        <v>43</v>
      </c>
      <c r="B193" t="s">
        <v>67</v>
      </c>
      <c r="C193" t="s">
        <v>36</v>
      </c>
      <c r="D193">
        <f>_xlfn.MINIFS([1]intensity_data!$C:$C,[1]intensity_data!$A:$A,A193,[1]intensity_data!$B:$B,B193)</f>
        <v>7400</v>
      </c>
      <c r="E193">
        <f>SUMIFS([2]intensity_mean!$D:$D,[2]intensity_mean!$A:$A,A193,[2]intensity_mean!$B:$B,B193)*1000</f>
        <v>7400</v>
      </c>
      <c r="F193">
        <f t="shared" si="2"/>
        <v>0</v>
      </c>
    </row>
    <row r="194" spans="1:6">
      <c r="A194" t="s">
        <v>43</v>
      </c>
      <c r="B194" t="s">
        <v>54</v>
      </c>
      <c r="C194" t="s">
        <v>36</v>
      </c>
      <c r="D194">
        <f>_xlfn.MINIFS([1]intensity_data!$C:$C,[1]intensity_data!$A:$A,A194,[1]intensity_data!$B:$B,B194)</f>
        <v>38717</v>
      </c>
      <c r="E194">
        <f>SUMIFS([2]intensity_mean!$D:$D,[2]intensity_mean!$A:$A,A194,[2]intensity_mean!$B:$B,B194)*1000</f>
        <v>38717</v>
      </c>
      <c r="F194">
        <f t="shared" si="2"/>
        <v>0</v>
      </c>
    </row>
    <row r="195" spans="1:6">
      <c r="A195" t="s">
        <v>43</v>
      </c>
      <c r="B195" t="s">
        <v>68</v>
      </c>
      <c r="C195" t="s">
        <v>36</v>
      </c>
      <c r="D195">
        <f>_xlfn.MINIFS([1]intensity_data!$C:$C,[1]intensity_data!$A:$A,A195,[1]intensity_data!$B:$B,B195)</f>
        <v>0.45</v>
      </c>
      <c r="E195">
        <f>SUMIFS([2]intensity_mean!$D:$D,[2]intensity_mean!$A:$A,A195,[2]intensity_mean!$B:$B,B195)*1000</f>
        <v>0.45</v>
      </c>
      <c r="F195">
        <f t="shared" ref="F195:F258" si="3">ROUND(D195-E195,3)</f>
        <v>0</v>
      </c>
    </row>
    <row r="196" spans="1:6">
      <c r="A196" t="s">
        <v>38</v>
      </c>
      <c r="B196" t="s">
        <v>48</v>
      </c>
      <c r="C196" t="s">
        <v>37</v>
      </c>
      <c r="D196">
        <f>_xlfn.MAXIFS([1]intensity_data!$C:$C,[1]intensity_data!$A:$A,A196,[1]intensity_data!$B:$B,B196)</f>
        <v>11</v>
      </c>
      <c r="E196">
        <f>SUMIFS([2]intensity_mean!$C:$C,[2]intensity_mean!$A:$A,A196,[2]intensity_mean!$B:$B,B196)*1000</f>
        <v>11</v>
      </c>
      <c r="F196">
        <f t="shared" si="3"/>
        <v>0</v>
      </c>
    </row>
    <row r="197" spans="1:6">
      <c r="A197" t="s">
        <v>38</v>
      </c>
      <c r="B197" t="s">
        <v>55</v>
      </c>
      <c r="C197" t="s">
        <v>37</v>
      </c>
      <c r="D197">
        <f>_xlfn.MAXIFS([1]intensity_data!$C:$C,[1]intensity_data!$A:$A,A197,[1]intensity_data!$B:$B,B197)</f>
        <v>199</v>
      </c>
      <c r="E197">
        <f>SUMIFS([2]intensity_mean!$C:$C,[2]intensity_mean!$A:$A,A197,[2]intensity_mean!$B:$B,B197)*1000</f>
        <v>199</v>
      </c>
      <c r="F197">
        <f t="shared" si="3"/>
        <v>0</v>
      </c>
    </row>
    <row r="198" spans="1:6">
      <c r="A198" t="s">
        <v>38</v>
      </c>
      <c r="B198" t="s">
        <v>50</v>
      </c>
      <c r="C198" t="s">
        <v>37</v>
      </c>
      <c r="D198">
        <f>_xlfn.MAXIFS([1]intensity_data!$C:$C,[1]intensity_data!$A:$A,A198,[1]intensity_data!$B:$B,B198)</f>
        <v>538</v>
      </c>
      <c r="E198">
        <f>SUMIFS([2]intensity_mean!$C:$C,[2]intensity_mean!$A:$A,A198,[2]intensity_mean!$B:$B,B198)*1000</f>
        <v>538</v>
      </c>
      <c r="F198">
        <f t="shared" si="3"/>
        <v>0</v>
      </c>
    </row>
    <row r="199" spans="1:6">
      <c r="A199" t="s">
        <v>38</v>
      </c>
      <c r="B199" t="s">
        <v>53</v>
      </c>
      <c r="C199" t="s">
        <v>37</v>
      </c>
      <c r="D199">
        <f>_xlfn.MAXIFS([1]intensity_data!$C:$C,[1]intensity_data!$A:$A,A199,[1]intensity_data!$B:$B,B199)</f>
        <v>52000</v>
      </c>
      <c r="E199">
        <f>SUMIFS([2]intensity_mean!$C:$C,[2]intensity_mean!$A:$A,A199,[2]intensity_mean!$B:$B,B199)*1000</f>
        <v>52000</v>
      </c>
      <c r="F199">
        <f t="shared" si="3"/>
        <v>0</v>
      </c>
    </row>
    <row r="200" spans="1:6">
      <c r="A200" t="s">
        <v>38</v>
      </c>
      <c r="B200" t="s">
        <v>54</v>
      </c>
      <c r="C200" t="s">
        <v>37</v>
      </c>
      <c r="D200">
        <f>_xlfn.MAXIFS([1]intensity_data!$C:$C,[1]intensity_data!$A:$A,A200,[1]intensity_data!$B:$B,B200)</f>
        <v>25440</v>
      </c>
      <c r="E200">
        <f>SUMIFS([2]intensity_mean!$C:$C,[2]intensity_mean!$A:$A,A200,[2]intensity_mean!$B:$B,B200)*1000</f>
        <v>25440</v>
      </c>
      <c r="F200">
        <f t="shared" si="3"/>
        <v>0</v>
      </c>
    </row>
    <row r="201" spans="1:6">
      <c r="A201" t="s">
        <v>38</v>
      </c>
      <c r="B201" t="s">
        <v>51</v>
      </c>
      <c r="C201" t="s">
        <v>37</v>
      </c>
      <c r="D201">
        <f>_xlfn.MAXIFS([1]intensity_data!$C:$C,[1]intensity_data!$A:$A,A201,[1]intensity_data!$B:$B,B201)</f>
        <v>1300</v>
      </c>
      <c r="E201">
        <f>SUMIFS([2]intensity_mean!$C:$C,[2]intensity_mean!$A:$A,A201,[2]intensity_mean!$B:$B,B201)*1000</f>
        <v>1300</v>
      </c>
      <c r="F201">
        <f t="shared" si="3"/>
        <v>0</v>
      </c>
    </row>
    <row r="202" spans="1:6">
      <c r="A202" t="s">
        <v>4</v>
      </c>
      <c r="B202" t="s">
        <v>48</v>
      </c>
      <c r="C202" t="s">
        <v>37</v>
      </c>
      <c r="D202">
        <f>_xlfn.MAXIFS([1]intensity_data!$C:$C,[1]intensity_data!$A:$A,A202,[1]intensity_data!$B:$B,B202)</f>
        <v>11</v>
      </c>
      <c r="E202">
        <f>SUMIFS([2]intensity_mean!$C:$C,[2]intensity_mean!$A:$A,A202,[2]intensity_mean!$B:$B,B202)*1000</f>
        <v>0</v>
      </c>
      <c r="F202">
        <f t="shared" si="3"/>
        <v>11</v>
      </c>
    </row>
    <row r="203" spans="1:6">
      <c r="A203" t="s">
        <v>4</v>
      </c>
      <c r="B203" t="s">
        <v>55</v>
      </c>
      <c r="C203" t="s">
        <v>37</v>
      </c>
      <c r="D203">
        <f>_xlfn.MAXIFS([1]intensity_data!$C:$C,[1]intensity_data!$A:$A,A203,[1]intensity_data!$B:$B,B203)</f>
        <v>199</v>
      </c>
      <c r="E203">
        <f>SUMIFS([2]intensity_mean!$C:$C,[2]intensity_mean!$A:$A,A203,[2]intensity_mean!$B:$B,B203)*1000</f>
        <v>0</v>
      </c>
      <c r="F203">
        <f t="shared" si="3"/>
        <v>199</v>
      </c>
    </row>
    <row r="204" spans="1:6">
      <c r="A204" t="s">
        <v>4</v>
      </c>
      <c r="B204" t="s">
        <v>50</v>
      </c>
      <c r="C204" t="s">
        <v>37</v>
      </c>
      <c r="D204">
        <f>_xlfn.MAXIFS([1]intensity_data!$C:$C,[1]intensity_data!$A:$A,A204,[1]intensity_data!$B:$B,B204)</f>
        <v>645</v>
      </c>
      <c r="E204">
        <f>SUMIFS([2]intensity_mean!$C:$C,[2]intensity_mean!$A:$A,A204,[2]intensity_mean!$B:$B,B204)*1000</f>
        <v>0</v>
      </c>
      <c r="F204">
        <f t="shared" si="3"/>
        <v>645</v>
      </c>
    </row>
    <row r="205" spans="1:6">
      <c r="A205" t="s">
        <v>4</v>
      </c>
      <c r="B205" t="s">
        <v>53</v>
      </c>
      <c r="C205" t="s">
        <v>37</v>
      </c>
      <c r="D205">
        <f>_xlfn.MAXIFS([1]intensity_data!$C:$C,[1]intensity_data!$A:$A,A205,[1]intensity_data!$B:$B,B205)</f>
        <v>79560</v>
      </c>
      <c r="E205">
        <f>SUMIFS([2]intensity_mean!$C:$C,[2]intensity_mean!$A:$A,A205,[2]intensity_mean!$B:$B,B205)*1000</f>
        <v>0</v>
      </c>
      <c r="F205">
        <f t="shared" si="3"/>
        <v>79560</v>
      </c>
    </row>
    <row r="206" spans="1:6">
      <c r="A206" t="s">
        <v>4</v>
      </c>
      <c r="B206" t="s">
        <v>54</v>
      </c>
      <c r="C206" t="s">
        <v>37</v>
      </c>
      <c r="D206">
        <f>_xlfn.MAXIFS([1]intensity_data!$C:$C,[1]intensity_data!$A:$A,A206,[1]intensity_data!$B:$B,B206)</f>
        <v>38923</v>
      </c>
      <c r="E206">
        <f>SUMIFS([2]intensity_mean!$C:$C,[2]intensity_mean!$A:$A,A206,[2]intensity_mean!$B:$B,B206)*1000</f>
        <v>0</v>
      </c>
      <c r="F206">
        <f t="shared" si="3"/>
        <v>38923</v>
      </c>
    </row>
    <row r="207" spans="1:6">
      <c r="A207" t="s">
        <v>4</v>
      </c>
      <c r="B207" t="s">
        <v>51</v>
      </c>
      <c r="C207" t="s">
        <v>37</v>
      </c>
      <c r="D207">
        <f>_xlfn.MAXIFS([1]intensity_data!$C:$C,[1]intensity_data!$A:$A,A207,[1]intensity_data!$B:$B,B207)</f>
        <v>1300</v>
      </c>
      <c r="E207">
        <f>SUMIFS([2]intensity_mean!$C:$C,[2]intensity_mean!$A:$A,A207,[2]intensity_mean!$B:$B,B207)*1000</f>
        <v>0</v>
      </c>
      <c r="F207">
        <f t="shared" si="3"/>
        <v>1300</v>
      </c>
    </row>
    <row r="208" spans="1:6">
      <c r="A208" t="s">
        <v>5</v>
      </c>
      <c r="B208" t="s">
        <v>48</v>
      </c>
      <c r="C208" t="s">
        <v>37</v>
      </c>
      <c r="D208">
        <f>_xlfn.MAXIFS([1]intensity_data!$C:$C,[1]intensity_data!$A:$A,A208,[1]intensity_data!$B:$B,B208)</f>
        <v>11</v>
      </c>
      <c r="E208">
        <f>SUMIFS([2]intensity_mean!$C:$C,[2]intensity_mean!$A:$A,A208,[2]intensity_mean!$B:$B,B208)*1000</f>
        <v>11</v>
      </c>
      <c r="F208">
        <f t="shared" si="3"/>
        <v>0</v>
      </c>
    </row>
    <row r="209" spans="1:6">
      <c r="A209" t="s">
        <v>5</v>
      </c>
      <c r="B209" t="s">
        <v>55</v>
      </c>
      <c r="C209" t="s">
        <v>37</v>
      </c>
      <c r="D209">
        <f>_xlfn.MAXIFS([1]intensity_data!$C:$C,[1]intensity_data!$A:$A,A209,[1]intensity_data!$B:$B,B209)</f>
        <v>199</v>
      </c>
      <c r="E209">
        <f>SUMIFS([2]intensity_mean!$C:$C,[2]intensity_mean!$A:$A,A209,[2]intensity_mean!$B:$B,B209)*1000</f>
        <v>199</v>
      </c>
      <c r="F209">
        <f t="shared" si="3"/>
        <v>0</v>
      </c>
    </row>
    <row r="210" spans="1:6">
      <c r="A210" t="s">
        <v>5</v>
      </c>
      <c r="B210" t="s">
        <v>50</v>
      </c>
      <c r="C210" t="s">
        <v>37</v>
      </c>
      <c r="D210">
        <f>_xlfn.MAXIFS([1]intensity_data!$C:$C,[1]intensity_data!$A:$A,A210,[1]intensity_data!$B:$B,B210)</f>
        <v>538</v>
      </c>
      <c r="E210">
        <f>SUMIFS([2]intensity_mean!$C:$C,[2]intensity_mean!$A:$A,A210,[2]intensity_mean!$B:$B,B210)*1000</f>
        <v>538</v>
      </c>
      <c r="F210">
        <f t="shared" si="3"/>
        <v>0</v>
      </c>
    </row>
    <row r="211" spans="1:6">
      <c r="A211" t="s">
        <v>5</v>
      </c>
      <c r="B211" t="s">
        <v>54</v>
      </c>
      <c r="C211" t="s">
        <v>37</v>
      </c>
      <c r="D211">
        <f>_xlfn.MAXIFS([1]intensity_data!$C:$C,[1]intensity_data!$A:$A,A211,[1]intensity_data!$B:$B,B211)</f>
        <v>28531</v>
      </c>
      <c r="E211">
        <f>SUMIFS([2]intensity_mean!$C:$C,[2]intensity_mean!$A:$A,A211,[2]intensity_mean!$B:$B,B211)*1000</f>
        <v>28531</v>
      </c>
      <c r="F211">
        <f t="shared" si="3"/>
        <v>0</v>
      </c>
    </row>
    <row r="212" spans="1:6">
      <c r="A212" t="s">
        <v>5</v>
      </c>
      <c r="B212" t="s">
        <v>53</v>
      </c>
      <c r="C212" t="s">
        <v>37</v>
      </c>
      <c r="D212">
        <f>_xlfn.MAXIFS([1]intensity_data!$C:$C,[1]intensity_data!$A:$A,A212,[1]intensity_data!$B:$B,B212)</f>
        <v>62200</v>
      </c>
      <c r="E212">
        <f>SUMIFS([2]intensity_mean!$C:$C,[2]intensity_mean!$A:$A,A212,[2]intensity_mean!$B:$B,B212)*1000</f>
        <v>62200</v>
      </c>
      <c r="F212">
        <f t="shared" si="3"/>
        <v>0</v>
      </c>
    </row>
    <row r="213" spans="1:6">
      <c r="A213" t="s">
        <v>5</v>
      </c>
      <c r="B213" t="s">
        <v>51</v>
      </c>
      <c r="C213" t="s">
        <v>37</v>
      </c>
      <c r="D213">
        <f>_xlfn.MAXIFS([1]intensity_data!$C:$C,[1]intensity_data!$A:$A,A213,[1]intensity_data!$B:$B,B213)</f>
        <v>624</v>
      </c>
      <c r="E213">
        <f>SUMIFS([2]intensity_mean!$C:$C,[2]intensity_mean!$A:$A,A213,[2]intensity_mean!$B:$B,B213)*1000</f>
        <v>624</v>
      </c>
      <c r="F213">
        <f t="shared" si="3"/>
        <v>0</v>
      </c>
    </row>
    <row r="214" spans="1:6">
      <c r="A214" t="s">
        <v>6</v>
      </c>
      <c r="B214" t="s">
        <v>48</v>
      </c>
      <c r="C214" t="s">
        <v>37</v>
      </c>
      <c r="D214">
        <f>_xlfn.MAXIFS([1]intensity_data!$C:$C,[1]intensity_data!$A:$A,A214,[1]intensity_data!$B:$B,B214)</f>
        <v>11</v>
      </c>
      <c r="E214">
        <f>SUMIFS([2]intensity_mean!$C:$C,[2]intensity_mean!$A:$A,A214,[2]intensity_mean!$B:$B,B214)*1000</f>
        <v>11</v>
      </c>
      <c r="F214">
        <f t="shared" si="3"/>
        <v>0</v>
      </c>
    </row>
    <row r="215" spans="1:6">
      <c r="A215" t="s">
        <v>6</v>
      </c>
      <c r="B215" t="s">
        <v>55</v>
      </c>
      <c r="C215" t="s">
        <v>37</v>
      </c>
      <c r="D215">
        <f>_xlfn.MAXIFS([1]intensity_data!$C:$C,[1]intensity_data!$A:$A,A215,[1]intensity_data!$B:$B,B215)</f>
        <v>199</v>
      </c>
      <c r="E215">
        <f>SUMIFS([2]intensity_mean!$C:$C,[2]intensity_mean!$A:$A,A215,[2]intensity_mean!$B:$B,B215)*1000</f>
        <v>199</v>
      </c>
      <c r="F215">
        <f t="shared" si="3"/>
        <v>0</v>
      </c>
    </row>
    <row r="216" spans="1:6">
      <c r="A216" t="s">
        <v>6</v>
      </c>
      <c r="B216" t="s">
        <v>50</v>
      </c>
      <c r="C216" t="s">
        <v>37</v>
      </c>
      <c r="D216">
        <f>_xlfn.MAXIFS([1]intensity_data!$C:$C,[1]intensity_data!$A:$A,A216,[1]intensity_data!$B:$B,B216)</f>
        <v>645</v>
      </c>
      <c r="E216">
        <f>SUMIFS([2]intensity_mean!$C:$C,[2]intensity_mean!$A:$A,A216,[2]intensity_mean!$B:$B,B216)*1000</f>
        <v>645</v>
      </c>
      <c r="F216">
        <f t="shared" si="3"/>
        <v>0</v>
      </c>
    </row>
    <row r="217" spans="1:6">
      <c r="A217" t="s">
        <v>6</v>
      </c>
      <c r="B217" t="s">
        <v>54</v>
      </c>
      <c r="C217" t="s">
        <v>37</v>
      </c>
      <c r="D217">
        <f>_xlfn.MAXIFS([1]intensity_data!$C:$C,[1]intensity_data!$A:$A,A217,[1]intensity_data!$B:$B,B217)</f>
        <v>43653</v>
      </c>
      <c r="E217">
        <f>SUMIFS([2]intensity_mean!$C:$C,[2]intensity_mean!$A:$A,A217,[2]intensity_mean!$B:$B,B217)*1000</f>
        <v>43653</v>
      </c>
      <c r="F217">
        <f t="shared" si="3"/>
        <v>0</v>
      </c>
    </row>
    <row r="218" spans="1:6">
      <c r="A218" t="s">
        <v>6</v>
      </c>
      <c r="B218" t="s">
        <v>53</v>
      </c>
      <c r="C218" t="s">
        <v>37</v>
      </c>
      <c r="D218">
        <f>_xlfn.MAXIFS([1]intensity_data!$C:$C,[1]intensity_data!$A:$A,A218,[1]intensity_data!$B:$B,B218)</f>
        <v>95166</v>
      </c>
      <c r="E218">
        <f>SUMIFS([2]intensity_mean!$C:$C,[2]intensity_mean!$A:$A,A218,[2]intensity_mean!$B:$B,B218)*1000</f>
        <v>95166</v>
      </c>
      <c r="F218">
        <f t="shared" si="3"/>
        <v>0</v>
      </c>
    </row>
    <row r="219" spans="1:6">
      <c r="A219" t="s">
        <v>6</v>
      </c>
      <c r="B219" t="s">
        <v>51</v>
      </c>
      <c r="C219" t="s">
        <v>37</v>
      </c>
      <c r="D219">
        <f>_xlfn.MAXIFS([1]intensity_data!$C:$C,[1]intensity_data!$A:$A,A219,[1]intensity_data!$B:$B,B219)</f>
        <v>624</v>
      </c>
      <c r="E219">
        <f>SUMIFS([2]intensity_mean!$C:$C,[2]intensity_mean!$A:$A,A219,[2]intensity_mean!$B:$B,B219)*1000</f>
        <v>624</v>
      </c>
      <c r="F219">
        <f t="shared" si="3"/>
        <v>0</v>
      </c>
    </row>
    <row r="220" spans="1:6">
      <c r="A220" t="s">
        <v>39</v>
      </c>
      <c r="B220" t="s">
        <v>50</v>
      </c>
      <c r="C220" t="s">
        <v>37</v>
      </c>
      <c r="D220">
        <f>_xlfn.MAXIFS([1]intensity_data!$C:$C,[1]intensity_data!$A:$A,A220,[1]intensity_data!$B:$B,B220)</f>
        <v>7530</v>
      </c>
      <c r="E220">
        <f>SUMIFS([2]intensity_mean!$C:$C,[2]intensity_mean!$A:$A,A220,[2]intensity_mean!$B:$B,B220)*1000</f>
        <v>7530</v>
      </c>
      <c r="F220">
        <f t="shared" si="3"/>
        <v>0</v>
      </c>
    </row>
    <row r="221" spans="1:6">
      <c r="A221" t="s">
        <v>39</v>
      </c>
      <c r="B221" t="s">
        <v>51</v>
      </c>
      <c r="C221" t="s">
        <v>37</v>
      </c>
      <c r="D221">
        <f>_xlfn.MAXIFS([1]intensity_data!$C:$C,[1]intensity_data!$A:$A,A221,[1]intensity_data!$B:$B,B221)</f>
        <v>38500</v>
      </c>
      <c r="E221">
        <f>SUMIFS([2]intensity_mean!$C:$C,[2]intensity_mean!$A:$A,A221,[2]intensity_mean!$B:$B,B221)*1000</f>
        <v>38500</v>
      </c>
      <c r="F221">
        <f t="shared" si="3"/>
        <v>0</v>
      </c>
    </row>
    <row r="222" spans="1:6">
      <c r="A222" t="s">
        <v>39</v>
      </c>
      <c r="B222" t="s">
        <v>45</v>
      </c>
      <c r="C222" t="s">
        <v>37</v>
      </c>
      <c r="D222">
        <f>_xlfn.MAXIFS([1]intensity_data!$C:$C,[1]intensity_data!$A:$A,A222,[1]intensity_data!$B:$B,B222)</f>
        <v>9000</v>
      </c>
      <c r="E222">
        <f>SUMIFS([2]intensity_mean!$C:$C,[2]intensity_mean!$A:$A,A222,[2]intensity_mean!$B:$B,B222)*1000</f>
        <v>9000</v>
      </c>
      <c r="F222">
        <f t="shared" si="3"/>
        <v>0</v>
      </c>
    </row>
    <row r="223" spans="1:6">
      <c r="A223" t="s">
        <v>39</v>
      </c>
      <c r="B223" t="s">
        <v>58</v>
      </c>
      <c r="C223" t="s">
        <v>37</v>
      </c>
      <c r="D223">
        <f>_xlfn.MAXIFS([1]intensity_data!$C:$C,[1]intensity_data!$A:$A,A223,[1]intensity_data!$B:$B,B223)</f>
        <v>84</v>
      </c>
      <c r="E223">
        <f>SUMIFS([2]intensity_mean!$C:$C,[2]intensity_mean!$A:$A,A223,[2]intensity_mean!$B:$B,B223)*1000</f>
        <v>84</v>
      </c>
      <c r="F223">
        <f t="shared" si="3"/>
        <v>0</v>
      </c>
    </row>
    <row r="224" spans="1:6">
      <c r="A224" t="s">
        <v>39</v>
      </c>
      <c r="B224" t="s">
        <v>56</v>
      </c>
      <c r="C224" t="s">
        <v>37</v>
      </c>
      <c r="D224">
        <f>_xlfn.MAXIFS([1]intensity_data!$C:$C,[1]intensity_data!$A:$A,A224,[1]intensity_data!$B:$B,B224)</f>
        <v>336</v>
      </c>
      <c r="E224">
        <f>SUMIFS([2]intensity_mean!$C:$C,[2]intensity_mean!$A:$A,A224,[2]intensity_mean!$B:$B,B224)*1000</f>
        <v>336</v>
      </c>
      <c r="F224">
        <f t="shared" si="3"/>
        <v>0</v>
      </c>
    </row>
    <row r="225" spans="1:6">
      <c r="A225" t="s">
        <v>39</v>
      </c>
      <c r="B225" t="s">
        <v>48</v>
      </c>
      <c r="C225" t="s">
        <v>37</v>
      </c>
      <c r="D225">
        <f>_xlfn.MAXIFS([1]intensity_data!$C:$C,[1]intensity_data!$A:$A,A225,[1]intensity_data!$B:$B,B225)</f>
        <v>1.3</v>
      </c>
      <c r="E225">
        <f>SUMIFS([2]intensity_mean!$C:$C,[2]intensity_mean!$A:$A,A225,[2]intensity_mean!$B:$B,B225)*1000</f>
        <v>1.3</v>
      </c>
      <c r="F225">
        <f t="shared" si="3"/>
        <v>0</v>
      </c>
    </row>
    <row r="226" spans="1:6">
      <c r="A226" t="s">
        <v>39</v>
      </c>
      <c r="B226" t="s">
        <v>52</v>
      </c>
      <c r="C226" t="s">
        <v>37</v>
      </c>
      <c r="D226">
        <f>_xlfn.MAXIFS([1]intensity_data!$C:$C,[1]intensity_data!$A:$A,A226,[1]intensity_data!$B:$B,B226)</f>
        <v>70000</v>
      </c>
      <c r="E226">
        <f>SUMIFS([2]intensity_mean!$C:$C,[2]intensity_mean!$A:$A,A226,[2]intensity_mean!$B:$B,B226)*1000</f>
        <v>70000</v>
      </c>
      <c r="F226">
        <f t="shared" si="3"/>
        <v>0</v>
      </c>
    </row>
    <row r="227" spans="1:6">
      <c r="A227" t="s">
        <v>39</v>
      </c>
      <c r="B227" t="s">
        <v>53</v>
      </c>
      <c r="C227" t="s">
        <v>37</v>
      </c>
      <c r="D227">
        <f>_xlfn.MAXIFS([1]intensity_data!$C:$C,[1]intensity_data!$A:$A,A227,[1]intensity_data!$B:$B,B227)</f>
        <v>56000</v>
      </c>
      <c r="E227">
        <f>SUMIFS([2]intensity_mean!$C:$C,[2]intensity_mean!$A:$A,A227,[2]intensity_mean!$B:$B,B227)*1000</f>
        <v>56000</v>
      </c>
      <c r="F227">
        <f t="shared" si="3"/>
        <v>0</v>
      </c>
    </row>
    <row r="228" spans="1:6">
      <c r="A228" t="s">
        <v>39</v>
      </c>
      <c r="B228" t="s">
        <v>54</v>
      </c>
      <c r="C228" t="s">
        <v>37</v>
      </c>
      <c r="D228">
        <f>_xlfn.MAXIFS([1]intensity_data!$C:$C,[1]intensity_data!$A:$A,A228,[1]intensity_data!$B:$B,B228)</f>
        <v>10512</v>
      </c>
      <c r="E228">
        <f>SUMIFS([2]intensity_mean!$C:$C,[2]intensity_mean!$A:$A,A228,[2]intensity_mean!$B:$B,B228)*1000</f>
        <v>10512</v>
      </c>
      <c r="F228">
        <f t="shared" si="3"/>
        <v>0</v>
      </c>
    </row>
    <row r="229" spans="1:6">
      <c r="A229" t="s">
        <v>39</v>
      </c>
      <c r="B229" t="s">
        <v>59</v>
      </c>
      <c r="C229" t="s">
        <v>37</v>
      </c>
      <c r="D229">
        <f>_xlfn.MAXIFS([1]intensity_data!$C:$C,[1]intensity_data!$A:$A,A229,[1]intensity_data!$B:$B,B229)</f>
        <v>53.5</v>
      </c>
      <c r="E229">
        <f>SUMIFS([2]intensity_mean!$C:$C,[2]intensity_mean!$A:$A,A229,[2]intensity_mean!$B:$B,B229)*1000</f>
        <v>53.5</v>
      </c>
      <c r="F229">
        <f t="shared" si="3"/>
        <v>0</v>
      </c>
    </row>
    <row r="230" spans="1:6">
      <c r="A230" t="s">
        <v>39</v>
      </c>
      <c r="B230" t="s">
        <v>49</v>
      </c>
      <c r="C230" t="s">
        <v>37</v>
      </c>
      <c r="D230">
        <f>_xlfn.MAXIFS([1]intensity_data!$C:$C,[1]intensity_data!$A:$A,A230,[1]intensity_data!$B:$B,B230)</f>
        <v>577</v>
      </c>
      <c r="E230">
        <f>SUMIFS([2]intensity_mean!$C:$C,[2]intensity_mean!$A:$A,A230,[2]intensity_mean!$B:$B,B230)*1000</f>
        <v>577</v>
      </c>
      <c r="F230">
        <f t="shared" si="3"/>
        <v>0</v>
      </c>
    </row>
    <row r="231" spans="1:6">
      <c r="A231" t="s">
        <v>40</v>
      </c>
      <c r="B231" t="s">
        <v>48</v>
      </c>
      <c r="C231" t="s">
        <v>37</v>
      </c>
      <c r="D231">
        <f>_xlfn.MAXIFS([1]intensity_data!$C:$C,[1]intensity_data!$A:$A,A231,[1]intensity_data!$B:$B,B231)</f>
        <v>11</v>
      </c>
      <c r="E231">
        <f>SUMIFS([2]intensity_mean!$C:$C,[2]intensity_mean!$A:$A,A231,[2]intensity_mean!$B:$B,B231)*1000</f>
        <v>11</v>
      </c>
      <c r="F231">
        <f t="shared" si="3"/>
        <v>0</v>
      </c>
    </row>
    <row r="232" spans="1:6">
      <c r="A232" t="s">
        <v>40</v>
      </c>
      <c r="B232" t="s">
        <v>55</v>
      </c>
      <c r="C232" t="s">
        <v>37</v>
      </c>
      <c r="D232">
        <f>_xlfn.MAXIFS([1]intensity_data!$C:$C,[1]intensity_data!$A:$A,A232,[1]intensity_data!$B:$B,B232)</f>
        <v>199</v>
      </c>
      <c r="E232">
        <f>SUMIFS([2]intensity_mean!$C:$C,[2]intensity_mean!$A:$A,A232,[2]intensity_mean!$B:$B,B232)*1000</f>
        <v>199</v>
      </c>
      <c r="F232">
        <f t="shared" si="3"/>
        <v>0</v>
      </c>
    </row>
    <row r="233" spans="1:6">
      <c r="A233" t="s">
        <v>40</v>
      </c>
      <c r="B233" t="s">
        <v>50</v>
      </c>
      <c r="C233" t="s">
        <v>37</v>
      </c>
      <c r="D233">
        <f>_xlfn.MAXIFS([1]intensity_data!$C:$C,[1]intensity_data!$A:$A,A233,[1]intensity_data!$B:$B,B233)</f>
        <v>538</v>
      </c>
      <c r="E233">
        <f>SUMIFS([2]intensity_mean!$C:$C,[2]intensity_mean!$A:$A,A233,[2]intensity_mean!$B:$B,B233)*1000</f>
        <v>538</v>
      </c>
      <c r="F233">
        <f t="shared" si="3"/>
        <v>0</v>
      </c>
    </row>
    <row r="234" spans="1:6">
      <c r="A234" t="s">
        <v>40</v>
      </c>
      <c r="B234" t="s">
        <v>53</v>
      </c>
      <c r="C234" t="s">
        <v>37</v>
      </c>
      <c r="D234">
        <f>_xlfn.MAXIFS([1]intensity_data!$C:$C,[1]intensity_data!$A:$A,A234,[1]intensity_data!$B:$B,B234)</f>
        <v>51130</v>
      </c>
      <c r="E234">
        <f>SUMIFS([2]intensity_mean!$C:$C,[2]intensity_mean!$A:$A,A234,[2]intensity_mean!$B:$B,B234)*1000</f>
        <v>51130</v>
      </c>
      <c r="F234">
        <f t="shared" si="3"/>
        <v>0</v>
      </c>
    </row>
    <row r="235" spans="1:6">
      <c r="A235" t="s">
        <v>40</v>
      </c>
      <c r="B235" t="s">
        <v>54</v>
      </c>
      <c r="C235" t="s">
        <v>37</v>
      </c>
      <c r="D235">
        <f>_xlfn.MAXIFS([1]intensity_data!$C:$C,[1]intensity_data!$A:$A,A235,[1]intensity_data!$B:$B,B235)</f>
        <v>15640</v>
      </c>
      <c r="E235">
        <f>SUMIFS([2]intensity_mean!$C:$C,[2]intensity_mean!$A:$A,A235,[2]intensity_mean!$B:$B,B235)*1000</f>
        <v>15640</v>
      </c>
      <c r="F235">
        <f t="shared" si="3"/>
        <v>0</v>
      </c>
    </row>
    <row r="236" spans="1:6">
      <c r="A236" t="s">
        <v>40</v>
      </c>
      <c r="B236" t="s">
        <v>51</v>
      </c>
      <c r="C236" t="s">
        <v>37</v>
      </c>
      <c r="D236">
        <f>_xlfn.MAXIFS([1]intensity_data!$C:$C,[1]intensity_data!$A:$A,A236,[1]intensity_data!$B:$B,B236)</f>
        <v>230</v>
      </c>
      <c r="E236">
        <f>SUMIFS([2]intensity_mean!$C:$C,[2]intensity_mean!$A:$A,A236,[2]intensity_mean!$B:$B,B236)*1000</f>
        <v>230</v>
      </c>
      <c r="F236">
        <f t="shared" si="3"/>
        <v>0</v>
      </c>
    </row>
    <row r="237" spans="1:6">
      <c r="A237" t="s">
        <v>83</v>
      </c>
      <c r="B237" t="s">
        <v>48</v>
      </c>
      <c r="C237" t="s">
        <v>37</v>
      </c>
      <c r="D237">
        <f>_xlfn.MAXIFS([1]intensity_data!$C:$C,[1]intensity_data!$A:$A,A237,[1]intensity_data!$B:$B,B237)</f>
        <v>11</v>
      </c>
      <c r="E237">
        <f>SUMIFS([2]intensity_mean!$C:$C,[2]intensity_mean!$A:$A,A237,[2]intensity_mean!$B:$B,B237)*1000</f>
        <v>11</v>
      </c>
      <c r="F237">
        <f t="shared" si="3"/>
        <v>0</v>
      </c>
    </row>
    <row r="238" spans="1:6">
      <c r="A238" t="s">
        <v>83</v>
      </c>
      <c r="B238" t="s">
        <v>55</v>
      </c>
      <c r="C238" t="s">
        <v>37</v>
      </c>
      <c r="D238">
        <f>_xlfn.MAXIFS([1]intensity_data!$C:$C,[1]intensity_data!$A:$A,A238,[1]intensity_data!$B:$B,B238)</f>
        <v>199</v>
      </c>
      <c r="E238">
        <f>SUMIFS([2]intensity_mean!$C:$C,[2]intensity_mean!$A:$A,A238,[2]intensity_mean!$B:$B,B238)*1000</f>
        <v>199</v>
      </c>
      <c r="F238">
        <f t="shared" si="3"/>
        <v>0</v>
      </c>
    </row>
    <row r="239" spans="1:6">
      <c r="A239" t="s">
        <v>83</v>
      </c>
      <c r="B239" t="s">
        <v>50</v>
      </c>
      <c r="C239" t="s">
        <v>37</v>
      </c>
      <c r="D239">
        <f>_xlfn.MAXIFS([1]intensity_data!$C:$C,[1]intensity_data!$A:$A,A239,[1]intensity_data!$B:$B,B239)</f>
        <v>645</v>
      </c>
      <c r="E239">
        <f>SUMIFS([2]intensity_mean!$C:$C,[2]intensity_mean!$A:$A,A239,[2]intensity_mean!$B:$B,B239)*1000</f>
        <v>645</v>
      </c>
      <c r="F239">
        <f t="shared" si="3"/>
        <v>0</v>
      </c>
    </row>
    <row r="240" spans="1:6">
      <c r="A240" t="s">
        <v>83</v>
      </c>
      <c r="B240" t="s">
        <v>53</v>
      </c>
      <c r="C240" t="s">
        <v>37</v>
      </c>
      <c r="D240">
        <f>_xlfn.MAXIFS([1]intensity_data!$C:$C,[1]intensity_data!$A:$A,A240,[1]intensity_data!$B:$B,B240)</f>
        <v>78229</v>
      </c>
      <c r="E240">
        <f>SUMIFS([2]intensity_mean!$C:$C,[2]intensity_mean!$A:$A,A240,[2]intensity_mean!$B:$B,B240)*1000</f>
        <v>78229</v>
      </c>
      <c r="F240">
        <f t="shared" si="3"/>
        <v>0</v>
      </c>
    </row>
    <row r="241" spans="1:6">
      <c r="A241" t="s">
        <v>83</v>
      </c>
      <c r="B241" t="s">
        <v>54</v>
      </c>
      <c r="C241" t="s">
        <v>37</v>
      </c>
      <c r="D241">
        <f>_xlfn.MAXIFS([1]intensity_data!$C:$C,[1]intensity_data!$A:$A,A241,[1]intensity_data!$B:$B,B241)</f>
        <v>23929</v>
      </c>
      <c r="E241">
        <f>SUMIFS([2]intensity_mean!$C:$C,[2]intensity_mean!$A:$A,A241,[2]intensity_mean!$B:$B,B241)*1000</f>
        <v>23929</v>
      </c>
      <c r="F241">
        <f t="shared" si="3"/>
        <v>0</v>
      </c>
    </row>
    <row r="242" spans="1:6">
      <c r="A242" t="s">
        <v>83</v>
      </c>
      <c r="B242" t="s">
        <v>51</v>
      </c>
      <c r="C242" t="s">
        <v>37</v>
      </c>
      <c r="D242">
        <f>_xlfn.MAXIFS([1]intensity_data!$C:$C,[1]intensity_data!$A:$A,A242,[1]intensity_data!$B:$B,B242)</f>
        <v>230</v>
      </c>
      <c r="E242">
        <f>SUMIFS([2]intensity_mean!$C:$C,[2]intensity_mean!$A:$A,A242,[2]intensity_mean!$B:$B,B242)*1000</f>
        <v>230</v>
      </c>
      <c r="F242">
        <f t="shared" si="3"/>
        <v>0</v>
      </c>
    </row>
    <row r="243" spans="1:6">
      <c r="A243" t="s">
        <v>41</v>
      </c>
      <c r="B243" t="s">
        <v>53</v>
      </c>
      <c r="C243" t="s">
        <v>37</v>
      </c>
      <c r="D243">
        <f>_xlfn.MAXIFS([1]intensity_data!$C:$C,[1]intensity_data!$A:$A,A243,[1]intensity_data!$B:$B,B243)</f>
        <v>1206000</v>
      </c>
      <c r="E243">
        <f>SUMIFS([2]intensity_mean!$C:$C,[2]intensity_mean!$A:$A,A243,[2]intensity_mean!$B:$B,B243)*1000</f>
        <v>1206000</v>
      </c>
      <c r="F243">
        <f t="shared" si="3"/>
        <v>0</v>
      </c>
    </row>
    <row r="244" spans="1:6">
      <c r="A244" t="s">
        <v>41</v>
      </c>
      <c r="B244" t="s">
        <v>50</v>
      </c>
      <c r="C244" t="s">
        <v>37</v>
      </c>
      <c r="D244">
        <f>_xlfn.MAXIFS([1]intensity_data!$C:$C,[1]intensity_data!$A:$A,A244,[1]intensity_data!$B:$B,B244)</f>
        <v>18885</v>
      </c>
      <c r="E244">
        <f>SUMIFS([2]intensity_mean!$C:$C,[2]intensity_mean!$A:$A,A244,[2]intensity_mean!$B:$B,B244)*1000</f>
        <v>18885</v>
      </c>
      <c r="F244">
        <f t="shared" si="3"/>
        <v>0</v>
      </c>
    </row>
    <row r="245" spans="1:6">
      <c r="A245" t="s">
        <v>41</v>
      </c>
      <c r="B245" t="s">
        <v>54</v>
      </c>
      <c r="C245" t="s">
        <v>37</v>
      </c>
      <c r="D245">
        <f>_xlfn.MAXIFS([1]intensity_data!$C:$C,[1]intensity_data!$A:$A,A245,[1]intensity_data!$B:$B,B245)</f>
        <v>988000</v>
      </c>
      <c r="E245">
        <f>SUMIFS([2]intensity_mean!$C:$C,[2]intensity_mean!$A:$A,A245,[2]intensity_mean!$B:$B,B245)*1000</f>
        <v>988000</v>
      </c>
      <c r="F245">
        <f t="shared" si="3"/>
        <v>0</v>
      </c>
    </row>
    <row r="246" spans="1:6">
      <c r="A246" t="s">
        <v>41</v>
      </c>
      <c r="B246" t="s">
        <v>51</v>
      </c>
      <c r="C246" t="s">
        <v>37</v>
      </c>
      <c r="D246">
        <f>_xlfn.MAXIFS([1]intensity_data!$C:$C,[1]intensity_data!$A:$A,A246,[1]intensity_data!$B:$B,B246)</f>
        <v>45200</v>
      </c>
      <c r="E246">
        <f>SUMIFS([2]intensity_mean!$C:$C,[2]intensity_mean!$A:$A,A246,[2]intensity_mean!$B:$B,B246)*1000</f>
        <v>45200</v>
      </c>
      <c r="F246">
        <f t="shared" si="3"/>
        <v>0</v>
      </c>
    </row>
    <row r="247" spans="1:6">
      <c r="A247" t="s">
        <v>2</v>
      </c>
      <c r="B247" t="s">
        <v>50</v>
      </c>
      <c r="C247" t="s">
        <v>37</v>
      </c>
      <c r="D247">
        <f>_xlfn.MAXIFS([1]intensity_data!$C:$C,[1]intensity_data!$A:$A,A247,[1]intensity_data!$B:$B,B247)</f>
        <v>2970</v>
      </c>
      <c r="E247">
        <f>SUMIFS([2]intensity_mean!$C:$C,[2]intensity_mean!$A:$A,A247,[2]intensity_mean!$B:$B,B247)*1000</f>
        <v>2970</v>
      </c>
      <c r="F247">
        <f t="shared" si="3"/>
        <v>0</v>
      </c>
    </row>
    <row r="248" spans="1:6">
      <c r="A248" t="s">
        <v>2</v>
      </c>
      <c r="B248" t="s">
        <v>53</v>
      </c>
      <c r="C248" t="s">
        <v>37</v>
      </c>
      <c r="D248">
        <f>_xlfn.MAXIFS([1]intensity_data!$C:$C,[1]intensity_data!$A:$A,A248,[1]intensity_data!$B:$B,B248)</f>
        <v>177000</v>
      </c>
      <c r="E248">
        <f>SUMIFS([2]intensity_mean!$C:$C,[2]intensity_mean!$A:$A,A248,[2]intensity_mean!$B:$B,B248)*1000</f>
        <v>177000</v>
      </c>
      <c r="F248">
        <f t="shared" si="3"/>
        <v>0</v>
      </c>
    </row>
    <row r="249" spans="1:6">
      <c r="A249" t="s">
        <v>2</v>
      </c>
      <c r="B249" t="s">
        <v>54</v>
      </c>
      <c r="C249" t="s">
        <v>37</v>
      </c>
      <c r="D249">
        <f>_xlfn.MAXIFS([1]intensity_data!$C:$C,[1]intensity_data!$A:$A,A249,[1]intensity_data!$B:$B,B249)</f>
        <v>1685280</v>
      </c>
      <c r="E249">
        <f>SUMIFS([2]intensity_mean!$C:$C,[2]intensity_mean!$A:$A,A249,[2]intensity_mean!$B:$B,B249)*1000</f>
        <v>1685280</v>
      </c>
      <c r="F249">
        <f t="shared" si="3"/>
        <v>0</v>
      </c>
    </row>
    <row r="250" spans="1:6">
      <c r="A250" t="s">
        <v>2</v>
      </c>
      <c r="B250" t="s">
        <v>51</v>
      </c>
      <c r="C250" t="s">
        <v>37</v>
      </c>
      <c r="D250">
        <f>_xlfn.MAXIFS([1]intensity_data!$C:$C,[1]intensity_data!$A:$A,A250,[1]intensity_data!$B:$B,B250)</f>
        <v>52</v>
      </c>
      <c r="E250">
        <f>SUMIFS([2]intensity_mean!$C:$C,[2]intensity_mean!$A:$A,A250,[2]intensity_mean!$B:$B,B250)*1000</f>
        <v>52</v>
      </c>
      <c r="F250">
        <f t="shared" si="3"/>
        <v>0</v>
      </c>
    </row>
    <row r="251" spans="1:6">
      <c r="A251" t="s">
        <v>1</v>
      </c>
      <c r="B251" t="s">
        <v>53</v>
      </c>
      <c r="C251" t="s">
        <v>37</v>
      </c>
      <c r="D251">
        <f>_xlfn.MAXIFS([1]intensity_data!$C:$C,[1]intensity_data!$A:$A,A251,[1]intensity_data!$B:$B,B251)</f>
        <v>50400</v>
      </c>
      <c r="E251">
        <f>SUMIFS([2]intensity_mean!$C:$C,[2]intensity_mean!$A:$A,A251,[2]intensity_mean!$B:$B,B251)*1000</f>
        <v>50400</v>
      </c>
      <c r="F251">
        <f t="shared" si="3"/>
        <v>0</v>
      </c>
    </row>
    <row r="252" spans="1:6">
      <c r="A252" t="s">
        <v>1</v>
      </c>
      <c r="B252" t="s">
        <v>54</v>
      </c>
      <c r="C252" t="s">
        <v>37</v>
      </c>
      <c r="D252">
        <f>_xlfn.MAXIFS([1]intensity_data!$C:$C,[1]intensity_data!$A:$A,A252,[1]intensity_data!$B:$B,B252)</f>
        <v>61420</v>
      </c>
      <c r="E252">
        <f>SUMIFS([2]intensity_mean!$C:$C,[2]intensity_mean!$A:$A,A252,[2]intensity_mean!$B:$B,B252)*1000</f>
        <v>61420</v>
      </c>
      <c r="F252">
        <f t="shared" si="3"/>
        <v>0</v>
      </c>
    </row>
    <row r="253" spans="1:6">
      <c r="A253" t="s">
        <v>1</v>
      </c>
      <c r="B253" t="s">
        <v>48</v>
      </c>
      <c r="C253" t="s">
        <v>37</v>
      </c>
      <c r="D253">
        <f>_xlfn.MAXIFS([1]intensity_data!$C:$C,[1]intensity_data!$A:$A,A253,[1]intensity_data!$B:$B,B253)</f>
        <v>484</v>
      </c>
      <c r="E253">
        <f>SUMIFS([2]intensity_mean!$C:$C,[2]intensity_mean!$A:$A,A253,[2]intensity_mean!$B:$B,B253)*1000</f>
        <v>484</v>
      </c>
      <c r="F253">
        <f t="shared" si="3"/>
        <v>0</v>
      </c>
    </row>
    <row r="254" spans="1:6">
      <c r="A254" t="s">
        <v>1</v>
      </c>
      <c r="B254" t="s">
        <v>55</v>
      </c>
      <c r="C254" t="s">
        <v>37</v>
      </c>
      <c r="D254">
        <f>_xlfn.MAXIFS([1]intensity_data!$C:$C,[1]intensity_data!$A:$A,A254,[1]intensity_data!$B:$B,B254)</f>
        <v>467</v>
      </c>
      <c r="E254">
        <f>SUMIFS([2]intensity_mean!$C:$C,[2]intensity_mean!$A:$A,A254,[2]intensity_mean!$B:$B,B254)*1000</f>
        <v>467</v>
      </c>
      <c r="F254">
        <f t="shared" si="3"/>
        <v>0</v>
      </c>
    </row>
    <row r="255" spans="1:6">
      <c r="A255" t="s">
        <v>1</v>
      </c>
      <c r="B255" t="s">
        <v>50</v>
      </c>
      <c r="C255" t="s">
        <v>37</v>
      </c>
      <c r="D255">
        <f>_xlfn.MAXIFS([1]intensity_data!$C:$C,[1]intensity_data!$A:$A,A255,[1]intensity_data!$B:$B,B255)</f>
        <v>2000</v>
      </c>
      <c r="E255">
        <f>SUMIFS([2]intensity_mean!$C:$C,[2]intensity_mean!$A:$A,A255,[2]intensity_mean!$B:$B,B255)*1000</f>
        <v>2000</v>
      </c>
      <c r="F255">
        <f t="shared" si="3"/>
        <v>0</v>
      </c>
    </row>
    <row r="256" spans="1:6">
      <c r="A256" t="s">
        <v>1</v>
      </c>
      <c r="B256" t="s">
        <v>51</v>
      </c>
      <c r="C256" t="s">
        <v>37</v>
      </c>
      <c r="D256">
        <f>_xlfn.MAXIFS([1]intensity_data!$C:$C,[1]intensity_data!$A:$A,A256,[1]intensity_data!$B:$B,B256)</f>
        <v>54</v>
      </c>
      <c r="E256">
        <f>SUMIFS([2]intensity_mean!$C:$C,[2]intensity_mean!$A:$A,A256,[2]intensity_mean!$B:$B,B256)*1000</f>
        <v>54</v>
      </c>
      <c r="F256">
        <f t="shared" si="3"/>
        <v>0</v>
      </c>
    </row>
    <row r="257" spans="1:6">
      <c r="A257" t="s">
        <v>1</v>
      </c>
      <c r="B257" t="s">
        <v>58</v>
      </c>
      <c r="C257" t="s">
        <v>37</v>
      </c>
      <c r="D257">
        <f>_xlfn.MAXIFS([1]intensity_data!$C:$C,[1]intensity_data!$A:$A,A257,[1]intensity_data!$B:$B,B257)</f>
        <v>1</v>
      </c>
      <c r="E257">
        <f>SUMIFS([2]intensity_mean!$C:$C,[2]intensity_mean!$A:$A,A257,[2]intensity_mean!$B:$B,B257)*1000</f>
        <v>1</v>
      </c>
      <c r="F257">
        <f t="shared" si="3"/>
        <v>0</v>
      </c>
    </row>
    <row r="258" spans="1:6">
      <c r="A258" t="s">
        <v>42</v>
      </c>
      <c r="B258" t="s">
        <v>51</v>
      </c>
      <c r="C258" t="s">
        <v>37</v>
      </c>
      <c r="D258">
        <f>_xlfn.MAXIFS([1]intensity_data!$C:$C,[1]intensity_data!$A:$A,A258,[1]intensity_data!$B:$B,B258)</f>
        <v>9400</v>
      </c>
      <c r="E258">
        <f>SUMIFS([2]intensity_mean!$C:$C,[2]intensity_mean!$A:$A,A258,[2]intensity_mean!$B:$B,B258)*1000</f>
        <v>9400</v>
      </c>
      <c r="F258">
        <f t="shared" si="3"/>
        <v>0</v>
      </c>
    </row>
    <row r="259" spans="1:6">
      <c r="A259" t="s">
        <v>42</v>
      </c>
      <c r="B259" t="s">
        <v>50</v>
      </c>
      <c r="C259" t="s">
        <v>37</v>
      </c>
      <c r="D259">
        <f>_xlfn.MAXIFS([1]intensity_data!$C:$C,[1]intensity_data!$A:$A,A259,[1]intensity_data!$B:$B,B259)</f>
        <v>22200</v>
      </c>
      <c r="E259">
        <f>SUMIFS([2]intensity_mean!$C:$C,[2]intensity_mean!$A:$A,A259,[2]intensity_mean!$B:$B,B259)*1000</f>
        <v>22200</v>
      </c>
      <c r="F259">
        <f t="shared" ref="F259:F292" si="4">ROUND(D259-E259,3)</f>
        <v>0</v>
      </c>
    </row>
    <row r="260" spans="1:6">
      <c r="A260" t="s">
        <v>42</v>
      </c>
      <c r="B260" t="s">
        <v>53</v>
      </c>
      <c r="C260" t="s">
        <v>37</v>
      </c>
      <c r="D260">
        <f>_xlfn.MAXIFS([1]intensity_data!$C:$C,[1]intensity_data!$A:$A,A260,[1]intensity_data!$B:$B,B260)</f>
        <v>917224</v>
      </c>
      <c r="E260">
        <f>SUMIFS([2]intensity_mean!$C:$C,[2]intensity_mean!$A:$A,A260,[2]intensity_mean!$B:$B,B260)*1000</f>
        <v>917224</v>
      </c>
      <c r="F260">
        <f t="shared" si="4"/>
        <v>0</v>
      </c>
    </row>
    <row r="261" spans="1:6">
      <c r="A261" t="s">
        <v>42</v>
      </c>
      <c r="B261" t="s">
        <v>60</v>
      </c>
      <c r="C261" t="s">
        <v>37</v>
      </c>
      <c r="D261">
        <f>_xlfn.MAXIFS([1]intensity_data!$C:$C,[1]intensity_data!$A:$A,A261,[1]intensity_data!$B:$B,B261)</f>
        <v>216</v>
      </c>
      <c r="E261">
        <f>SUMIFS([2]intensity_mean!$C:$C,[2]intensity_mean!$A:$A,A261,[2]intensity_mean!$B:$B,B261)*1000</f>
        <v>216</v>
      </c>
      <c r="F261">
        <f t="shared" si="4"/>
        <v>0</v>
      </c>
    </row>
    <row r="262" spans="1:6">
      <c r="A262" t="s">
        <v>42</v>
      </c>
      <c r="B262" t="s">
        <v>61</v>
      </c>
      <c r="C262" t="s">
        <v>37</v>
      </c>
      <c r="D262">
        <f>_xlfn.MAXIFS([1]intensity_data!$C:$C,[1]intensity_data!$A:$A,A262,[1]intensity_data!$B:$B,B262)</f>
        <v>33</v>
      </c>
      <c r="E262">
        <f>SUMIFS([2]intensity_mean!$C:$C,[2]intensity_mean!$A:$A,A262,[2]intensity_mean!$B:$B,B262)*1000</f>
        <v>33</v>
      </c>
      <c r="F262">
        <f t="shared" si="4"/>
        <v>0</v>
      </c>
    </row>
    <row r="263" spans="1:6">
      <c r="A263" t="s">
        <v>42</v>
      </c>
      <c r="B263" t="s">
        <v>56</v>
      </c>
      <c r="C263" t="s">
        <v>37</v>
      </c>
      <c r="D263">
        <f>_xlfn.MAXIFS([1]intensity_data!$C:$C,[1]intensity_data!$A:$A,A263,[1]intensity_data!$B:$B,B263)</f>
        <v>6720</v>
      </c>
      <c r="E263">
        <f>SUMIFS([2]intensity_mean!$C:$C,[2]intensity_mean!$A:$A,A263,[2]intensity_mean!$B:$B,B263)*1000</f>
        <v>6720</v>
      </c>
      <c r="F263">
        <f t="shared" si="4"/>
        <v>0</v>
      </c>
    </row>
    <row r="264" spans="1:6">
      <c r="A264" t="s">
        <v>42</v>
      </c>
      <c r="B264" t="s">
        <v>48</v>
      </c>
      <c r="C264" t="s">
        <v>37</v>
      </c>
      <c r="D264">
        <f>_xlfn.MAXIFS([1]intensity_data!$C:$C,[1]intensity_data!$A:$A,A264,[1]intensity_data!$B:$B,B264)</f>
        <v>376.57</v>
      </c>
      <c r="E264">
        <f>SUMIFS([2]intensity_mean!$C:$C,[2]intensity_mean!$A:$A,A264,[2]intensity_mean!$B:$B,B264)*1000</f>
        <v>376.57</v>
      </c>
      <c r="F264">
        <f t="shared" si="4"/>
        <v>0</v>
      </c>
    </row>
    <row r="265" spans="1:6">
      <c r="A265" t="s">
        <v>42</v>
      </c>
      <c r="B265" t="s">
        <v>46</v>
      </c>
      <c r="C265" t="s">
        <v>37</v>
      </c>
      <c r="D265">
        <f>_xlfn.MAXIFS([1]intensity_data!$C:$C,[1]intensity_data!$A:$A,A265,[1]intensity_data!$B:$B,B265)</f>
        <v>450</v>
      </c>
      <c r="E265">
        <f>SUMIFS([2]intensity_mean!$C:$C,[2]intensity_mean!$A:$A,A265,[2]intensity_mean!$B:$B,B265)*1000</f>
        <v>450</v>
      </c>
      <c r="F265">
        <f t="shared" si="4"/>
        <v>0</v>
      </c>
    </row>
    <row r="266" spans="1:6">
      <c r="A266" t="s">
        <v>42</v>
      </c>
      <c r="B266" t="s">
        <v>47</v>
      </c>
      <c r="C266" t="s">
        <v>37</v>
      </c>
      <c r="D266">
        <f>_xlfn.MAXIFS([1]intensity_data!$C:$C,[1]intensity_data!$A:$A,A266,[1]intensity_data!$B:$B,B266)</f>
        <v>75.314999999999998</v>
      </c>
      <c r="E266">
        <f>SUMIFS([2]intensity_mean!$C:$C,[2]intensity_mean!$A:$A,A266,[2]intensity_mean!$B:$B,B266)*1000</f>
        <v>75.314999999999998</v>
      </c>
      <c r="F266">
        <f t="shared" si="4"/>
        <v>0</v>
      </c>
    </row>
    <row r="267" spans="1:6">
      <c r="A267" t="s">
        <v>42</v>
      </c>
      <c r="B267" t="s">
        <v>62</v>
      </c>
      <c r="C267" t="s">
        <v>37</v>
      </c>
      <c r="D267">
        <f>_xlfn.MAXIFS([1]intensity_data!$C:$C,[1]intensity_data!$A:$A,A267,[1]intensity_data!$B:$B,B267)</f>
        <v>37.656999999999996</v>
      </c>
      <c r="E267">
        <f>SUMIFS([2]intensity_mean!$C:$C,[2]intensity_mean!$A:$A,A267,[2]intensity_mean!$B:$B,B267)*1000</f>
        <v>37.657000000000004</v>
      </c>
      <c r="F267">
        <f t="shared" si="4"/>
        <v>0</v>
      </c>
    </row>
    <row r="268" spans="1:6">
      <c r="A268" t="s">
        <v>42</v>
      </c>
      <c r="B268" t="s">
        <v>63</v>
      </c>
      <c r="C268" t="s">
        <v>37</v>
      </c>
      <c r="D268">
        <f>_xlfn.MAXIFS([1]intensity_data!$C:$C,[1]intensity_data!$A:$A,A268,[1]intensity_data!$B:$B,B268)</f>
        <v>35</v>
      </c>
      <c r="E268">
        <f>SUMIFS([2]intensity_mean!$C:$C,[2]intensity_mean!$A:$A,A268,[2]intensity_mean!$B:$B,B268)*1000</f>
        <v>35</v>
      </c>
      <c r="F268">
        <f t="shared" si="4"/>
        <v>0</v>
      </c>
    </row>
    <row r="269" spans="1:6">
      <c r="A269" t="s">
        <v>42</v>
      </c>
      <c r="B269" t="s">
        <v>64</v>
      </c>
      <c r="C269" t="s">
        <v>37</v>
      </c>
      <c r="D269">
        <f>_xlfn.MAXIFS([1]intensity_data!$C:$C,[1]intensity_data!$A:$A,A269,[1]intensity_data!$B:$B,B269)</f>
        <v>7</v>
      </c>
      <c r="E269">
        <f>SUMIFS([2]intensity_mean!$C:$C,[2]intensity_mean!$A:$A,A269,[2]intensity_mean!$B:$B,B269)*1000</f>
        <v>7</v>
      </c>
      <c r="F269">
        <f t="shared" si="4"/>
        <v>0</v>
      </c>
    </row>
    <row r="270" spans="1:6">
      <c r="A270" t="s">
        <v>42</v>
      </c>
      <c r="B270" t="s">
        <v>65</v>
      </c>
      <c r="C270" t="s">
        <v>37</v>
      </c>
      <c r="D270">
        <f>_xlfn.MAXIFS([1]intensity_data!$C:$C,[1]intensity_data!$A:$A,A270,[1]intensity_data!$B:$B,B270)</f>
        <v>7000</v>
      </c>
      <c r="E270">
        <f>SUMIFS([2]intensity_mean!$C:$C,[2]intensity_mean!$A:$A,A270,[2]intensity_mean!$B:$B,B270)*1000</f>
        <v>7000</v>
      </c>
      <c r="F270">
        <f t="shared" si="4"/>
        <v>0</v>
      </c>
    </row>
    <row r="271" spans="1:6">
      <c r="A271" t="s">
        <v>42</v>
      </c>
      <c r="B271" t="s">
        <v>66</v>
      </c>
      <c r="C271" t="s">
        <v>37</v>
      </c>
      <c r="D271">
        <f>_xlfn.MAXIFS([1]intensity_data!$C:$C,[1]intensity_data!$A:$A,A271,[1]intensity_data!$B:$B,B271)</f>
        <v>7</v>
      </c>
      <c r="E271">
        <f>SUMIFS([2]intensity_mean!$C:$C,[2]intensity_mean!$A:$A,A271,[2]intensity_mean!$B:$B,B271)*1000</f>
        <v>7</v>
      </c>
      <c r="F271">
        <f t="shared" si="4"/>
        <v>0</v>
      </c>
    </row>
    <row r="272" spans="1:6">
      <c r="A272" t="s">
        <v>42</v>
      </c>
      <c r="B272" t="s">
        <v>67</v>
      </c>
      <c r="C272" t="s">
        <v>37</v>
      </c>
      <c r="D272">
        <f>_xlfn.MAXIFS([1]intensity_data!$C:$C,[1]intensity_data!$A:$A,A272,[1]intensity_data!$B:$B,B272)</f>
        <v>10921</v>
      </c>
      <c r="E272">
        <f>SUMIFS([2]intensity_mean!$C:$C,[2]intensity_mean!$A:$A,A272,[2]intensity_mean!$B:$B,B272)*1000</f>
        <v>10921</v>
      </c>
      <c r="F272">
        <f t="shared" si="4"/>
        <v>0</v>
      </c>
    </row>
    <row r="273" spans="1:6">
      <c r="A273" t="s">
        <v>42</v>
      </c>
      <c r="B273" t="s">
        <v>54</v>
      </c>
      <c r="C273" t="s">
        <v>37</v>
      </c>
      <c r="D273">
        <f>_xlfn.MAXIFS([1]intensity_data!$C:$C,[1]intensity_data!$A:$A,A273,[1]intensity_data!$B:$B,B273)</f>
        <v>220</v>
      </c>
      <c r="E273">
        <f>SUMIFS([2]intensity_mean!$C:$C,[2]intensity_mean!$A:$A,A273,[2]intensity_mean!$B:$B,B273)*1000</f>
        <v>220</v>
      </c>
      <c r="F273">
        <f t="shared" si="4"/>
        <v>0</v>
      </c>
    </row>
    <row r="274" spans="1:6">
      <c r="A274" t="s">
        <v>43</v>
      </c>
      <c r="B274" t="s">
        <v>51</v>
      </c>
      <c r="C274" t="s">
        <v>37</v>
      </c>
      <c r="D274">
        <f>_xlfn.MAXIFS([1]intensity_data!$C:$C,[1]intensity_data!$A:$A,A274,[1]intensity_data!$B:$B,B274)</f>
        <v>13200</v>
      </c>
      <c r="E274">
        <f>SUMIFS([2]intensity_mean!$C:$C,[2]intensity_mean!$A:$A,A274,[2]intensity_mean!$B:$B,B274)*1000</f>
        <v>13200</v>
      </c>
      <c r="F274">
        <f t="shared" si="4"/>
        <v>0</v>
      </c>
    </row>
    <row r="275" spans="1:6">
      <c r="A275" t="s">
        <v>43</v>
      </c>
      <c r="B275" t="s">
        <v>50</v>
      </c>
      <c r="C275" t="s">
        <v>37</v>
      </c>
      <c r="D275">
        <f>_xlfn.MAXIFS([1]intensity_data!$C:$C,[1]intensity_data!$A:$A,A275,[1]intensity_data!$B:$B,B275)</f>
        <v>15350</v>
      </c>
      <c r="E275">
        <f>SUMIFS([2]intensity_mean!$C:$C,[2]intensity_mean!$A:$A,A275,[2]intensity_mean!$B:$B,B275)*1000</f>
        <v>15350</v>
      </c>
      <c r="F275">
        <f t="shared" si="4"/>
        <v>0</v>
      </c>
    </row>
    <row r="276" spans="1:6">
      <c r="A276" t="s">
        <v>43</v>
      </c>
      <c r="B276" t="s">
        <v>53</v>
      </c>
      <c r="C276" t="s">
        <v>37</v>
      </c>
      <c r="D276">
        <f>_xlfn.MAXIFS([1]intensity_data!$C:$C,[1]intensity_data!$A:$A,A276,[1]intensity_data!$B:$B,B276)</f>
        <v>204000</v>
      </c>
      <c r="E276">
        <f>SUMIFS([2]intensity_mean!$C:$C,[2]intensity_mean!$A:$A,A276,[2]intensity_mean!$B:$B,B276)*1000</f>
        <v>204000</v>
      </c>
      <c r="F276">
        <f t="shared" si="4"/>
        <v>0</v>
      </c>
    </row>
    <row r="277" spans="1:6">
      <c r="A277" t="s">
        <v>43</v>
      </c>
      <c r="B277" t="s">
        <v>60</v>
      </c>
      <c r="C277" t="s">
        <v>37</v>
      </c>
      <c r="D277">
        <f>_xlfn.MAXIFS([1]intensity_data!$C:$C,[1]intensity_data!$A:$A,A277,[1]intensity_data!$B:$B,B277)</f>
        <v>310</v>
      </c>
      <c r="E277">
        <f>SUMIFS([2]intensity_mean!$C:$C,[2]intensity_mean!$A:$A,A277,[2]intensity_mean!$B:$B,B277)*1000</f>
        <v>310</v>
      </c>
      <c r="F277">
        <f t="shared" si="4"/>
        <v>0</v>
      </c>
    </row>
    <row r="278" spans="1:6">
      <c r="A278" t="s">
        <v>43</v>
      </c>
      <c r="B278" t="s">
        <v>48</v>
      </c>
      <c r="C278" t="s">
        <v>37</v>
      </c>
      <c r="D278">
        <f>_xlfn.MAXIFS([1]intensity_data!$C:$C,[1]intensity_data!$A:$A,A278,[1]intensity_data!$B:$B,B278)</f>
        <v>440</v>
      </c>
      <c r="E278">
        <f>SUMIFS([2]intensity_mean!$C:$C,[2]intensity_mean!$A:$A,A278,[2]intensity_mean!$B:$B,B278)*1000</f>
        <v>440</v>
      </c>
      <c r="F278">
        <f t="shared" si="4"/>
        <v>0</v>
      </c>
    </row>
    <row r="279" spans="1:6">
      <c r="A279" t="s">
        <v>43</v>
      </c>
      <c r="B279" t="s">
        <v>61</v>
      </c>
      <c r="C279" t="s">
        <v>37</v>
      </c>
      <c r="D279">
        <f>_xlfn.MAXIFS([1]intensity_data!$C:$C,[1]intensity_data!$A:$A,A279,[1]intensity_data!$B:$B,B279)</f>
        <v>50</v>
      </c>
      <c r="E279">
        <f>SUMIFS([2]intensity_mean!$C:$C,[2]intensity_mean!$A:$A,A279,[2]intensity_mean!$B:$B,B279)*1000</f>
        <v>50</v>
      </c>
      <c r="F279">
        <f t="shared" si="4"/>
        <v>0</v>
      </c>
    </row>
    <row r="280" spans="1:6">
      <c r="A280" t="s">
        <v>43</v>
      </c>
      <c r="B280" t="s">
        <v>56</v>
      </c>
      <c r="C280" t="s">
        <v>37</v>
      </c>
      <c r="D280">
        <f>_xlfn.MAXIFS([1]intensity_data!$C:$C,[1]intensity_data!$A:$A,A280,[1]intensity_data!$B:$B,B280)</f>
        <v>6720</v>
      </c>
      <c r="E280">
        <f>SUMIFS([2]intensity_mean!$C:$C,[2]intensity_mean!$A:$A,A280,[2]intensity_mean!$B:$B,B280)*1000</f>
        <v>6720</v>
      </c>
      <c r="F280">
        <f t="shared" si="4"/>
        <v>0</v>
      </c>
    </row>
    <row r="281" spans="1:6">
      <c r="A281" t="s">
        <v>43</v>
      </c>
      <c r="B281" t="s">
        <v>46</v>
      </c>
      <c r="C281" t="s">
        <v>37</v>
      </c>
      <c r="D281">
        <f>_xlfn.MAXIFS([1]intensity_data!$C:$C,[1]intensity_data!$A:$A,A281,[1]intensity_data!$B:$B,B281)</f>
        <v>902</v>
      </c>
      <c r="E281">
        <f>SUMIFS([2]intensity_mean!$C:$C,[2]intensity_mean!$A:$A,A281,[2]intensity_mean!$B:$B,B281)*1000</f>
        <v>902</v>
      </c>
      <c r="F281">
        <f t="shared" si="4"/>
        <v>0</v>
      </c>
    </row>
    <row r="282" spans="1:6">
      <c r="A282" t="s">
        <v>43</v>
      </c>
      <c r="B282" t="s">
        <v>63</v>
      </c>
      <c r="C282" t="s">
        <v>37</v>
      </c>
      <c r="D282">
        <f>_xlfn.MAXIFS([1]intensity_data!$C:$C,[1]intensity_data!$A:$A,A282,[1]intensity_data!$B:$B,B282)</f>
        <v>75</v>
      </c>
      <c r="E282">
        <f>SUMIFS([2]intensity_mean!$C:$C,[2]intensity_mean!$A:$A,A282,[2]intensity_mean!$B:$B,B282)*1000</f>
        <v>75</v>
      </c>
      <c r="F282">
        <f t="shared" si="4"/>
        <v>0</v>
      </c>
    </row>
    <row r="283" spans="1:6">
      <c r="A283" t="s">
        <v>43</v>
      </c>
      <c r="B283" t="s">
        <v>47</v>
      </c>
      <c r="C283" t="s">
        <v>37</v>
      </c>
      <c r="D283">
        <f>_xlfn.MAXIFS([1]intensity_data!$C:$C,[1]intensity_data!$A:$A,A283,[1]intensity_data!$B:$B,B283)</f>
        <v>119</v>
      </c>
      <c r="E283">
        <f>SUMIFS([2]intensity_mean!$C:$C,[2]intensity_mean!$A:$A,A283,[2]intensity_mean!$B:$B,B283)*1000</f>
        <v>119</v>
      </c>
      <c r="F283">
        <f t="shared" si="4"/>
        <v>0</v>
      </c>
    </row>
    <row r="284" spans="1:6">
      <c r="A284" t="s">
        <v>43</v>
      </c>
      <c r="B284" t="s">
        <v>62</v>
      </c>
      <c r="C284" t="s">
        <v>37</v>
      </c>
      <c r="D284">
        <f>_xlfn.MAXIFS([1]intensity_data!$C:$C,[1]intensity_data!$A:$A,A284,[1]intensity_data!$B:$B,B284)</f>
        <v>37.700000000000003</v>
      </c>
      <c r="E284">
        <f>SUMIFS([2]intensity_mean!$C:$C,[2]intensity_mean!$A:$A,A284,[2]intensity_mean!$B:$B,B284)*1000</f>
        <v>37.699999999999996</v>
      </c>
      <c r="F284">
        <f t="shared" si="4"/>
        <v>0</v>
      </c>
    </row>
    <row r="285" spans="1:6">
      <c r="A285" t="s">
        <v>43</v>
      </c>
      <c r="B285" t="s">
        <v>64</v>
      </c>
      <c r="C285" t="s">
        <v>37</v>
      </c>
      <c r="D285">
        <f>_xlfn.MAXIFS([1]intensity_data!$C:$C,[1]intensity_data!$A:$A,A285,[1]intensity_data!$B:$B,B285)</f>
        <v>30</v>
      </c>
      <c r="E285">
        <f>SUMIFS([2]intensity_mean!$C:$C,[2]intensity_mean!$A:$A,A285,[2]intensity_mean!$B:$B,B285)*1000</f>
        <v>30</v>
      </c>
      <c r="F285">
        <f t="shared" si="4"/>
        <v>0</v>
      </c>
    </row>
    <row r="286" spans="1:6">
      <c r="A286" t="s">
        <v>43</v>
      </c>
      <c r="B286" t="s">
        <v>65</v>
      </c>
      <c r="C286" t="s">
        <v>37</v>
      </c>
      <c r="D286">
        <f>_xlfn.MAXIFS([1]intensity_data!$C:$C,[1]intensity_data!$A:$A,A286,[1]intensity_data!$B:$B,B286)</f>
        <v>90.4</v>
      </c>
      <c r="E286">
        <f>SUMIFS([2]intensity_mean!$C:$C,[2]intensity_mean!$A:$A,A286,[2]intensity_mean!$B:$B,B286)*1000</f>
        <v>90.399999999999991</v>
      </c>
      <c r="F286">
        <f t="shared" si="4"/>
        <v>0</v>
      </c>
    </row>
    <row r="287" spans="1:6">
      <c r="A287" t="s">
        <v>43</v>
      </c>
      <c r="B287" t="s">
        <v>66</v>
      </c>
      <c r="C287" t="s">
        <v>37</v>
      </c>
      <c r="D287">
        <f>_xlfn.MAXIFS([1]intensity_data!$C:$C,[1]intensity_data!$A:$A,A287,[1]intensity_data!$B:$B,B287)</f>
        <v>6</v>
      </c>
      <c r="E287">
        <f>SUMIFS([2]intensity_mean!$C:$C,[2]intensity_mean!$A:$A,A287,[2]intensity_mean!$B:$B,B287)*1000</f>
        <v>6</v>
      </c>
      <c r="F287">
        <f t="shared" si="4"/>
        <v>0</v>
      </c>
    </row>
    <row r="288" spans="1:6">
      <c r="A288" t="s">
        <v>43</v>
      </c>
      <c r="B288" t="s">
        <v>55</v>
      </c>
      <c r="C288" t="s">
        <v>37</v>
      </c>
      <c r="D288">
        <f>_xlfn.MAXIFS([1]intensity_data!$C:$C,[1]intensity_data!$A:$A,A288,[1]intensity_data!$B:$B,B288)</f>
        <v>800</v>
      </c>
      <c r="E288">
        <f>SUMIFS([2]intensity_mean!$C:$C,[2]intensity_mean!$A:$A,A288,[2]intensity_mean!$B:$B,B288)*1000</f>
        <v>800</v>
      </c>
      <c r="F288">
        <f t="shared" si="4"/>
        <v>0</v>
      </c>
    </row>
    <row r="289" spans="1:6">
      <c r="A289" t="s">
        <v>43</v>
      </c>
      <c r="B289" t="s">
        <v>57</v>
      </c>
      <c r="C289" t="s">
        <v>37</v>
      </c>
      <c r="D289">
        <f>_xlfn.MAXIFS([1]intensity_data!$C:$C,[1]intensity_data!$A:$A,A289,[1]intensity_data!$B:$B,B289)</f>
        <v>5500</v>
      </c>
      <c r="E289">
        <f>SUMIFS([2]intensity_mean!$C:$C,[2]intensity_mean!$A:$A,A289,[2]intensity_mean!$B:$B,B289)*1000</f>
        <v>5500</v>
      </c>
      <c r="F289">
        <f t="shared" si="4"/>
        <v>0</v>
      </c>
    </row>
    <row r="290" spans="1:6">
      <c r="A290" t="s">
        <v>43</v>
      </c>
      <c r="B290" t="s">
        <v>67</v>
      </c>
      <c r="C290" t="s">
        <v>37</v>
      </c>
      <c r="D290">
        <f>_xlfn.MAXIFS([1]intensity_data!$C:$C,[1]intensity_data!$A:$A,A290,[1]intensity_data!$B:$B,B290)</f>
        <v>9580</v>
      </c>
      <c r="E290">
        <f>SUMIFS([2]intensity_mean!$C:$C,[2]intensity_mean!$A:$A,A290,[2]intensity_mean!$B:$B,B290)*1000</f>
        <v>9580</v>
      </c>
      <c r="F290">
        <f t="shared" si="4"/>
        <v>0</v>
      </c>
    </row>
    <row r="291" spans="1:6">
      <c r="A291" t="s">
        <v>43</v>
      </c>
      <c r="B291" t="s">
        <v>54</v>
      </c>
      <c r="C291" t="s">
        <v>37</v>
      </c>
      <c r="D291">
        <f>_xlfn.MAXIFS([1]intensity_data!$C:$C,[1]intensity_data!$A:$A,A291,[1]intensity_data!$B:$B,B291)</f>
        <v>73075</v>
      </c>
      <c r="E291">
        <f>SUMIFS([2]intensity_mean!$C:$C,[2]intensity_mean!$A:$A,A291,[2]intensity_mean!$B:$B,B291)*1000</f>
        <v>73075</v>
      </c>
      <c r="F291">
        <f t="shared" si="4"/>
        <v>0</v>
      </c>
    </row>
    <row r="292" spans="1:6">
      <c r="A292" t="s">
        <v>43</v>
      </c>
      <c r="B292" t="s">
        <v>68</v>
      </c>
      <c r="C292" t="s">
        <v>37</v>
      </c>
      <c r="D292">
        <f>_xlfn.MAXIFS([1]intensity_data!$C:$C,[1]intensity_data!$A:$A,A292,[1]intensity_data!$B:$B,B292)</f>
        <v>2</v>
      </c>
      <c r="E292">
        <f>SUMIFS([2]intensity_mean!$C:$C,[2]intensity_mean!$A:$A,A292,[2]intensity_mean!$B:$B,B292)*1000</f>
        <v>2</v>
      </c>
      <c r="F292">
        <f t="shared" si="4"/>
        <v>0</v>
      </c>
    </row>
  </sheetData>
  <sortState xmlns:xlrd2="http://schemas.microsoft.com/office/spreadsheetml/2017/richdata2" ref="G19:I84">
    <sortCondition ref="G19:G84"/>
    <sortCondition ref="I19:I84"/>
    <sortCondition ref="H19:H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3458-6EF2-4EFA-B0B9-D79A0FC5A8F7}">
  <dimension ref="A1:G1123"/>
  <sheetViews>
    <sheetView workbookViewId="0"/>
  </sheetViews>
  <sheetFormatPr defaultRowHeight="14"/>
  <cols>
    <col min="3" max="3" width="19.08203125" customWidth="1"/>
    <col min="4" max="4" width="16.33203125" customWidth="1"/>
    <col min="6" max="6" width="11" customWidth="1"/>
  </cols>
  <sheetData>
    <row r="1" spans="1:7">
      <c r="A1" t="s">
        <v>17</v>
      </c>
      <c r="B1" t="s">
        <v>18</v>
      </c>
      <c r="C1" t="s">
        <v>72</v>
      </c>
      <c r="D1" t="s">
        <v>22</v>
      </c>
      <c r="E1" t="s">
        <v>20</v>
      </c>
      <c r="F1" t="s">
        <v>85</v>
      </c>
      <c r="G1" t="s">
        <v>79</v>
      </c>
    </row>
    <row r="2" spans="1:7">
      <c r="A2">
        <v>2025</v>
      </c>
      <c r="B2" t="s">
        <v>21</v>
      </c>
      <c r="C2" t="s">
        <v>0</v>
      </c>
      <c r="D2" t="s">
        <v>23</v>
      </c>
      <c r="E2" cm="1">
        <f t="array" ref="E2">IF(A2=2025,SUMPRODUCT('[3]Cap IRA'!$F$30:$AL$46,('[3]Cap IRA'!$D$30:$D$46=C2)*('[3]Cap IRA'!$F$29:$AL$29=A2)*('[3]Cap IRA'!$F$28:$AL$28=D2))/4,SUMPRODUCT('[3]Cap IRA'!$F$30:$AL$46,('[3]Cap IRA'!$D$30:$D$46=C2)*('[3]Cap IRA'!$F$29:$AL$29=A2)*('[3]Cap IRA'!$F$28:$AL$28=D2))/5)</f>
        <v>-9.5250000000000057E-2</v>
      </c>
      <c r="F2" cm="1">
        <f t="array" ref="F2">IF(A2=2025,SUMPRODUCT('[3]Cap IRA'!$F$71:$AL$87,('[3]Cap IRA'!$D$71:$D$87=C2)*('[3]Cap IRA'!$F$70:$AL$70=A2)*('[3]Cap IRA'!$F$69:$AL$69=D2))/4,SUMPRODUCT('[3]Cap IRA'!$F$71:$AL$87,('[3]Cap IRA'!$D$71:$D$87=C2)*('[3]Cap IRA'!$F$70:$AL$70=A2)*('[3]Cap IRA'!$F$69:$AL$69=D2))/5)</f>
        <v>-9.5250000000000057E-2</v>
      </c>
      <c r="G2">
        <f>E2-F2</f>
        <v>0</v>
      </c>
    </row>
    <row r="3" spans="1:7">
      <c r="A3">
        <v>2025</v>
      </c>
      <c r="B3" t="s">
        <v>21</v>
      </c>
      <c r="C3" t="s">
        <v>1</v>
      </c>
      <c r="D3" t="s">
        <v>23</v>
      </c>
      <c r="E3" cm="1">
        <f t="array" ref="E3">IF(A3=2025,SUMPRODUCT('[3]Cap IRA'!$F$30:$AL$46,('[3]Cap IRA'!$D$30:$D$46=C3)*('[3]Cap IRA'!$F$29:$AL$29=A3)*('[3]Cap IRA'!$F$28:$AL$28=D3))/4,SUMPRODUCT('[3]Cap IRA'!$F$30:$AL$46,('[3]Cap IRA'!$D$30:$D$46=C3)*('[3]Cap IRA'!$F$29:$AL$29=A3)*('[3]Cap IRA'!$F$28:$AL$28=D3))/5)</f>
        <v>0.75</v>
      </c>
      <c r="F3" cm="1">
        <f t="array" ref="F3">IF(A3=2025,SUMPRODUCT('[3]Cap IRA'!$F$71:$AL$87,('[3]Cap IRA'!$D$71:$D$87=C3)*('[3]Cap IRA'!$F$70:$AL$70=A3)*('[3]Cap IRA'!$F$69:$AL$69=D3))/4,SUMPRODUCT('[3]Cap IRA'!$F$71:$AL$87,('[3]Cap IRA'!$D$71:$D$87=C3)*('[3]Cap IRA'!$F$70:$AL$70=A3)*('[3]Cap IRA'!$F$69:$AL$69=D3))/5)</f>
        <v>0.75</v>
      </c>
      <c r="G3">
        <f t="shared" ref="G3:G66" si="0">E3-F3</f>
        <v>0</v>
      </c>
    </row>
    <row r="4" spans="1:7">
      <c r="A4">
        <v>2025</v>
      </c>
      <c r="B4" t="s">
        <v>21</v>
      </c>
      <c r="C4" t="s">
        <v>2</v>
      </c>
      <c r="D4" t="s">
        <v>23</v>
      </c>
      <c r="E4" cm="1">
        <f t="array" ref="E4">IF(A4=2025,SUMPRODUCT('[3]Cap IRA'!$F$30:$AL$46,('[3]Cap IRA'!$D$30:$D$46=C4)*('[3]Cap IRA'!$F$29:$AL$29=A4)*('[3]Cap IRA'!$F$28:$AL$28=D4))/4,SUMPRODUCT('[3]Cap IRA'!$F$30:$AL$46,('[3]Cap IRA'!$D$30:$D$46=C4)*('[3]Cap IRA'!$F$29:$AL$29=A4)*('[3]Cap IRA'!$F$28:$AL$28=D4))/5)</f>
        <v>-4.4750000000000512E-2</v>
      </c>
      <c r="F4" cm="1">
        <f t="array" ref="F4">IF(A4=2025,SUMPRODUCT('[3]Cap IRA'!$F$71:$AL$87,('[3]Cap IRA'!$D$71:$D$87=C4)*('[3]Cap IRA'!$F$70:$AL$70=A4)*('[3]Cap IRA'!$F$69:$AL$69=D4))/4,SUMPRODUCT('[3]Cap IRA'!$F$71:$AL$87,('[3]Cap IRA'!$D$71:$D$87=C4)*('[3]Cap IRA'!$F$70:$AL$70=A4)*('[3]Cap IRA'!$F$69:$AL$69=D4))/5)</f>
        <v>-4.4750000000000512E-2</v>
      </c>
      <c r="G4">
        <f t="shared" si="0"/>
        <v>0</v>
      </c>
    </row>
    <row r="5" spans="1:7">
      <c r="A5">
        <v>2025</v>
      </c>
      <c r="B5" t="s">
        <v>21</v>
      </c>
      <c r="C5" t="s">
        <v>3</v>
      </c>
      <c r="D5" t="s">
        <v>23</v>
      </c>
      <c r="E5" cm="1">
        <f t="array" ref="E5">IF(A5=2025,SUMPRODUCT('[3]Cap IRA'!$F$30:$AL$46,('[3]Cap IRA'!$D$30:$D$46=C5)*('[3]Cap IRA'!$F$29:$AL$29=A5)*('[3]Cap IRA'!$F$28:$AL$28=D5))/4,SUMPRODUCT('[3]Cap IRA'!$F$30:$AL$46,('[3]Cap IRA'!$D$30:$D$46=C5)*('[3]Cap IRA'!$F$29:$AL$29=A5)*('[3]Cap IRA'!$F$28:$AL$28=D5))/5)</f>
        <v>-11.742749999999999</v>
      </c>
      <c r="F5" cm="1">
        <f t="array" ref="F5">IF(A5=2025,SUMPRODUCT('[3]Cap IRA'!$F$71:$AL$87,('[3]Cap IRA'!$D$71:$D$87=C5)*('[3]Cap IRA'!$F$70:$AL$70=A5)*('[3]Cap IRA'!$F$69:$AL$69=D5))/4,SUMPRODUCT('[3]Cap IRA'!$F$71:$AL$87,('[3]Cap IRA'!$D$71:$D$87=C5)*('[3]Cap IRA'!$F$70:$AL$70=A5)*('[3]Cap IRA'!$F$69:$AL$69=D5))/5)</f>
        <v>-11.742749999999999</v>
      </c>
      <c r="G5">
        <f t="shared" si="0"/>
        <v>0</v>
      </c>
    </row>
    <row r="6" spans="1:7">
      <c r="A6">
        <v>2025</v>
      </c>
      <c r="B6" t="s">
        <v>21</v>
      </c>
      <c r="C6" t="s">
        <v>4</v>
      </c>
      <c r="D6" t="s">
        <v>23</v>
      </c>
      <c r="E6" cm="1">
        <f t="array" ref="E6">IF(A6=2025,SUMPRODUCT('[3]Cap IRA'!$F$30:$AL$46,('[3]Cap IRA'!$D$30:$D$46=C6)*('[3]Cap IRA'!$F$29:$AL$29=A6)*('[3]Cap IRA'!$F$28:$AL$28=D6))/4,SUMPRODUCT('[3]Cap IRA'!$F$30:$AL$46,('[3]Cap IRA'!$D$30:$D$46=C6)*('[3]Cap IRA'!$F$29:$AL$29=A6)*('[3]Cap IRA'!$F$28:$AL$28=D6))/5)</f>
        <v>0</v>
      </c>
      <c r="F6" cm="1">
        <f t="array" ref="F6">IF(A6=2025,SUMPRODUCT('[3]Cap IRA'!$F$71:$AL$87,('[3]Cap IRA'!$D$71:$D$87=C6)*('[3]Cap IRA'!$F$70:$AL$70=A6)*('[3]Cap IRA'!$F$69:$AL$69=D6))/4,SUMPRODUCT('[3]Cap IRA'!$F$71:$AL$87,('[3]Cap IRA'!$D$71:$D$87=C6)*('[3]Cap IRA'!$F$70:$AL$70=A6)*('[3]Cap IRA'!$F$69:$AL$69=D6))/5)</f>
        <v>0</v>
      </c>
      <c r="G6">
        <f t="shared" si="0"/>
        <v>0</v>
      </c>
    </row>
    <row r="7" spans="1:7">
      <c r="A7">
        <v>2025</v>
      </c>
      <c r="B7" t="s">
        <v>21</v>
      </c>
      <c r="C7" t="s">
        <v>5</v>
      </c>
      <c r="D7" t="s">
        <v>23</v>
      </c>
      <c r="E7" cm="1">
        <f t="array" ref="E7">IF(A7=2025,SUMPRODUCT('[3]Cap IRA'!$F$30:$AL$46,('[3]Cap IRA'!$D$30:$D$46=C7)*('[3]Cap IRA'!$F$29:$AL$29=A7)*('[3]Cap IRA'!$F$28:$AL$28=D7))/4,SUMPRODUCT('[3]Cap IRA'!$F$30:$AL$46,('[3]Cap IRA'!$D$30:$D$46=C7)*('[3]Cap IRA'!$F$29:$AL$29=A7)*('[3]Cap IRA'!$F$28:$AL$28=D7))/5)</f>
        <v>-15.685499999999998</v>
      </c>
      <c r="F7" cm="1">
        <f t="array" ref="F7">IF(A7=2025,SUMPRODUCT('[3]Cap IRA'!$F$71:$AL$87,('[3]Cap IRA'!$D$71:$D$87=C7)*('[3]Cap IRA'!$F$70:$AL$70=A7)*('[3]Cap IRA'!$F$69:$AL$69=D7))/4,SUMPRODUCT('[3]Cap IRA'!$F$71:$AL$87,('[3]Cap IRA'!$D$71:$D$87=C7)*('[3]Cap IRA'!$F$70:$AL$70=A7)*('[3]Cap IRA'!$F$69:$AL$69=D7))/5)</f>
        <v>-15.685499999999998</v>
      </c>
      <c r="G7">
        <f t="shared" si="0"/>
        <v>0</v>
      </c>
    </row>
    <row r="8" spans="1:7">
      <c r="A8">
        <v>2025</v>
      </c>
      <c r="B8" t="s">
        <v>21</v>
      </c>
      <c r="C8" t="s">
        <v>6</v>
      </c>
      <c r="D8" t="s">
        <v>23</v>
      </c>
      <c r="E8" cm="1">
        <f t="array" ref="E8">IF(A8=2025,SUMPRODUCT('[3]Cap IRA'!$F$30:$AL$46,('[3]Cap IRA'!$D$30:$D$46=C8)*('[3]Cap IRA'!$F$29:$AL$29=A8)*('[3]Cap IRA'!$F$28:$AL$28=D8))/4,SUMPRODUCT('[3]Cap IRA'!$F$30:$AL$46,('[3]Cap IRA'!$D$30:$D$46=C8)*('[3]Cap IRA'!$F$29:$AL$29=A8)*('[3]Cap IRA'!$F$28:$AL$28=D8))/5)</f>
        <v>0</v>
      </c>
      <c r="F8" cm="1">
        <f t="array" ref="F8">IF(A8=2025,SUMPRODUCT('[3]Cap IRA'!$F$71:$AL$87,('[3]Cap IRA'!$D$71:$D$87=C8)*('[3]Cap IRA'!$F$70:$AL$70=A8)*('[3]Cap IRA'!$F$69:$AL$69=D8))/4,SUMPRODUCT('[3]Cap IRA'!$F$71:$AL$87,('[3]Cap IRA'!$D$71:$D$87=C8)*('[3]Cap IRA'!$F$70:$AL$70=A8)*('[3]Cap IRA'!$F$69:$AL$69=D8))/5)</f>
        <v>0</v>
      </c>
      <c r="G8">
        <f t="shared" si="0"/>
        <v>0</v>
      </c>
    </row>
    <row r="9" spans="1:7">
      <c r="A9">
        <v>2025</v>
      </c>
      <c r="B9" t="s">
        <v>21</v>
      </c>
      <c r="C9" t="s">
        <v>7</v>
      </c>
      <c r="D9" t="s">
        <v>23</v>
      </c>
      <c r="E9" cm="1">
        <f t="array" ref="E9">IF(A9=2025,SUMPRODUCT('[3]Cap IRA'!$F$30:$AL$46,('[3]Cap IRA'!$D$30:$D$46=C9)*('[3]Cap IRA'!$F$29:$AL$29=A9)*('[3]Cap IRA'!$F$28:$AL$28=D9))/4,SUMPRODUCT('[3]Cap IRA'!$F$30:$AL$46,('[3]Cap IRA'!$D$30:$D$46=C9)*('[3]Cap IRA'!$F$29:$AL$29=A9)*('[3]Cap IRA'!$F$28:$AL$28=D9))/5)</f>
        <v>-2.0485000000000042</v>
      </c>
      <c r="F9" cm="1">
        <f t="array" ref="F9">IF(A9=2025,SUMPRODUCT('[3]Cap IRA'!$F$71:$AL$87,('[3]Cap IRA'!$D$71:$D$87=C9)*('[3]Cap IRA'!$F$70:$AL$70=A9)*('[3]Cap IRA'!$F$69:$AL$69=D9))/4,SUMPRODUCT('[3]Cap IRA'!$F$71:$AL$87,('[3]Cap IRA'!$D$71:$D$87=C9)*('[3]Cap IRA'!$F$70:$AL$70=A9)*('[3]Cap IRA'!$F$69:$AL$69=D9))/5)</f>
        <v>-2.0485000000000042</v>
      </c>
      <c r="G9">
        <f t="shared" si="0"/>
        <v>0</v>
      </c>
    </row>
    <row r="10" spans="1:7">
      <c r="A10">
        <v>2025</v>
      </c>
      <c r="B10" t="s">
        <v>21</v>
      </c>
      <c r="C10" t="s">
        <v>8</v>
      </c>
      <c r="D10" t="s">
        <v>23</v>
      </c>
      <c r="E10" cm="1">
        <f t="array" ref="E10">IF(A10=2025,SUMPRODUCT('[3]Cap IRA'!$F$30:$AL$46,('[3]Cap IRA'!$D$30:$D$46=C10)*('[3]Cap IRA'!$F$29:$AL$29=A10)*('[3]Cap IRA'!$F$28:$AL$28=D10))/4,SUMPRODUCT('[3]Cap IRA'!$F$30:$AL$46,('[3]Cap IRA'!$D$30:$D$46=C10)*('[3]Cap IRA'!$F$29:$AL$29=A10)*('[3]Cap IRA'!$F$28:$AL$28=D10))/5)</f>
        <v>0</v>
      </c>
      <c r="F10" cm="1">
        <f t="array" ref="F10">IF(A10=2025,SUMPRODUCT('[3]Cap IRA'!$F$71:$AL$87,('[3]Cap IRA'!$D$71:$D$87=C10)*('[3]Cap IRA'!$F$70:$AL$70=A10)*('[3]Cap IRA'!$F$69:$AL$69=D10))/4,SUMPRODUCT('[3]Cap IRA'!$F$71:$AL$87,('[3]Cap IRA'!$D$71:$D$87=C10)*('[3]Cap IRA'!$F$70:$AL$70=A10)*('[3]Cap IRA'!$F$69:$AL$69=D10))/5)</f>
        <v>0</v>
      </c>
      <c r="G10">
        <f t="shared" si="0"/>
        <v>0</v>
      </c>
    </row>
    <row r="11" spans="1:7">
      <c r="A11">
        <v>2025</v>
      </c>
      <c r="B11" t="s">
        <v>21</v>
      </c>
      <c r="C11" t="s">
        <v>9</v>
      </c>
      <c r="D11" t="s">
        <v>23</v>
      </c>
      <c r="E11" cm="1">
        <f t="array" ref="E11">IF(A11=2025,SUMPRODUCT('[3]Cap IRA'!$F$30:$AL$46,('[3]Cap IRA'!$D$30:$D$46=C11)*('[3]Cap IRA'!$F$29:$AL$29=A11)*('[3]Cap IRA'!$F$28:$AL$28=D11))/4,SUMPRODUCT('[3]Cap IRA'!$F$30:$AL$46,('[3]Cap IRA'!$D$30:$D$46=C11)*('[3]Cap IRA'!$F$29:$AL$29=A11)*('[3]Cap IRA'!$F$28:$AL$28=D11))/5)</f>
        <v>-7.6752499999999984</v>
      </c>
      <c r="F11" cm="1">
        <f t="array" ref="F11">IF(A11=2025,SUMPRODUCT('[3]Cap IRA'!$F$71:$AL$87,('[3]Cap IRA'!$D$71:$D$87=C11)*('[3]Cap IRA'!$F$70:$AL$70=A11)*('[3]Cap IRA'!$F$69:$AL$69=D11))/4,SUMPRODUCT('[3]Cap IRA'!$F$71:$AL$87,('[3]Cap IRA'!$D$71:$D$87=C11)*('[3]Cap IRA'!$F$70:$AL$70=A11)*('[3]Cap IRA'!$F$69:$AL$69=D11))/5)</f>
        <v>-7.6752499999999984</v>
      </c>
      <c r="G11">
        <f t="shared" si="0"/>
        <v>0</v>
      </c>
    </row>
    <row r="12" spans="1:7">
      <c r="A12">
        <v>2025</v>
      </c>
      <c r="B12" t="s">
        <v>21</v>
      </c>
      <c r="C12" t="s">
        <v>10</v>
      </c>
      <c r="D12" t="s">
        <v>23</v>
      </c>
      <c r="E12" cm="1">
        <f t="array" ref="E12">IF(A12=2025,SUMPRODUCT('[3]Cap IRA'!$F$30:$AL$46,('[3]Cap IRA'!$D$30:$D$46=C12)*('[3]Cap IRA'!$F$29:$AL$29=A12)*('[3]Cap IRA'!$F$28:$AL$28=D12))/4,SUMPRODUCT('[3]Cap IRA'!$F$30:$AL$46,('[3]Cap IRA'!$D$30:$D$46=C12)*('[3]Cap IRA'!$F$29:$AL$29=A12)*('[3]Cap IRA'!$F$28:$AL$28=D12))/5)</f>
        <v>0</v>
      </c>
      <c r="F12" cm="1">
        <f t="array" ref="F12">IF(A12=2025,SUMPRODUCT('[3]Cap IRA'!$F$71:$AL$87,('[3]Cap IRA'!$D$71:$D$87=C12)*('[3]Cap IRA'!$F$70:$AL$70=A12)*('[3]Cap IRA'!$F$69:$AL$69=D12))/4,SUMPRODUCT('[3]Cap IRA'!$F$71:$AL$87,('[3]Cap IRA'!$D$71:$D$87=C12)*('[3]Cap IRA'!$F$70:$AL$70=A12)*('[3]Cap IRA'!$F$69:$AL$69=D12))/5)</f>
        <v>0</v>
      </c>
      <c r="G12">
        <f t="shared" si="0"/>
        <v>0</v>
      </c>
    </row>
    <row r="13" spans="1:7">
      <c r="A13">
        <v>2025</v>
      </c>
      <c r="B13" t="s">
        <v>21</v>
      </c>
      <c r="C13" t="s">
        <v>11</v>
      </c>
      <c r="D13" t="s">
        <v>23</v>
      </c>
      <c r="E13" cm="1">
        <f t="array" ref="E13">IF(A13=2025,SUMPRODUCT('[3]Cap IRA'!$F$30:$AL$46,('[3]Cap IRA'!$D$30:$D$46=C13)*('[3]Cap IRA'!$F$29:$AL$29=A13)*('[3]Cap IRA'!$F$28:$AL$28=D13))/4,SUMPRODUCT('[3]Cap IRA'!$F$30:$AL$46,('[3]Cap IRA'!$D$30:$D$46=C13)*('[3]Cap IRA'!$F$29:$AL$29=A13)*('[3]Cap IRA'!$F$28:$AL$28=D13))/5)</f>
        <v>17.014499999999998</v>
      </c>
      <c r="F13" cm="1">
        <f t="array" ref="F13">IF(A13=2025,SUMPRODUCT('[3]Cap IRA'!$F$71:$AL$87,('[3]Cap IRA'!$D$71:$D$87=C13)*('[3]Cap IRA'!$F$70:$AL$70=A13)*('[3]Cap IRA'!$F$69:$AL$69=D13))/4,SUMPRODUCT('[3]Cap IRA'!$F$71:$AL$87,('[3]Cap IRA'!$D$71:$D$87=C13)*('[3]Cap IRA'!$F$70:$AL$70=A13)*('[3]Cap IRA'!$F$69:$AL$69=D13))/5)</f>
        <v>17.014499999999998</v>
      </c>
      <c r="G13">
        <f t="shared" si="0"/>
        <v>0</v>
      </c>
    </row>
    <row r="14" spans="1:7">
      <c r="A14">
        <v>2025</v>
      </c>
      <c r="B14" t="s">
        <v>21</v>
      </c>
      <c r="C14" t="s">
        <v>12</v>
      </c>
      <c r="D14" t="s">
        <v>23</v>
      </c>
      <c r="E14" cm="1">
        <f t="array" ref="E14">IF(A14=2025,SUMPRODUCT('[3]Cap IRA'!$F$30:$AL$46,('[3]Cap IRA'!$D$30:$D$46=C14)*('[3]Cap IRA'!$F$29:$AL$29=A14)*('[3]Cap IRA'!$F$28:$AL$28=D14))/4,SUMPRODUCT('[3]Cap IRA'!$F$30:$AL$46,('[3]Cap IRA'!$D$30:$D$46=C14)*('[3]Cap IRA'!$F$29:$AL$29=A14)*('[3]Cap IRA'!$F$28:$AL$28=D14))/5)</f>
        <v>27.067250000000001</v>
      </c>
      <c r="F14" cm="1">
        <f t="array" ref="F14">IF(A14=2025,SUMPRODUCT('[3]Cap IRA'!$F$71:$AL$87,('[3]Cap IRA'!$D$71:$D$87=C14)*('[3]Cap IRA'!$F$70:$AL$70=A14)*('[3]Cap IRA'!$F$69:$AL$69=D14))/4,SUMPRODUCT('[3]Cap IRA'!$F$71:$AL$87,('[3]Cap IRA'!$D$71:$D$87=C14)*('[3]Cap IRA'!$F$70:$AL$70=A14)*('[3]Cap IRA'!$F$69:$AL$69=D14))/5)</f>
        <v>27.067250000000001</v>
      </c>
      <c r="G14">
        <f t="shared" si="0"/>
        <v>0</v>
      </c>
    </row>
    <row r="15" spans="1:7">
      <c r="A15">
        <v>2025</v>
      </c>
      <c r="B15" t="s">
        <v>21</v>
      </c>
      <c r="C15" t="s">
        <v>13</v>
      </c>
      <c r="D15" t="s">
        <v>23</v>
      </c>
      <c r="E15" cm="1">
        <f t="array" ref="E15">IF(A15=2025,SUMPRODUCT('[3]Cap IRA'!$F$30:$AL$46,('[3]Cap IRA'!$D$30:$D$46=C15)*('[3]Cap IRA'!$F$29:$AL$29=A15)*('[3]Cap IRA'!$F$28:$AL$28=D15))/4,SUMPRODUCT('[3]Cap IRA'!$F$30:$AL$46,('[3]Cap IRA'!$D$30:$D$46=C15)*('[3]Cap IRA'!$F$29:$AL$29=A15)*('[3]Cap IRA'!$F$28:$AL$28=D15))/5)</f>
        <v>8.4108249999999991</v>
      </c>
      <c r="F15" cm="1">
        <f t="array" ref="F15">IF(A15=2025,SUMPRODUCT('[3]Cap IRA'!$F$71:$AL$87,('[3]Cap IRA'!$D$71:$D$87=C15)*('[3]Cap IRA'!$F$70:$AL$70=A15)*('[3]Cap IRA'!$F$69:$AL$69=D15))/4,SUMPRODUCT('[3]Cap IRA'!$F$71:$AL$87,('[3]Cap IRA'!$D$71:$D$87=C15)*('[3]Cap IRA'!$F$70:$AL$70=A15)*('[3]Cap IRA'!$F$69:$AL$69=D15))/5)</f>
        <v>8.4108249999999991</v>
      </c>
      <c r="G15">
        <f t="shared" si="0"/>
        <v>0</v>
      </c>
    </row>
    <row r="16" spans="1:7">
      <c r="A16">
        <v>2025</v>
      </c>
      <c r="B16" t="s">
        <v>21</v>
      </c>
      <c r="C16" t="s">
        <v>14</v>
      </c>
      <c r="D16" t="s">
        <v>23</v>
      </c>
      <c r="E16" cm="1">
        <f t="array" ref="E16">IF(A16=2025,SUMPRODUCT('[3]Cap IRA'!$F$30:$AL$46,('[3]Cap IRA'!$D$30:$D$46=C16)*('[3]Cap IRA'!$F$29:$AL$29=A16)*('[3]Cap IRA'!$F$28:$AL$28=D16))/4,SUMPRODUCT('[3]Cap IRA'!$F$30:$AL$46,('[3]Cap IRA'!$D$30:$D$46=C16)*('[3]Cap IRA'!$F$29:$AL$29=A16)*('[3]Cap IRA'!$F$28:$AL$28=D16))/5)</f>
        <v>0</v>
      </c>
      <c r="F16" cm="1">
        <f t="array" ref="F16">IF(A16=2025,SUMPRODUCT('[3]Cap IRA'!$F$71:$AL$87,('[3]Cap IRA'!$D$71:$D$87=C16)*('[3]Cap IRA'!$F$70:$AL$70=A16)*('[3]Cap IRA'!$F$69:$AL$69=D16))/4,SUMPRODUCT('[3]Cap IRA'!$F$71:$AL$87,('[3]Cap IRA'!$D$71:$D$87=C16)*('[3]Cap IRA'!$F$70:$AL$70=A16)*('[3]Cap IRA'!$F$69:$AL$69=D16))/5)</f>
        <v>0</v>
      </c>
      <c r="G16">
        <f t="shared" si="0"/>
        <v>0</v>
      </c>
    </row>
    <row r="17" spans="1:7">
      <c r="A17">
        <v>2025</v>
      </c>
      <c r="B17" t="s">
        <v>21</v>
      </c>
      <c r="C17" t="s">
        <v>15</v>
      </c>
      <c r="D17" t="s">
        <v>23</v>
      </c>
      <c r="E17" cm="1">
        <f t="array" ref="E17">IF(A17=2025,SUMPRODUCT('[3]Cap IRA'!$F$30:$AL$46,('[3]Cap IRA'!$D$30:$D$46=C17)*('[3]Cap IRA'!$F$29:$AL$29=A17)*('[3]Cap IRA'!$F$28:$AL$28=D17))/4,SUMPRODUCT('[3]Cap IRA'!$F$30:$AL$46,('[3]Cap IRA'!$D$30:$D$46=C17)*('[3]Cap IRA'!$F$29:$AL$29=A17)*('[3]Cap IRA'!$F$28:$AL$28=D17))/5)</f>
        <v>-3.3745750000000001</v>
      </c>
      <c r="F17" cm="1">
        <f t="array" ref="F17">IF(A17=2025,SUMPRODUCT('[3]Cap IRA'!$F$71:$AL$87,('[3]Cap IRA'!$D$71:$D$87=C17)*('[3]Cap IRA'!$F$70:$AL$70=A17)*('[3]Cap IRA'!$F$69:$AL$69=D17))/4,SUMPRODUCT('[3]Cap IRA'!$F$71:$AL$87,('[3]Cap IRA'!$D$71:$D$87=C17)*('[3]Cap IRA'!$F$70:$AL$70=A17)*('[3]Cap IRA'!$F$69:$AL$69=D17))/5)</f>
        <v>-3.3745750000000001</v>
      </c>
      <c r="G17">
        <f t="shared" si="0"/>
        <v>0</v>
      </c>
    </row>
    <row r="18" spans="1:7">
      <c r="A18">
        <v>2025</v>
      </c>
      <c r="B18" t="s">
        <v>21</v>
      </c>
      <c r="C18" t="s">
        <v>16</v>
      </c>
      <c r="D18" t="s">
        <v>23</v>
      </c>
      <c r="E18" cm="1">
        <f t="array" ref="E18">IF(A18=2025,SUMPRODUCT('[3]Cap IRA'!$F$30:$AL$46,('[3]Cap IRA'!$D$30:$D$46=C18)*('[3]Cap IRA'!$F$29:$AL$29=A18)*('[3]Cap IRA'!$F$28:$AL$28=D18))/4,SUMPRODUCT('[3]Cap IRA'!$F$30:$AL$46,('[3]Cap IRA'!$D$30:$D$46=C18)*('[3]Cap IRA'!$F$29:$AL$29=A18)*('[3]Cap IRA'!$F$28:$AL$28=D18))/5)</f>
        <v>6.6289999999999996</v>
      </c>
      <c r="F18" cm="1">
        <f t="array" ref="F18">IF(A18=2025,SUMPRODUCT('[3]Cap IRA'!$F$71:$AL$87,('[3]Cap IRA'!$D$71:$D$87=C18)*('[3]Cap IRA'!$F$70:$AL$70=A18)*('[3]Cap IRA'!$F$69:$AL$69=D18))/4,SUMPRODUCT('[3]Cap IRA'!$F$71:$AL$87,('[3]Cap IRA'!$D$71:$D$87=C18)*('[3]Cap IRA'!$F$70:$AL$70=A18)*('[3]Cap IRA'!$F$69:$AL$69=D18))/5)</f>
        <v>6.6289999999999996</v>
      </c>
      <c r="G18">
        <f t="shared" si="0"/>
        <v>0</v>
      </c>
    </row>
    <row r="19" spans="1:7">
      <c r="A19">
        <v>2030</v>
      </c>
      <c r="B19" t="s">
        <v>21</v>
      </c>
      <c r="C19" t="s">
        <v>0</v>
      </c>
      <c r="D19" t="s">
        <v>23</v>
      </c>
      <c r="E19" cm="1">
        <f t="array" ref="E19">IF(A19=2025,SUMPRODUCT('[3]Cap IRA'!$F$30:$AL$46,('[3]Cap IRA'!$D$30:$D$46=C19)*('[3]Cap IRA'!$F$29:$AL$29=A19)*('[3]Cap IRA'!$F$28:$AL$28=D19))/4,SUMPRODUCT('[3]Cap IRA'!$F$30:$AL$46,('[3]Cap IRA'!$D$30:$D$46=C19)*('[3]Cap IRA'!$F$29:$AL$29=A19)*('[3]Cap IRA'!$F$28:$AL$28=D19))/5)</f>
        <v>0</v>
      </c>
      <c r="F19" cm="1">
        <f t="array" ref="F19">IF(A19=2025,SUMPRODUCT('[3]Cap IRA'!$F$71:$AL$87,('[3]Cap IRA'!$D$71:$D$87=C19)*('[3]Cap IRA'!$F$70:$AL$70=A19)*('[3]Cap IRA'!$F$69:$AL$69=D19))/4,SUMPRODUCT('[3]Cap IRA'!$F$71:$AL$87,('[3]Cap IRA'!$D$71:$D$87=C19)*('[3]Cap IRA'!$F$70:$AL$70=A19)*('[3]Cap IRA'!$F$69:$AL$69=D19))/5)</f>
        <v>0</v>
      </c>
      <c r="G19">
        <f t="shared" si="0"/>
        <v>0</v>
      </c>
    </row>
    <row r="20" spans="1:7">
      <c r="A20">
        <v>2030</v>
      </c>
      <c r="B20" t="s">
        <v>21</v>
      </c>
      <c r="C20" t="s">
        <v>1</v>
      </c>
      <c r="D20" t="s">
        <v>23</v>
      </c>
      <c r="E20" cm="1">
        <f t="array" ref="E20">IF(A20=2025,SUMPRODUCT('[3]Cap IRA'!$F$30:$AL$46,('[3]Cap IRA'!$D$30:$D$46=C20)*('[3]Cap IRA'!$F$29:$AL$29=A20)*('[3]Cap IRA'!$F$28:$AL$28=D20))/4,SUMPRODUCT('[3]Cap IRA'!$F$30:$AL$46,('[3]Cap IRA'!$D$30:$D$46=C20)*('[3]Cap IRA'!$F$29:$AL$29=A20)*('[3]Cap IRA'!$F$28:$AL$28=D20))/5)</f>
        <v>0.2</v>
      </c>
      <c r="F20" cm="1">
        <f t="array" ref="F20">IF(A20=2025,SUMPRODUCT('[3]Cap IRA'!$F$71:$AL$87,('[3]Cap IRA'!$D$71:$D$87=C20)*('[3]Cap IRA'!$F$70:$AL$70=A20)*('[3]Cap IRA'!$F$69:$AL$69=D20))/4,SUMPRODUCT('[3]Cap IRA'!$F$71:$AL$87,('[3]Cap IRA'!$D$71:$D$87=C20)*('[3]Cap IRA'!$F$70:$AL$70=A20)*('[3]Cap IRA'!$F$69:$AL$69=D20))/5)</f>
        <v>0.2</v>
      </c>
      <c r="G20">
        <f t="shared" si="0"/>
        <v>0</v>
      </c>
    </row>
    <row r="21" spans="1:7">
      <c r="A21">
        <v>2030</v>
      </c>
      <c r="B21" t="s">
        <v>21</v>
      </c>
      <c r="C21" t="s">
        <v>2</v>
      </c>
      <c r="D21" t="s">
        <v>23</v>
      </c>
      <c r="E21" cm="1">
        <f t="array" ref="E21">IF(A21=2025,SUMPRODUCT('[3]Cap IRA'!$F$30:$AL$46,('[3]Cap IRA'!$D$30:$D$46=C21)*('[3]Cap IRA'!$F$29:$AL$29=A21)*('[3]Cap IRA'!$F$28:$AL$28=D21))/4,SUMPRODUCT('[3]Cap IRA'!$F$30:$AL$46,('[3]Cap IRA'!$D$30:$D$46=C21)*('[3]Cap IRA'!$F$29:$AL$29=A21)*('[3]Cap IRA'!$F$28:$AL$28=D21))/5)</f>
        <v>-0.1265999999999991</v>
      </c>
      <c r="F21" cm="1">
        <f t="array" ref="F21">IF(A21=2025,SUMPRODUCT('[3]Cap IRA'!$F$71:$AL$87,('[3]Cap IRA'!$D$71:$D$87=C21)*('[3]Cap IRA'!$F$70:$AL$70=A21)*('[3]Cap IRA'!$F$69:$AL$69=D21))/4,SUMPRODUCT('[3]Cap IRA'!$F$71:$AL$87,('[3]Cap IRA'!$D$71:$D$87=C21)*('[3]Cap IRA'!$F$70:$AL$70=A21)*('[3]Cap IRA'!$F$69:$AL$69=D21))/5)</f>
        <v>-0.1265999999999991</v>
      </c>
      <c r="G21">
        <f t="shared" si="0"/>
        <v>0</v>
      </c>
    </row>
    <row r="22" spans="1:7">
      <c r="A22">
        <v>2030</v>
      </c>
      <c r="B22" t="s">
        <v>21</v>
      </c>
      <c r="C22" t="s">
        <v>3</v>
      </c>
      <c r="D22" t="s">
        <v>23</v>
      </c>
      <c r="E22" cm="1">
        <f t="array" ref="E22">IF(A22=2025,SUMPRODUCT('[3]Cap IRA'!$F$30:$AL$46,('[3]Cap IRA'!$D$30:$D$46=C22)*('[3]Cap IRA'!$F$29:$AL$29=A22)*('[3]Cap IRA'!$F$28:$AL$28=D22))/4,SUMPRODUCT('[3]Cap IRA'!$F$30:$AL$46,('[3]Cap IRA'!$D$30:$D$46=C22)*('[3]Cap IRA'!$F$29:$AL$29=A22)*('[3]Cap IRA'!$F$28:$AL$28=D22))/5)</f>
        <v>-3.6000000000000003E-3</v>
      </c>
      <c r="F22" cm="1">
        <f t="array" ref="F22">IF(A22=2025,SUMPRODUCT('[3]Cap IRA'!$F$71:$AL$87,('[3]Cap IRA'!$D$71:$D$87=C22)*('[3]Cap IRA'!$F$70:$AL$70=A22)*('[3]Cap IRA'!$F$69:$AL$69=D22))/4,SUMPRODUCT('[3]Cap IRA'!$F$71:$AL$87,('[3]Cap IRA'!$D$71:$D$87=C22)*('[3]Cap IRA'!$F$70:$AL$70=A22)*('[3]Cap IRA'!$F$69:$AL$69=D22))/5)</f>
        <v>-3.6000000000000003E-3</v>
      </c>
      <c r="G22">
        <f t="shared" si="0"/>
        <v>0</v>
      </c>
    </row>
    <row r="23" spans="1:7">
      <c r="A23">
        <v>2030</v>
      </c>
      <c r="B23" t="s">
        <v>21</v>
      </c>
      <c r="C23" t="s">
        <v>4</v>
      </c>
      <c r="D23" t="s">
        <v>23</v>
      </c>
      <c r="E23" cm="1">
        <f t="array" ref="E23">IF(A23=2025,SUMPRODUCT('[3]Cap IRA'!$F$30:$AL$46,('[3]Cap IRA'!$D$30:$D$46=C23)*('[3]Cap IRA'!$F$29:$AL$29=A23)*('[3]Cap IRA'!$F$28:$AL$28=D23))/4,SUMPRODUCT('[3]Cap IRA'!$F$30:$AL$46,('[3]Cap IRA'!$D$30:$D$46=C23)*('[3]Cap IRA'!$F$29:$AL$29=A23)*('[3]Cap IRA'!$F$28:$AL$28=D23))/5)</f>
        <v>0</v>
      </c>
      <c r="F23" cm="1">
        <f t="array" ref="F23">IF(A23=2025,SUMPRODUCT('[3]Cap IRA'!$F$71:$AL$87,('[3]Cap IRA'!$D$71:$D$87=C23)*('[3]Cap IRA'!$F$70:$AL$70=A23)*('[3]Cap IRA'!$F$69:$AL$69=D23))/4,SUMPRODUCT('[3]Cap IRA'!$F$71:$AL$87,('[3]Cap IRA'!$D$71:$D$87=C23)*('[3]Cap IRA'!$F$70:$AL$70=A23)*('[3]Cap IRA'!$F$69:$AL$69=D23))/5)</f>
        <v>0</v>
      </c>
      <c r="G23">
        <f t="shared" si="0"/>
        <v>0</v>
      </c>
    </row>
    <row r="24" spans="1:7">
      <c r="A24">
        <v>2030</v>
      </c>
      <c r="B24" t="s">
        <v>21</v>
      </c>
      <c r="C24" t="s">
        <v>5</v>
      </c>
      <c r="D24" t="s">
        <v>23</v>
      </c>
      <c r="E24" cm="1">
        <f t="array" ref="E24">IF(A24=2025,SUMPRODUCT('[3]Cap IRA'!$F$30:$AL$46,('[3]Cap IRA'!$D$30:$D$46=C24)*('[3]Cap IRA'!$F$29:$AL$29=A24)*('[3]Cap IRA'!$F$28:$AL$28=D24))/4,SUMPRODUCT('[3]Cap IRA'!$F$30:$AL$46,('[3]Cap IRA'!$D$30:$D$46=C24)*('[3]Cap IRA'!$F$29:$AL$29=A24)*('[3]Cap IRA'!$F$28:$AL$28=D24))/5)</f>
        <v>-17.6736</v>
      </c>
      <c r="F24" cm="1">
        <f t="array" ref="F24">IF(A24=2025,SUMPRODUCT('[3]Cap IRA'!$F$71:$AL$87,('[3]Cap IRA'!$D$71:$D$87=C24)*('[3]Cap IRA'!$F$70:$AL$70=A24)*('[3]Cap IRA'!$F$69:$AL$69=D24))/4,SUMPRODUCT('[3]Cap IRA'!$F$71:$AL$87,('[3]Cap IRA'!$D$71:$D$87=C24)*('[3]Cap IRA'!$F$70:$AL$70=A24)*('[3]Cap IRA'!$F$69:$AL$69=D24))/5)</f>
        <v>-17.6736</v>
      </c>
      <c r="G24">
        <f t="shared" si="0"/>
        <v>0</v>
      </c>
    </row>
    <row r="25" spans="1:7">
      <c r="A25">
        <v>2030</v>
      </c>
      <c r="B25" t="s">
        <v>21</v>
      </c>
      <c r="C25" t="s">
        <v>6</v>
      </c>
      <c r="D25" t="s">
        <v>23</v>
      </c>
      <c r="E25" cm="1">
        <f t="array" ref="E25">IF(A25=2025,SUMPRODUCT('[3]Cap IRA'!$F$30:$AL$46,('[3]Cap IRA'!$D$30:$D$46=C25)*('[3]Cap IRA'!$F$29:$AL$29=A25)*('[3]Cap IRA'!$F$28:$AL$28=D25))/4,SUMPRODUCT('[3]Cap IRA'!$F$30:$AL$46,('[3]Cap IRA'!$D$30:$D$46=C25)*('[3]Cap IRA'!$F$29:$AL$29=A25)*('[3]Cap IRA'!$F$28:$AL$28=D25))/5)</f>
        <v>0</v>
      </c>
      <c r="F25" cm="1">
        <f t="array" ref="F25">IF(A25=2025,SUMPRODUCT('[3]Cap IRA'!$F$71:$AL$87,('[3]Cap IRA'!$D$71:$D$87=C25)*('[3]Cap IRA'!$F$70:$AL$70=A25)*('[3]Cap IRA'!$F$69:$AL$69=D25))/4,SUMPRODUCT('[3]Cap IRA'!$F$71:$AL$87,('[3]Cap IRA'!$D$71:$D$87=C25)*('[3]Cap IRA'!$F$70:$AL$70=A25)*('[3]Cap IRA'!$F$69:$AL$69=D25))/5)</f>
        <v>0</v>
      </c>
      <c r="G25">
        <f t="shared" si="0"/>
        <v>0</v>
      </c>
    </row>
    <row r="26" spans="1:7">
      <c r="A26">
        <v>2030</v>
      </c>
      <c r="B26" t="s">
        <v>21</v>
      </c>
      <c r="C26" t="s">
        <v>7</v>
      </c>
      <c r="D26" t="s">
        <v>23</v>
      </c>
      <c r="E26" cm="1">
        <f t="array" ref="E26">IF(A26=2025,SUMPRODUCT('[3]Cap IRA'!$F$30:$AL$46,('[3]Cap IRA'!$D$30:$D$46=C26)*('[3]Cap IRA'!$F$29:$AL$29=A26)*('[3]Cap IRA'!$F$28:$AL$28=D26))/4,SUMPRODUCT('[3]Cap IRA'!$F$30:$AL$46,('[3]Cap IRA'!$D$30:$D$46=C26)*('[3]Cap IRA'!$F$29:$AL$29=A26)*('[3]Cap IRA'!$F$28:$AL$28=D26))/5)</f>
        <v>-14.102399999999999</v>
      </c>
      <c r="F26" cm="1">
        <f t="array" ref="F26">IF(A26=2025,SUMPRODUCT('[3]Cap IRA'!$F$71:$AL$87,('[3]Cap IRA'!$D$71:$D$87=C26)*('[3]Cap IRA'!$F$70:$AL$70=A26)*('[3]Cap IRA'!$F$69:$AL$69=D26))/4,SUMPRODUCT('[3]Cap IRA'!$F$71:$AL$87,('[3]Cap IRA'!$D$71:$D$87=C26)*('[3]Cap IRA'!$F$70:$AL$70=A26)*('[3]Cap IRA'!$F$69:$AL$69=D26))/5)</f>
        <v>-14.102399999999999</v>
      </c>
      <c r="G26">
        <f t="shared" si="0"/>
        <v>0</v>
      </c>
    </row>
    <row r="27" spans="1:7">
      <c r="A27">
        <v>2030</v>
      </c>
      <c r="B27" t="s">
        <v>21</v>
      </c>
      <c r="C27" t="s">
        <v>8</v>
      </c>
      <c r="D27" t="s">
        <v>23</v>
      </c>
      <c r="E27" cm="1">
        <f t="array" ref="E27">IF(A27=2025,SUMPRODUCT('[3]Cap IRA'!$F$30:$AL$46,('[3]Cap IRA'!$D$30:$D$46=C27)*('[3]Cap IRA'!$F$29:$AL$29=A27)*('[3]Cap IRA'!$F$28:$AL$28=D27))/4,SUMPRODUCT('[3]Cap IRA'!$F$30:$AL$46,('[3]Cap IRA'!$D$30:$D$46=C27)*('[3]Cap IRA'!$F$29:$AL$29=A27)*('[3]Cap IRA'!$F$28:$AL$28=D27))/5)</f>
        <v>0</v>
      </c>
      <c r="F27" cm="1">
        <f t="array" ref="F27">IF(A27=2025,SUMPRODUCT('[3]Cap IRA'!$F$71:$AL$87,('[3]Cap IRA'!$D$71:$D$87=C27)*('[3]Cap IRA'!$F$70:$AL$70=A27)*('[3]Cap IRA'!$F$69:$AL$69=D27))/4,SUMPRODUCT('[3]Cap IRA'!$F$71:$AL$87,('[3]Cap IRA'!$D$71:$D$87=C27)*('[3]Cap IRA'!$F$70:$AL$70=A27)*('[3]Cap IRA'!$F$69:$AL$69=D27))/5)</f>
        <v>0</v>
      </c>
      <c r="G27">
        <f t="shared" si="0"/>
        <v>0</v>
      </c>
    </row>
    <row r="28" spans="1:7">
      <c r="A28">
        <v>2030</v>
      </c>
      <c r="B28" t="s">
        <v>21</v>
      </c>
      <c r="C28" t="s">
        <v>9</v>
      </c>
      <c r="D28" t="s">
        <v>23</v>
      </c>
      <c r="E28" cm="1">
        <f t="array" ref="E28">IF(A28=2025,SUMPRODUCT('[3]Cap IRA'!$F$30:$AL$46,('[3]Cap IRA'!$D$30:$D$46=C28)*('[3]Cap IRA'!$F$29:$AL$29=A28)*('[3]Cap IRA'!$F$28:$AL$28=D28))/4,SUMPRODUCT('[3]Cap IRA'!$F$30:$AL$46,('[3]Cap IRA'!$D$30:$D$46=C28)*('[3]Cap IRA'!$F$29:$AL$29=A28)*('[3]Cap IRA'!$F$28:$AL$28=D28))/5)</f>
        <v>7.6800000000000015</v>
      </c>
      <c r="F28" cm="1">
        <f t="array" ref="F28">IF(A28=2025,SUMPRODUCT('[3]Cap IRA'!$F$71:$AL$87,('[3]Cap IRA'!$D$71:$D$87=C28)*('[3]Cap IRA'!$F$70:$AL$70=A28)*('[3]Cap IRA'!$F$69:$AL$69=D28))/4,SUMPRODUCT('[3]Cap IRA'!$F$71:$AL$87,('[3]Cap IRA'!$D$71:$D$87=C28)*('[3]Cap IRA'!$F$70:$AL$70=A28)*('[3]Cap IRA'!$F$69:$AL$69=D28))/5)</f>
        <v>7.6800000000000015</v>
      </c>
      <c r="G28">
        <f t="shared" si="0"/>
        <v>0</v>
      </c>
    </row>
    <row r="29" spans="1:7">
      <c r="A29">
        <v>2030</v>
      </c>
      <c r="B29" t="s">
        <v>21</v>
      </c>
      <c r="C29" t="s">
        <v>10</v>
      </c>
      <c r="D29" t="s">
        <v>23</v>
      </c>
      <c r="E29" cm="1">
        <f t="array" ref="E29">IF(A29=2025,SUMPRODUCT('[3]Cap IRA'!$F$30:$AL$46,('[3]Cap IRA'!$D$30:$D$46=C29)*('[3]Cap IRA'!$F$29:$AL$29=A29)*('[3]Cap IRA'!$F$28:$AL$28=D29))/4,SUMPRODUCT('[3]Cap IRA'!$F$30:$AL$46,('[3]Cap IRA'!$D$30:$D$46=C29)*('[3]Cap IRA'!$F$29:$AL$29=A29)*('[3]Cap IRA'!$F$28:$AL$28=D29))/5)</f>
        <v>0</v>
      </c>
      <c r="F29" cm="1">
        <f t="array" ref="F29">IF(A29=2025,SUMPRODUCT('[3]Cap IRA'!$F$71:$AL$87,('[3]Cap IRA'!$D$71:$D$87=C29)*('[3]Cap IRA'!$F$70:$AL$70=A29)*('[3]Cap IRA'!$F$69:$AL$69=D29))/4,SUMPRODUCT('[3]Cap IRA'!$F$71:$AL$87,('[3]Cap IRA'!$D$71:$D$87=C29)*('[3]Cap IRA'!$F$70:$AL$70=A29)*('[3]Cap IRA'!$F$69:$AL$69=D29))/5)</f>
        <v>0</v>
      </c>
      <c r="G29">
        <f t="shared" si="0"/>
        <v>0</v>
      </c>
    </row>
    <row r="30" spans="1:7">
      <c r="A30">
        <v>2030</v>
      </c>
      <c r="B30" t="s">
        <v>21</v>
      </c>
      <c r="C30" t="s">
        <v>11</v>
      </c>
      <c r="D30" t="s">
        <v>23</v>
      </c>
      <c r="E30" cm="1">
        <f t="array" ref="E30">IF(A30=2025,SUMPRODUCT('[3]Cap IRA'!$F$30:$AL$46,('[3]Cap IRA'!$D$30:$D$46=C30)*('[3]Cap IRA'!$F$29:$AL$29=A30)*('[3]Cap IRA'!$F$28:$AL$28=D30))/4,SUMPRODUCT('[3]Cap IRA'!$F$30:$AL$46,('[3]Cap IRA'!$D$30:$D$46=C30)*('[3]Cap IRA'!$F$29:$AL$29=A30)*('[3]Cap IRA'!$F$28:$AL$28=D30))/5)</f>
        <v>45.255999999999993</v>
      </c>
      <c r="F30" cm="1">
        <f t="array" ref="F30">IF(A30=2025,SUMPRODUCT('[3]Cap IRA'!$F$71:$AL$87,('[3]Cap IRA'!$D$71:$D$87=C30)*('[3]Cap IRA'!$F$70:$AL$70=A30)*('[3]Cap IRA'!$F$69:$AL$69=D30))/4,SUMPRODUCT('[3]Cap IRA'!$F$71:$AL$87,('[3]Cap IRA'!$D$71:$D$87=C30)*('[3]Cap IRA'!$F$70:$AL$70=A30)*('[3]Cap IRA'!$F$69:$AL$69=D30))/5)</f>
        <v>45.255999999999993</v>
      </c>
      <c r="G30">
        <f t="shared" si="0"/>
        <v>0</v>
      </c>
    </row>
    <row r="31" spans="1:7">
      <c r="A31">
        <v>2030</v>
      </c>
      <c r="B31" t="s">
        <v>21</v>
      </c>
      <c r="C31" t="s">
        <v>12</v>
      </c>
      <c r="D31" t="s">
        <v>23</v>
      </c>
      <c r="E31" cm="1">
        <f t="array" ref="E31">IF(A31=2025,SUMPRODUCT('[3]Cap IRA'!$F$30:$AL$46,('[3]Cap IRA'!$D$30:$D$46=C31)*('[3]Cap IRA'!$F$29:$AL$29=A31)*('[3]Cap IRA'!$F$28:$AL$28=D31))/4,SUMPRODUCT('[3]Cap IRA'!$F$30:$AL$46,('[3]Cap IRA'!$D$30:$D$46=C31)*('[3]Cap IRA'!$F$29:$AL$29=A31)*('[3]Cap IRA'!$F$28:$AL$28=D31))/5)</f>
        <v>50.006399999999999</v>
      </c>
      <c r="F31" cm="1">
        <f t="array" ref="F31">IF(A31=2025,SUMPRODUCT('[3]Cap IRA'!$F$71:$AL$87,('[3]Cap IRA'!$D$71:$D$87=C31)*('[3]Cap IRA'!$F$70:$AL$70=A31)*('[3]Cap IRA'!$F$69:$AL$69=D31))/4,SUMPRODUCT('[3]Cap IRA'!$F$71:$AL$87,('[3]Cap IRA'!$D$71:$D$87=C31)*('[3]Cap IRA'!$F$70:$AL$70=A31)*('[3]Cap IRA'!$F$69:$AL$69=D31))/5)</f>
        <v>50.006399999999999</v>
      </c>
      <c r="G31">
        <f t="shared" si="0"/>
        <v>0</v>
      </c>
    </row>
    <row r="32" spans="1:7">
      <c r="A32">
        <v>2030</v>
      </c>
      <c r="B32" t="s">
        <v>21</v>
      </c>
      <c r="C32" t="s">
        <v>13</v>
      </c>
      <c r="D32" t="s">
        <v>23</v>
      </c>
      <c r="E32" cm="1">
        <f t="array" ref="E32">IF(A32=2025,SUMPRODUCT('[3]Cap IRA'!$F$30:$AL$46,('[3]Cap IRA'!$D$30:$D$46=C32)*('[3]Cap IRA'!$F$29:$AL$29=A32)*('[3]Cap IRA'!$F$28:$AL$28=D32))/4,SUMPRODUCT('[3]Cap IRA'!$F$30:$AL$46,('[3]Cap IRA'!$D$30:$D$46=C32)*('[3]Cap IRA'!$F$29:$AL$29=A32)*('[3]Cap IRA'!$F$28:$AL$28=D32))/5)</f>
        <v>6.2915600000000014</v>
      </c>
      <c r="F32" cm="1">
        <f t="array" ref="F32">IF(A32=2025,SUMPRODUCT('[3]Cap IRA'!$F$71:$AL$87,('[3]Cap IRA'!$D$71:$D$87=C32)*('[3]Cap IRA'!$F$70:$AL$70=A32)*('[3]Cap IRA'!$F$69:$AL$69=D32))/4,SUMPRODUCT('[3]Cap IRA'!$F$71:$AL$87,('[3]Cap IRA'!$D$71:$D$87=C32)*('[3]Cap IRA'!$F$70:$AL$70=A32)*('[3]Cap IRA'!$F$69:$AL$69=D32))/5)</f>
        <v>6.2915600000000014</v>
      </c>
      <c r="G32">
        <f t="shared" si="0"/>
        <v>0</v>
      </c>
    </row>
    <row r="33" spans="1:7">
      <c r="A33">
        <v>2030</v>
      </c>
      <c r="B33" t="s">
        <v>21</v>
      </c>
      <c r="C33" t="s">
        <v>14</v>
      </c>
      <c r="D33" t="s">
        <v>23</v>
      </c>
      <c r="E33" cm="1">
        <f t="array" ref="E33">IF(A33=2025,SUMPRODUCT('[3]Cap IRA'!$F$30:$AL$46,('[3]Cap IRA'!$D$30:$D$46=C33)*('[3]Cap IRA'!$F$29:$AL$29=A33)*('[3]Cap IRA'!$F$28:$AL$28=D33))/4,SUMPRODUCT('[3]Cap IRA'!$F$30:$AL$46,('[3]Cap IRA'!$D$30:$D$46=C33)*('[3]Cap IRA'!$F$29:$AL$29=A33)*('[3]Cap IRA'!$F$28:$AL$28=D33))/5)</f>
        <v>0</v>
      </c>
      <c r="F33" cm="1">
        <f t="array" ref="F33">IF(A33=2025,SUMPRODUCT('[3]Cap IRA'!$F$71:$AL$87,('[3]Cap IRA'!$D$71:$D$87=C33)*('[3]Cap IRA'!$F$70:$AL$70=A33)*('[3]Cap IRA'!$F$69:$AL$69=D33))/4,SUMPRODUCT('[3]Cap IRA'!$F$71:$AL$87,('[3]Cap IRA'!$D$71:$D$87=C33)*('[3]Cap IRA'!$F$70:$AL$70=A33)*('[3]Cap IRA'!$F$69:$AL$69=D33))/5)</f>
        <v>0</v>
      </c>
      <c r="G33">
        <f t="shared" si="0"/>
        <v>0</v>
      </c>
    </row>
    <row r="34" spans="1:7">
      <c r="A34">
        <v>2030</v>
      </c>
      <c r="B34" t="s">
        <v>21</v>
      </c>
      <c r="C34" t="s">
        <v>15</v>
      </c>
      <c r="D34" t="s">
        <v>23</v>
      </c>
      <c r="E34" cm="1">
        <f t="array" ref="E34">IF(A34=2025,SUMPRODUCT('[3]Cap IRA'!$F$30:$AL$46,('[3]Cap IRA'!$D$30:$D$46=C34)*('[3]Cap IRA'!$F$29:$AL$29=A34)*('[3]Cap IRA'!$F$28:$AL$28=D34))/4,SUMPRODUCT('[3]Cap IRA'!$F$30:$AL$46,('[3]Cap IRA'!$D$30:$D$46=C34)*('[3]Cap IRA'!$F$29:$AL$29=A34)*('[3]Cap IRA'!$F$28:$AL$28=D34))/5)</f>
        <v>9.4641999999999999</v>
      </c>
      <c r="F34" cm="1">
        <f t="array" ref="F34">IF(A34=2025,SUMPRODUCT('[3]Cap IRA'!$F$71:$AL$87,('[3]Cap IRA'!$D$71:$D$87=C34)*('[3]Cap IRA'!$F$70:$AL$70=A34)*('[3]Cap IRA'!$F$69:$AL$69=D34))/4,SUMPRODUCT('[3]Cap IRA'!$F$71:$AL$87,('[3]Cap IRA'!$D$71:$D$87=C34)*('[3]Cap IRA'!$F$70:$AL$70=A34)*('[3]Cap IRA'!$F$69:$AL$69=D34))/5)</f>
        <v>9.4641999999999999</v>
      </c>
      <c r="G34">
        <f t="shared" si="0"/>
        <v>0</v>
      </c>
    </row>
    <row r="35" spans="1:7">
      <c r="A35">
        <v>2030</v>
      </c>
      <c r="B35" t="s">
        <v>21</v>
      </c>
      <c r="C35" t="s">
        <v>16</v>
      </c>
      <c r="D35" t="s">
        <v>23</v>
      </c>
      <c r="E35" cm="1">
        <f t="array" ref="E35">IF(A35=2025,SUMPRODUCT('[3]Cap IRA'!$F$30:$AL$46,('[3]Cap IRA'!$D$30:$D$46=C35)*('[3]Cap IRA'!$F$29:$AL$29=A35)*('[3]Cap IRA'!$F$28:$AL$28=D35))/4,SUMPRODUCT('[3]Cap IRA'!$F$30:$AL$46,('[3]Cap IRA'!$D$30:$D$46=C35)*('[3]Cap IRA'!$F$29:$AL$29=A35)*('[3]Cap IRA'!$F$28:$AL$28=D35))/5)</f>
        <v>1.7800000000000437E-2</v>
      </c>
      <c r="F35" cm="1">
        <f t="array" ref="F35">IF(A35=2025,SUMPRODUCT('[3]Cap IRA'!$F$71:$AL$87,('[3]Cap IRA'!$D$71:$D$87=C35)*('[3]Cap IRA'!$F$70:$AL$70=A35)*('[3]Cap IRA'!$F$69:$AL$69=D35))/4,SUMPRODUCT('[3]Cap IRA'!$F$71:$AL$87,('[3]Cap IRA'!$D$71:$D$87=C35)*('[3]Cap IRA'!$F$70:$AL$70=A35)*('[3]Cap IRA'!$F$69:$AL$69=D35))/5)</f>
        <v>1.7800000000000437E-2</v>
      </c>
      <c r="G35">
        <f t="shared" si="0"/>
        <v>0</v>
      </c>
    </row>
    <row r="36" spans="1:7">
      <c r="A36">
        <v>2035</v>
      </c>
      <c r="B36" t="s">
        <v>21</v>
      </c>
      <c r="C36" t="s">
        <v>0</v>
      </c>
      <c r="D36" t="s">
        <v>23</v>
      </c>
      <c r="E36" cm="1">
        <f t="array" ref="E36">IF(A36=2025,SUMPRODUCT('[3]Cap IRA'!$F$30:$AL$46,('[3]Cap IRA'!$D$30:$D$46=C36)*('[3]Cap IRA'!$F$29:$AL$29=A36)*('[3]Cap IRA'!$F$28:$AL$28=D36))/4,SUMPRODUCT('[3]Cap IRA'!$F$30:$AL$46,('[3]Cap IRA'!$D$30:$D$46=C36)*('[3]Cap IRA'!$F$29:$AL$29=A36)*('[3]Cap IRA'!$F$28:$AL$28=D36))/5)</f>
        <v>-18.8</v>
      </c>
      <c r="F36" cm="1">
        <f t="array" ref="F36">IF(A36=2025,SUMPRODUCT('[3]Cap IRA'!$F$71:$AL$87,('[3]Cap IRA'!$D$71:$D$87=C36)*('[3]Cap IRA'!$F$70:$AL$70=A36)*('[3]Cap IRA'!$F$69:$AL$69=D36))/4,SUMPRODUCT('[3]Cap IRA'!$F$71:$AL$87,('[3]Cap IRA'!$D$71:$D$87=C36)*('[3]Cap IRA'!$F$70:$AL$70=A36)*('[3]Cap IRA'!$F$69:$AL$69=D36))/5)</f>
        <v>-18.8</v>
      </c>
      <c r="G36">
        <f t="shared" si="0"/>
        <v>0</v>
      </c>
    </row>
    <row r="37" spans="1:7">
      <c r="A37">
        <v>2035</v>
      </c>
      <c r="B37" t="s">
        <v>21</v>
      </c>
      <c r="C37" t="s">
        <v>1</v>
      </c>
      <c r="D37" t="s">
        <v>23</v>
      </c>
      <c r="E37" cm="1">
        <f t="array" ref="E37">IF(A37=2025,SUMPRODUCT('[3]Cap IRA'!$F$30:$AL$46,('[3]Cap IRA'!$D$30:$D$46=C37)*('[3]Cap IRA'!$F$29:$AL$29=A37)*('[3]Cap IRA'!$F$28:$AL$28=D37))/4,SUMPRODUCT('[3]Cap IRA'!$F$30:$AL$46,('[3]Cap IRA'!$D$30:$D$46=C37)*('[3]Cap IRA'!$F$29:$AL$29=A37)*('[3]Cap IRA'!$F$28:$AL$28=D37))/5)</f>
        <v>0</v>
      </c>
      <c r="F37" cm="1">
        <f t="array" ref="F37">IF(A37=2025,SUMPRODUCT('[3]Cap IRA'!$F$71:$AL$87,('[3]Cap IRA'!$D$71:$D$87=C37)*('[3]Cap IRA'!$F$70:$AL$70=A37)*('[3]Cap IRA'!$F$69:$AL$69=D37))/4,SUMPRODUCT('[3]Cap IRA'!$F$71:$AL$87,('[3]Cap IRA'!$D$71:$D$87=C37)*('[3]Cap IRA'!$F$70:$AL$70=A37)*('[3]Cap IRA'!$F$69:$AL$69=D37))/5)</f>
        <v>0</v>
      </c>
      <c r="G37">
        <f t="shared" si="0"/>
        <v>0</v>
      </c>
    </row>
    <row r="38" spans="1:7">
      <c r="A38">
        <v>2035</v>
      </c>
      <c r="B38" t="s">
        <v>21</v>
      </c>
      <c r="C38" t="s">
        <v>2</v>
      </c>
      <c r="D38" t="s">
        <v>23</v>
      </c>
      <c r="E38" cm="1">
        <f t="array" ref="E38">IF(A38=2025,SUMPRODUCT('[3]Cap IRA'!$F$30:$AL$46,('[3]Cap IRA'!$D$30:$D$46=C38)*('[3]Cap IRA'!$F$29:$AL$29=A38)*('[3]Cap IRA'!$F$28:$AL$28=D38))/4,SUMPRODUCT('[3]Cap IRA'!$F$30:$AL$46,('[3]Cap IRA'!$D$30:$D$46=C38)*('[3]Cap IRA'!$F$29:$AL$29=A38)*('[3]Cap IRA'!$F$28:$AL$28=D38))/5)</f>
        <v>-0.1039999999999992</v>
      </c>
      <c r="F38" cm="1">
        <f t="array" ref="F38">IF(A38=2025,SUMPRODUCT('[3]Cap IRA'!$F$71:$AL$87,('[3]Cap IRA'!$D$71:$D$87=C38)*('[3]Cap IRA'!$F$70:$AL$70=A38)*('[3]Cap IRA'!$F$69:$AL$69=D38))/4,SUMPRODUCT('[3]Cap IRA'!$F$71:$AL$87,('[3]Cap IRA'!$D$71:$D$87=C38)*('[3]Cap IRA'!$F$70:$AL$70=A38)*('[3]Cap IRA'!$F$69:$AL$69=D38))/5)</f>
        <v>-0.1039999999999992</v>
      </c>
      <c r="G38">
        <f t="shared" si="0"/>
        <v>0</v>
      </c>
    </row>
    <row r="39" spans="1:7">
      <c r="A39">
        <v>2035</v>
      </c>
      <c r="B39" t="s">
        <v>21</v>
      </c>
      <c r="C39" t="s">
        <v>3</v>
      </c>
      <c r="D39" t="s">
        <v>23</v>
      </c>
      <c r="E39" cm="1">
        <f t="array" ref="E39">IF(A39=2025,SUMPRODUCT('[3]Cap IRA'!$F$30:$AL$46,('[3]Cap IRA'!$D$30:$D$46=C39)*('[3]Cap IRA'!$F$29:$AL$29=A39)*('[3]Cap IRA'!$F$28:$AL$28=D39))/4,SUMPRODUCT('[3]Cap IRA'!$F$30:$AL$46,('[3]Cap IRA'!$D$30:$D$46=C39)*('[3]Cap IRA'!$F$29:$AL$29=A39)*('[3]Cap IRA'!$F$28:$AL$28=D39))/5)</f>
        <v>0</v>
      </c>
      <c r="F39" cm="1">
        <f t="array" ref="F39">IF(A39=2025,SUMPRODUCT('[3]Cap IRA'!$F$71:$AL$87,('[3]Cap IRA'!$D$71:$D$87=C39)*('[3]Cap IRA'!$F$70:$AL$70=A39)*('[3]Cap IRA'!$F$69:$AL$69=D39))/4,SUMPRODUCT('[3]Cap IRA'!$F$71:$AL$87,('[3]Cap IRA'!$D$71:$D$87=C39)*('[3]Cap IRA'!$F$70:$AL$70=A39)*('[3]Cap IRA'!$F$69:$AL$69=D39))/5)</f>
        <v>0</v>
      </c>
      <c r="G39">
        <f t="shared" si="0"/>
        <v>0</v>
      </c>
    </row>
    <row r="40" spans="1:7">
      <c r="A40">
        <v>2035</v>
      </c>
      <c r="B40" t="s">
        <v>21</v>
      </c>
      <c r="C40" t="s">
        <v>4</v>
      </c>
      <c r="D40" t="s">
        <v>23</v>
      </c>
      <c r="E40" cm="1">
        <f t="array" ref="E40">IF(A40=2025,SUMPRODUCT('[3]Cap IRA'!$F$30:$AL$46,('[3]Cap IRA'!$D$30:$D$46=C40)*('[3]Cap IRA'!$F$29:$AL$29=A40)*('[3]Cap IRA'!$F$28:$AL$28=D40))/4,SUMPRODUCT('[3]Cap IRA'!$F$30:$AL$46,('[3]Cap IRA'!$D$30:$D$46=C40)*('[3]Cap IRA'!$F$29:$AL$29=A40)*('[3]Cap IRA'!$F$28:$AL$28=D40))/5)</f>
        <v>0</v>
      </c>
      <c r="F40" cm="1">
        <f t="array" ref="F40">IF(A40=2025,SUMPRODUCT('[3]Cap IRA'!$F$71:$AL$87,('[3]Cap IRA'!$D$71:$D$87=C40)*('[3]Cap IRA'!$F$70:$AL$70=A40)*('[3]Cap IRA'!$F$69:$AL$69=D40))/4,SUMPRODUCT('[3]Cap IRA'!$F$71:$AL$87,('[3]Cap IRA'!$D$71:$D$87=C40)*('[3]Cap IRA'!$F$70:$AL$70=A40)*('[3]Cap IRA'!$F$69:$AL$69=D40))/5)</f>
        <v>0</v>
      </c>
      <c r="G40">
        <f t="shared" si="0"/>
        <v>0</v>
      </c>
    </row>
    <row r="41" spans="1:7">
      <c r="A41">
        <v>2035</v>
      </c>
      <c r="B41" t="s">
        <v>21</v>
      </c>
      <c r="C41" t="s">
        <v>5</v>
      </c>
      <c r="D41" t="s">
        <v>23</v>
      </c>
      <c r="E41" cm="1">
        <f t="array" ref="E41">IF(A41=2025,SUMPRODUCT('[3]Cap IRA'!$F$30:$AL$46,('[3]Cap IRA'!$D$30:$D$46=C41)*('[3]Cap IRA'!$F$29:$AL$29=A41)*('[3]Cap IRA'!$F$28:$AL$28=D41))/4,SUMPRODUCT('[3]Cap IRA'!$F$30:$AL$46,('[3]Cap IRA'!$D$30:$D$46=C41)*('[3]Cap IRA'!$F$29:$AL$29=A41)*('[3]Cap IRA'!$F$28:$AL$28=D41))/5)</f>
        <v>-10.3096</v>
      </c>
      <c r="F41" cm="1">
        <f t="array" ref="F41">IF(A41=2025,SUMPRODUCT('[3]Cap IRA'!$F$71:$AL$87,('[3]Cap IRA'!$D$71:$D$87=C41)*('[3]Cap IRA'!$F$70:$AL$70=A41)*('[3]Cap IRA'!$F$69:$AL$69=D41))/4,SUMPRODUCT('[3]Cap IRA'!$F$71:$AL$87,('[3]Cap IRA'!$D$71:$D$87=C41)*('[3]Cap IRA'!$F$70:$AL$70=A41)*('[3]Cap IRA'!$F$69:$AL$69=D41))/5)</f>
        <v>-10.3096</v>
      </c>
      <c r="G41">
        <f t="shared" si="0"/>
        <v>0</v>
      </c>
    </row>
    <row r="42" spans="1:7">
      <c r="A42">
        <v>2035</v>
      </c>
      <c r="B42" t="s">
        <v>21</v>
      </c>
      <c r="C42" t="s">
        <v>6</v>
      </c>
      <c r="D42" t="s">
        <v>23</v>
      </c>
      <c r="E42" cm="1">
        <f t="array" ref="E42">IF(A42=2025,SUMPRODUCT('[3]Cap IRA'!$F$30:$AL$46,('[3]Cap IRA'!$D$30:$D$46=C42)*('[3]Cap IRA'!$F$29:$AL$29=A42)*('[3]Cap IRA'!$F$28:$AL$28=D42))/4,SUMPRODUCT('[3]Cap IRA'!$F$30:$AL$46,('[3]Cap IRA'!$D$30:$D$46=C42)*('[3]Cap IRA'!$F$29:$AL$29=A42)*('[3]Cap IRA'!$F$28:$AL$28=D42))/5)</f>
        <v>0</v>
      </c>
      <c r="F42" cm="1">
        <f t="array" ref="F42">IF(A42=2025,SUMPRODUCT('[3]Cap IRA'!$F$71:$AL$87,('[3]Cap IRA'!$D$71:$D$87=C42)*('[3]Cap IRA'!$F$70:$AL$70=A42)*('[3]Cap IRA'!$F$69:$AL$69=D42))/4,SUMPRODUCT('[3]Cap IRA'!$F$71:$AL$87,('[3]Cap IRA'!$D$71:$D$87=C42)*('[3]Cap IRA'!$F$70:$AL$70=A42)*('[3]Cap IRA'!$F$69:$AL$69=D42))/5)</f>
        <v>0</v>
      </c>
      <c r="G42">
        <f t="shared" si="0"/>
        <v>0</v>
      </c>
    </row>
    <row r="43" spans="1:7">
      <c r="A43">
        <v>2035</v>
      </c>
      <c r="B43" t="s">
        <v>21</v>
      </c>
      <c r="C43" t="s">
        <v>7</v>
      </c>
      <c r="D43" t="s">
        <v>23</v>
      </c>
      <c r="E43" cm="1">
        <f t="array" ref="E43">IF(A43=2025,SUMPRODUCT('[3]Cap IRA'!$F$30:$AL$46,('[3]Cap IRA'!$D$30:$D$46=C43)*('[3]Cap IRA'!$F$29:$AL$29=A43)*('[3]Cap IRA'!$F$28:$AL$28=D43))/4,SUMPRODUCT('[3]Cap IRA'!$F$30:$AL$46,('[3]Cap IRA'!$D$30:$D$46=C43)*('[3]Cap IRA'!$F$29:$AL$29=A43)*('[3]Cap IRA'!$F$28:$AL$28=D43))/5)</f>
        <v>-15.381600000000001</v>
      </c>
      <c r="F43" cm="1">
        <f t="array" ref="F43">IF(A43=2025,SUMPRODUCT('[3]Cap IRA'!$F$71:$AL$87,('[3]Cap IRA'!$D$71:$D$87=C43)*('[3]Cap IRA'!$F$70:$AL$70=A43)*('[3]Cap IRA'!$F$69:$AL$69=D43))/4,SUMPRODUCT('[3]Cap IRA'!$F$71:$AL$87,('[3]Cap IRA'!$D$71:$D$87=C43)*('[3]Cap IRA'!$F$70:$AL$70=A43)*('[3]Cap IRA'!$F$69:$AL$69=D43))/5)</f>
        <v>-15.381600000000001</v>
      </c>
      <c r="G43">
        <f t="shared" si="0"/>
        <v>0</v>
      </c>
    </row>
    <row r="44" spans="1:7">
      <c r="A44">
        <v>2035</v>
      </c>
      <c r="B44" t="s">
        <v>21</v>
      </c>
      <c r="C44" t="s">
        <v>8</v>
      </c>
      <c r="D44" t="s">
        <v>23</v>
      </c>
      <c r="E44" cm="1">
        <f t="array" ref="E44">IF(A44=2025,SUMPRODUCT('[3]Cap IRA'!$F$30:$AL$46,('[3]Cap IRA'!$D$30:$D$46=C44)*('[3]Cap IRA'!$F$29:$AL$29=A44)*('[3]Cap IRA'!$F$28:$AL$28=D44))/4,SUMPRODUCT('[3]Cap IRA'!$F$30:$AL$46,('[3]Cap IRA'!$D$30:$D$46=C44)*('[3]Cap IRA'!$F$29:$AL$29=A44)*('[3]Cap IRA'!$F$28:$AL$28=D44))/5)</f>
        <v>0</v>
      </c>
      <c r="F44" cm="1">
        <f t="array" ref="F44">IF(A44=2025,SUMPRODUCT('[3]Cap IRA'!$F$71:$AL$87,('[3]Cap IRA'!$D$71:$D$87=C44)*('[3]Cap IRA'!$F$70:$AL$70=A44)*('[3]Cap IRA'!$F$69:$AL$69=D44))/4,SUMPRODUCT('[3]Cap IRA'!$F$71:$AL$87,('[3]Cap IRA'!$D$71:$D$87=C44)*('[3]Cap IRA'!$F$70:$AL$70=A44)*('[3]Cap IRA'!$F$69:$AL$69=D44))/5)</f>
        <v>0</v>
      </c>
      <c r="G44">
        <f t="shared" si="0"/>
        <v>0</v>
      </c>
    </row>
    <row r="45" spans="1:7">
      <c r="A45">
        <v>2035</v>
      </c>
      <c r="B45" t="s">
        <v>21</v>
      </c>
      <c r="C45" t="s">
        <v>9</v>
      </c>
      <c r="D45" t="s">
        <v>23</v>
      </c>
      <c r="E45" cm="1">
        <f t="array" ref="E45">IF(A45=2025,SUMPRODUCT('[3]Cap IRA'!$F$30:$AL$46,('[3]Cap IRA'!$D$30:$D$46=C45)*('[3]Cap IRA'!$F$29:$AL$29=A45)*('[3]Cap IRA'!$F$28:$AL$28=D45))/4,SUMPRODUCT('[3]Cap IRA'!$F$30:$AL$46,('[3]Cap IRA'!$D$30:$D$46=C45)*('[3]Cap IRA'!$F$29:$AL$29=A45)*('[3]Cap IRA'!$F$28:$AL$28=D45))/5)</f>
        <v>26.7</v>
      </c>
      <c r="F45" cm="1">
        <f t="array" ref="F45">IF(A45=2025,SUMPRODUCT('[3]Cap IRA'!$F$71:$AL$87,('[3]Cap IRA'!$D$71:$D$87=C45)*('[3]Cap IRA'!$F$70:$AL$70=A45)*('[3]Cap IRA'!$F$69:$AL$69=D45))/4,SUMPRODUCT('[3]Cap IRA'!$F$71:$AL$87,('[3]Cap IRA'!$D$71:$D$87=C45)*('[3]Cap IRA'!$F$70:$AL$70=A45)*('[3]Cap IRA'!$F$69:$AL$69=D45))/5)</f>
        <v>26.7</v>
      </c>
      <c r="G45">
        <f t="shared" si="0"/>
        <v>0</v>
      </c>
    </row>
    <row r="46" spans="1:7">
      <c r="A46">
        <v>2035</v>
      </c>
      <c r="B46" t="s">
        <v>21</v>
      </c>
      <c r="C46" t="s">
        <v>10</v>
      </c>
      <c r="D46" t="s">
        <v>23</v>
      </c>
      <c r="E46" cm="1">
        <f t="array" ref="E46">IF(A46=2025,SUMPRODUCT('[3]Cap IRA'!$F$30:$AL$46,('[3]Cap IRA'!$D$30:$D$46=C46)*('[3]Cap IRA'!$F$29:$AL$29=A46)*('[3]Cap IRA'!$F$28:$AL$28=D46))/4,SUMPRODUCT('[3]Cap IRA'!$F$30:$AL$46,('[3]Cap IRA'!$D$30:$D$46=C46)*('[3]Cap IRA'!$F$29:$AL$29=A46)*('[3]Cap IRA'!$F$28:$AL$28=D46))/5)</f>
        <v>0</v>
      </c>
      <c r="F46" cm="1">
        <f t="array" ref="F46">IF(A46=2025,SUMPRODUCT('[3]Cap IRA'!$F$71:$AL$87,('[3]Cap IRA'!$D$71:$D$87=C46)*('[3]Cap IRA'!$F$70:$AL$70=A46)*('[3]Cap IRA'!$F$69:$AL$69=D46))/4,SUMPRODUCT('[3]Cap IRA'!$F$71:$AL$87,('[3]Cap IRA'!$D$71:$D$87=C46)*('[3]Cap IRA'!$F$70:$AL$70=A46)*('[3]Cap IRA'!$F$69:$AL$69=D46))/5)</f>
        <v>0</v>
      </c>
      <c r="G46">
        <f t="shared" si="0"/>
        <v>0</v>
      </c>
    </row>
    <row r="47" spans="1:7">
      <c r="A47">
        <v>2035</v>
      </c>
      <c r="B47" t="s">
        <v>21</v>
      </c>
      <c r="C47" t="s">
        <v>11</v>
      </c>
      <c r="D47" t="s">
        <v>23</v>
      </c>
      <c r="E47" cm="1">
        <f t="array" ref="E47">IF(A47=2025,SUMPRODUCT('[3]Cap IRA'!$F$30:$AL$46,('[3]Cap IRA'!$D$30:$D$46=C47)*('[3]Cap IRA'!$F$29:$AL$29=A47)*('[3]Cap IRA'!$F$28:$AL$28=D47))/4,SUMPRODUCT('[3]Cap IRA'!$F$30:$AL$46,('[3]Cap IRA'!$D$30:$D$46=C47)*('[3]Cap IRA'!$F$29:$AL$29=A47)*('[3]Cap IRA'!$F$28:$AL$28=D47))/5)</f>
        <v>52.902000000000001</v>
      </c>
      <c r="F47" cm="1">
        <f t="array" ref="F47">IF(A47=2025,SUMPRODUCT('[3]Cap IRA'!$F$71:$AL$87,('[3]Cap IRA'!$D$71:$D$87=C47)*('[3]Cap IRA'!$F$70:$AL$70=A47)*('[3]Cap IRA'!$F$69:$AL$69=D47))/4,SUMPRODUCT('[3]Cap IRA'!$F$71:$AL$87,('[3]Cap IRA'!$D$71:$D$87=C47)*('[3]Cap IRA'!$F$70:$AL$70=A47)*('[3]Cap IRA'!$F$69:$AL$69=D47))/5)</f>
        <v>52.902000000000001</v>
      </c>
      <c r="G47">
        <f t="shared" si="0"/>
        <v>0</v>
      </c>
    </row>
    <row r="48" spans="1:7">
      <c r="A48">
        <v>2035</v>
      </c>
      <c r="B48" t="s">
        <v>21</v>
      </c>
      <c r="C48" t="s">
        <v>12</v>
      </c>
      <c r="D48" t="s">
        <v>23</v>
      </c>
      <c r="E48" cm="1">
        <f t="array" ref="E48">IF(A48=2025,SUMPRODUCT('[3]Cap IRA'!$F$30:$AL$46,('[3]Cap IRA'!$D$30:$D$46=C48)*('[3]Cap IRA'!$F$29:$AL$29=A48)*('[3]Cap IRA'!$F$28:$AL$28=D48))/4,SUMPRODUCT('[3]Cap IRA'!$F$30:$AL$46,('[3]Cap IRA'!$D$30:$D$46=C48)*('[3]Cap IRA'!$F$29:$AL$29=A48)*('[3]Cap IRA'!$F$28:$AL$28=D48))/5)</f>
        <v>49.166399999999989</v>
      </c>
      <c r="F48" cm="1">
        <f t="array" ref="F48">IF(A48=2025,SUMPRODUCT('[3]Cap IRA'!$F$71:$AL$87,('[3]Cap IRA'!$D$71:$D$87=C48)*('[3]Cap IRA'!$F$70:$AL$70=A48)*('[3]Cap IRA'!$F$69:$AL$69=D48))/4,SUMPRODUCT('[3]Cap IRA'!$F$71:$AL$87,('[3]Cap IRA'!$D$71:$D$87=C48)*('[3]Cap IRA'!$F$70:$AL$70=A48)*('[3]Cap IRA'!$F$69:$AL$69=D48))/5)</f>
        <v>49.166399999999989</v>
      </c>
      <c r="G48">
        <f t="shared" si="0"/>
        <v>0</v>
      </c>
    </row>
    <row r="49" spans="1:7">
      <c r="A49">
        <v>2035</v>
      </c>
      <c r="B49" t="s">
        <v>21</v>
      </c>
      <c r="C49" t="s">
        <v>13</v>
      </c>
      <c r="D49" t="s">
        <v>23</v>
      </c>
      <c r="E49" cm="1">
        <f t="array" ref="E49">IF(A49=2025,SUMPRODUCT('[3]Cap IRA'!$F$30:$AL$46,('[3]Cap IRA'!$D$30:$D$46=C49)*('[3]Cap IRA'!$F$29:$AL$29=A49)*('[3]Cap IRA'!$F$28:$AL$28=D49))/4,SUMPRODUCT('[3]Cap IRA'!$F$30:$AL$46,('[3]Cap IRA'!$D$30:$D$46=C49)*('[3]Cap IRA'!$F$29:$AL$29=A49)*('[3]Cap IRA'!$F$28:$AL$28=D49))/5)</f>
        <v>5.8887799999999997</v>
      </c>
      <c r="F49" cm="1">
        <f t="array" ref="F49">IF(A49=2025,SUMPRODUCT('[3]Cap IRA'!$F$71:$AL$87,('[3]Cap IRA'!$D$71:$D$87=C49)*('[3]Cap IRA'!$F$70:$AL$70=A49)*('[3]Cap IRA'!$F$69:$AL$69=D49))/4,SUMPRODUCT('[3]Cap IRA'!$F$71:$AL$87,('[3]Cap IRA'!$D$71:$D$87=C49)*('[3]Cap IRA'!$F$70:$AL$70=A49)*('[3]Cap IRA'!$F$69:$AL$69=D49))/5)</f>
        <v>5.8887799999999997</v>
      </c>
      <c r="G49">
        <f t="shared" si="0"/>
        <v>0</v>
      </c>
    </row>
    <row r="50" spans="1:7">
      <c r="A50">
        <v>2035</v>
      </c>
      <c r="B50" t="s">
        <v>21</v>
      </c>
      <c r="C50" t="s">
        <v>14</v>
      </c>
      <c r="D50" t="s">
        <v>23</v>
      </c>
      <c r="E50" cm="1">
        <f t="array" ref="E50">IF(A50=2025,SUMPRODUCT('[3]Cap IRA'!$F$30:$AL$46,('[3]Cap IRA'!$D$30:$D$46=C50)*('[3]Cap IRA'!$F$29:$AL$29=A50)*('[3]Cap IRA'!$F$28:$AL$28=D50))/4,SUMPRODUCT('[3]Cap IRA'!$F$30:$AL$46,('[3]Cap IRA'!$D$30:$D$46=C50)*('[3]Cap IRA'!$F$29:$AL$29=A50)*('[3]Cap IRA'!$F$28:$AL$28=D50))/5)</f>
        <v>0</v>
      </c>
      <c r="F50" cm="1">
        <f t="array" ref="F50">IF(A50=2025,SUMPRODUCT('[3]Cap IRA'!$F$71:$AL$87,('[3]Cap IRA'!$D$71:$D$87=C50)*('[3]Cap IRA'!$F$70:$AL$70=A50)*('[3]Cap IRA'!$F$69:$AL$69=D50))/4,SUMPRODUCT('[3]Cap IRA'!$F$71:$AL$87,('[3]Cap IRA'!$D$71:$D$87=C50)*('[3]Cap IRA'!$F$70:$AL$70=A50)*('[3]Cap IRA'!$F$69:$AL$69=D50))/5)</f>
        <v>0</v>
      </c>
      <c r="G50">
        <f t="shared" si="0"/>
        <v>0</v>
      </c>
    </row>
    <row r="51" spans="1:7">
      <c r="A51">
        <v>2035</v>
      </c>
      <c r="B51" t="s">
        <v>21</v>
      </c>
      <c r="C51" t="s">
        <v>15</v>
      </c>
      <c r="D51" t="s">
        <v>23</v>
      </c>
      <c r="E51" cm="1">
        <f t="array" ref="E51">IF(A51=2025,SUMPRODUCT('[3]Cap IRA'!$F$30:$AL$46,('[3]Cap IRA'!$D$30:$D$46=C51)*('[3]Cap IRA'!$F$29:$AL$29=A51)*('[3]Cap IRA'!$F$28:$AL$28=D51))/4,SUMPRODUCT('[3]Cap IRA'!$F$30:$AL$46,('[3]Cap IRA'!$D$30:$D$46=C51)*('[3]Cap IRA'!$F$29:$AL$29=A51)*('[3]Cap IRA'!$F$28:$AL$28=D51))/5)</f>
        <v>12.491859999999999</v>
      </c>
      <c r="F51" cm="1">
        <f t="array" ref="F51">IF(A51=2025,SUMPRODUCT('[3]Cap IRA'!$F$71:$AL$87,('[3]Cap IRA'!$D$71:$D$87=C51)*('[3]Cap IRA'!$F$70:$AL$70=A51)*('[3]Cap IRA'!$F$69:$AL$69=D51))/4,SUMPRODUCT('[3]Cap IRA'!$F$71:$AL$87,('[3]Cap IRA'!$D$71:$D$87=C51)*('[3]Cap IRA'!$F$70:$AL$70=A51)*('[3]Cap IRA'!$F$69:$AL$69=D51))/5)</f>
        <v>12.491859999999999</v>
      </c>
      <c r="G51">
        <f t="shared" si="0"/>
        <v>0</v>
      </c>
    </row>
    <row r="52" spans="1:7">
      <c r="A52">
        <v>2035</v>
      </c>
      <c r="B52" t="s">
        <v>21</v>
      </c>
      <c r="C52" t="s">
        <v>16</v>
      </c>
      <c r="D52" t="s">
        <v>23</v>
      </c>
      <c r="E52" cm="1">
        <f t="array" ref="E52">IF(A52=2025,SUMPRODUCT('[3]Cap IRA'!$F$30:$AL$46,('[3]Cap IRA'!$D$30:$D$46=C52)*('[3]Cap IRA'!$F$29:$AL$29=A52)*('[3]Cap IRA'!$F$28:$AL$28=D52))/4,SUMPRODUCT('[3]Cap IRA'!$F$30:$AL$46,('[3]Cap IRA'!$D$30:$D$46=C52)*('[3]Cap IRA'!$F$29:$AL$29=A52)*('[3]Cap IRA'!$F$28:$AL$28=D52))/5)</f>
        <v>4.679999999999964E-2</v>
      </c>
      <c r="F52" cm="1">
        <f t="array" ref="F52">IF(A52=2025,SUMPRODUCT('[3]Cap IRA'!$F$71:$AL$87,('[3]Cap IRA'!$D$71:$D$87=C52)*('[3]Cap IRA'!$F$70:$AL$70=A52)*('[3]Cap IRA'!$F$69:$AL$69=D52))/4,SUMPRODUCT('[3]Cap IRA'!$F$71:$AL$87,('[3]Cap IRA'!$D$71:$D$87=C52)*('[3]Cap IRA'!$F$70:$AL$70=A52)*('[3]Cap IRA'!$F$69:$AL$69=D52))/5)</f>
        <v>4.679999999999964E-2</v>
      </c>
      <c r="G52">
        <f t="shared" si="0"/>
        <v>0</v>
      </c>
    </row>
    <row r="53" spans="1:7">
      <c r="A53">
        <v>2025</v>
      </c>
      <c r="B53" t="s">
        <v>21</v>
      </c>
      <c r="C53" t="s">
        <v>0</v>
      </c>
      <c r="D53" t="s">
        <v>78</v>
      </c>
      <c r="E53" cm="1">
        <f t="array" ref="E53">IF(A53=2025,SUMPRODUCT('[3]Cap IRA'!$F$30:$AL$46,('[3]Cap IRA'!$D$30:$D$46=C53)*('[3]Cap IRA'!$F$29:$AL$29=A53)*('[3]Cap IRA'!$F$28:$AL$28=D53))/4,SUMPRODUCT('[3]Cap IRA'!$F$30:$AL$46,('[3]Cap IRA'!$D$30:$D$46=C53)*('[3]Cap IRA'!$F$29:$AL$29=A53)*('[3]Cap IRA'!$F$28:$AL$28=D53))/5)</f>
        <v>-23.875</v>
      </c>
      <c r="F53" cm="1">
        <f t="array" ref="F53">IF(A53=2025,SUMPRODUCT('[3]Cap IRA'!$F$71:$AL$87,('[3]Cap IRA'!$D$71:$D$87=C53)*('[3]Cap IRA'!$F$70:$AL$70=A53)*('[3]Cap IRA'!$F$69:$AL$69=D53))/4,SUMPRODUCT('[3]Cap IRA'!$F$71:$AL$87,('[3]Cap IRA'!$D$71:$D$87=C53)*('[3]Cap IRA'!$F$70:$AL$70=A53)*('[3]Cap IRA'!$F$69:$AL$69=D53))/5)</f>
        <v>-1.7250653273632359</v>
      </c>
      <c r="G53">
        <f t="shared" si="0"/>
        <v>-22.149934672636764</v>
      </c>
    </row>
    <row r="54" spans="1:7">
      <c r="A54">
        <v>2025</v>
      </c>
      <c r="B54" t="s">
        <v>21</v>
      </c>
      <c r="C54" t="s">
        <v>1</v>
      </c>
      <c r="D54" t="s">
        <v>78</v>
      </c>
      <c r="E54" cm="1">
        <f t="array" ref="E54">IF(A54=2025,SUMPRODUCT('[3]Cap IRA'!$F$30:$AL$46,('[3]Cap IRA'!$D$30:$D$46=C54)*('[3]Cap IRA'!$F$29:$AL$29=A54)*('[3]Cap IRA'!$F$28:$AL$28=D54))/4,SUMPRODUCT('[3]Cap IRA'!$F$30:$AL$46,('[3]Cap IRA'!$D$30:$D$46=C54)*('[3]Cap IRA'!$F$29:$AL$29=A54)*('[3]Cap IRA'!$F$28:$AL$28=D54))/5)</f>
        <v>0</v>
      </c>
      <c r="F54" cm="1">
        <f t="array" ref="F54">IF(A54=2025,SUMPRODUCT('[3]Cap IRA'!$F$71:$AL$87,('[3]Cap IRA'!$D$71:$D$87=C54)*('[3]Cap IRA'!$F$70:$AL$70=A54)*('[3]Cap IRA'!$F$69:$AL$69=D54))/4,SUMPRODUCT('[3]Cap IRA'!$F$71:$AL$87,('[3]Cap IRA'!$D$71:$D$87=C54)*('[3]Cap IRA'!$F$70:$AL$70=A54)*('[3]Cap IRA'!$F$69:$AL$69=D54))/5)</f>
        <v>5.92698232332802E-7</v>
      </c>
      <c r="G54">
        <f t="shared" si="0"/>
        <v>-5.92698232332802E-7</v>
      </c>
    </row>
    <row r="55" spans="1:7">
      <c r="A55">
        <v>2025</v>
      </c>
      <c r="B55" t="s">
        <v>21</v>
      </c>
      <c r="C55" t="s">
        <v>2</v>
      </c>
      <c r="D55" t="s">
        <v>78</v>
      </c>
      <c r="E55" cm="1">
        <f t="array" ref="E55">IF(A55=2025,SUMPRODUCT('[3]Cap IRA'!$F$30:$AL$46,('[3]Cap IRA'!$D$30:$D$46=C55)*('[3]Cap IRA'!$F$29:$AL$29=A55)*('[3]Cap IRA'!$F$28:$AL$28=D55))/4,SUMPRODUCT('[3]Cap IRA'!$F$30:$AL$46,('[3]Cap IRA'!$D$30:$D$46=C55)*('[3]Cap IRA'!$F$29:$AL$29=A55)*('[3]Cap IRA'!$F$28:$AL$28=D55))/5)</f>
        <v>-20</v>
      </c>
      <c r="F55" cm="1">
        <f t="array" ref="F55">IF(A55=2025,SUMPRODUCT('[3]Cap IRA'!$F$71:$AL$87,('[3]Cap IRA'!$D$71:$D$87=C55)*('[3]Cap IRA'!$F$70:$AL$70=A55)*('[3]Cap IRA'!$F$69:$AL$69=D55))/4,SUMPRODUCT('[3]Cap IRA'!$F$71:$AL$87,('[3]Cap IRA'!$D$71:$D$87=C55)*('[3]Cap IRA'!$F$70:$AL$70=A55)*('[3]Cap IRA'!$F$69:$AL$69=D55))/5)</f>
        <v>-0.14234335347417826</v>
      </c>
      <c r="G55">
        <f t="shared" si="0"/>
        <v>-19.857656646525822</v>
      </c>
    </row>
    <row r="56" spans="1:7">
      <c r="A56">
        <v>2025</v>
      </c>
      <c r="B56" t="s">
        <v>21</v>
      </c>
      <c r="C56" t="s">
        <v>3</v>
      </c>
      <c r="D56" t="s">
        <v>78</v>
      </c>
      <c r="E56" cm="1">
        <f t="array" ref="E56">IF(A56=2025,SUMPRODUCT('[3]Cap IRA'!$F$30:$AL$46,('[3]Cap IRA'!$D$30:$D$46=C56)*('[3]Cap IRA'!$F$29:$AL$29=A56)*('[3]Cap IRA'!$F$28:$AL$28=D56))/4,SUMPRODUCT('[3]Cap IRA'!$F$30:$AL$46,('[3]Cap IRA'!$D$30:$D$46=C56)*('[3]Cap IRA'!$F$29:$AL$29=A56)*('[3]Cap IRA'!$F$28:$AL$28=D56))/5)</f>
        <v>-11.75</v>
      </c>
      <c r="F56" cm="1">
        <f t="array" ref="F56">IF(A56=2025,SUMPRODUCT('[3]Cap IRA'!$F$71:$AL$87,('[3]Cap IRA'!$D$71:$D$87=C56)*('[3]Cap IRA'!$F$70:$AL$70=A56)*('[3]Cap IRA'!$F$69:$AL$69=D56))/4,SUMPRODUCT('[3]Cap IRA'!$F$71:$AL$87,('[3]Cap IRA'!$D$71:$D$87=C56)*('[3]Cap IRA'!$F$70:$AL$70=A56)*('[3]Cap IRA'!$F$69:$AL$69=D56))/5)</f>
        <v>-3.8738777777777775</v>
      </c>
      <c r="G56">
        <f t="shared" si="0"/>
        <v>-7.8761222222222225</v>
      </c>
    </row>
    <row r="57" spans="1:7">
      <c r="A57">
        <v>2025</v>
      </c>
      <c r="B57" t="s">
        <v>21</v>
      </c>
      <c r="C57" t="s">
        <v>4</v>
      </c>
      <c r="D57" t="s">
        <v>78</v>
      </c>
      <c r="E57" cm="1">
        <f t="array" ref="E57">IF(A57=2025,SUMPRODUCT('[3]Cap IRA'!$F$30:$AL$46,('[3]Cap IRA'!$D$30:$D$46=C57)*('[3]Cap IRA'!$F$29:$AL$29=A57)*('[3]Cap IRA'!$F$28:$AL$28=D57))/4,SUMPRODUCT('[3]Cap IRA'!$F$30:$AL$46,('[3]Cap IRA'!$D$30:$D$46=C57)*('[3]Cap IRA'!$F$29:$AL$29=A57)*('[3]Cap IRA'!$F$28:$AL$28=D57))/5)</f>
        <v>0</v>
      </c>
      <c r="F57" cm="1">
        <f t="array" ref="F57">IF(A57=2025,SUMPRODUCT('[3]Cap IRA'!$F$71:$AL$87,('[3]Cap IRA'!$D$71:$D$87=C57)*('[3]Cap IRA'!$F$70:$AL$70=A57)*('[3]Cap IRA'!$F$69:$AL$69=D57))/4,SUMPRODUCT('[3]Cap IRA'!$F$71:$AL$87,('[3]Cap IRA'!$D$71:$D$87=C57)*('[3]Cap IRA'!$F$70:$AL$70=A57)*('[3]Cap IRA'!$F$69:$AL$69=D57))/5)</f>
        <v>0</v>
      </c>
      <c r="G57">
        <f t="shared" si="0"/>
        <v>0</v>
      </c>
    </row>
    <row r="58" spans="1:7">
      <c r="A58">
        <v>2025</v>
      </c>
      <c r="B58" t="s">
        <v>21</v>
      </c>
      <c r="C58" t="s">
        <v>5</v>
      </c>
      <c r="D58" t="s">
        <v>78</v>
      </c>
      <c r="E58" cm="1">
        <f t="array" ref="E58">IF(A58=2025,SUMPRODUCT('[3]Cap IRA'!$F$30:$AL$46,('[3]Cap IRA'!$D$30:$D$46=C58)*('[3]Cap IRA'!$F$29:$AL$29=A58)*('[3]Cap IRA'!$F$28:$AL$28=D58))/4,SUMPRODUCT('[3]Cap IRA'!$F$30:$AL$46,('[3]Cap IRA'!$D$30:$D$46=C58)*('[3]Cap IRA'!$F$29:$AL$29=A58)*('[3]Cap IRA'!$F$28:$AL$28=D58))/5)</f>
        <v>-52.4</v>
      </c>
      <c r="F58" cm="1">
        <f t="array" ref="F58">IF(A58=2025,SUMPRODUCT('[3]Cap IRA'!$F$71:$AL$87,('[3]Cap IRA'!$D$71:$D$87=C58)*('[3]Cap IRA'!$F$70:$AL$70=A58)*('[3]Cap IRA'!$F$69:$AL$69=D58))/4,SUMPRODUCT('[3]Cap IRA'!$F$71:$AL$87,('[3]Cap IRA'!$D$71:$D$87=C58)*('[3]Cap IRA'!$F$70:$AL$70=A58)*('[3]Cap IRA'!$F$69:$AL$69=D58))/5)</f>
        <v>-23.080346252899147</v>
      </c>
      <c r="G58">
        <f t="shared" si="0"/>
        <v>-29.319653747100851</v>
      </c>
    </row>
    <row r="59" spans="1:7">
      <c r="A59">
        <v>2025</v>
      </c>
      <c r="B59" t="s">
        <v>21</v>
      </c>
      <c r="C59" t="s">
        <v>6</v>
      </c>
      <c r="D59" t="s">
        <v>78</v>
      </c>
      <c r="E59" cm="1">
        <f t="array" ref="E59">IF(A59=2025,SUMPRODUCT('[3]Cap IRA'!$F$30:$AL$46,('[3]Cap IRA'!$D$30:$D$46=C59)*('[3]Cap IRA'!$F$29:$AL$29=A59)*('[3]Cap IRA'!$F$28:$AL$28=D59))/4,SUMPRODUCT('[3]Cap IRA'!$F$30:$AL$46,('[3]Cap IRA'!$D$30:$D$46=C59)*('[3]Cap IRA'!$F$29:$AL$29=A59)*('[3]Cap IRA'!$F$28:$AL$28=D59))/5)</f>
        <v>0</v>
      </c>
      <c r="F59" cm="1">
        <f t="array" ref="F59">IF(A59=2025,SUMPRODUCT('[3]Cap IRA'!$F$71:$AL$87,('[3]Cap IRA'!$D$71:$D$87=C59)*('[3]Cap IRA'!$F$70:$AL$70=A59)*('[3]Cap IRA'!$F$69:$AL$69=D59))/4,SUMPRODUCT('[3]Cap IRA'!$F$71:$AL$87,('[3]Cap IRA'!$D$71:$D$87=C59)*('[3]Cap IRA'!$F$70:$AL$70=A59)*('[3]Cap IRA'!$F$69:$AL$69=D59))/5)</f>
        <v>7.7033934259248369</v>
      </c>
      <c r="G59">
        <f t="shared" si="0"/>
        <v>-7.7033934259248369</v>
      </c>
    </row>
    <row r="60" spans="1:7">
      <c r="A60">
        <v>2025</v>
      </c>
      <c r="B60" t="s">
        <v>21</v>
      </c>
      <c r="C60" t="s">
        <v>7</v>
      </c>
      <c r="D60" t="s">
        <v>78</v>
      </c>
      <c r="E60" cm="1">
        <f t="array" ref="E60">IF(A60=2025,SUMPRODUCT('[3]Cap IRA'!$F$30:$AL$46,('[3]Cap IRA'!$D$30:$D$46=C60)*('[3]Cap IRA'!$F$29:$AL$29=A60)*('[3]Cap IRA'!$F$28:$AL$28=D60))/4,SUMPRODUCT('[3]Cap IRA'!$F$30:$AL$46,('[3]Cap IRA'!$D$30:$D$46=C60)*('[3]Cap IRA'!$F$29:$AL$29=A60)*('[3]Cap IRA'!$F$28:$AL$28=D60))/5)</f>
        <v>-70.025000000000006</v>
      </c>
      <c r="F60" cm="1">
        <f t="array" ref="F60">IF(A60=2025,SUMPRODUCT('[3]Cap IRA'!$F$71:$AL$87,('[3]Cap IRA'!$D$71:$D$87=C60)*('[3]Cap IRA'!$F$70:$AL$70=A60)*('[3]Cap IRA'!$F$69:$AL$69=D60))/4,SUMPRODUCT('[3]Cap IRA'!$F$71:$AL$87,('[3]Cap IRA'!$D$71:$D$87=C60)*('[3]Cap IRA'!$F$70:$AL$70=A60)*('[3]Cap IRA'!$F$69:$AL$69=D60))/5)</f>
        <v>3.9648118482803056</v>
      </c>
      <c r="G60">
        <f t="shared" si="0"/>
        <v>-73.989811848280311</v>
      </c>
    </row>
    <row r="61" spans="1:7">
      <c r="A61">
        <v>2025</v>
      </c>
      <c r="B61" t="s">
        <v>21</v>
      </c>
      <c r="C61" t="s">
        <v>8</v>
      </c>
      <c r="D61" t="s">
        <v>78</v>
      </c>
      <c r="E61" cm="1">
        <f t="array" ref="E61">IF(A61=2025,SUMPRODUCT('[3]Cap IRA'!$F$30:$AL$46,('[3]Cap IRA'!$D$30:$D$46=C61)*('[3]Cap IRA'!$F$29:$AL$29=A61)*('[3]Cap IRA'!$F$28:$AL$28=D61))/4,SUMPRODUCT('[3]Cap IRA'!$F$30:$AL$46,('[3]Cap IRA'!$D$30:$D$46=C61)*('[3]Cap IRA'!$F$29:$AL$29=A61)*('[3]Cap IRA'!$F$28:$AL$28=D61))/5)</f>
        <v>0</v>
      </c>
      <c r="F61" cm="1">
        <f t="array" ref="F61">IF(A61=2025,SUMPRODUCT('[3]Cap IRA'!$F$71:$AL$87,('[3]Cap IRA'!$D$71:$D$87=C61)*('[3]Cap IRA'!$F$70:$AL$70=A61)*('[3]Cap IRA'!$F$69:$AL$69=D61))/4,SUMPRODUCT('[3]Cap IRA'!$F$71:$AL$87,('[3]Cap IRA'!$D$71:$D$87=C61)*('[3]Cap IRA'!$F$70:$AL$70=A61)*('[3]Cap IRA'!$F$69:$AL$69=D61))/5)</f>
        <v>3.6973778287086356E-5</v>
      </c>
      <c r="G61">
        <f t="shared" si="0"/>
        <v>-3.6973778287086356E-5</v>
      </c>
    </row>
    <row r="62" spans="1:7">
      <c r="A62">
        <v>2025</v>
      </c>
      <c r="B62" t="s">
        <v>21</v>
      </c>
      <c r="C62" t="s">
        <v>9</v>
      </c>
      <c r="D62" t="s">
        <v>78</v>
      </c>
      <c r="E62" cm="1">
        <f t="array" ref="E62">IF(A62=2025,SUMPRODUCT('[3]Cap IRA'!$F$30:$AL$46,('[3]Cap IRA'!$D$30:$D$46=C62)*('[3]Cap IRA'!$F$29:$AL$29=A62)*('[3]Cap IRA'!$F$28:$AL$28=D62))/4,SUMPRODUCT('[3]Cap IRA'!$F$30:$AL$46,('[3]Cap IRA'!$D$30:$D$46=C62)*('[3]Cap IRA'!$F$29:$AL$29=A62)*('[3]Cap IRA'!$F$28:$AL$28=D62))/5)</f>
        <v>-53</v>
      </c>
      <c r="F62" cm="1">
        <f t="array" ref="F62">IF(A62=2025,SUMPRODUCT('[3]Cap IRA'!$F$71:$AL$87,('[3]Cap IRA'!$D$71:$D$87=C62)*('[3]Cap IRA'!$F$70:$AL$70=A62)*('[3]Cap IRA'!$F$69:$AL$69=D62))/4,SUMPRODUCT('[3]Cap IRA'!$F$71:$AL$87,('[3]Cap IRA'!$D$71:$D$87=C62)*('[3]Cap IRA'!$F$70:$AL$70=A62)*('[3]Cap IRA'!$F$69:$AL$69=D62))/5)</f>
        <v>-11.579049027912021</v>
      </c>
      <c r="G62">
        <f t="shared" si="0"/>
        <v>-41.420950972087979</v>
      </c>
    </row>
    <row r="63" spans="1:7">
      <c r="A63">
        <v>2025</v>
      </c>
      <c r="B63" t="s">
        <v>21</v>
      </c>
      <c r="C63" t="s">
        <v>10</v>
      </c>
      <c r="D63" t="s">
        <v>78</v>
      </c>
      <c r="E63" cm="1">
        <f t="array" ref="E63">IF(A63=2025,SUMPRODUCT('[3]Cap IRA'!$F$30:$AL$46,('[3]Cap IRA'!$D$30:$D$46=C63)*('[3]Cap IRA'!$F$29:$AL$29=A63)*('[3]Cap IRA'!$F$28:$AL$28=D63))/4,SUMPRODUCT('[3]Cap IRA'!$F$30:$AL$46,('[3]Cap IRA'!$D$30:$D$46=C63)*('[3]Cap IRA'!$F$29:$AL$29=A63)*('[3]Cap IRA'!$F$28:$AL$28=D63))/5)</f>
        <v>0</v>
      </c>
      <c r="F63" cm="1">
        <f t="array" ref="F63">IF(A63=2025,SUMPRODUCT('[3]Cap IRA'!$F$71:$AL$87,('[3]Cap IRA'!$D$71:$D$87=C63)*('[3]Cap IRA'!$F$70:$AL$70=A63)*('[3]Cap IRA'!$F$69:$AL$69=D63))/4,SUMPRODUCT('[3]Cap IRA'!$F$71:$AL$87,('[3]Cap IRA'!$D$71:$D$87=C63)*('[3]Cap IRA'!$F$70:$AL$70=A63)*('[3]Cap IRA'!$F$69:$AL$69=D63))/5)</f>
        <v>0</v>
      </c>
      <c r="G63">
        <f t="shared" si="0"/>
        <v>0</v>
      </c>
    </row>
    <row r="64" spans="1:7">
      <c r="A64">
        <v>2025</v>
      </c>
      <c r="B64" t="s">
        <v>21</v>
      </c>
      <c r="C64" t="s">
        <v>11</v>
      </c>
      <c r="D64" t="s">
        <v>78</v>
      </c>
      <c r="E64" cm="1">
        <f t="array" ref="E64">IF(A64=2025,SUMPRODUCT('[3]Cap IRA'!$F$30:$AL$46,('[3]Cap IRA'!$D$30:$D$46=C64)*('[3]Cap IRA'!$F$29:$AL$29=A64)*('[3]Cap IRA'!$F$28:$AL$28=D64))/4,SUMPRODUCT('[3]Cap IRA'!$F$30:$AL$46,('[3]Cap IRA'!$D$30:$D$46=C64)*('[3]Cap IRA'!$F$29:$AL$29=A64)*('[3]Cap IRA'!$F$28:$AL$28=D64))/5)</f>
        <v>-41.25</v>
      </c>
      <c r="F64" cm="1">
        <f t="array" ref="F64">IF(A64=2025,SUMPRODUCT('[3]Cap IRA'!$F$71:$AL$87,('[3]Cap IRA'!$D$71:$D$87=C64)*('[3]Cap IRA'!$F$70:$AL$70=A64)*('[3]Cap IRA'!$F$69:$AL$69=D64))/4,SUMPRODUCT('[3]Cap IRA'!$F$71:$AL$87,('[3]Cap IRA'!$D$71:$D$87=C64)*('[3]Cap IRA'!$F$70:$AL$70=A64)*('[3]Cap IRA'!$F$69:$AL$69=D64))/5)</f>
        <v>17.125613117110454</v>
      </c>
      <c r="G64">
        <f t="shared" si="0"/>
        <v>-58.375613117110454</v>
      </c>
    </row>
    <row r="65" spans="1:7">
      <c r="A65">
        <v>2025</v>
      </c>
      <c r="B65" t="s">
        <v>21</v>
      </c>
      <c r="C65" t="s">
        <v>12</v>
      </c>
      <c r="D65" t="s">
        <v>78</v>
      </c>
      <c r="E65" cm="1">
        <f t="array" ref="E65">IF(A65=2025,SUMPRODUCT('[3]Cap IRA'!$F$30:$AL$46,('[3]Cap IRA'!$D$30:$D$46=C65)*('[3]Cap IRA'!$F$29:$AL$29=A65)*('[3]Cap IRA'!$F$28:$AL$28=D65))/4,SUMPRODUCT('[3]Cap IRA'!$F$30:$AL$46,('[3]Cap IRA'!$D$30:$D$46=C65)*('[3]Cap IRA'!$F$29:$AL$29=A65)*('[3]Cap IRA'!$F$28:$AL$28=D65))/5)</f>
        <v>-15.5</v>
      </c>
      <c r="F65" cm="1">
        <f t="array" ref="F65">IF(A65=2025,SUMPRODUCT('[3]Cap IRA'!$F$71:$AL$87,('[3]Cap IRA'!$D$71:$D$87=C65)*('[3]Cap IRA'!$F$70:$AL$70=A65)*('[3]Cap IRA'!$F$69:$AL$69=D65))/4,SUMPRODUCT('[3]Cap IRA'!$F$71:$AL$87,('[3]Cap IRA'!$D$71:$D$87=C65)*('[3]Cap IRA'!$F$70:$AL$70=A65)*('[3]Cap IRA'!$F$69:$AL$69=D65))/5)</f>
        <v>41.919295099216122</v>
      </c>
      <c r="G65">
        <f t="shared" si="0"/>
        <v>-57.419295099216122</v>
      </c>
    </row>
    <row r="66" spans="1:7">
      <c r="A66">
        <v>2025</v>
      </c>
      <c r="B66" t="s">
        <v>21</v>
      </c>
      <c r="C66" t="s">
        <v>13</v>
      </c>
      <c r="D66" t="s">
        <v>78</v>
      </c>
      <c r="E66" cm="1">
        <f t="array" ref="E66">IF(A66=2025,SUMPRODUCT('[3]Cap IRA'!$F$30:$AL$46,('[3]Cap IRA'!$D$30:$D$46=C66)*('[3]Cap IRA'!$F$29:$AL$29=A66)*('[3]Cap IRA'!$F$28:$AL$28=D66))/4,SUMPRODUCT('[3]Cap IRA'!$F$30:$AL$46,('[3]Cap IRA'!$D$30:$D$46=C66)*('[3]Cap IRA'!$F$29:$AL$29=A66)*('[3]Cap IRA'!$F$28:$AL$28=D66))/5)</f>
        <v>-8.25</v>
      </c>
      <c r="F66" cm="1">
        <f t="array" ref="F66">IF(A66=2025,SUMPRODUCT('[3]Cap IRA'!$F$71:$AL$87,('[3]Cap IRA'!$D$71:$D$87=C66)*('[3]Cap IRA'!$F$70:$AL$70=A66)*('[3]Cap IRA'!$F$69:$AL$69=D66))/4,SUMPRODUCT('[3]Cap IRA'!$F$71:$AL$87,('[3]Cap IRA'!$D$71:$D$87=C66)*('[3]Cap IRA'!$F$70:$AL$70=A66)*('[3]Cap IRA'!$F$69:$AL$69=D66))/5)</f>
        <v>-3.6666666666666661</v>
      </c>
      <c r="G66">
        <f t="shared" si="0"/>
        <v>-4.5833333333333339</v>
      </c>
    </row>
    <row r="67" spans="1:7">
      <c r="A67">
        <v>2025</v>
      </c>
      <c r="B67" t="s">
        <v>21</v>
      </c>
      <c r="C67" t="s">
        <v>14</v>
      </c>
      <c r="D67" t="s">
        <v>78</v>
      </c>
      <c r="E67" cm="1">
        <f t="array" ref="E67">IF(A67=2025,SUMPRODUCT('[3]Cap IRA'!$F$30:$AL$46,('[3]Cap IRA'!$D$30:$D$46=C67)*('[3]Cap IRA'!$F$29:$AL$29=A67)*('[3]Cap IRA'!$F$28:$AL$28=D67))/4,SUMPRODUCT('[3]Cap IRA'!$F$30:$AL$46,('[3]Cap IRA'!$D$30:$D$46=C67)*('[3]Cap IRA'!$F$29:$AL$29=A67)*('[3]Cap IRA'!$F$28:$AL$28=D67))/5)</f>
        <v>0</v>
      </c>
      <c r="F67" cm="1">
        <f t="array" ref="F67">IF(A67=2025,SUMPRODUCT('[3]Cap IRA'!$F$71:$AL$87,('[3]Cap IRA'!$D$71:$D$87=C67)*('[3]Cap IRA'!$F$70:$AL$70=A67)*('[3]Cap IRA'!$F$69:$AL$69=D67))/4,SUMPRODUCT('[3]Cap IRA'!$F$71:$AL$87,('[3]Cap IRA'!$D$71:$D$87=C67)*('[3]Cap IRA'!$F$70:$AL$70=A67)*('[3]Cap IRA'!$F$69:$AL$69=D67))/5)</f>
        <v>0.32086171853294371</v>
      </c>
      <c r="G67">
        <f t="shared" ref="G67:G130" si="1">E67-F67</f>
        <v>-0.32086171853294371</v>
      </c>
    </row>
    <row r="68" spans="1:7">
      <c r="A68">
        <v>2025</v>
      </c>
      <c r="B68" t="s">
        <v>21</v>
      </c>
      <c r="C68" t="s">
        <v>15</v>
      </c>
      <c r="D68" t="s">
        <v>78</v>
      </c>
      <c r="E68" cm="1">
        <f t="array" ref="E68">IF(A68=2025,SUMPRODUCT('[3]Cap IRA'!$F$30:$AL$46,('[3]Cap IRA'!$D$30:$D$46=C68)*('[3]Cap IRA'!$F$29:$AL$29=A68)*('[3]Cap IRA'!$F$28:$AL$28=D68))/4,SUMPRODUCT('[3]Cap IRA'!$F$30:$AL$46,('[3]Cap IRA'!$D$30:$D$46=C68)*('[3]Cap IRA'!$F$29:$AL$29=A68)*('[3]Cap IRA'!$F$28:$AL$28=D68))/5)</f>
        <v>-6.95</v>
      </c>
      <c r="F68" cm="1">
        <f t="array" ref="F68">IF(A68=2025,SUMPRODUCT('[3]Cap IRA'!$F$71:$AL$87,('[3]Cap IRA'!$D$71:$D$87=C68)*('[3]Cap IRA'!$F$70:$AL$70=A68)*('[3]Cap IRA'!$F$69:$AL$69=D68))/4,SUMPRODUCT('[3]Cap IRA'!$F$71:$AL$87,('[3]Cap IRA'!$D$71:$D$87=C68)*('[3]Cap IRA'!$F$70:$AL$70=A68)*('[3]Cap IRA'!$F$69:$AL$69=D68))/5)</f>
        <v>9.010050140476757</v>
      </c>
      <c r="G68">
        <f t="shared" si="1"/>
        <v>-15.960050140476756</v>
      </c>
    </row>
    <row r="69" spans="1:7">
      <c r="A69">
        <v>2025</v>
      </c>
      <c r="B69" t="s">
        <v>21</v>
      </c>
      <c r="C69" t="s">
        <v>16</v>
      </c>
      <c r="D69" t="s">
        <v>78</v>
      </c>
      <c r="E69" cm="1">
        <f t="array" ref="E69">IF(A69=2025,SUMPRODUCT('[3]Cap IRA'!$F$30:$AL$46,('[3]Cap IRA'!$D$30:$D$46=C69)*('[3]Cap IRA'!$F$29:$AL$29=A69)*('[3]Cap IRA'!$F$28:$AL$28=D69))/4,SUMPRODUCT('[3]Cap IRA'!$F$30:$AL$46,('[3]Cap IRA'!$D$30:$D$46=C69)*('[3]Cap IRA'!$F$29:$AL$29=A69)*('[3]Cap IRA'!$F$28:$AL$28=D69))/5)</f>
        <v>0</v>
      </c>
      <c r="F69" cm="1">
        <f t="array" ref="F69">IF(A69=2025,SUMPRODUCT('[3]Cap IRA'!$F$71:$AL$87,('[3]Cap IRA'!$D$71:$D$87=C69)*('[3]Cap IRA'!$F$70:$AL$70=A69)*('[3]Cap IRA'!$F$69:$AL$69=D69))/4,SUMPRODUCT('[3]Cap IRA'!$F$71:$AL$87,('[3]Cap IRA'!$D$71:$D$87=C69)*('[3]Cap IRA'!$F$70:$AL$70=A69)*('[3]Cap IRA'!$F$69:$AL$69=D69))/5)</f>
        <v>5.078119479332714</v>
      </c>
      <c r="G69">
        <f t="shared" si="1"/>
        <v>-5.078119479332714</v>
      </c>
    </row>
    <row r="70" spans="1:7">
      <c r="A70">
        <v>2030</v>
      </c>
      <c r="B70" t="s">
        <v>21</v>
      </c>
      <c r="C70" t="s">
        <v>0</v>
      </c>
      <c r="D70" t="s">
        <v>78</v>
      </c>
      <c r="E70" cm="1">
        <f t="array" ref="E70">IF(A70=2025,SUMPRODUCT('[3]Cap IRA'!$F$30:$AL$46,('[3]Cap IRA'!$D$30:$D$46=C70)*('[3]Cap IRA'!$F$29:$AL$29=A70)*('[3]Cap IRA'!$F$28:$AL$28=D70))/4,SUMPRODUCT('[3]Cap IRA'!$F$30:$AL$46,('[3]Cap IRA'!$D$30:$D$46=C70)*('[3]Cap IRA'!$F$29:$AL$29=A70)*('[3]Cap IRA'!$F$28:$AL$28=D70))/5)</f>
        <v>15.994882410746175</v>
      </c>
      <c r="F70" cm="1">
        <f t="array" ref="F70">IF(A70=2025,SUMPRODUCT('[3]Cap IRA'!$F$71:$AL$87,('[3]Cap IRA'!$D$71:$D$87=C70)*('[3]Cap IRA'!$F$70:$AL$70=A70)*('[3]Cap IRA'!$F$69:$AL$69=D70))/4,SUMPRODUCT('[3]Cap IRA'!$F$71:$AL$87,('[3]Cap IRA'!$D$71:$D$87=C70)*('[3]Cap IRA'!$F$70:$AL$70=A70)*('[3]Cap IRA'!$F$69:$AL$69=D70))/5)</f>
        <v>-1.7250653273632366</v>
      </c>
      <c r="G70">
        <f t="shared" si="1"/>
        <v>17.719947738109411</v>
      </c>
    </row>
    <row r="71" spans="1:7">
      <c r="A71">
        <v>2030</v>
      </c>
      <c r="B71" t="s">
        <v>21</v>
      </c>
      <c r="C71" t="s">
        <v>1</v>
      </c>
      <c r="D71" t="s">
        <v>78</v>
      </c>
      <c r="E71" cm="1">
        <f t="array" ref="E71">IF(A71=2025,SUMPRODUCT('[3]Cap IRA'!$F$30:$AL$46,('[3]Cap IRA'!$D$30:$D$46=C71)*('[3]Cap IRA'!$F$29:$AL$29=A71)*('[3]Cap IRA'!$F$28:$AL$28=D71))/4,SUMPRODUCT('[3]Cap IRA'!$F$30:$AL$46,('[3]Cap IRA'!$D$30:$D$46=C71)*('[3]Cap IRA'!$F$29:$AL$29=A71)*('[3]Cap IRA'!$F$28:$AL$28=D71))/5)</f>
        <v>1.0668568181990436E-6</v>
      </c>
      <c r="F71" cm="1">
        <f t="array" ref="F71">IF(A71=2025,SUMPRODUCT('[3]Cap IRA'!$F$71:$AL$87,('[3]Cap IRA'!$D$71:$D$87=C71)*('[3]Cap IRA'!$F$70:$AL$70=A71)*('[3]Cap IRA'!$F$69:$AL$69=D71))/4,SUMPRODUCT('[3]Cap IRA'!$F$71:$AL$87,('[3]Cap IRA'!$D$71:$D$87=C71)*('[3]Cap IRA'!$F$70:$AL$70=A71)*('[3]Cap IRA'!$F$69:$AL$69=D71))/5)</f>
        <v>5.926982323328021E-7</v>
      </c>
      <c r="G71">
        <f t="shared" si="1"/>
        <v>4.7415858586624149E-7</v>
      </c>
    </row>
    <row r="72" spans="1:7">
      <c r="A72">
        <v>2030</v>
      </c>
      <c r="B72" t="s">
        <v>21</v>
      </c>
      <c r="C72" t="s">
        <v>2</v>
      </c>
      <c r="D72" t="s">
        <v>78</v>
      </c>
      <c r="E72" cm="1">
        <f t="array" ref="E72">IF(A72=2025,SUMPRODUCT('[3]Cap IRA'!$F$30:$AL$46,('[3]Cap IRA'!$D$30:$D$46=C72)*('[3]Cap IRA'!$F$29:$AL$29=A72)*('[3]Cap IRA'!$F$28:$AL$28=D72))/4,SUMPRODUCT('[3]Cap IRA'!$F$30:$AL$46,('[3]Cap IRA'!$D$30:$D$46=C72)*('[3]Cap IRA'!$F$29:$AL$29=A72)*('[3]Cap IRA'!$F$28:$AL$28=D72))/5)</f>
        <v>15.74378196374648</v>
      </c>
      <c r="F72" cm="1">
        <f t="array" ref="F72">IF(A72=2025,SUMPRODUCT('[3]Cap IRA'!$F$71:$AL$87,('[3]Cap IRA'!$D$71:$D$87=C72)*('[3]Cap IRA'!$F$70:$AL$70=A72)*('[3]Cap IRA'!$F$69:$AL$69=D72))/4,SUMPRODUCT('[3]Cap IRA'!$F$71:$AL$87,('[3]Cap IRA'!$D$71:$D$87=C72)*('[3]Cap IRA'!$F$70:$AL$70=A72)*('[3]Cap IRA'!$F$69:$AL$69=D72))/5)</f>
        <v>-0.14234335347417754</v>
      </c>
      <c r="G72">
        <f t="shared" si="1"/>
        <v>15.886125317220658</v>
      </c>
    </row>
    <row r="73" spans="1:7">
      <c r="A73">
        <v>2030</v>
      </c>
      <c r="B73" t="s">
        <v>21</v>
      </c>
      <c r="C73" t="s">
        <v>3</v>
      </c>
      <c r="D73" t="s">
        <v>78</v>
      </c>
      <c r="E73" cm="1">
        <f t="array" ref="E73">IF(A73=2025,SUMPRODUCT('[3]Cap IRA'!$F$30:$AL$46,('[3]Cap IRA'!$D$30:$D$46=C73)*('[3]Cap IRA'!$F$29:$AL$29=A73)*('[3]Cap IRA'!$F$28:$AL$28=D73))/4,SUMPRODUCT('[3]Cap IRA'!$F$30:$AL$46,('[3]Cap IRA'!$D$30:$D$46=C73)*('[3]Cap IRA'!$F$29:$AL$29=A73)*('[3]Cap IRA'!$F$28:$AL$28=D73))/5)</f>
        <v>2.4270200000000002</v>
      </c>
      <c r="F73" cm="1">
        <f t="array" ref="F73">IF(A73=2025,SUMPRODUCT('[3]Cap IRA'!$F$71:$AL$87,('[3]Cap IRA'!$D$71:$D$87=C73)*('[3]Cap IRA'!$F$70:$AL$70=A73)*('[3]Cap IRA'!$F$69:$AL$69=D73))/4,SUMPRODUCT('[3]Cap IRA'!$F$71:$AL$87,('[3]Cap IRA'!$D$71:$D$87=C73)*('[3]Cap IRA'!$F$70:$AL$70=A73)*('[3]Cap IRA'!$F$69:$AL$69=D73))/5)</f>
        <v>-3.8738777777777775</v>
      </c>
      <c r="G73">
        <f t="shared" si="1"/>
        <v>6.3008977777777773</v>
      </c>
    </row>
    <row r="74" spans="1:7">
      <c r="A74">
        <v>2030</v>
      </c>
      <c r="B74" t="s">
        <v>21</v>
      </c>
      <c r="C74" t="s">
        <v>4</v>
      </c>
      <c r="D74" t="s">
        <v>78</v>
      </c>
      <c r="E74" cm="1">
        <f t="array" ref="E74">IF(A74=2025,SUMPRODUCT('[3]Cap IRA'!$F$30:$AL$46,('[3]Cap IRA'!$D$30:$D$46=C74)*('[3]Cap IRA'!$F$29:$AL$29=A74)*('[3]Cap IRA'!$F$28:$AL$28=D74))/4,SUMPRODUCT('[3]Cap IRA'!$F$30:$AL$46,('[3]Cap IRA'!$D$30:$D$46=C74)*('[3]Cap IRA'!$F$29:$AL$29=A74)*('[3]Cap IRA'!$F$28:$AL$28=D74))/5)</f>
        <v>0</v>
      </c>
      <c r="F74" cm="1">
        <f t="array" ref="F74">IF(A74=2025,SUMPRODUCT('[3]Cap IRA'!$F$71:$AL$87,('[3]Cap IRA'!$D$71:$D$87=C74)*('[3]Cap IRA'!$F$70:$AL$70=A74)*('[3]Cap IRA'!$F$69:$AL$69=D74))/4,SUMPRODUCT('[3]Cap IRA'!$F$71:$AL$87,('[3]Cap IRA'!$D$71:$D$87=C74)*('[3]Cap IRA'!$F$70:$AL$70=A74)*('[3]Cap IRA'!$F$69:$AL$69=D74))/5)</f>
        <v>0</v>
      </c>
      <c r="G74">
        <f t="shared" si="1"/>
        <v>0</v>
      </c>
    </row>
    <row r="75" spans="1:7">
      <c r="A75">
        <v>2030</v>
      </c>
      <c r="B75" t="s">
        <v>21</v>
      </c>
      <c r="C75" t="s">
        <v>5</v>
      </c>
      <c r="D75" t="s">
        <v>78</v>
      </c>
      <c r="E75" cm="1">
        <f t="array" ref="E75">IF(A75=2025,SUMPRODUCT('[3]Cap IRA'!$F$30:$AL$46,('[3]Cap IRA'!$D$30:$D$46=C75)*('[3]Cap IRA'!$F$29:$AL$29=A75)*('[3]Cap IRA'!$F$28:$AL$28=D75))/4,SUMPRODUCT('[3]Cap IRA'!$F$30:$AL$46,('[3]Cap IRA'!$D$30:$D$46=C75)*('[3]Cap IRA'!$F$29:$AL$29=A75)*('[3]Cap IRA'!$F$28:$AL$28=D75))/5)</f>
        <v>0.37537674478153327</v>
      </c>
      <c r="F75" cm="1">
        <f t="array" ref="F75">IF(A75=2025,SUMPRODUCT('[3]Cap IRA'!$F$71:$AL$87,('[3]Cap IRA'!$D$71:$D$87=C75)*('[3]Cap IRA'!$F$70:$AL$70=A75)*('[3]Cap IRA'!$F$69:$AL$69=D75))/4,SUMPRODUCT('[3]Cap IRA'!$F$71:$AL$87,('[3]Cap IRA'!$D$71:$D$87=C75)*('[3]Cap IRA'!$F$70:$AL$70=A75)*('[3]Cap IRA'!$F$69:$AL$69=D75))/5)</f>
        <v>-23.080346252899147</v>
      </c>
      <c r="G75">
        <f t="shared" si="1"/>
        <v>23.455722997680681</v>
      </c>
    </row>
    <row r="76" spans="1:7">
      <c r="A76">
        <v>2030</v>
      </c>
      <c r="B76" t="s">
        <v>21</v>
      </c>
      <c r="C76" t="s">
        <v>6</v>
      </c>
      <c r="D76" t="s">
        <v>78</v>
      </c>
      <c r="E76" cm="1">
        <f t="array" ref="E76">IF(A76=2025,SUMPRODUCT('[3]Cap IRA'!$F$30:$AL$46,('[3]Cap IRA'!$D$30:$D$46=C76)*('[3]Cap IRA'!$F$29:$AL$29=A76)*('[3]Cap IRA'!$F$28:$AL$28=D76))/4,SUMPRODUCT('[3]Cap IRA'!$F$30:$AL$46,('[3]Cap IRA'!$D$30:$D$46=C76)*('[3]Cap IRA'!$F$29:$AL$29=A76)*('[3]Cap IRA'!$F$28:$AL$28=D76))/5)</f>
        <v>13.866108166664707</v>
      </c>
      <c r="F76" cm="1">
        <f t="array" ref="F76">IF(A76=2025,SUMPRODUCT('[3]Cap IRA'!$F$71:$AL$87,('[3]Cap IRA'!$D$71:$D$87=C76)*('[3]Cap IRA'!$F$70:$AL$70=A76)*('[3]Cap IRA'!$F$69:$AL$69=D76))/4,SUMPRODUCT('[3]Cap IRA'!$F$71:$AL$87,('[3]Cap IRA'!$D$71:$D$87=C76)*('[3]Cap IRA'!$F$70:$AL$70=A76)*('[3]Cap IRA'!$F$69:$AL$69=D76))/5)</f>
        <v>7.7033934259248387</v>
      </c>
      <c r="G76">
        <f t="shared" si="1"/>
        <v>6.1627147407398688</v>
      </c>
    </row>
    <row r="77" spans="1:7">
      <c r="A77">
        <v>2030</v>
      </c>
      <c r="B77" t="s">
        <v>21</v>
      </c>
      <c r="C77" t="s">
        <v>7</v>
      </c>
      <c r="D77" t="s">
        <v>78</v>
      </c>
      <c r="E77" cm="1">
        <f t="array" ref="E77">IF(A77=2025,SUMPRODUCT('[3]Cap IRA'!$F$30:$AL$46,('[3]Cap IRA'!$D$30:$D$46=C77)*('[3]Cap IRA'!$F$29:$AL$29=A77)*('[3]Cap IRA'!$F$28:$AL$28=D77))/4,SUMPRODUCT('[3]Cap IRA'!$F$30:$AL$46,('[3]Cap IRA'!$D$30:$D$46=C77)*('[3]Cap IRA'!$F$29:$AL$29=A77)*('[3]Cap IRA'!$F$28:$AL$28=D77))/5)</f>
        <v>63.156661326904569</v>
      </c>
      <c r="F77" cm="1">
        <f t="array" ref="F77">IF(A77=2025,SUMPRODUCT('[3]Cap IRA'!$F$71:$AL$87,('[3]Cap IRA'!$D$71:$D$87=C77)*('[3]Cap IRA'!$F$70:$AL$70=A77)*('[3]Cap IRA'!$F$69:$AL$69=D77))/4,SUMPRODUCT('[3]Cap IRA'!$F$71:$AL$87,('[3]Cap IRA'!$D$71:$D$87=C77)*('[3]Cap IRA'!$F$70:$AL$70=A77)*('[3]Cap IRA'!$F$69:$AL$69=D77))/5)</f>
        <v>3.9648118482803172</v>
      </c>
      <c r="G77">
        <f t="shared" si="1"/>
        <v>59.191849478624249</v>
      </c>
    </row>
    <row r="78" spans="1:7">
      <c r="A78">
        <v>2030</v>
      </c>
      <c r="B78" t="s">
        <v>21</v>
      </c>
      <c r="C78" t="s">
        <v>8</v>
      </c>
      <c r="D78" t="s">
        <v>78</v>
      </c>
      <c r="E78" cm="1">
        <f t="array" ref="E78">IF(A78=2025,SUMPRODUCT('[3]Cap IRA'!$F$30:$AL$46,('[3]Cap IRA'!$D$30:$D$46=C78)*('[3]Cap IRA'!$F$29:$AL$29=A78)*('[3]Cap IRA'!$F$28:$AL$28=D78))/4,SUMPRODUCT('[3]Cap IRA'!$F$30:$AL$46,('[3]Cap IRA'!$D$30:$D$46=C78)*('[3]Cap IRA'!$F$29:$AL$29=A78)*('[3]Cap IRA'!$F$28:$AL$28=D78))/5)</f>
        <v>6.6552800916755452E-5</v>
      </c>
      <c r="F78" cm="1">
        <f t="array" ref="F78">IF(A78=2025,SUMPRODUCT('[3]Cap IRA'!$F$71:$AL$87,('[3]Cap IRA'!$D$71:$D$87=C78)*('[3]Cap IRA'!$F$70:$AL$70=A78)*('[3]Cap IRA'!$F$69:$AL$69=D78))/4,SUMPRODUCT('[3]Cap IRA'!$F$71:$AL$87,('[3]Cap IRA'!$D$71:$D$87=C78)*('[3]Cap IRA'!$F$70:$AL$70=A78)*('[3]Cap IRA'!$F$69:$AL$69=D78))/5)</f>
        <v>3.6973778287086362E-5</v>
      </c>
      <c r="G78">
        <f t="shared" si="1"/>
        <v>2.957902262966909E-5</v>
      </c>
    </row>
    <row r="79" spans="1:7">
      <c r="A79">
        <v>2030</v>
      </c>
      <c r="B79" t="s">
        <v>21</v>
      </c>
      <c r="C79" t="s">
        <v>9</v>
      </c>
      <c r="D79" t="s">
        <v>78</v>
      </c>
      <c r="E79" cm="1">
        <f t="array" ref="E79">IF(A79=2025,SUMPRODUCT('[3]Cap IRA'!$F$30:$AL$46,('[3]Cap IRA'!$D$30:$D$46=C79)*('[3]Cap IRA'!$F$29:$AL$29=A79)*('[3]Cap IRA'!$F$28:$AL$28=D79))/4,SUMPRODUCT('[3]Cap IRA'!$F$30:$AL$46,('[3]Cap IRA'!$D$30:$D$46=C79)*('[3]Cap IRA'!$F$29:$AL$29=A79)*('[3]Cap IRA'!$F$28:$AL$28=D79))/5)</f>
        <v>21.557711749758354</v>
      </c>
      <c r="F79" cm="1">
        <f t="array" ref="F79">IF(A79=2025,SUMPRODUCT('[3]Cap IRA'!$F$71:$AL$87,('[3]Cap IRA'!$D$71:$D$87=C79)*('[3]Cap IRA'!$F$70:$AL$70=A79)*('[3]Cap IRA'!$F$69:$AL$69=D79))/4,SUMPRODUCT('[3]Cap IRA'!$F$71:$AL$87,('[3]Cap IRA'!$D$71:$D$87=C79)*('[3]Cap IRA'!$F$70:$AL$70=A79)*('[3]Cap IRA'!$F$69:$AL$69=D79))/5)</f>
        <v>-11.57904902791203</v>
      </c>
      <c r="G79">
        <f t="shared" si="1"/>
        <v>33.136760777670382</v>
      </c>
    </row>
    <row r="80" spans="1:7">
      <c r="A80">
        <v>2030</v>
      </c>
      <c r="B80" t="s">
        <v>21</v>
      </c>
      <c r="C80" t="s">
        <v>10</v>
      </c>
      <c r="D80" t="s">
        <v>78</v>
      </c>
      <c r="E80" cm="1">
        <f t="array" ref="E80">IF(A80=2025,SUMPRODUCT('[3]Cap IRA'!$F$30:$AL$46,('[3]Cap IRA'!$D$30:$D$46=C80)*('[3]Cap IRA'!$F$29:$AL$29=A80)*('[3]Cap IRA'!$F$28:$AL$28=D80))/4,SUMPRODUCT('[3]Cap IRA'!$F$30:$AL$46,('[3]Cap IRA'!$D$30:$D$46=C80)*('[3]Cap IRA'!$F$29:$AL$29=A80)*('[3]Cap IRA'!$F$28:$AL$28=D80))/5)</f>
        <v>0</v>
      </c>
      <c r="F80" cm="1">
        <f t="array" ref="F80">IF(A80=2025,SUMPRODUCT('[3]Cap IRA'!$F$71:$AL$87,('[3]Cap IRA'!$D$71:$D$87=C80)*('[3]Cap IRA'!$F$70:$AL$70=A80)*('[3]Cap IRA'!$F$69:$AL$69=D80))/4,SUMPRODUCT('[3]Cap IRA'!$F$71:$AL$87,('[3]Cap IRA'!$D$71:$D$87=C80)*('[3]Cap IRA'!$F$70:$AL$70=A80)*('[3]Cap IRA'!$F$69:$AL$69=D80))/5)</f>
        <v>0</v>
      </c>
      <c r="G80">
        <f t="shared" si="1"/>
        <v>0</v>
      </c>
    </row>
    <row r="81" spans="1:7">
      <c r="A81">
        <v>2030</v>
      </c>
      <c r="B81" t="s">
        <v>21</v>
      </c>
      <c r="C81" t="s">
        <v>11</v>
      </c>
      <c r="D81" t="s">
        <v>78</v>
      </c>
      <c r="E81" cm="1">
        <f t="array" ref="E81">IF(A81=2025,SUMPRODUCT('[3]Cap IRA'!$F$30:$AL$46,('[3]Cap IRA'!$D$30:$D$46=C81)*('[3]Cap IRA'!$F$29:$AL$29=A81)*('[3]Cap IRA'!$F$28:$AL$28=D81))/4,SUMPRODUCT('[3]Cap IRA'!$F$30:$AL$46,('[3]Cap IRA'!$D$30:$D$46=C81)*('[3]Cap IRA'!$F$29:$AL$29=A81)*('[3]Cap IRA'!$F$28:$AL$28=D81))/5)</f>
        <v>63.826103610798818</v>
      </c>
      <c r="F81" cm="1">
        <f t="array" ref="F81">IF(A81=2025,SUMPRODUCT('[3]Cap IRA'!$F$71:$AL$87,('[3]Cap IRA'!$D$71:$D$87=C81)*('[3]Cap IRA'!$F$70:$AL$70=A81)*('[3]Cap IRA'!$F$69:$AL$69=D81))/4,SUMPRODUCT('[3]Cap IRA'!$F$71:$AL$87,('[3]Cap IRA'!$D$71:$D$87=C81)*('[3]Cap IRA'!$F$70:$AL$70=A81)*('[3]Cap IRA'!$F$69:$AL$69=D81))/5)</f>
        <v>17.125613117110454</v>
      </c>
      <c r="G81">
        <f t="shared" si="1"/>
        <v>46.700490493688363</v>
      </c>
    </row>
    <row r="82" spans="1:7">
      <c r="A82">
        <v>2030</v>
      </c>
      <c r="B82" t="s">
        <v>21</v>
      </c>
      <c r="C82" t="s">
        <v>12</v>
      </c>
      <c r="D82" t="s">
        <v>78</v>
      </c>
      <c r="E82" cm="1">
        <f t="array" ref="E82">IF(A82=2025,SUMPRODUCT('[3]Cap IRA'!$F$30:$AL$46,('[3]Cap IRA'!$D$30:$D$46=C82)*('[3]Cap IRA'!$F$29:$AL$29=A82)*('[3]Cap IRA'!$F$28:$AL$28=D82))/4,SUMPRODUCT('[3]Cap IRA'!$F$30:$AL$46,('[3]Cap IRA'!$D$30:$D$46=C82)*('[3]Cap IRA'!$F$29:$AL$29=A82)*('[3]Cap IRA'!$F$28:$AL$28=D82))/5)</f>
        <v>87.85473117858902</v>
      </c>
      <c r="F82" cm="1">
        <f t="array" ref="F82">IF(A82=2025,SUMPRODUCT('[3]Cap IRA'!$F$71:$AL$87,('[3]Cap IRA'!$D$71:$D$87=C82)*('[3]Cap IRA'!$F$70:$AL$70=A82)*('[3]Cap IRA'!$F$69:$AL$69=D82))/4,SUMPRODUCT('[3]Cap IRA'!$F$71:$AL$87,('[3]Cap IRA'!$D$71:$D$87=C82)*('[3]Cap IRA'!$F$70:$AL$70=A82)*('[3]Cap IRA'!$F$69:$AL$69=D82))/5)</f>
        <v>41.919295099216122</v>
      </c>
      <c r="G82">
        <f t="shared" si="1"/>
        <v>45.935436079372899</v>
      </c>
    </row>
    <row r="83" spans="1:7">
      <c r="A83">
        <v>2030</v>
      </c>
      <c r="B83" t="s">
        <v>21</v>
      </c>
      <c r="C83" t="s">
        <v>13</v>
      </c>
      <c r="D83" t="s">
        <v>78</v>
      </c>
      <c r="E83" cm="1">
        <f t="array" ref="E83">IF(A83=2025,SUMPRODUCT('[3]Cap IRA'!$F$30:$AL$46,('[3]Cap IRA'!$D$30:$D$46=C83)*('[3]Cap IRA'!$F$29:$AL$29=A83)*('[3]Cap IRA'!$F$28:$AL$28=D83))/4,SUMPRODUCT('[3]Cap IRA'!$F$30:$AL$46,('[3]Cap IRA'!$D$30:$D$46=C83)*('[3]Cap IRA'!$F$29:$AL$29=A83)*('[3]Cap IRA'!$F$28:$AL$28=D83))/5)</f>
        <v>0</v>
      </c>
      <c r="F83" cm="1">
        <f t="array" ref="F83">IF(A83=2025,SUMPRODUCT('[3]Cap IRA'!$F$71:$AL$87,('[3]Cap IRA'!$D$71:$D$87=C83)*('[3]Cap IRA'!$F$70:$AL$70=A83)*('[3]Cap IRA'!$F$69:$AL$69=D83))/4,SUMPRODUCT('[3]Cap IRA'!$F$71:$AL$87,('[3]Cap IRA'!$D$71:$D$87=C83)*('[3]Cap IRA'!$F$70:$AL$70=A83)*('[3]Cap IRA'!$F$69:$AL$69=D83))/5)</f>
        <v>-3.666666666666667</v>
      </c>
      <c r="G83">
        <f t="shared" si="1"/>
        <v>3.666666666666667</v>
      </c>
    </row>
    <row r="84" spans="1:7">
      <c r="A84">
        <v>2030</v>
      </c>
      <c r="B84" t="s">
        <v>21</v>
      </c>
      <c r="C84" t="s">
        <v>14</v>
      </c>
      <c r="D84" t="s">
        <v>78</v>
      </c>
      <c r="E84" cm="1">
        <f t="array" ref="E84">IF(A84=2025,SUMPRODUCT('[3]Cap IRA'!$F$30:$AL$46,('[3]Cap IRA'!$D$30:$D$46=C84)*('[3]Cap IRA'!$F$29:$AL$29=A84)*('[3]Cap IRA'!$F$28:$AL$28=D84))/4,SUMPRODUCT('[3]Cap IRA'!$F$30:$AL$46,('[3]Cap IRA'!$D$30:$D$46=C84)*('[3]Cap IRA'!$F$29:$AL$29=A84)*('[3]Cap IRA'!$F$28:$AL$28=D84))/5)</f>
        <v>0.57755109335929877</v>
      </c>
      <c r="F84" cm="1">
        <f t="array" ref="F84">IF(A84=2025,SUMPRODUCT('[3]Cap IRA'!$F$71:$AL$87,('[3]Cap IRA'!$D$71:$D$87=C84)*('[3]Cap IRA'!$F$70:$AL$70=A84)*('[3]Cap IRA'!$F$69:$AL$69=D84))/4,SUMPRODUCT('[3]Cap IRA'!$F$71:$AL$87,('[3]Cap IRA'!$D$71:$D$87=C84)*('[3]Cap IRA'!$F$70:$AL$70=A84)*('[3]Cap IRA'!$F$69:$AL$69=D84))/5)</f>
        <v>0.32086171853294376</v>
      </c>
      <c r="G84">
        <f t="shared" si="1"/>
        <v>0.25668937482635501</v>
      </c>
    </row>
    <row r="85" spans="1:7">
      <c r="A85">
        <v>2030</v>
      </c>
      <c r="B85" t="s">
        <v>21</v>
      </c>
      <c r="C85" t="s">
        <v>15</v>
      </c>
      <c r="D85" t="s">
        <v>78</v>
      </c>
      <c r="E85" cm="1">
        <f t="array" ref="E85">IF(A85=2025,SUMPRODUCT('[3]Cap IRA'!$F$30:$AL$46,('[3]Cap IRA'!$D$30:$D$46=C85)*('[3]Cap IRA'!$F$29:$AL$29=A85)*('[3]Cap IRA'!$F$28:$AL$28=D85))/4,SUMPRODUCT('[3]Cap IRA'!$F$30:$AL$46,('[3]Cap IRA'!$D$30:$D$46=C85)*('[3]Cap IRA'!$F$29:$AL$29=A85)*('[3]Cap IRA'!$F$28:$AL$28=D85))/5)</f>
        <v>21.77809025285816</v>
      </c>
      <c r="F85" cm="1">
        <f t="array" ref="F85">IF(A85=2025,SUMPRODUCT('[3]Cap IRA'!$F$71:$AL$87,('[3]Cap IRA'!$D$71:$D$87=C85)*('[3]Cap IRA'!$F$70:$AL$70=A85)*('[3]Cap IRA'!$F$69:$AL$69=D85))/4,SUMPRODUCT('[3]Cap IRA'!$F$71:$AL$87,('[3]Cap IRA'!$D$71:$D$87=C85)*('[3]Cap IRA'!$F$70:$AL$70=A85)*('[3]Cap IRA'!$F$69:$AL$69=D85))/5)</f>
        <v>9.0100501404767552</v>
      </c>
      <c r="G85">
        <f t="shared" si="1"/>
        <v>12.768040112381405</v>
      </c>
    </row>
    <row r="86" spans="1:7">
      <c r="A86">
        <v>2030</v>
      </c>
      <c r="B86" t="s">
        <v>21</v>
      </c>
      <c r="C86" t="s">
        <v>16</v>
      </c>
      <c r="D86" t="s">
        <v>78</v>
      </c>
      <c r="E86" cm="1">
        <f t="array" ref="E86">IF(A86=2025,SUMPRODUCT('[3]Cap IRA'!$F$30:$AL$46,('[3]Cap IRA'!$D$30:$D$46=C86)*('[3]Cap IRA'!$F$29:$AL$29=A86)*('[3]Cap IRA'!$F$28:$AL$28=D86))/4,SUMPRODUCT('[3]Cap IRA'!$F$30:$AL$46,('[3]Cap IRA'!$D$30:$D$46=C86)*('[3]Cap IRA'!$F$29:$AL$29=A86)*('[3]Cap IRA'!$F$28:$AL$28=D86))/5)</f>
        <v>9.1406150627988847</v>
      </c>
      <c r="F86" cm="1">
        <f t="array" ref="F86">IF(A86=2025,SUMPRODUCT('[3]Cap IRA'!$F$71:$AL$87,('[3]Cap IRA'!$D$71:$D$87=C86)*('[3]Cap IRA'!$F$70:$AL$70=A86)*('[3]Cap IRA'!$F$69:$AL$69=D86))/4,SUMPRODUCT('[3]Cap IRA'!$F$71:$AL$87,('[3]Cap IRA'!$D$71:$D$87=C86)*('[3]Cap IRA'!$F$70:$AL$70=A86)*('[3]Cap IRA'!$F$69:$AL$69=D86))/5)</f>
        <v>5.078119479332714</v>
      </c>
      <c r="G86">
        <f t="shared" si="1"/>
        <v>4.0624955834661707</v>
      </c>
    </row>
    <row r="87" spans="1:7">
      <c r="A87">
        <v>2035</v>
      </c>
      <c r="B87" t="s">
        <v>21</v>
      </c>
      <c r="C87" t="s">
        <v>0</v>
      </c>
      <c r="D87" t="s">
        <v>78</v>
      </c>
      <c r="E87" cm="1">
        <f t="array" ref="E87">IF(A87=2025,SUMPRODUCT('[3]Cap IRA'!$F$30:$AL$46,('[3]Cap IRA'!$D$30:$D$46=C87)*('[3]Cap IRA'!$F$29:$AL$29=A87)*('[3]Cap IRA'!$F$28:$AL$28=D87))/4,SUMPRODUCT('[3]Cap IRA'!$F$30:$AL$46,('[3]Cap IRA'!$D$30:$D$46=C87)*('[3]Cap IRA'!$F$29:$AL$29=A87)*('[3]Cap IRA'!$F$28:$AL$28=D87))/5)</f>
        <v>-0.3472044128199826</v>
      </c>
      <c r="F87" cm="1">
        <f t="array" ref="F87">IF(A87=2025,SUMPRODUCT('[3]Cap IRA'!$F$71:$AL$87,('[3]Cap IRA'!$D$71:$D$87=C87)*('[3]Cap IRA'!$F$70:$AL$70=A87)*('[3]Cap IRA'!$F$69:$AL$69=D87))/4,SUMPRODUCT('[3]Cap IRA'!$F$71:$AL$87,('[3]Cap IRA'!$D$71:$D$87=C87)*('[3]Cap IRA'!$F$70:$AL$70=A87)*('[3]Cap IRA'!$F$69:$AL$69=D87))/5)</f>
        <v>-0.3472044128199826</v>
      </c>
      <c r="G87">
        <f t="shared" si="1"/>
        <v>0</v>
      </c>
    </row>
    <row r="88" spans="1:7">
      <c r="A88">
        <v>2035</v>
      </c>
      <c r="B88" t="s">
        <v>21</v>
      </c>
      <c r="C88" t="s">
        <v>1</v>
      </c>
      <c r="D88" t="s">
        <v>78</v>
      </c>
      <c r="E88" cm="1">
        <f t="array" ref="E88">IF(A88=2025,SUMPRODUCT('[3]Cap IRA'!$F$30:$AL$46,('[3]Cap IRA'!$D$30:$D$46=C88)*('[3]Cap IRA'!$F$29:$AL$29=A88)*('[3]Cap IRA'!$F$28:$AL$28=D88))/4,SUMPRODUCT('[3]Cap IRA'!$F$30:$AL$46,('[3]Cap IRA'!$D$30:$D$46=C88)*('[3]Cap IRA'!$F$29:$AL$29=A88)*('[3]Cap IRA'!$F$28:$AL$28=D88))/5)</f>
        <v>1.1807285726320023E-6</v>
      </c>
      <c r="F88" cm="1">
        <f t="array" ref="F88">IF(A88=2025,SUMPRODUCT('[3]Cap IRA'!$F$71:$AL$87,('[3]Cap IRA'!$D$71:$D$87=C88)*('[3]Cap IRA'!$F$70:$AL$70=A88)*('[3]Cap IRA'!$F$69:$AL$69=D88))/4,SUMPRODUCT('[3]Cap IRA'!$F$71:$AL$87,('[3]Cap IRA'!$D$71:$D$87=C88)*('[3]Cap IRA'!$F$70:$AL$70=A88)*('[3]Cap IRA'!$F$69:$AL$69=D88))/5)</f>
        <v>1.1807285726320023E-6</v>
      </c>
      <c r="G88">
        <f t="shared" si="1"/>
        <v>0</v>
      </c>
    </row>
    <row r="89" spans="1:7">
      <c r="A89">
        <v>2035</v>
      </c>
      <c r="B89" t="s">
        <v>21</v>
      </c>
      <c r="C89" t="s">
        <v>2</v>
      </c>
      <c r="D89" t="s">
        <v>78</v>
      </c>
      <c r="E89" cm="1">
        <f t="array" ref="E89">IF(A89=2025,SUMPRODUCT('[3]Cap IRA'!$F$30:$AL$46,('[3]Cap IRA'!$D$30:$D$46=C89)*('[3]Cap IRA'!$F$29:$AL$29=A89)*('[3]Cap IRA'!$F$28:$AL$28=D89))/4,SUMPRODUCT('[3]Cap IRA'!$F$30:$AL$46,('[3]Cap IRA'!$D$30:$D$46=C89)*('[3]Cap IRA'!$F$29:$AL$29=A89)*('[3]Cap IRA'!$F$28:$AL$28=D89))/5)</f>
        <v>0</v>
      </c>
      <c r="F89" cm="1">
        <f t="array" ref="F89">IF(A89=2025,SUMPRODUCT('[3]Cap IRA'!$F$71:$AL$87,('[3]Cap IRA'!$D$71:$D$87=C89)*('[3]Cap IRA'!$F$70:$AL$70=A89)*('[3]Cap IRA'!$F$69:$AL$69=D89))/4,SUMPRODUCT('[3]Cap IRA'!$F$71:$AL$87,('[3]Cap IRA'!$D$71:$D$87=C89)*('[3]Cap IRA'!$F$70:$AL$70=A89)*('[3]Cap IRA'!$F$69:$AL$69=D89))/5)</f>
        <v>0</v>
      </c>
      <c r="G89">
        <f t="shared" si="1"/>
        <v>0</v>
      </c>
    </row>
    <row r="90" spans="1:7">
      <c r="A90">
        <v>2035</v>
      </c>
      <c r="B90" t="s">
        <v>21</v>
      </c>
      <c r="C90" t="s">
        <v>3</v>
      </c>
      <c r="D90" t="s">
        <v>78</v>
      </c>
      <c r="E90" cm="1">
        <f t="array" ref="E90">IF(A90=2025,SUMPRODUCT('[3]Cap IRA'!$F$30:$AL$46,('[3]Cap IRA'!$D$30:$D$46=C90)*('[3]Cap IRA'!$F$29:$AL$29=A90)*('[3]Cap IRA'!$F$28:$AL$28=D90))/4,SUMPRODUCT('[3]Cap IRA'!$F$30:$AL$46,('[3]Cap IRA'!$D$30:$D$46=C90)*('[3]Cap IRA'!$F$29:$AL$29=A90)*('[3]Cap IRA'!$F$28:$AL$28=D90))/5)</f>
        <v>0</v>
      </c>
      <c r="F90" cm="1">
        <f t="array" ref="F90">IF(A90=2025,SUMPRODUCT('[3]Cap IRA'!$F$71:$AL$87,('[3]Cap IRA'!$D$71:$D$87=C90)*('[3]Cap IRA'!$F$70:$AL$70=A90)*('[3]Cap IRA'!$F$69:$AL$69=D90))/4,SUMPRODUCT('[3]Cap IRA'!$F$71:$AL$87,('[3]Cap IRA'!$D$71:$D$87=C90)*('[3]Cap IRA'!$F$70:$AL$70=A90)*('[3]Cap IRA'!$F$69:$AL$69=D90))/5)</f>
        <v>0</v>
      </c>
      <c r="G90">
        <f t="shared" si="1"/>
        <v>0</v>
      </c>
    </row>
    <row r="91" spans="1:7">
      <c r="A91">
        <v>2035</v>
      </c>
      <c r="B91" t="s">
        <v>21</v>
      </c>
      <c r="C91" t="s">
        <v>4</v>
      </c>
      <c r="D91" t="s">
        <v>78</v>
      </c>
      <c r="E91" cm="1">
        <f t="array" ref="E91">IF(A91=2025,SUMPRODUCT('[3]Cap IRA'!$F$30:$AL$46,('[3]Cap IRA'!$D$30:$D$46=C91)*('[3]Cap IRA'!$F$29:$AL$29=A91)*('[3]Cap IRA'!$F$28:$AL$28=D91))/4,SUMPRODUCT('[3]Cap IRA'!$F$30:$AL$46,('[3]Cap IRA'!$D$30:$D$46=C91)*('[3]Cap IRA'!$F$29:$AL$29=A91)*('[3]Cap IRA'!$F$28:$AL$28=D91))/5)</f>
        <v>0</v>
      </c>
      <c r="F91" cm="1">
        <f t="array" ref="F91">IF(A91=2025,SUMPRODUCT('[3]Cap IRA'!$F$71:$AL$87,('[3]Cap IRA'!$D$71:$D$87=C91)*('[3]Cap IRA'!$F$70:$AL$70=A91)*('[3]Cap IRA'!$F$69:$AL$69=D91))/4,SUMPRODUCT('[3]Cap IRA'!$F$71:$AL$87,('[3]Cap IRA'!$D$71:$D$87=C91)*('[3]Cap IRA'!$F$70:$AL$70=A91)*('[3]Cap IRA'!$F$69:$AL$69=D91))/5)</f>
        <v>0</v>
      </c>
      <c r="G91">
        <f t="shared" si="1"/>
        <v>0</v>
      </c>
    </row>
    <row r="92" spans="1:7">
      <c r="A92">
        <v>2035</v>
      </c>
      <c r="B92" t="s">
        <v>21</v>
      </c>
      <c r="C92" t="s">
        <v>5</v>
      </c>
      <c r="D92" t="s">
        <v>78</v>
      </c>
      <c r="E92" cm="1">
        <f t="array" ref="E92">IF(A92=2025,SUMPRODUCT('[3]Cap IRA'!$F$30:$AL$46,('[3]Cap IRA'!$D$30:$D$46=C92)*('[3]Cap IRA'!$F$29:$AL$29=A92)*('[3]Cap IRA'!$F$28:$AL$28=D92))/4,SUMPRODUCT('[3]Cap IRA'!$F$30:$AL$46,('[3]Cap IRA'!$D$30:$D$46=C92)*('[3]Cap IRA'!$F$29:$AL$29=A92)*('[3]Cap IRA'!$F$28:$AL$28=D92))/5)</f>
        <v>-0.19662325630354963</v>
      </c>
      <c r="F92" cm="1">
        <f t="array" ref="F92">IF(A92=2025,SUMPRODUCT('[3]Cap IRA'!$F$71:$AL$87,('[3]Cap IRA'!$D$71:$D$87=C92)*('[3]Cap IRA'!$F$70:$AL$70=A92)*('[3]Cap IRA'!$F$69:$AL$69=D92))/4,SUMPRODUCT('[3]Cap IRA'!$F$71:$AL$87,('[3]Cap IRA'!$D$71:$D$87=C92)*('[3]Cap IRA'!$F$70:$AL$70=A92)*('[3]Cap IRA'!$F$69:$AL$69=D92))/5)</f>
        <v>-0.19662325630354963</v>
      </c>
      <c r="G92">
        <f t="shared" si="1"/>
        <v>0</v>
      </c>
    </row>
    <row r="93" spans="1:7">
      <c r="A93">
        <v>2035</v>
      </c>
      <c r="B93" t="s">
        <v>21</v>
      </c>
      <c r="C93" t="s">
        <v>6</v>
      </c>
      <c r="D93" t="s">
        <v>78</v>
      </c>
      <c r="E93" cm="1">
        <f t="array" ref="E93">IF(A93=2025,SUMPRODUCT('[3]Cap IRA'!$F$30:$AL$46,('[3]Cap IRA'!$D$30:$D$46=C93)*('[3]Cap IRA'!$F$29:$AL$29=A93)*('[3]Cap IRA'!$F$28:$AL$28=D93))/4,SUMPRODUCT('[3]Cap IRA'!$F$30:$AL$46,('[3]Cap IRA'!$D$30:$D$46=C93)*('[3]Cap IRA'!$F$29:$AL$29=A93)*('[3]Cap IRA'!$F$28:$AL$28=D93))/5)</f>
        <v>9.6870231270239054E-2</v>
      </c>
      <c r="F93" cm="1">
        <f t="array" ref="F93">IF(A93=2025,SUMPRODUCT('[3]Cap IRA'!$F$71:$AL$87,('[3]Cap IRA'!$D$71:$D$87=C93)*('[3]Cap IRA'!$F$70:$AL$70=A93)*('[3]Cap IRA'!$F$69:$AL$69=D93))/4,SUMPRODUCT('[3]Cap IRA'!$F$71:$AL$87,('[3]Cap IRA'!$D$71:$D$87=C93)*('[3]Cap IRA'!$F$70:$AL$70=A93)*('[3]Cap IRA'!$F$69:$AL$69=D93))/5)</f>
        <v>9.6870231270239054E-2</v>
      </c>
      <c r="G93">
        <f t="shared" si="1"/>
        <v>0</v>
      </c>
    </row>
    <row r="94" spans="1:7">
      <c r="A94">
        <v>2035</v>
      </c>
      <c r="B94" t="s">
        <v>21</v>
      </c>
      <c r="C94" t="s">
        <v>7</v>
      </c>
      <c r="D94" t="s">
        <v>78</v>
      </c>
      <c r="E94" cm="1">
        <f t="array" ref="E94">IF(A94=2025,SUMPRODUCT('[3]Cap IRA'!$F$30:$AL$46,('[3]Cap IRA'!$D$30:$D$46=C94)*('[3]Cap IRA'!$F$29:$AL$29=A94)*('[3]Cap IRA'!$F$28:$AL$28=D94))/4,SUMPRODUCT('[3]Cap IRA'!$F$30:$AL$46,('[3]Cap IRA'!$D$30:$D$46=C94)*('[3]Cap IRA'!$F$29:$AL$29=A94)*('[3]Cap IRA'!$F$28:$AL$28=D94))/5)</f>
        <v>-2.5816479048940209</v>
      </c>
      <c r="F94" cm="1">
        <f t="array" ref="F94">IF(A94=2025,SUMPRODUCT('[3]Cap IRA'!$F$71:$AL$87,('[3]Cap IRA'!$D$71:$D$87=C94)*('[3]Cap IRA'!$F$70:$AL$70=A94)*('[3]Cap IRA'!$F$69:$AL$69=D94))/4,SUMPRODUCT('[3]Cap IRA'!$F$71:$AL$87,('[3]Cap IRA'!$D$71:$D$87=C94)*('[3]Cap IRA'!$F$70:$AL$70=A94)*('[3]Cap IRA'!$F$69:$AL$69=D94))/5)</f>
        <v>-2.5816479048940209</v>
      </c>
      <c r="G94">
        <f t="shared" si="1"/>
        <v>0</v>
      </c>
    </row>
    <row r="95" spans="1:7">
      <c r="A95">
        <v>2035</v>
      </c>
      <c r="B95" t="s">
        <v>21</v>
      </c>
      <c r="C95" t="s">
        <v>8</v>
      </c>
      <c r="D95" t="s">
        <v>78</v>
      </c>
      <c r="E95" cm="1">
        <f t="array" ref="E95">IF(A95=2025,SUMPRODUCT('[3]Cap IRA'!$F$30:$AL$46,('[3]Cap IRA'!$D$30:$D$46=C95)*('[3]Cap IRA'!$F$29:$AL$29=A95)*('[3]Cap IRA'!$F$28:$AL$28=D95))/4,SUMPRODUCT('[3]Cap IRA'!$F$30:$AL$46,('[3]Cap IRA'!$D$30:$D$46=C95)*('[3]Cap IRA'!$F$29:$AL$29=A95)*('[3]Cap IRA'!$F$28:$AL$28=D95))/5)</f>
        <v>6.44182692851864E-5</v>
      </c>
      <c r="F95" cm="1">
        <f t="array" ref="F95">IF(A95=2025,SUMPRODUCT('[3]Cap IRA'!$F$71:$AL$87,('[3]Cap IRA'!$D$71:$D$87=C95)*('[3]Cap IRA'!$F$70:$AL$70=A95)*('[3]Cap IRA'!$F$69:$AL$69=D95))/4,SUMPRODUCT('[3]Cap IRA'!$F$71:$AL$87,('[3]Cap IRA'!$D$71:$D$87=C95)*('[3]Cap IRA'!$F$70:$AL$70=A95)*('[3]Cap IRA'!$F$69:$AL$69=D95))/5)</f>
        <v>6.44182692851864E-5</v>
      </c>
      <c r="G95">
        <f t="shared" si="1"/>
        <v>0</v>
      </c>
    </row>
    <row r="96" spans="1:7">
      <c r="A96">
        <v>2035</v>
      </c>
      <c r="B96" t="s">
        <v>21</v>
      </c>
      <c r="C96" t="s">
        <v>9</v>
      </c>
      <c r="D96" t="s">
        <v>78</v>
      </c>
      <c r="E96" cm="1">
        <f t="array" ref="E96">IF(A96=2025,SUMPRODUCT('[3]Cap IRA'!$F$30:$AL$46,('[3]Cap IRA'!$D$30:$D$46=C96)*('[3]Cap IRA'!$F$29:$AL$29=A96)*('[3]Cap IRA'!$F$28:$AL$28=D96))/4,SUMPRODUCT('[3]Cap IRA'!$F$30:$AL$46,('[3]Cap IRA'!$D$30:$D$46=C96)*('[3]Cap IRA'!$F$29:$AL$29=A96)*('[3]Cap IRA'!$F$28:$AL$28=D96))/5)</f>
        <v>-0.26740752136417145</v>
      </c>
      <c r="F96" cm="1">
        <f t="array" ref="F96">IF(A96=2025,SUMPRODUCT('[3]Cap IRA'!$F$71:$AL$87,('[3]Cap IRA'!$D$71:$D$87=C96)*('[3]Cap IRA'!$F$70:$AL$70=A96)*('[3]Cap IRA'!$F$69:$AL$69=D96))/4,SUMPRODUCT('[3]Cap IRA'!$F$71:$AL$87,('[3]Cap IRA'!$D$71:$D$87=C96)*('[3]Cap IRA'!$F$70:$AL$70=A96)*('[3]Cap IRA'!$F$69:$AL$69=D96))/5)</f>
        <v>-0.26740752136417145</v>
      </c>
      <c r="G96">
        <f t="shared" si="1"/>
        <v>0</v>
      </c>
    </row>
    <row r="97" spans="1:7">
      <c r="A97">
        <v>2035</v>
      </c>
      <c r="B97" t="s">
        <v>21</v>
      </c>
      <c r="C97" t="s">
        <v>10</v>
      </c>
      <c r="D97" t="s">
        <v>78</v>
      </c>
      <c r="E97" cm="1">
        <f t="array" ref="E97">IF(A97=2025,SUMPRODUCT('[3]Cap IRA'!$F$30:$AL$46,('[3]Cap IRA'!$D$30:$D$46=C97)*('[3]Cap IRA'!$F$29:$AL$29=A97)*('[3]Cap IRA'!$F$28:$AL$28=D97))/4,SUMPRODUCT('[3]Cap IRA'!$F$30:$AL$46,('[3]Cap IRA'!$D$30:$D$46=C97)*('[3]Cap IRA'!$F$29:$AL$29=A97)*('[3]Cap IRA'!$F$28:$AL$28=D97))/5)</f>
        <v>0</v>
      </c>
      <c r="F97" cm="1">
        <f t="array" ref="F97">IF(A97=2025,SUMPRODUCT('[3]Cap IRA'!$F$71:$AL$87,('[3]Cap IRA'!$D$71:$D$87=C97)*('[3]Cap IRA'!$F$70:$AL$70=A97)*('[3]Cap IRA'!$F$69:$AL$69=D97))/4,SUMPRODUCT('[3]Cap IRA'!$F$71:$AL$87,('[3]Cap IRA'!$D$71:$D$87=C97)*('[3]Cap IRA'!$F$70:$AL$70=A97)*('[3]Cap IRA'!$F$69:$AL$69=D97))/5)</f>
        <v>0</v>
      </c>
      <c r="G97">
        <f t="shared" si="1"/>
        <v>0</v>
      </c>
    </row>
    <row r="98" spans="1:7">
      <c r="A98">
        <v>2035</v>
      </c>
      <c r="B98" t="s">
        <v>21</v>
      </c>
      <c r="C98" t="s">
        <v>11</v>
      </c>
      <c r="D98" t="s">
        <v>78</v>
      </c>
      <c r="E98" cm="1">
        <f t="array" ref="E98">IF(A98=2025,SUMPRODUCT('[3]Cap IRA'!$F$30:$AL$46,('[3]Cap IRA'!$D$30:$D$46=C98)*('[3]Cap IRA'!$F$29:$AL$29=A98)*('[3]Cap IRA'!$F$28:$AL$28=D98))/4,SUMPRODUCT('[3]Cap IRA'!$F$30:$AL$46,('[3]Cap IRA'!$D$30:$D$46=C98)*('[3]Cap IRA'!$F$29:$AL$29=A98)*('[3]Cap IRA'!$F$28:$AL$28=D98))/5)</f>
        <v>12.202290756374135</v>
      </c>
      <c r="F98" cm="1">
        <f t="array" ref="F98">IF(A98=2025,SUMPRODUCT('[3]Cap IRA'!$F$71:$AL$87,('[3]Cap IRA'!$D$71:$D$87=C98)*('[3]Cap IRA'!$F$70:$AL$70=A98)*('[3]Cap IRA'!$F$69:$AL$69=D98))/4,SUMPRODUCT('[3]Cap IRA'!$F$71:$AL$87,('[3]Cap IRA'!$D$71:$D$87=C98)*('[3]Cap IRA'!$F$70:$AL$70=A98)*('[3]Cap IRA'!$F$69:$AL$69=D98))/5)</f>
        <v>12.202290756374135</v>
      </c>
      <c r="G98">
        <f t="shared" si="1"/>
        <v>0</v>
      </c>
    </row>
    <row r="99" spans="1:7">
      <c r="A99">
        <v>2035</v>
      </c>
      <c r="B99" t="s">
        <v>21</v>
      </c>
      <c r="C99" t="s">
        <v>12</v>
      </c>
      <c r="D99" t="s">
        <v>78</v>
      </c>
      <c r="E99" cm="1">
        <f t="array" ref="E99">IF(A99=2025,SUMPRODUCT('[3]Cap IRA'!$F$30:$AL$46,('[3]Cap IRA'!$D$30:$D$46=C99)*('[3]Cap IRA'!$F$29:$AL$29=A99)*('[3]Cap IRA'!$F$28:$AL$28=D99))/4,SUMPRODUCT('[3]Cap IRA'!$F$30:$AL$46,('[3]Cap IRA'!$D$30:$D$46=C99)*('[3]Cap IRA'!$F$29:$AL$29=A99)*('[3]Cap IRA'!$F$28:$AL$28=D99))/5)</f>
        <v>16.082391629353708</v>
      </c>
      <c r="F99" cm="1">
        <f t="array" ref="F99">IF(A99=2025,SUMPRODUCT('[3]Cap IRA'!$F$71:$AL$87,('[3]Cap IRA'!$D$71:$D$87=C99)*('[3]Cap IRA'!$F$70:$AL$70=A99)*('[3]Cap IRA'!$F$69:$AL$69=D99))/4,SUMPRODUCT('[3]Cap IRA'!$F$71:$AL$87,('[3]Cap IRA'!$D$71:$D$87=C99)*('[3]Cap IRA'!$F$70:$AL$70=A99)*('[3]Cap IRA'!$F$69:$AL$69=D99))/5)</f>
        <v>16.082391629353708</v>
      </c>
      <c r="G99">
        <f t="shared" si="1"/>
        <v>0</v>
      </c>
    </row>
    <row r="100" spans="1:7">
      <c r="A100">
        <v>2035</v>
      </c>
      <c r="B100" t="s">
        <v>21</v>
      </c>
      <c r="C100" t="s">
        <v>13</v>
      </c>
      <c r="D100" t="s">
        <v>78</v>
      </c>
      <c r="E100" cm="1">
        <f t="array" ref="E100">IF(A100=2025,SUMPRODUCT('[3]Cap IRA'!$F$30:$AL$46,('[3]Cap IRA'!$D$30:$D$46=C100)*('[3]Cap IRA'!$F$29:$AL$29=A100)*('[3]Cap IRA'!$F$28:$AL$28=D100))/4,SUMPRODUCT('[3]Cap IRA'!$F$30:$AL$46,('[3]Cap IRA'!$D$30:$D$46=C100)*('[3]Cap IRA'!$F$29:$AL$29=A100)*('[3]Cap IRA'!$F$28:$AL$28=D100))/5)</f>
        <v>0</v>
      </c>
      <c r="F100" cm="1">
        <f t="array" ref="F100">IF(A100=2025,SUMPRODUCT('[3]Cap IRA'!$F$71:$AL$87,('[3]Cap IRA'!$D$71:$D$87=C100)*('[3]Cap IRA'!$F$70:$AL$70=A100)*('[3]Cap IRA'!$F$69:$AL$69=D100))/4,SUMPRODUCT('[3]Cap IRA'!$F$71:$AL$87,('[3]Cap IRA'!$D$71:$D$87=C100)*('[3]Cap IRA'!$F$70:$AL$70=A100)*('[3]Cap IRA'!$F$69:$AL$69=D100))/5)</f>
        <v>0</v>
      </c>
      <c r="G100">
        <f t="shared" si="1"/>
        <v>0</v>
      </c>
    </row>
    <row r="101" spans="1:7">
      <c r="A101">
        <v>2035</v>
      </c>
      <c r="B101" t="s">
        <v>21</v>
      </c>
      <c r="C101" t="s">
        <v>14</v>
      </c>
      <c r="D101" t="s">
        <v>78</v>
      </c>
      <c r="E101" cm="1">
        <f t="array" ref="E101">IF(A101=2025,SUMPRODUCT('[3]Cap IRA'!$F$30:$AL$46,('[3]Cap IRA'!$D$30:$D$46=C101)*('[3]Cap IRA'!$F$29:$AL$29=A101)*('[3]Cap IRA'!$F$28:$AL$28=D101))/4,SUMPRODUCT('[3]Cap IRA'!$F$30:$AL$46,('[3]Cap IRA'!$D$30:$D$46=C101)*('[3]Cap IRA'!$F$29:$AL$29=A101)*('[3]Cap IRA'!$F$28:$AL$28=D101))/5)</f>
        <v>8.1217087563365091E-3</v>
      </c>
      <c r="F101" cm="1">
        <f t="array" ref="F101">IF(A101=2025,SUMPRODUCT('[3]Cap IRA'!$F$71:$AL$87,('[3]Cap IRA'!$D$71:$D$87=C101)*('[3]Cap IRA'!$F$70:$AL$70=A101)*('[3]Cap IRA'!$F$69:$AL$69=D101))/4,SUMPRODUCT('[3]Cap IRA'!$F$71:$AL$87,('[3]Cap IRA'!$D$71:$D$87=C101)*('[3]Cap IRA'!$F$70:$AL$70=A101)*('[3]Cap IRA'!$F$69:$AL$69=D101))/5)</f>
        <v>8.1217087563365091E-3</v>
      </c>
      <c r="G101">
        <f t="shared" si="1"/>
        <v>0</v>
      </c>
    </row>
    <row r="102" spans="1:7">
      <c r="A102">
        <v>2035</v>
      </c>
      <c r="B102" t="s">
        <v>21</v>
      </c>
      <c r="C102" t="s">
        <v>15</v>
      </c>
      <c r="D102" t="s">
        <v>78</v>
      </c>
      <c r="E102" cm="1">
        <f t="array" ref="E102">IF(A102=2025,SUMPRODUCT('[3]Cap IRA'!$F$30:$AL$46,('[3]Cap IRA'!$D$30:$D$46=C102)*('[3]Cap IRA'!$F$29:$AL$29=A102)*('[3]Cap IRA'!$F$28:$AL$28=D102))/4,SUMPRODUCT('[3]Cap IRA'!$F$30:$AL$46,('[3]Cap IRA'!$D$30:$D$46=C102)*('[3]Cap IRA'!$F$29:$AL$29=A102)*('[3]Cap IRA'!$F$28:$AL$28=D102))/5)</f>
        <v>6.1684389803756376</v>
      </c>
      <c r="F102" cm="1">
        <f t="array" ref="F102">IF(A102=2025,SUMPRODUCT('[3]Cap IRA'!$F$71:$AL$87,('[3]Cap IRA'!$D$71:$D$87=C102)*('[3]Cap IRA'!$F$70:$AL$70=A102)*('[3]Cap IRA'!$F$69:$AL$69=D102))/4,SUMPRODUCT('[3]Cap IRA'!$F$71:$AL$87,('[3]Cap IRA'!$D$71:$D$87=C102)*('[3]Cap IRA'!$F$70:$AL$70=A102)*('[3]Cap IRA'!$F$69:$AL$69=D102))/5)</f>
        <v>6.1684389803756376</v>
      </c>
      <c r="G102">
        <f t="shared" si="1"/>
        <v>0</v>
      </c>
    </row>
    <row r="103" spans="1:7">
      <c r="A103">
        <v>2035</v>
      </c>
      <c r="B103" t="s">
        <v>21</v>
      </c>
      <c r="C103" t="s">
        <v>16</v>
      </c>
      <c r="D103" t="s">
        <v>78</v>
      </c>
      <c r="E103" cm="1">
        <f t="array" ref="E103">IF(A103=2025,SUMPRODUCT('[3]Cap IRA'!$F$30:$AL$46,('[3]Cap IRA'!$D$30:$D$46=C103)*('[3]Cap IRA'!$F$29:$AL$29=A103)*('[3]Cap IRA'!$F$28:$AL$28=D103))/4,SUMPRODUCT('[3]Cap IRA'!$F$30:$AL$46,('[3]Cap IRA'!$D$30:$D$46=C103)*('[3]Cap IRA'!$F$29:$AL$29=A103)*('[3]Cap IRA'!$F$28:$AL$28=D103))/5)</f>
        <v>-1.0495229455751356</v>
      </c>
      <c r="F103" cm="1">
        <f t="array" ref="F103">IF(A103=2025,SUMPRODUCT('[3]Cap IRA'!$F$71:$AL$87,('[3]Cap IRA'!$D$71:$D$87=C103)*('[3]Cap IRA'!$F$70:$AL$70=A103)*('[3]Cap IRA'!$F$69:$AL$69=D103))/4,SUMPRODUCT('[3]Cap IRA'!$F$71:$AL$87,('[3]Cap IRA'!$D$71:$D$87=C103)*('[3]Cap IRA'!$F$70:$AL$70=A103)*('[3]Cap IRA'!$F$69:$AL$69=D103))/5)</f>
        <v>-1.0495229455751356</v>
      </c>
      <c r="G103">
        <f t="shared" si="1"/>
        <v>0</v>
      </c>
    </row>
    <row r="104" spans="1:7">
      <c r="A104">
        <v>2025</v>
      </c>
      <c r="B104" t="s">
        <v>21</v>
      </c>
      <c r="C104" t="s">
        <v>0</v>
      </c>
      <c r="D104" t="s">
        <v>24</v>
      </c>
      <c r="E104" cm="1">
        <f t="array" ref="E104">IF(A104=2025,SUMPRODUCT('[3]Cap IRA'!$F$30:$AL$46,('[3]Cap IRA'!$D$30:$D$46=C104)*('[3]Cap IRA'!$F$29:$AL$29=A104)*('[3]Cap IRA'!$F$28:$AL$28=D104))/4,SUMPRODUCT('[3]Cap IRA'!$F$30:$AL$46,('[3]Cap IRA'!$D$30:$D$46=C104)*('[3]Cap IRA'!$F$29:$AL$29=A104)*('[3]Cap IRA'!$F$28:$AL$28=D104))/5)</f>
        <v>1.4227143345873827E-2</v>
      </c>
      <c r="F104" cm="1">
        <f t="array" ref="F104">IF(A104=2025,SUMPRODUCT('[3]Cap IRA'!$F$71:$AL$87,('[3]Cap IRA'!$D$71:$D$87=C104)*('[3]Cap IRA'!$F$70:$AL$70=A104)*('[3]Cap IRA'!$F$69:$AL$69=D104))/4,SUMPRODUCT('[3]Cap IRA'!$F$71:$AL$87,('[3]Cap IRA'!$D$71:$D$87=C104)*('[3]Cap IRA'!$F$70:$AL$70=A104)*('[3]Cap IRA'!$F$69:$AL$69=D104))/5)</f>
        <v>1.4227143345873827E-2</v>
      </c>
      <c r="G104">
        <f t="shared" si="1"/>
        <v>0</v>
      </c>
    </row>
    <row r="105" spans="1:7">
      <c r="A105">
        <v>2025</v>
      </c>
      <c r="B105" t="s">
        <v>21</v>
      </c>
      <c r="C105" t="s">
        <v>1</v>
      </c>
      <c r="D105" t="s">
        <v>24</v>
      </c>
      <c r="E105" cm="1">
        <f t="array" ref="E105">IF(A105=2025,SUMPRODUCT('[3]Cap IRA'!$F$30:$AL$46,('[3]Cap IRA'!$D$30:$D$46=C105)*('[3]Cap IRA'!$F$29:$AL$29=A105)*('[3]Cap IRA'!$F$28:$AL$28=D105))/4,SUMPRODUCT('[3]Cap IRA'!$F$30:$AL$46,('[3]Cap IRA'!$D$30:$D$46=C105)*('[3]Cap IRA'!$F$29:$AL$29=A105)*('[3]Cap IRA'!$F$28:$AL$28=D105))/5)</f>
        <v>0</v>
      </c>
      <c r="F105" cm="1">
        <f t="array" ref="F105">IF(A105=2025,SUMPRODUCT('[3]Cap IRA'!$F$71:$AL$87,('[3]Cap IRA'!$D$71:$D$87=C105)*('[3]Cap IRA'!$F$70:$AL$70=A105)*('[3]Cap IRA'!$F$69:$AL$69=D105))/4,SUMPRODUCT('[3]Cap IRA'!$F$71:$AL$87,('[3]Cap IRA'!$D$71:$D$87=C105)*('[3]Cap IRA'!$F$70:$AL$70=A105)*('[3]Cap IRA'!$F$69:$AL$69=D105))/5)</f>
        <v>0</v>
      </c>
      <c r="G105">
        <f t="shared" si="1"/>
        <v>0</v>
      </c>
    </row>
    <row r="106" spans="1:7">
      <c r="A106">
        <v>2025</v>
      </c>
      <c r="B106" t="s">
        <v>21</v>
      </c>
      <c r="C106" t="s">
        <v>2</v>
      </c>
      <c r="D106" t="s">
        <v>24</v>
      </c>
      <c r="E106" cm="1">
        <f t="array" ref="E106">IF(A106=2025,SUMPRODUCT('[3]Cap IRA'!$F$30:$AL$46,('[3]Cap IRA'!$D$30:$D$46=C106)*('[3]Cap IRA'!$F$29:$AL$29=A106)*('[3]Cap IRA'!$F$28:$AL$28=D106))/4,SUMPRODUCT('[3]Cap IRA'!$F$30:$AL$46,('[3]Cap IRA'!$D$30:$D$46=C106)*('[3]Cap IRA'!$F$29:$AL$29=A106)*('[3]Cap IRA'!$F$28:$AL$28=D106))/5)</f>
        <v>7.1669351612167489</v>
      </c>
      <c r="F106" cm="1">
        <f t="array" ref="F106">IF(A106=2025,SUMPRODUCT('[3]Cap IRA'!$F$71:$AL$87,('[3]Cap IRA'!$D$71:$D$87=C106)*('[3]Cap IRA'!$F$70:$AL$70=A106)*('[3]Cap IRA'!$F$69:$AL$69=D106))/4,SUMPRODUCT('[3]Cap IRA'!$F$71:$AL$87,('[3]Cap IRA'!$D$71:$D$87=C106)*('[3]Cap IRA'!$F$70:$AL$70=A106)*('[3]Cap IRA'!$F$69:$AL$69=D106))/5)</f>
        <v>7.1669351612167489</v>
      </c>
      <c r="G106">
        <f t="shared" si="1"/>
        <v>0</v>
      </c>
    </row>
    <row r="107" spans="1:7">
      <c r="A107">
        <v>2025</v>
      </c>
      <c r="B107" t="s">
        <v>21</v>
      </c>
      <c r="C107" t="s">
        <v>3</v>
      </c>
      <c r="D107" t="s">
        <v>24</v>
      </c>
      <c r="E107" cm="1">
        <f t="array" ref="E107">IF(A107=2025,SUMPRODUCT('[3]Cap IRA'!$F$30:$AL$46,('[3]Cap IRA'!$D$30:$D$46=C107)*('[3]Cap IRA'!$F$29:$AL$29=A107)*('[3]Cap IRA'!$F$28:$AL$28=D107))/4,SUMPRODUCT('[3]Cap IRA'!$F$30:$AL$46,('[3]Cap IRA'!$D$30:$D$46=C107)*('[3]Cap IRA'!$F$29:$AL$29=A107)*('[3]Cap IRA'!$F$28:$AL$28=D107))/5)</f>
        <v>-7.3064759301623248</v>
      </c>
      <c r="F107" cm="1">
        <f t="array" ref="F107">IF(A107=2025,SUMPRODUCT('[3]Cap IRA'!$F$71:$AL$87,('[3]Cap IRA'!$D$71:$D$87=C107)*('[3]Cap IRA'!$F$70:$AL$70=A107)*('[3]Cap IRA'!$F$69:$AL$69=D107))/4,SUMPRODUCT('[3]Cap IRA'!$F$71:$AL$87,('[3]Cap IRA'!$D$71:$D$87=C107)*('[3]Cap IRA'!$F$70:$AL$70=A107)*('[3]Cap IRA'!$F$69:$AL$69=D107))/5)</f>
        <v>-7.3064759301623248</v>
      </c>
      <c r="G107">
        <f t="shared" si="1"/>
        <v>0</v>
      </c>
    </row>
    <row r="108" spans="1:7">
      <c r="A108">
        <v>2025</v>
      </c>
      <c r="B108" t="s">
        <v>21</v>
      </c>
      <c r="C108" t="s">
        <v>4</v>
      </c>
      <c r="D108" t="s">
        <v>24</v>
      </c>
      <c r="E108" cm="1">
        <f t="array" ref="E108">IF(A108=2025,SUMPRODUCT('[3]Cap IRA'!$F$30:$AL$46,('[3]Cap IRA'!$D$30:$D$46=C108)*('[3]Cap IRA'!$F$29:$AL$29=A108)*('[3]Cap IRA'!$F$28:$AL$28=D108))/4,SUMPRODUCT('[3]Cap IRA'!$F$30:$AL$46,('[3]Cap IRA'!$D$30:$D$46=C108)*('[3]Cap IRA'!$F$29:$AL$29=A108)*('[3]Cap IRA'!$F$28:$AL$28=D108))/5)</f>
        <v>0</v>
      </c>
      <c r="F108" cm="1">
        <f t="array" ref="F108">IF(A108=2025,SUMPRODUCT('[3]Cap IRA'!$F$71:$AL$87,('[3]Cap IRA'!$D$71:$D$87=C108)*('[3]Cap IRA'!$F$70:$AL$70=A108)*('[3]Cap IRA'!$F$69:$AL$69=D108))/4,SUMPRODUCT('[3]Cap IRA'!$F$71:$AL$87,('[3]Cap IRA'!$D$71:$D$87=C108)*('[3]Cap IRA'!$F$70:$AL$70=A108)*('[3]Cap IRA'!$F$69:$AL$69=D108))/5)</f>
        <v>0</v>
      </c>
      <c r="G108">
        <f t="shared" si="1"/>
        <v>0</v>
      </c>
    </row>
    <row r="109" spans="1:7">
      <c r="A109">
        <v>2025</v>
      </c>
      <c r="B109" t="s">
        <v>21</v>
      </c>
      <c r="C109" t="s">
        <v>5</v>
      </c>
      <c r="D109" t="s">
        <v>24</v>
      </c>
      <c r="E109" cm="1">
        <f t="array" ref="E109">IF(A109=2025,SUMPRODUCT('[3]Cap IRA'!$F$30:$AL$46,('[3]Cap IRA'!$D$30:$D$46=C109)*('[3]Cap IRA'!$F$29:$AL$29=A109)*('[3]Cap IRA'!$F$28:$AL$28=D109))/4,SUMPRODUCT('[3]Cap IRA'!$F$30:$AL$46,('[3]Cap IRA'!$D$30:$D$46=C109)*('[3]Cap IRA'!$F$29:$AL$29=A109)*('[3]Cap IRA'!$F$28:$AL$28=D109))/5)</f>
        <v>-14.919987397185245</v>
      </c>
      <c r="F109" cm="1">
        <f t="array" ref="F109">IF(A109=2025,SUMPRODUCT('[3]Cap IRA'!$F$71:$AL$87,('[3]Cap IRA'!$D$71:$D$87=C109)*('[3]Cap IRA'!$F$70:$AL$70=A109)*('[3]Cap IRA'!$F$69:$AL$69=D109))/4,SUMPRODUCT('[3]Cap IRA'!$F$71:$AL$87,('[3]Cap IRA'!$D$71:$D$87=C109)*('[3]Cap IRA'!$F$70:$AL$70=A109)*('[3]Cap IRA'!$F$69:$AL$69=D109))/5)</f>
        <v>-14.919987397185245</v>
      </c>
      <c r="G109">
        <f t="shared" si="1"/>
        <v>0</v>
      </c>
    </row>
    <row r="110" spans="1:7">
      <c r="A110">
        <v>2025</v>
      </c>
      <c r="B110" t="s">
        <v>21</v>
      </c>
      <c r="C110" t="s">
        <v>6</v>
      </c>
      <c r="D110" t="s">
        <v>24</v>
      </c>
      <c r="E110" cm="1">
        <f t="array" ref="E110">IF(A110=2025,SUMPRODUCT('[3]Cap IRA'!$F$30:$AL$46,('[3]Cap IRA'!$D$30:$D$46=C110)*('[3]Cap IRA'!$F$29:$AL$29=A110)*('[3]Cap IRA'!$F$28:$AL$28=D110))/4,SUMPRODUCT('[3]Cap IRA'!$F$30:$AL$46,('[3]Cap IRA'!$D$30:$D$46=C110)*('[3]Cap IRA'!$F$29:$AL$29=A110)*('[3]Cap IRA'!$F$28:$AL$28=D110))/5)</f>
        <v>0</v>
      </c>
      <c r="F110" cm="1">
        <f t="array" ref="F110">IF(A110=2025,SUMPRODUCT('[3]Cap IRA'!$F$71:$AL$87,('[3]Cap IRA'!$D$71:$D$87=C110)*('[3]Cap IRA'!$F$70:$AL$70=A110)*('[3]Cap IRA'!$F$69:$AL$69=D110))/4,SUMPRODUCT('[3]Cap IRA'!$F$71:$AL$87,('[3]Cap IRA'!$D$71:$D$87=C110)*('[3]Cap IRA'!$F$70:$AL$70=A110)*('[3]Cap IRA'!$F$69:$AL$69=D110))/5)</f>
        <v>0</v>
      </c>
      <c r="G110">
        <f t="shared" si="1"/>
        <v>0</v>
      </c>
    </row>
    <row r="111" spans="1:7">
      <c r="A111">
        <v>2025</v>
      </c>
      <c r="B111" t="s">
        <v>21</v>
      </c>
      <c r="C111" t="s">
        <v>7</v>
      </c>
      <c r="D111" t="s">
        <v>24</v>
      </c>
      <c r="E111" cm="1">
        <f t="array" ref="E111">IF(A111=2025,SUMPRODUCT('[3]Cap IRA'!$F$30:$AL$46,('[3]Cap IRA'!$D$30:$D$46=C111)*('[3]Cap IRA'!$F$29:$AL$29=A111)*('[3]Cap IRA'!$F$28:$AL$28=D111))/4,SUMPRODUCT('[3]Cap IRA'!$F$30:$AL$46,('[3]Cap IRA'!$D$30:$D$46=C111)*('[3]Cap IRA'!$F$29:$AL$29=A111)*('[3]Cap IRA'!$F$28:$AL$28=D111))/5)</f>
        <v>21.962535531658588</v>
      </c>
      <c r="F111" cm="1">
        <f t="array" ref="F111">IF(A111=2025,SUMPRODUCT('[3]Cap IRA'!$F$71:$AL$87,('[3]Cap IRA'!$D$71:$D$87=C111)*('[3]Cap IRA'!$F$70:$AL$70=A111)*('[3]Cap IRA'!$F$69:$AL$69=D111))/4,SUMPRODUCT('[3]Cap IRA'!$F$71:$AL$87,('[3]Cap IRA'!$D$71:$D$87=C111)*('[3]Cap IRA'!$F$70:$AL$70=A111)*('[3]Cap IRA'!$F$69:$AL$69=D111))/5)</f>
        <v>21.962535531658588</v>
      </c>
      <c r="G111">
        <f t="shared" si="1"/>
        <v>0</v>
      </c>
    </row>
    <row r="112" spans="1:7">
      <c r="A112">
        <v>2025</v>
      </c>
      <c r="B112" t="s">
        <v>21</v>
      </c>
      <c r="C112" t="s">
        <v>8</v>
      </c>
      <c r="D112" t="s">
        <v>24</v>
      </c>
      <c r="E112" cm="1">
        <f t="array" ref="E112">IF(A112=2025,SUMPRODUCT('[3]Cap IRA'!$F$30:$AL$46,('[3]Cap IRA'!$D$30:$D$46=C112)*('[3]Cap IRA'!$F$29:$AL$29=A112)*('[3]Cap IRA'!$F$28:$AL$28=D112))/4,SUMPRODUCT('[3]Cap IRA'!$F$30:$AL$46,('[3]Cap IRA'!$D$30:$D$46=C112)*('[3]Cap IRA'!$F$29:$AL$29=A112)*('[3]Cap IRA'!$F$28:$AL$28=D112))/5)</f>
        <v>8.1830602891536746</v>
      </c>
      <c r="F112" cm="1">
        <f t="array" ref="F112">IF(A112=2025,SUMPRODUCT('[3]Cap IRA'!$F$71:$AL$87,('[3]Cap IRA'!$D$71:$D$87=C112)*('[3]Cap IRA'!$F$70:$AL$70=A112)*('[3]Cap IRA'!$F$69:$AL$69=D112))/4,SUMPRODUCT('[3]Cap IRA'!$F$71:$AL$87,('[3]Cap IRA'!$D$71:$D$87=C112)*('[3]Cap IRA'!$F$70:$AL$70=A112)*('[3]Cap IRA'!$F$69:$AL$69=D112))/5)</f>
        <v>8.1830602891536746</v>
      </c>
      <c r="G112">
        <f t="shared" si="1"/>
        <v>0</v>
      </c>
    </row>
    <row r="113" spans="1:7">
      <c r="A113">
        <v>2025</v>
      </c>
      <c r="B113" t="s">
        <v>21</v>
      </c>
      <c r="C113" t="s">
        <v>9</v>
      </c>
      <c r="D113" t="s">
        <v>24</v>
      </c>
      <c r="E113" cm="1">
        <f t="array" ref="E113">IF(A113=2025,SUMPRODUCT('[3]Cap IRA'!$F$30:$AL$46,('[3]Cap IRA'!$D$30:$D$46=C113)*('[3]Cap IRA'!$F$29:$AL$29=A113)*('[3]Cap IRA'!$F$28:$AL$28=D113))/4,SUMPRODUCT('[3]Cap IRA'!$F$30:$AL$46,('[3]Cap IRA'!$D$30:$D$46=C113)*('[3]Cap IRA'!$F$29:$AL$29=A113)*('[3]Cap IRA'!$F$28:$AL$28=D113))/5)</f>
        <v>-8.7097051143866011</v>
      </c>
      <c r="F113" cm="1">
        <f t="array" ref="F113">IF(A113=2025,SUMPRODUCT('[3]Cap IRA'!$F$71:$AL$87,('[3]Cap IRA'!$D$71:$D$87=C113)*('[3]Cap IRA'!$F$70:$AL$70=A113)*('[3]Cap IRA'!$F$69:$AL$69=D113))/4,SUMPRODUCT('[3]Cap IRA'!$F$71:$AL$87,('[3]Cap IRA'!$D$71:$D$87=C113)*('[3]Cap IRA'!$F$70:$AL$70=A113)*('[3]Cap IRA'!$F$69:$AL$69=D113))/5)</f>
        <v>-8.7097051143866011</v>
      </c>
      <c r="G113">
        <f t="shared" si="1"/>
        <v>0</v>
      </c>
    </row>
    <row r="114" spans="1:7">
      <c r="A114">
        <v>2025</v>
      </c>
      <c r="B114" t="s">
        <v>21</v>
      </c>
      <c r="C114" t="s">
        <v>10</v>
      </c>
      <c r="D114" t="s">
        <v>24</v>
      </c>
      <c r="E114" cm="1">
        <f t="array" ref="E114">IF(A114=2025,SUMPRODUCT('[3]Cap IRA'!$F$30:$AL$46,('[3]Cap IRA'!$D$30:$D$46=C114)*('[3]Cap IRA'!$F$29:$AL$29=A114)*('[3]Cap IRA'!$F$28:$AL$28=D114))/4,SUMPRODUCT('[3]Cap IRA'!$F$30:$AL$46,('[3]Cap IRA'!$D$30:$D$46=C114)*('[3]Cap IRA'!$F$29:$AL$29=A114)*('[3]Cap IRA'!$F$28:$AL$28=D114))/5)</f>
        <v>0</v>
      </c>
      <c r="F114" cm="1">
        <f t="array" ref="F114">IF(A114=2025,SUMPRODUCT('[3]Cap IRA'!$F$71:$AL$87,('[3]Cap IRA'!$D$71:$D$87=C114)*('[3]Cap IRA'!$F$70:$AL$70=A114)*('[3]Cap IRA'!$F$69:$AL$69=D114))/4,SUMPRODUCT('[3]Cap IRA'!$F$71:$AL$87,('[3]Cap IRA'!$D$71:$D$87=C114)*('[3]Cap IRA'!$F$70:$AL$70=A114)*('[3]Cap IRA'!$F$69:$AL$69=D114))/5)</f>
        <v>0</v>
      </c>
      <c r="G114">
        <f t="shared" si="1"/>
        <v>0</v>
      </c>
    </row>
    <row r="115" spans="1:7">
      <c r="A115">
        <v>2025</v>
      </c>
      <c r="B115" t="s">
        <v>21</v>
      </c>
      <c r="C115" t="s">
        <v>11</v>
      </c>
      <c r="D115" t="s">
        <v>24</v>
      </c>
      <c r="E115" cm="1">
        <f t="array" ref="E115">IF(A115=2025,SUMPRODUCT('[3]Cap IRA'!$F$30:$AL$46,('[3]Cap IRA'!$D$30:$D$46=C115)*('[3]Cap IRA'!$F$29:$AL$29=A115)*('[3]Cap IRA'!$F$28:$AL$28=D115))/4,SUMPRODUCT('[3]Cap IRA'!$F$30:$AL$46,('[3]Cap IRA'!$D$30:$D$46=C115)*('[3]Cap IRA'!$F$29:$AL$29=A115)*('[3]Cap IRA'!$F$28:$AL$28=D115))/5)</f>
        <v>34.405799999999999</v>
      </c>
      <c r="F115" cm="1">
        <f t="array" ref="F115">IF(A115=2025,SUMPRODUCT('[3]Cap IRA'!$F$71:$AL$87,('[3]Cap IRA'!$D$71:$D$87=C115)*('[3]Cap IRA'!$F$70:$AL$70=A115)*('[3]Cap IRA'!$F$69:$AL$69=D115))/4,SUMPRODUCT('[3]Cap IRA'!$F$71:$AL$87,('[3]Cap IRA'!$D$71:$D$87=C115)*('[3]Cap IRA'!$F$70:$AL$70=A115)*('[3]Cap IRA'!$F$69:$AL$69=D115))/5)</f>
        <v>34.405799999999999</v>
      </c>
      <c r="G115">
        <f t="shared" si="1"/>
        <v>0</v>
      </c>
    </row>
    <row r="116" spans="1:7">
      <c r="A116">
        <v>2025</v>
      </c>
      <c r="B116" t="s">
        <v>21</v>
      </c>
      <c r="C116" t="s">
        <v>12</v>
      </c>
      <c r="D116" t="s">
        <v>24</v>
      </c>
      <c r="E116" cm="1">
        <f t="array" ref="E116">IF(A116=2025,SUMPRODUCT('[3]Cap IRA'!$F$30:$AL$46,('[3]Cap IRA'!$D$30:$D$46=C116)*('[3]Cap IRA'!$F$29:$AL$29=A116)*('[3]Cap IRA'!$F$28:$AL$28=D116))/4,SUMPRODUCT('[3]Cap IRA'!$F$30:$AL$46,('[3]Cap IRA'!$D$30:$D$46=C116)*('[3]Cap IRA'!$F$29:$AL$29=A116)*('[3]Cap IRA'!$F$28:$AL$28=D116))/5)</f>
        <v>45.164700314074274</v>
      </c>
      <c r="F116" cm="1">
        <f t="array" ref="F116">IF(A116=2025,SUMPRODUCT('[3]Cap IRA'!$F$71:$AL$87,('[3]Cap IRA'!$D$71:$D$87=C116)*('[3]Cap IRA'!$F$70:$AL$70=A116)*('[3]Cap IRA'!$F$69:$AL$69=D116))/4,SUMPRODUCT('[3]Cap IRA'!$F$71:$AL$87,('[3]Cap IRA'!$D$71:$D$87=C116)*('[3]Cap IRA'!$F$70:$AL$70=A116)*('[3]Cap IRA'!$F$69:$AL$69=D116))/5)</f>
        <v>45.164700314074274</v>
      </c>
      <c r="G116">
        <f t="shared" si="1"/>
        <v>0</v>
      </c>
    </row>
    <row r="117" spans="1:7">
      <c r="A117">
        <v>2025</v>
      </c>
      <c r="B117" t="s">
        <v>21</v>
      </c>
      <c r="C117" t="s">
        <v>13</v>
      </c>
      <c r="D117" t="s">
        <v>24</v>
      </c>
      <c r="E117" cm="1">
        <f t="array" ref="E117">IF(A117=2025,SUMPRODUCT('[3]Cap IRA'!$F$30:$AL$46,('[3]Cap IRA'!$D$30:$D$46=C117)*('[3]Cap IRA'!$F$29:$AL$29=A117)*('[3]Cap IRA'!$F$28:$AL$28=D117))/4,SUMPRODUCT('[3]Cap IRA'!$F$30:$AL$46,('[3]Cap IRA'!$D$30:$D$46=C117)*('[3]Cap IRA'!$F$29:$AL$29=A117)*('[3]Cap IRA'!$F$28:$AL$28=D117))/5)</f>
        <v>-4.6099753140742674</v>
      </c>
      <c r="F117" cm="1">
        <f t="array" ref="F117">IF(A117=2025,SUMPRODUCT('[3]Cap IRA'!$F$71:$AL$87,('[3]Cap IRA'!$D$71:$D$87=C117)*('[3]Cap IRA'!$F$70:$AL$70=A117)*('[3]Cap IRA'!$F$69:$AL$69=D117))/4,SUMPRODUCT('[3]Cap IRA'!$F$71:$AL$87,('[3]Cap IRA'!$D$71:$D$87=C117)*('[3]Cap IRA'!$F$70:$AL$70=A117)*('[3]Cap IRA'!$F$69:$AL$69=D117))/5)</f>
        <v>-4.6099753140742674</v>
      </c>
      <c r="G117">
        <f t="shared" si="1"/>
        <v>0</v>
      </c>
    </row>
    <row r="118" spans="1:7">
      <c r="A118">
        <v>2025</v>
      </c>
      <c r="B118" t="s">
        <v>21</v>
      </c>
      <c r="C118" t="s">
        <v>14</v>
      </c>
      <c r="D118" t="s">
        <v>24</v>
      </c>
      <c r="E118" cm="1">
        <f t="array" ref="E118">IF(A118=2025,SUMPRODUCT('[3]Cap IRA'!$F$30:$AL$46,('[3]Cap IRA'!$D$30:$D$46=C118)*('[3]Cap IRA'!$F$29:$AL$29=A118)*('[3]Cap IRA'!$F$28:$AL$28=D118))/4,SUMPRODUCT('[3]Cap IRA'!$F$30:$AL$46,('[3]Cap IRA'!$D$30:$D$46=C118)*('[3]Cap IRA'!$F$29:$AL$29=A118)*('[3]Cap IRA'!$F$28:$AL$28=D118))/5)</f>
        <v>0</v>
      </c>
      <c r="F118" cm="1">
        <f t="array" ref="F118">IF(A118=2025,SUMPRODUCT('[3]Cap IRA'!$F$71:$AL$87,('[3]Cap IRA'!$D$71:$D$87=C118)*('[3]Cap IRA'!$F$70:$AL$70=A118)*('[3]Cap IRA'!$F$69:$AL$69=D118))/4,SUMPRODUCT('[3]Cap IRA'!$F$71:$AL$87,('[3]Cap IRA'!$D$71:$D$87=C118)*('[3]Cap IRA'!$F$70:$AL$70=A118)*('[3]Cap IRA'!$F$69:$AL$69=D118))/5)</f>
        <v>0</v>
      </c>
      <c r="G118">
        <f t="shared" si="1"/>
        <v>0</v>
      </c>
    </row>
    <row r="119" spans="1:7">
      <c r="A119">
        <v>2025</v>
      </c>
      <c r="B119" t="s">
        <v>21</v>
      </c>
      <c r="C119" t="s">
        <v>15</v>
      </c>
      <c r="D119" t="s">
        <v>24</v>
      </c>
      <c r="E119" cm="1">
        <f t="array" ref="E119">IF(A119=2025,SUMPRODUCT('[3]Cap IRA'!$F$30:$AL$46,('[3]Cap IRA'!$D$30:$D$46=C119)*('[3]Cap IRA'!$F$29:$AL$29=A119)*('[3]Cap IRA'!$F$28:$AL$28=D119))/4,SUMPRODUCT('[3]Cap IRA'!$F$30:$AL$46,('[3]Cap IRA'!$D$30:$D$46=C119)*('[3]Cap IRA'!$F$29:$AL$29=A119)*('[3]Cap IRA'!$F$28:$AL$28=D119))/5)</f>
        <v>-5.883206629948643</v>
      </c>
      <c r="F119" cm="1">
        <f t="array" ref="F119">IF(A119=2025,SUMPRODUCT('[3]Cap IRA'!$F$71:$AL$87,('[3]Cap IRA'!$D$71:$D$87=C119)*('[3]Cap IRA'!$F$70:$AL$70=A119)*('[3]Cap IRA'!$F$69:$AL$69=D119))/4,SUMPRODUCT('[3]Cap IRA'!$F$71:$AL$87,('[3]Cap IRA'!$D$71:$D$87=C119)*('[3]Cap IRA'!$F$70:$AL$70=A119)*('[3]Cap IRA'!$F$69:$AL$69=D119))/5)</f>
        <v>-5.883206629948643</v>
      </c>
      <c r="G119">
        <f t="shared" si="1"/>
        <v>0</v>
      </c>
    </row>
    <row r="120" spans="1:7">
      <c r="A120">
        <v>2025</v>
      </c>
      <c r="B120" t="s">
        <v>21</v>
      </c>
      <c r="C120" t="s">
        <v>16</v>
      </c>
      <c r="D120" t="s">
        <v>24</v>
      </c>
      <c r="E120" cm="1">
        <f t="array" ref="E120">IF(A120=2025,SUMPRODUCT('[3]Cap IRA'!$F$30:$AL$46,('[3]Cap IRA'!$D$30:$D$46=C120)*('[3]Cap IRA'!$F$29:$AL$29=A120)*('[3]Cap IRA'!$F$28:$AL$28=D120))/4,SUMPRODUCT('[3]Cap IRA'!$F$30:$AL$46,('[3]Cap IRA'!$D$30:$D$46=C120)*('[3]Cap IRA'!$F$29:$AL$29=A120)*('[3]Cap IRA'!$F$28:$AL$28=D120))/5)</f>
        <v>1.7313898630257025</v>
      </c>
      <c r="F120" cm="1">
        <f t="array" ref="F120">IF(A120=2025,SUMPRODUCT('[3]Cap IRA'!$F$71:$AL$87,('[3]Cap IRA'!$D$71:$D$87=C120)*('[3]Cap IRA'!$F$70:$AL$70=A120)*('[3]Cap IRA'!$F$69:$AL$69=D120))/4,SUMPRODUCT('[3]Cap IRA'!$F$71:$AL$87,('[3]Cap IRA'!$D$71:$D$87=C120)*('[3]Cap IRA'!$F$70:$AL$70=A120)*('[3]Cap IRA'!$F$69:$AL$69=D120))/5)</f>
        <v>1.7313898630257025</v>
      </c>
      <c r="G120">
        <f t="shared" si="1"/>
        <v>0</v>
      </c>
    </row>
    <row r="121" spans="1:7">
      <c r="A121">
        <v>2030</v>
      </c>
      <c r="B121" t="s">
        <v>21</v>
      </c>
      <c r="C121" t="s">
        <v>0</v>
      </c>
      <c r="D121" t="s">
        <v>24</v>
      </c>
      <c r="E121" cm="1">
        <f t="array" ref="E121">IF(A121=2025,SUMPRODUCT('[3]Cap IRA'!$F$30:$AL$46,('[3]Cap IRA'!$D$30:$D$46=C121)*('[3]Cap IRA'!$F$29:$AL$29=A121)*('[3]Cap IRA'!$F$28:$AL$28=D121))/4,SUMPRODUCT('[3]Cap IRA'!$F$30:$AL$46,('[3]Cap IRA'!$D$30:$D$46=C121)*('[3]Cap IRA'!$F$29:$AL$29=A121)*('[3]Cap IRA'!$F$28:$AL$28=D121))/5)</f>
        <v>-0.18089421451817883</v>
      </c>
      <c r="F121" cm="1">
        <f t="array" ref="F121">IF(A121=2025,SUMPRODUCT('[3]Cap IRA'!$F$71:$AL$87,('[3]Cap IRA'!$D$71:$D$87=C121)*('[3]Cap IRA'!$F$70:$AL$70=A121)*('[3]Cap IRA'!$F$69:$AL$69=D121))/4,SUMPRODUCT('[3]Cap IRA'!$F$71:$AL$87,('[3]Cap IRA'!$D$71:$D$87=C121)*('[3]Cap IRA'!$F$70:$AL$70=A121)*('[3]Cap IRA'!$F$69:$AL$69=D121))/5)</f>
        <v>-0.18089421451817883</v>
      </c>
      <c r="G121">
        <f t="shared" si="1"/>
        <v>0</v>
      </c>
    </row>
    <row r="122" spans="1:7">
      <c r="A122">
        <v>2030</v>
      </c>
      <c r="B122" t="s">
        <v>21</v>
      </c>
      <c r="C122" t="s">
        <v>1</v>
      </c>
      <c r="D122" t="s">
        <v>24</v>
      </c>
      <c r="E122" cm="1">
        <f t="array" ref="E122">IF(A122=2025,SUMPRODUCT('[3]Cap IRA'!$F$30:$AL$46,('[3]Cap IRA'!$D$30:$D$46=C122)*('[3]Cap IRA'!$F$29:$AL$29=A122)*('[3]Cap IRA'!$F$28:$AL$28=D122))/4,SUMPRODUCT('[3]Cap IRA'!$F$30:$AL$46,('[3]Cap IRA'!$D$30:$D$46=C122)*('[3]Cap IRA'!$F$29:$AL$29=A122)*('[3]Cap IRA'!$F$28:$AL$28=D122))/5)</f>
        <v>0</v>
      </c>
      <c r="F122" cm="1">
        <f t="array" ref="F122">IF(A122=2025,SUMPRODUCT('[3]Cap IRA'!$F$71:$AL$87,('[3]Cap IRA'!$D$71:$D$87=C122)*('[3]Cap IRA'!$F$70:$AL$70=A122)*('[3]Cap IRA'!$F$69:$AL$69=D122))/4,SUMPRODUCT('[3]Cap IRA'!$F$71:$AL$87,('[3]Cap IRA'!$D$71:$D$87=C122)*('[3]Cap IRA'!$F$70:$AL$70=A122)*('[3]Cap IRA'!$F$69:$AL$69=D122))/5)</f>
        <v>0</v>
      </c>
      <c r="G122">
        <f t="shared" si="1"/>
        <v>0</v>
      </c>
    </row>
    <row r="123" spans="1:7">
      <c r="A123">
        <v>2030</v>
      </c>
      <c r="B123" t="s">
        <v>21</v>
      </c>
      <c r="C123" t="s">
        <v>2</v>
      </c>
      <c r="D123" t="s">
        <v>24</v>
      </c>
      <c r="E123" cm="1">
        <f t="array" ref="E123">IF(A123=2025,SUMPRODUCT('[3]Cap IRA'!$F$30:$AL$46,('[3]Cap IRA'!$D$30:$D$46=C123)*('[3]Cap IRA'!$F$29:$AL$29=A123)*('[3]Cap IRA'!$F$28:$AL$28=D123))/4,SUMPRODUCT('[3]Cap IRA'!$F$30:$AL$46,('[3]Cap IRA'!$D$30:$D$46=C123)*('[3]Cap IRA'!$F$29:$AL$29=A123)*('[3]Cap IRA'!$F$28:$AL$28=D123))/5)</f>
        <v>-1.3075921618599296E-2</v>
      </c>
      <c r="F123" cm="1">
        <f t="array" ref="F123">IF(A123=2025,SUMPRODUCT('[3]Cap IRA'!$F$71:$AL$87,('[3]Cap IRA'!$D$71:$D$87=C123)*('[3]Cap IRA'!$F$70:$AL$70=A123)*('[3]Cap IRA'!$F$69:$AL$69=D123))/4,SUMPRODUCT('[3]Cap IRA'!$F$71:$AL$87,('[3]Cap IRA'!$D$71:$D$87=C123)*('[3]Cap IRA'!$F$70:$AL$70=A123)*('[3]Cap IRA'!$F$69:$AL$69=D123))/5)</f>
        <v>-1.3075921618599296E-2</v>
      </c>
      <c r="G123">
        <f t="shared" si="1"/>
        <v>0</v>
      </c>
    </row>
    <row r="124" spans="1:7">
      <c r="A124">
        <v>2030</v>
      </c>
      <c r="B124" t="s">
        <v>21</v>
      </c>
      <c r="C124" t="s">
        <v>3</v>
      </c>
      <c r="D124" t="s">
        <v>24</v>
      </c>
      <c r="E124" cm="1">
        <f t="array" ref="E124">IF(A124=2025,SUMPRODUCT('[3]Cap IRA'!$F$30:$AL$46,('[3]Cap IRA'!$D$30:$D$46=C124)*('[3]Cap IRA'!$F$29:$AL$29=A124)*('[3]Cap IRA'!$F$28:$AL$28=D124))/4,SUMPRODUCT('[3]Cap IRA'!$F$30:$AL$46,('[3]Cap IRA'!$D$30:$D$46=C124)*('[3]Cap IRA'!$F$29:$AL$29=A124)*('[3]Cap IRA'!$F$28:$AL$28=D124))/5)</f>
        <v>-5.6609290659402232E-3</v>
      </c>
      <c r="F124" cm="1">
        <f t="array" ref="F124">IF(A124=2025,SUMPRODUCT('[3]Cap IRA'!$F$71:$AL$87,('[3]Cap IRA'!$D$71:$D$87=C124)*('[3]Cap IRA'!$F$70:$AL$70=A124)*('[3]Cap IRA'!$F$69:$AL$69=D124))/4,SUMPRODUCT('[3]Cap IRA'!$F$71:$AL$87,('[3]Cap IRA'!$D$71:$D$87=C124)*('[3]Cap IRA'!$F$70:$AL$70=A124)*('[3]Cap IRA'!$F$69:$AL$69=D124))/5)</f>
        <v>-5.6609290659402232E-3</v>
      </c>
      <c r="G124">
        <f t="shared" si="1"/>
        <v>0</v>
      </c>
    </row>
    <row r="125" spans="1:7">
      <c r="A125">
        <v>2030</v>
      </c>
      <c r="B125" t="s">
        <v>21</v>
      </c>
      <c r="C125" t="s">
        <v>4</v>
      </c>
      <c r="D125" t="s">
        <v>24</v>
      </c>
      <c r="E125" cm="1">
        <f t="array" ref="E125">IF(A125=2025,SUMPRODUCT('[3]Cap IRA'!$F$30:$AL$46,('[3]Cap IRA'!$D$30:$D$46=C125)*('[3]Cap IRA'!$F$29:$AL$29=A125)*('[3]Cap IRA'!$F$28:$AL$28=D125))/4,SUMPRODUCT('[3]Cap IRA'!$F$30:$AL$46,('[3]Cap IRA'!$D$30:$D$46=C125)*('[3]Cap IRA'!$F$29:$AL$29=A125)*('[3]Cap IRA'!$F$28:$AL$28=D125))/5)</f>
        <v>0</v>
      </c>
      <c r="F125" cm="1">
        <f t="array" ref="F125">IF(A125=2025,SUMPRODUCT('[3]Cap IRA'!$F$71:$AL$87,('[3]Cap IRA'!$D$71:$D$87=C125)*('[3]Cap IRA'!$F$70:$AL$70=A125)*('[3]Cap IRA'!$F$69:$AL$69=D125))/4,SUMPRODUCT('[3]Cap IRA'!$F$71:$AL$87,('[3]Cap IRA'!$D$71:$D$87=C125)*('[3]Cap IRA'!$F$70:$AL$70=A125)*('[3]Cap IRA'!$F$69:$AL$69=D125))/5)</f>
        <v>0</v>
      </c>
      <c r="G125">
        <f t="shared" si="1"/>
        <v>0</v>
      </c>
    </row>
    <row r="126" spans="1:7">
      <c r="A126">
        <v>2030</v>
      </c>
      <c r="B126" t="s">
        <v>21</v>
      </c>
      <c r="C126" t="s">
        <v>5</v>
      </c>
      <c r="D126" t="s">
        <v>24</v>
      </c>
      <c r="E126" cm="1">
        <f t="array" ref="E126">IF(A126=2025,SUMPRODUCT('[3]Cap IRA'!$F$30:$AL$46,('[3]Cap IRA'!$D$30:$D$46=C126)*('[3]Cap IRA'!$F$29:$AL$29=A126)*('[3]Cap IRA'!$F$28:$AL$28=D126))/4,SUMPRODUCT('[3]Cap IRA'!$F$30:$AL$46,('[3]Cap IRA'!$D$30:$D$46=C126)*('[3]Cap IRA'!$F$29:$AL$29=A126)*('[3]Cap IRA'!$F$28:$AL$28=D126))/5)</f>
        <v>-16.750786535655063</v>
      </c>
      <c r="F126" cm="1">
        <f t="array" ref="F126">IF(A126=2025,SUMPRODUCT('[3]Cap IRA'!$F$71:$AL$87,('[3]Cap IRA'!$D$71:$D$87=C126)*('[3]Cap IRA'!$F$70:$AL$70=A126)*('[3]Cap IRA'!$F$69:$AL$69=D126))/4,SUMPRODUCT('[3]Cap IRA'!$F$71:$AL$87,('[3]Cap IRA'!$D$71:$D$87=C126)*('[3]Cap IRA'!$F$70:$AL$70=A126)*('[3]Cap IRA'!$F$69:$AL$69=D126))/5)</f>
        <v>-16.750786535655063</v>
      </c>
      <c r="G126">
        <f t="shared" si="1"/>
        <v>0</v>
      </c>
    </row>
    <row r="127" spans="1:7">
      <c r="A127">
        <v>2030</v>
      </c>
      <c r="B127" t="s">
        <v>21</v>
      </c>
      <c r="C127" t="s">
        <v>6</v>
      </c>
      <c r="D127" t="s">
        <v>24</v>
      </c>
      <c r="E127" cm="1">
        <f t="array" ref="E127">IF(A127=2025,SUMPRODUCT('[3]Cap IRA'!$F$30:$AL$46,('[3]Cap IRA'!$D$30:$D$46=C127)*('[3]Cap IRA'!$F$29:$AL$29=A127)*('[3]Cap IRA'!$F$28:$AL$28=D127))/4,SUMPRODUCT('[3]Cap IRA'!$F$30:$AL$46,('[3]Cap IRA'!$D$30:$D$46=C127)*('[3]Cap IRA'!$F$29:$AL$29=A127)*('[3]Cap IRA'!$F$28:$AL$28=D127))/5)</f>
        <v>0</v>
      </c>
      <c r="F127" cm="1">
        <f t="array" ref="F127">IF(A127=2025,SUMPRODUCT('[3]Cap IRA'!$F$71:$AL$87,('[3]Cap IRA'!$D$71:$D$87=C127)*('[3]Cap IRA'!$F$70:$AL$70=A127)*('[3]Cap IRA'!$F$69:$AL$69=D127))/4,SUMPRODUCT('[3]Cap IRA'!$F$71:$AL$87,('[3]Cap IRA'!$D$71:$D$87=C127)*('[3]Cap IRA'!$F$70:$AL$70=A127)*('[3]Cap IRA'!$F$69:$AL$69=D127))/5)</f>
        <v>0</v>
      </c>
      <c r="G127">
        <f t="shared" si="1"/>
        <v>0</v>
      </c>
    </row>
    <row r="128" spans="1:7">
      <c r="A128">
        <v>2030</v>
      </c>
      <c r="B128" t="s">
        <v>21</v>
      </c>
      <c r="C128" t="s">
        <v>7</v>
      </c>
      <c r="D128" t="s">
        <v>24</v>
      </c>
      <c r="E128" cm="1">
        <f t="array" ref="E128">IF(A128=2025,SUMPRODUCT('[3]Cap IRA'!$F$30:$AL$46,('[3]Cap IRA'!$D$30:$D$46=C128)*('[3]Cap IRA'!$F$29:$AL$29=A128)*('[3]Cap IRA'!$F$28:$AL$28=D128))/4,SUMPRODUCT('[3]Cap IRA'!$F$30:$AL$46,('[3]Cap IRA'!$D$30:$D$46=C128)*('[3]Cap IRA'!$F$29:$AL$29=A128)*('[3]Cap IRA'!$F$28:$AL$28=D128))/5)</f>
        <v>-9.0719001400778776</v>
      </c>
      <c r="F128" cm="1">
        <f t="array" ref="F128">IF(A128=2025,SUMPRODUCT('[3]Cap IRA'!$F$71:$AL$87,('[3]Cap IRA'!$D$71:$D$87=C128)*('[3]Cap IRA'!$F$70:$AL$70=A128)*('[3]Cap IRA'!$F$69:$AL$69=D128))/4,SUMPRODUCT('[3]Cap IRA'!$F$71:$AL$87,('[3]Cap IRA'!$D$71:$D$87=C128)*('[3]Cap IRA'!$F$70:$AL$70=A128)*('[3]Cap IRA'!$F$69:$AL$69=D128))/5)</f>
        <v>-9.0719001400778776</v>
      </c>
      <c r="G128">
        <f t="shared" si="1"/>
        <v>0</v>
      </c>
    </row>
    <row r="129" spans="1:7">
      <c r="A129">
        <v>2030</v>
      </c>
      <c r="B129" t="s">
        <v>21</v>
      </c>
      <c r="C129" t="s">
        <v>8</v>
      </c>
      <c r="D129" t="s">
        <v>24</v>
      </c>
      <c r="E129" cm="1">
        <f t="array" ref="E129">IF(A129=2025,SUMPRODUCT('[3]Cap IRA'!$F$30:$AL$46,('[3]Cap IRA'!$D$30:$D$46=C129)*('[3]Cap IRA'!$F$29:$AL$29=A129)*('[3]Cap IRA'!$F$28:$AL$28=D129))/4,SUMPRODUCT('[3]Cap IRA'!$F$30:$AL$46,('[3]Cap IRA'!$D$30:$D$46=C129)*('[3]Cap IRA'!$F$29:$AL$29=A129)*('[3]Cap IRA'!$F$28:$AL$28=D129))/5)</f>
        <v>6.2711708890881805</v>
      </c>
      <c r="F129" cm="1">
        <f t="array" ref="F129">IF(A129=2025,SUMPRODUCT('[3]Cap IRA'!$F$71:$AL$87,('[3]Cap IRA'!$D$71:$D$87=C129)*('[3]Cap IRA'!$F$70:$AL$70=A129)*('[3]Cap IRA'!$F$69:$AL$69=D129))/4,SUMPRODUCT('[3]Cap IRA'!$F$71:$AL$87,('[3]Cap IRA'!$D$71:$D$87=C129)*('[3]Cap IRA'!$F$70:$AL$70=A129)*('[3]Cap IRA'!$F$69:$AL$69=D129))/5)</f>
        <v>6.2711708890881805</v>
      </c>
      <c r="G129">
        <f t="shared" si="1"/>
        <v>0</v>
      </c>
    </row>
    <row r="130" spans="1:7">
      <c r="A130">
        <v>2030</v>
      </c>
      <c r="B130" t="s">
        <v>21</v>
      </c>
      <c r="C130" t="s">
        <v>9</v>
      </c>
      <c r="D130" t="s">
        <v>24</v>
      </c>
      <c r="E130" cm="1">
        <f t="array" ref="E130">IF(A130=2025,SUMPRODUCT('[3]Cap IRA'!$F$30:$AL$46,('[3]Cap IRA'!$D$30:$D$46=C130)*('[3]Cap IRA'!$F$29:$AL$29=A130)*('[3]Cap IRA'!$F$28:$AL$28=D130))/4,SUMPRODUCT('[3]Cap IRA'!$F$30:$AL$46,('[3]Cap IRA'!$D$30:$D$46=C130)*('[3]Cap IRA'!$F$29:$AL$29=A130)*('[3]Cap IRA'!$F$28:$AL$28=D130))/5)</f>
        <v>-4.3679519192967575</v>
      </c>
      <c r="F130" cm="1">
        <f t="array" ref="F130">IF(A130=2025,SUMPRODUCT('[3]Cap IRA'!$F$71:$AL$87,('[3]Cap IRA'!$D$71:$D$87=C130)*('[3]Cap IRA'!$F$70:$AL$70=A130)*('[3]Cap IRA'!$F$69:$AL$69=D130))/4,SUMPRODUCT('[3]Cap IRA'!$F$71:$AL$87,('[3]Cap IRA'!$D$71:$D$87=C130)*('[3]Cap IRA'!$F$70:$AL$70=A130)*('[3]Cap IRA'!$F$69:$AL$69=D130))/5)</f>
        <v>-4.3679519192967575</v>
      </c>
      <c r="G130">
        <f t="shared" si="1"/>
        <v>0</v>
      </c>
    </row>
    <row r="131" spans="1:7">
      <c r="A131">
        <v>2030</v>
      </c>
      <c r="B131" t="s">
        <v>21</v>
      </c>
      <c r="C131" t="s">
        <v>10</v>
      </c>
      <c r="D131" t="s">
        <v>24</v>
      </c>
      <c r="E131" cm="1">
        <f t="array" ref="E131">IF(A131=2025,SUMPRODUCT('[3]Cap IRA'!$F$30:$AL$46,('[3]Cap IRA'!$D$30:$D$46=C131)*('[3]Cap IRA'!$F$29:$AL$29=A131)*('[3]Cap IRA'!$F$28:$AL$28=D131))/4,SUMPRODUCT('[3]Cap IRA'!$F$30:$AL$46,('[3]Cap IRA'!$D$30:$D$46=C131)*('[3]Cap IRA'!$F$29:$AL$29=A131)*('[3]Cap IRA'!$F$28:$AL$28=D131))/5)</f>
        <v>0</v>
      </c>
      <c r="F131" cm="1">
        <f t="array" ref="F131">IF(A131=2025,SUMPRODUCT('[3]Cap IRA'!$F$71:$AL$87,('[3]Cap IRA'!$D$71:$D$87=C131)*('[3]Cap IRA'!$F$70:$AL$70=A131)*('[3]Cap IRA'!$F$69:$AL$69=D131))/4,SUMPRODUCT('[3]Cap IRA'!$F$71:$AL$87,('[3]Cap IRA'!$D$71:$D$87=C131)*('[3]Cap IRA'!$F$70:$AL$70=A131)*('[3]Cap IRA'!$F$69:$AL$69=D131))/5)</f>
        <v>0</v>
      </c>
      <c r="G131">
        <f t="shared" ref="G131:G194" si="2">E131-F131</f>
        <v>0</v>
      </c>
    </row>
    <row r="132" spans="1:7">
      <c r="A132">
        <v>2030</v>
      </c>
      <c r="B132" t="s">
        <v>21</v>
      </c>
      <c r="C132" t="s">
        <v>11</v>
      </c>
      <c r="D132" t="s">
        <v>24</v>
      </c>
      <c r="E132" cm="1">
        <f t="array" ref="E132">IF(A132=2025,SUMPRODUCT('[3]Cap IRA'!$F$30:$AL$46,('[3]Cap IRA'!$D$30:$D$46=C132)*('[3]Cap IRA'!$F$29:$AL$29=A132)*('[3]Cap IRA'!$F$28:$AL$28=D132))/4,SUMPRODUCT('[3]Cap IRA'!$F$30:$AL$46,('[3]Cap IRA'!$D$30:$D$46=C132)*('[3]Cap IRA'!$F$29:$AL$29=A132)*('[3]Cap IRA'!$F$28:$AL$28=D132))/5)</f>
        <v>28.246220000000005</v>
      </c>
      <c r="F132" cm="1">
        <f t="array" ref="F132">IF(A132=2025,SUMPRODUCT('[3]Cap IRA'!$F$71:$AL$87,('[3]Cap IRA'!$D$71:$D$87=C132)*('[3]Cap IRA'!$F$70:$AL$70=A132)*('[3]Cap IRA'!$F$69:$AL$69=D132))/4,SUMPRODUCT('[3]Cap IRA'!$F$71:$AL$87,('[3]Cap IRA'!$D$71:$D$87=C132)*('[3]Cap IRA'!$F$70:$AL$70=A132)*('[3]Cap IRA'!$F$69:$AL$69=D132))/5)</f>
        <v>28.246220000000005</v>
      </c>
      <c r="G132">
        <f t="shared" si="2"/>
        <v>0</v>
      </c>
    </row>
    <row r="133" spans="1:7">
      <c r="A133">
        <v>2030</v>
      </c>
      <c r="B133" t="s">
        <v>21</v>
      </c>
      <c r="C133" t="s">
        <v>12</v>
      </c>
      <c r="D133" t="s">
        <v>24</v>
      </c>
      <c r="E133" cm="1">
        <f t="array" ref="E133">IF(A133=2025,SUMPRODUCT('[3]Cap IRA'!$F$30:$AL$46,('[3]Cap IRA'!$D$30:$D$46=C133)*('[3]Cap IRA'!$F$29:$AL$29=A133)*('[3]Cap IRA'!$F$28:$AL$28=D133))/4,SUMPRODUCT('[3]Cap IRA'!$F$30:$AL$46,('[3]Cap IRA'!$D$30:$D$46=C133)*('[3]Cap IRA'!$F$29:$AL$29=A133)*('[3]Cap IRA'!$F$28:$AL$28=D133))/5)</f>
        <v>47.698285686096412</v>
      </c>
      <c r="F133" cm="1">
        <f t="array" ref="F133">IF(A133=2025,SUMPRODUCT('[3]Cap IRA'!$F$71:$AL$87,('[3]Cap IRA'!$D$71:$D$87=C133)*('[3]Cap IRA'!$F$70:$AL$70=A133)*('[3]Cap IRA'!$F$69:$AL$69=D133))/4,SUMPRODUCT('[3]Cap IRA'!$F$71:$AL$87,('[3]Cap IRA'!$D$71:$D$87=C133)*('[3]Cap IRA'!$F$70:$AL$70=A133)*('[3]Cap IRA'!$F$69:$AL$69=D133))/5)</f>
        <v>47.698285686096412</v>
      </c>
      <c r="G133">
        <f t="shared" si="2"/>
        <v>0</v>
      </c>
    </row>
    <row r="134" spans="1:7">
      <c r="A134">
        <v>2030</v>
      </c>
      <c r="B134" t="s">
        <v>21</v>
      </c>
      <c r="C134" t="s">
        <v>13</v>
      </c>
      <c r="D134" t="s">
        <v>24</v>
      </c>
      <c r="E134" cm="1">
        <f t="array" ref="E134">IF(A134=2025,SUMPRODUCT('[3]Cap IRA'!$F$30:$AL$46,('[3]Cap IRA'!$D$30:$D$46=C134)*('[3]Cap IRA'!$F$29:$AL$29=A134)*('[3]Cap IRA'!$F$28:$AL$28=D134))/4,SUMPRODUCT('[3]Cap IRA'!$F$30:$AL$46,('[3]Cap IRA'!$D$30:$D$46=C134)*('[3]Cap IRA'!$F$29:$AL$29=A134)*('[3]Cap IRA'!$F$28:$AL$28=D134))/5)</f>
        <v>2.3629143139035884</v>
      </c>
      <c r="F134" cm="1">
        <f t="array" ref="F134">IF(A134=2025,SUMPRODUCT('[3]Cap IRA'!$F$71:$AL$87,('[3]Cap IRA'!$D$71:$D$87=C134)*('[3]Cap IRA'!$F$70:$AL$70=A134)*('[3]Cap IRA'!$F$69:$AL$69=D134))/4,SUMPRODUCT('[3]Cap IRA'!$F$71:$AL$87,('[3]Cap IRA'!$D$71:$D$87=C134)*('[3]Cap IRA'!$F$70:$AL$70=A134)*('[3]Cap IRA'!$F$69:$AL$69=D134))/5)</f>
        <v>2.3629143139035884</v>
      </c>
      <c r="G134">
        <f t="shared" si="2"/>
        <v>0</v>
      </c>
    </row>
    <row r="135" spans="1:7">
      <c r="A135">
        <v>2030</v>
      </c>
      <c r="B135" t="s">
        <v>21</v>
      </c>
      <c r="C135" t="s">
        <v>14</v>
      </c>
      <c r="D135" t="s">
        <v>24</v>
      </c>
      <c r="E135" cm="1">
        <f t="array" ref="E135">IF(A135=2025,SUMPRODUCT('[3]Cap IRA'!$F$30:$AL$46,('[3]Cap IRA'!$D$30:$D$46=C135)*('[3]Cap IRA'!$F$29:$AL$29=A135)*('[3]Cap IRA'!$F$28:$AL$28=D135))/4,SUMPRODUCT('[3]Cap IRA'!$F$30:$AL$46,('[3]Cap IRA'!$D$30:$D$46=C135)*('[3]Cap IRA'!$F$29:$AL$29=A135)*('[3]Cap IRA'!$F$28:$AL$28=D135))/5)</f>
        <v>0</v>
      </c>
      <c r="F135" cm="1">
        <f t="array" ref="F135">IF(A135=2025,SUMPRODUCT('[3]Cap IRA'!$F$71:$AL$87,('[3]Cap IRA'!$D$71:$D$87=C135)*('[3]Cap IRA'!$F$70:$AL$70=A135)*('[3]Cap IRA'!$F$69:$AL$69=D135))/4,SUMPRODUCT('[3]Cap IRA'!$F$71:$AL$87,('[3]Cap IRA'!$D$71:$D$87=C135)*('[3]Cap IRA'!$F$70:$AL$70=A135)*('[3]Cap IRA'!$F$69:$AL$69=D135))/5)</f>
        <v>0</v>
      </c>
      <c r="G135">
        <f t="shared" si="2"/>
        <v>0</v>
      </c>
    </row>
    <row r="136" spans="1:7">
      <c r="A136">
        <v>2030</v>
      </c>
      <c r="B136" t="s">
        <v>21</v>
      </c>
      <c r="C136" t="s">
        <v>15</v>
      </c>
      <c r="D136" t="s">
        <v>24</v>
      </c>
      <c r="E136" cm="1">
        <f t="array" ref="E136">IF(A136=2025,SUMPRODUCT('[3]Cap IRA'!$F$30:$AL$46,('[3]Cap IRA'!$D$30:$D$46=C136)*('[3]Cap IRA'!$F$29:$AL$29=A136)*('[3]Cap IRA'!$F$28:$AL$28=D136))/4,SUMPRODUCT('[3]Cap IRA'!$F$30:$AL$46,('[3]Cap IRA'!$D$30:$D$46=C136)*('[3]Cap IRA'!$F$29:$AL$29=A136)*('[3]Cap IRA'!$F$28:$AL$28=D136))/5)</f>
        <v>1.924094869438548</v>
      </c>
      <c r="F136" cm="1">
        <f t="array" ref="F136">IF(A136=2025,SUMPRODUCT('[3]Cap IRA'!$F$71:$AL$87,('[3]Cap IRA'!$D$71:$D$87=C136)*('[3]Cap IRA'!$F$70:$AL$70=A136)*('[3]Cap IRA'!$F$69:$AL$69=D136))/4,SUMPRODUCT('[3]Cap IRA'!$F$71:$AL$87,('[3]Cap IRA'!$D$71:$D$87=C136)*('[3]Cap IRA'!$F$70:$AL$70=A136)*('[3]Cap IRA'!$F$69:$AL$69=D136))/5)</f>
        <v>1.924094869438548</v>
      </c>
      <c r="G136">
        <f t="shared" si="2"/>
        <v>0</v>
      </c>
    </row>
    <row r="137" spans="1:7">
      <c r="A137">
        <v>2030</v>
      </c>
      <c r="B137" t="s">
        <v>21</v>
      </c>
      <c r="C137" t="s">
        <v>16</v>
      </c>
      <c r="D137" t="s">
        <v>24</v>
      </c>
      <c r="E137" cm="1">
        <f t="array" ref="E137">IF(A137=2025,SUMPRODUCT('[3]Cap IRA'!$F$30:$AL$46,('[3]Cap IRA'!$D$30:$D$46=C137)*('[3]Cap IRA'!$F$29:$AL$29=A137)*('[3]Cap IRA'!$F$28:$AL$28=D137))/4,SUMPRODUCT('[3]Cap IRA'!$F$30:$AL$46,('[3]Cap IRA'!$D$30:$D$46=C137)*('[3]Cap IRA'!$F$29:$AL$29=A137)*('[3]Cap IRA'!$F$28:$AL$28=D137))/5)</f>
        <v>0.33303535307631582</v>
      </c>
      <c r="F137" cm="1">
        <f t="array" ref="F137">IF(A137=2025,SUMPRODUCT('[3]Cap IRA'!$F$71:$AL$87,('[3]Cap IRA'!$D$71:$D$87=C137)*('[3]Cap IRA'!$F$70:$AL$70=A137)*('[3]Cap IRA'!$F$69:$AL$69=D137))/4,SUMPRODUCT('[3]Cap IRA'!$F$71:$AL$87,('[3]Cap IRA'!$D$71:$D$87=C137)*('[3]Cap IRA'!$F$70:$AL$70=A137)*('[3]Cap IRA'!$F$69:$AL$69=D137))/5)</f>
        <v>0.33303535307631582</v>
      </c>
      <c r="G137">
        <f t="shared" si="2"/>
        <v>0</v>
      </c>
    </row>
    <row r="138" spans="1:7">
      <c r="A138">
        <v>2035</v>
      </c>
      <c r="B138" t="s">
        <v>21</v>
      </c>
      <c r="C138" t="s">
        <v>0</v>
      </c>
      <c r="D138" t="s">
        <v>24</v>
      </c>
      <c r="E138" cm="1">
        <f t="array" ref="E138">IF(A138=2025,SUMPRODUCT('[3]Cap IRA'!$F$30:$AL$46,('[3]Cap IRA'!$D$30:$D$46=C138)*('[3]Cap IRA'!$F$29:$AL$29=A138)*('[3]Cap IRA'!$F$28:$AL$28=D138))/4,SUMPRODUCT('[3]Cap IRA'!$F$30:$AL$46,('[3]Cap IRA'!$D$30:$D$46=C138)*('[3]Cap IRA'!$F$29:$AL$29=A138)*('[3]Cap IRA'!$F$28:$AL$28=D138))/5)</f>
        <v>0.54329687895954071</v>
      </c>
      <c r="F138" cm="1">
        <f t="array" ref="F138">IF(A138=2025,SUMPRODUCT('[3]Cap IRA'!$F$71:$AL$87,('[3]Cap IRA'!$D$71:$D$87=C138)*('[3]Cap IRA'!$F$70:$AL$70=A138)*('[3]Cap IRA'!$F$69:$AL$69=D138))/4,SUMPRODUCT('[3]Cap IRA'!$F$71:$AL$87,('[3]Cap IRA'!$D$71:$D$87=C138)*('[3]Cap IRA'!$F$70:$AL$70=A138)*('[3]Cap IRA'!$F$69:$AL$69=D138))/5)</f>
        <v>0.54329687895954071</v>
      </c>
      <c r="G138">
        <f t="shared" si="2"/>
        <v>0</v>
      </c>
    </row>
    <row r="139" spans="1:7">
      <c r="A139">
        <v>2035</v>
      </c>
      <c r="B139" t="s">
        <v>21</v>
      </c>
      <c r="C139" t="s">
        <v>1</v>
      </c>
      <c r="D139" t="s">
        <v>24</v>
      </c>
      <c r="E139" cm="1">
        <f t="array" ref="E139">IF(A139=2025,SUMPRODUCT('[3]Cap IRA'!$F$30:$AL$46,('[3]Cap IRA'!$D$30:$D$46=C139)*('[3]Cap IRA'!$F$29:$AL$29=A139)*('[3]Cap IRA'!$F$28:$AL$28=D139))/4,SUMPRODUCT('[3]Cap IRA'!$F$30:$AL$46,('[3]Cap IRA'!$D$30:$D$46=C139)*('[3]Cap IRA'!$F$29:$AL$29=A139)*('[3]Cap IRA'!$F$28:$AL$28=D139))/5)</f>
        <v>0</v>
      </c>
      <c r="F139" cm="1">
        <f t="array" ref="F139">IF(A139=2025,SUMPRODUCT('[3]Cap IRA'!$F$71:$AL$87,('[3]Cap IRA'!$D$71:$D$87=C139)*('[3]Cap IRA'!$F$70:$AL$70=A139)*('[3]Cap IRA'!$F$69:$AL$69=D139))/4,SUMPRODUCT('[3]Cap IRA'!$F$71:$AL$87,('[3]Cap IRA'!$D$71:$D$87=C139)*('[3]Cap IRA'!$F$70:$AL$70=A139)*('[3]Cap IRA'!$F$69:$AL$69=D139))/5)</f>
        <v>0</v>
      </c>
      <c r="G139">
        <f t="shared" si="2"/>
        <v>0</v>
      </c>
    </row>
    <row r="140" spans="1:7">
      <c r="A140">
        <v>2035</v>
      </c>
      <c r="B140" t="s">
        <v>21</v>
      </c>
      <c r="C140" t="s">
        <v>2</v>
      </c>
      <c r="D140" t="s">
        <v>24</v>
      </c>
      <c r="E140" cm="1">
        <f t="array" ref="E140">IF(A140=2025,SUMPRODUCT('[3]Cap IRA'!$F$30:$AL$46,('[3]Cap IRA'!$D$30:$D$46=C140)*('[3]Cap IRA'!$F$29:$AL$29=A140)*('[3]Cap IRA'!$F$28:$AL$28=D140))/4,SUMPRODUCT('[3]Cap IRA'!$F$30:$AL$46,('[3]Cap IRA'!$D$30:$D$46=C140)*('[3]Cap IRA'!$F$29:$AL$29=A140)*('[3]Cap IRA'!$F$28:$AL$28=D140))/5)</f>
        <v>-0.53739132757459918</v>
      </c>
      <c r="F140" cm="1">
        <f t="array" ref="F140">IF(A140=2025,SUMPRODUCT('[3]Cap IRA'!$F$71:$AL$87,('[3]Cap IRA'!$D$71:$D$87=C140)*('[3]Cap IRA'!$F$70:$AL$70=A140)*('[3]Cap IRA'!$F$69:$AL$69=D140))/4,SUMPRODUCT('[3]Cap IRA'!$F$71:$AL$87,('[3]Cap IRA'!$D$71:$D$87=C140)*('[3]Cap IRA'!$F$70:$AL$70=A140)*('[3]Cap IRA'!$F$69:$AL$69=D140))/5)</f>
        <v>-0.53739132757459918</v>
      </c>
      <c r="G140">
        <f t="shared" si="2"/>
        <v>0</v>
      </c>
    </row>
    <row r="141" spans="1:7">
      <c r="A141">
        <v>2035</v>
      </c>
      <c r="B141" t="s">
        <v>21</v>
      </c>
      <c r="C141" t="s">
        <v>3</v>
      </c>
      <c r="D141" t="s">
        <v>24</v>
      </c>
      <c r="E141" cm="1">
        <f t="array" ref="E141">IF(A141=2025,SUMPRODUCT('[3]Cap IRA'!$F$30:$AL$46,('[3]Cap IRA'!$D$30:$D$46=C141)*('[3]Cap IRA'!$F$29:$AL$29=A141)*('[3]Cap IRA'!$F$28:$AL$28=D141))/4,SUMPRODUCT('[3]Cap IRA'!$F$30:$AL$46,('[3]Cap IRA'!$D$30:$D$46=C141)*('[3]Cap IRA'!$F$29:$AL$29=A141)*('[3]Cap IRA'!$F$28:$AL$28=D141))/5)</f>
        <v>-0.26270108669594022</v>
      </c>
      <c r="F141" cm="1">
        <f t="array" ref="F141">IF(A141=2025,SUMPRODUCT('[3]Cap IRA'!$F$71:$AL$87,('[3]Cap IRA'!$D$71:$D$87=C141)*('[3]Cap IRA'!$F$70:$AL$70=A141)*('[3]Cap IRA'!$F$69:$AL$69=D141))/4,SUMPRODUCT('[3]Cap IRA'!$F$71:$AL$87,('[3]Cap IRA'!$D$71:$D$87=C141)*('[3]Cap IRA'!$F$70:$AL$70=A141)*('[3]Cap IRA'!$F$69:$AL$69=D141))/5)</f>
        <v>-0.26270108669594022</v>
      </c>
      <c r="G141">
        <f t="shared" si="2"/>
        <v>0</v>
      </c>
    </row>
    <row r="142" spans="1:7">
      <c r="A142">
        <v>2035</v>
      </c>
      <c r="B142" t="s">
        <v>21</v>
      </c>
      <c r="C142" t="s">
        <v>4</v>
      </c>
      <c r="D142" t="s">
        <v>24</v>
      </c>
      <c r="E142" cm="1">
        <f t="array" ref="E142">IF(A142=2025,SUMPRODUCT('[3]Cap IRA'!$F$30:$AL$46,('[3]Cap IRA'!$D$30:$D$46=C142)*('[3]Cap IRA'!$F$29:$AL$29=A142)*('[3]Cap IRA'!$F$28:$AL$28=D142))/4,SUMPRODUCT('[3]Cap IRA'!$F$30:$AL$46,('[3]Cap IRA'!$D$30:$D$46=C142)*('[3]Cap IRA'!$F$29:$AL$29=A142)*('[3]Cap IRA'!$F$28:$AL$28=D142))/5)</f>
        <v>0</v>
      </c>
      <c r="F142" cm="1">
        <f t="array" ref="F142">IF(A142=2025,SUMPRODUCT('[3]Cap IRA'!$F$71:$AL$87,('[3]Cap IRA'!$D$71:$D$87=C142)*('[3]Cap IRA'!$F$70:$AL$70=A142)*('[3]Cap IRA'!$F$69:$AL$69=D142))/4,SUMPRODUCT('[3]Cap IRA'!$F$71:$AL$87,('[3]Cap IRA'!$D$71:$D$87=C142)*('[3]Cap IRA'!$F$70:$AL$70=A142)*('[3]Cap IRA'!$F$69:$AL$69=D142))/5)</f>
        <v>0</v>
      </c>
      <c r="G142">
        <f t="shared" si="2"/>
        <v>0</v>
      </c>
    </row>
    <row r="143" spans="1:7">
      <c r="A143">
        <v>2035</v>
      </c>
      <c r="B143" t="s">
        <v>21</v>
      </c>
      <c r="C143" t="s">
        <v>5</v>
      </c>
      <c r="D143" t="s">
        <v>24</v>
      </c>
      <c r="E143" cm="1">
        <f t="array" ref="E143">IF(A143=2025,SUMPRODUCT('[3]Cap IRA'!$F$30:$AL$46,('[3]Cap IRA'!$D$30:$D$46=C143)*('[3]Cap IRA'!$F$29:$AL$29=A143)*('[3]Cap IRA'!$F$28:$AL$28=D143))/4,SUMPRODUCT('[3]Cap IRA'!$F$30:$AL$46,('[3]Cap IRA'!$D$30:$D$46=C143)*('[3]Cap IRA'!$F$29:$AL$29=A143)*('[3]Cap IRA'!$F$28:$AL$28=D143))/5)</f>
        <v>-13.232962811099629</v>
      </c>
      <c r="F143" cm="1">
        <f t="array" ref="F143">IF(A143=2025,SUMPRODUCT('[3]Cap IRA'!$F$71:$AL$87,('[3]Cap IRA'!$D$71:$D$87=C143)*('[3]Cap IRA'!$F$70:$AL$70=A143)*('[3]Cap IRA'!$F$69:$AL$69=D143))/4,SUMPRODUCT('[3]Cap IRA'!$F$71:$AL$87,('[3]Cap IRA'!$D$71:$D$87=C143)*('[3]Cap IRA'!$F$70:$AL$70=A143)*('[3]Cap IRA'!$F$69:$AL$69=D143))/5)</f>
        <v>-13.232962811099629</v>
      </c>
      <c r="G143">
        <f t="shared" si="2"/>
        <v>0</v>
      </c>
    </row>
    <row r="144" spans="1:7">
      <c r="A144">
        <v>2035</v>
      </c>
      <c r="B144" t="s">
        <v>21</v>
      </c>
      <c r="C144" t="s">
        <v>6</v>
      </c>
      <c r="D144" t="s">
        <v>24</v>
      </c>
      <c r="E144" cm="1">
        <f t="array" ref="E144">IF(A144=2025,SUMPRODUCT('[3]Cap IRA'!$F$30:$AL$46,('[3]Cap IRA'!$D$30:$D$46=C144)*('[3]Cap IRA'!$F$29:$AL$29=A144)*('[3]Cap IRA'!$F$28:$AL$28=D144))/4,SUMPRODUCT('[3]Cap IRA'!$F$30:$AL$46,('[3]Cap IRA'!$D$30:$D$46=C144)*('[3]Cap IRA'!$F$29:$AL$29=A144)*('[3]Cap IRA'!$F$28:$AL$28=D144))/5)</f>
        <v>0</v>
      </c>
      <c r="F144" cm="1">
        <f t="array" ref="F144">IF(A144=2025,SUMPRODUCT('[3]Cap IRA'!$F$71:$AL$87,('[3]Cap IRA'!$D$71:$D$87=C144)*('[3]Cap IRA'!$F$70:$AL$70=A144)*('[3]Cap IRA'!$F$69:$AL$69=D144))/4,SUMPRODUCT('[3]Cap IRA'!$F$71:$AL$87,('[3]Cap IRA'!$D$71:$D$87=C144)*('[3]Cap IRA'!$F$70:$AL$70=A144)*('[3]Cap IRA'!$F$69:$AL$69=D144))/5)</f>
        <v>0</v>
      </c>
      <c r="G144">
        <f t="shared" si="2"/>
        <v>0</v>
      </c>
    </row>
    <row r="145" spans="1:7">
      <c r="A145">
        <v>2035</v>
      </c>
      <c r="B145" t="s">
        <v>21</v>
      </c>
      <c r="C145" t="s">
        <v>7</v>
      </c>
      <c r="D145" t="s">
        <v>24</v>
      </c>
      <c r="E145" cm="1">
        <f t="array" ref="E145">IF(A145=2025,SUMPRODUCT('[3]Cap IRA'!$F$30:$AL$46,('[3]Cap IRA'!$D$30:$D$46=C145)*('[3]Cap IRA'!$F$29:$AL$29=A145)*('[3]Cap IRA'!$F$28:$AL$28=D145))/4,SUMPRODUCT('[3]Cap IRA'!$F$30:$AL$46,('[3]Cap IRA'!$D$30:$D$46=C145)*('[3]Cap IRA'!$F$29:$AL$29=A145)*('[3]Cap IRA'!$F$28:$AL$28=D145))/5)</f>
        <v>-2.8636295794322679</v>
      </c>
      <c r="F145" cm="1">
        <f t="array" ref="F145">IF(A145=2025,SUMPRODUCT('[3]Cap IRA'!$F$71:$AL$87,('[3]Cap IRA'!$D$71:$D$87=C145)*('[3]Cap IRA'!$F$70:$AL$70=A145)*('[3]Cap IRA'!$F$69:$AL$69=D145))/4,SUMPRODUCT('[3]Cap IRA'!$F$71:$AL$87,('[3]Cap IRA'!$D$71:$D$87=C145)*('[3]Cap IRA'!$F$70:$AL$70=A145)*('[3]Cap IRA'!$F$69:$AL$69=D145))/5)</f>
        <v>-2.8636295794322679</v>
      </c>
      <c r="G145">
        <f t="shared" si="2"/>
        <v>0</v>
      </c>
    </row>
    <row r="146" spans="1:7">
      <c r="A146">
        <v>2035</v>
      </c>
      <c r="B146" t="s">
        <v>21</v>
      </c>
      <c r="C146" t="s">
        <v>8</v>
      </c>
      <c r="D146" t="s">
        <v>24</v>
      </c>
      <c r="E146" cm="1">
        <f t="array" ref="E146">IF(A146=2025,SUMPRODUCT('[3]Cap IRA'!$F$30:$AL$46,('[3]Cap IRA'!$D$30:$D$46=C146)*('[3]Cap IRA'!$F$29:$AL$29=A146)*('[3]Cap IRA'!$F$28:$AL$28=D146))/4,SUMPRODUCT('[3]Cap IRA'!$F$30:$AL$46,('[3]Cap IRA'!$D$30:$D$46=C146)*('[3]Cap IRA'!$F$29:$AL$29=A146)*('[3]Cap IRA'!$F$28:$AL$28=D146))/5)</f>
        <v>0.21243166282073958</v>
      </c>
      <c r="F146" cm="1">
        <f t="array" ref="F146">IF(A146=2025,SUMPRODUCT('[3]Cap IRA'!$F$71:$AL$87,('[3]Cap IRA'!$D$71:$D$87=C146)*('[3]Cap IRA'!$F$70:$AL$70=A146)*('[3]Cap IRA'!$F$69:$AL$69=D146))/4,SUMPRODUCT('[3]Cap IRA'!$F$71:$AL$87,('[3]Cap IRA'!$D$71:$D$87=C146)*('[3]Cap IRA'!$F$70:$AL$70=A146)*('[3]Cap IRA'!$F$69:$AL$69=D146))/5)</f>
        <v>0.21243166282073958</v>
      </c>
      <c r="G146">
        <f t="shared" si="2"/>
        <v>0</v>
      </c>
    </row>
    <row r="147" spans="1:7">
      <c r="A147">
        <v>2035</v>
      </c>
      <c r="B147" t="s">
        <v>21</v>
      </c>
      <c r="C147" t="s">
        <v>9</v>
      </c>
      <c r="D147" t="s">
        <v>24</v>
      </c>
      <c r="E147" cm="1">
        <f t="array" ref="E147">IF(A147=2025,SUMPRODUCT('[3]Cap IRA'!$F$30:$AL$46,('[3]Cap IRA'!$D$30:$D$46=C147)*('[3]Cap IRA'!$F$29:$AL$29=A147)*('[3]Cap IRA'!$F$28:$AL$28=D147))/4,SUMPRODUCT('[3]Cap IRA'!$F$30:$AL$46,('[3]Cap IRA'!$D$30:$D$46=C147)*('[3]Cap IRA'!$F$29:$AL$29=A147)*('[3]Cap IRA'!$F$28:$AL$28=D147))/5)</f>
        <v>-1.3787846123192424</v>
      </c>
      <c r="F147" cm="1">
        <f t="array" ref="F147">IF(A147=2025,SUMPRODUCT('[3]Cap IRA'!$F$71:$AL$87,('[3]Cap IRA'!$D$71:$D$87=C147)*('[3]Cap IRA'!$F$70:$AL$70=A147)*('[3]Cap IRA'!$F$69:$AL$69=D147))/4,SUMPRODUCT('[3]Cap IRA'!$F$71:$AL$87,('[3]Cap IRA'!$D$71:$D$87=C147)*('[3]Cap IRA'!$F$70:$AL$70=A147)*('[3]Cap IRA'!$F$69:$AL$69=D147))/5)</f>
        <v>-1.3787846123192424</v>
      </c>
      <c r="G147">
        <f t="shared" si="2"/>
        <v>0</v>
      </c>
    </row>
    <row r="148" spans="1:7">
      <c r="A148">
        <v>2035</v>
      </c>
      <c r="B148" t="s">
        <v>21</v>
      </c>
      <c r="C148" t="s">
        <v>10</v>
      </c>
      <c r="D148" t="s">
        <v>24</v>
      </c>
      <c r="E148" cm="1">
        <f t="array" ref="E148">IF(A148=2025,SUMPRODUCT('[3]Cap IRA'!$F$30:$AL$46,('[3]Cap IRA'!$D$30:$D$46=C148)*('[3]Cap IRA'!$F$29:$AL$29=A148)*('[3]Cap IRA'!$F$28:$AL$28=D148))/4,SUMPRODUCT('[3]Cap IRA'!$F$30:$AL$46,('[3]Cap IRA'!$D$30:$D$46=C148)*('[3]Cap IRA'!$F$29:$AL$29=A148)*('[3]Cap IRA'!$F$28:$AL$28=D148))/5)</f>
        <v>0</v>
      </c>
      <c r="F148" cm="1">
        <f t="array" ref="F148">IF(A148=2025,SUMPRODUCT('[3]Cap IRA'!$F$71:$AL$87,('[3]Cap IRA'!$D$71:$D$87=C148)*('[3]Cap IRA'!$F$70:$AL$70=A148)*('[3]Cap IRA'!$F$69:$AL$69=D148))/4,SUMPRODUCT('[3]Cap IRA'!$F$71:$AL$87,('[3]Cap IRA'!$D$71:$D$87=C148)*('[3]Cap IRA'!$F$70:$AL$70=A148)*('[3]Cap IRA'!$F$69:$AL$69=D148))/5)</f>
        <v>0</v>
      </c>
      <c r="G148">
        <f t="shared" si="2"/>
        <v>0</v>
      </c>
    </row>
    <row r="149" spans="1:7">
      <c r="A149">
        <v>2035</v>
      </c>
      <c r="B149" t="s">
        <v>21</v>
      </c>
      <c r="C149" t="s">
        <v>11</v>
      </c>
      <c r="D149" t="s">
        <v>24</v>
      </c>
      <c r="E149" cm="1">
        <f t="array" ref="E149">IF(A149=2025,SUMPRODUCT('[3]Cap IRA'!$F$30:$AL$46,('[3]Cap IRA'!$D$30:$D$46=C149)*('[3]Cap IRA'!$F$29:$AL$29=A149)*('[3]Cap IRA'!$F$28:$AL$28=D149))/4,SUMPRODUCT('[3]Cap IRA'!$F$30:$AL$46,('[3]Cap IRA'!$D$30:$D$46=C149)*('[3]Cap IRA'!$F$29:$AL$29=A149)*('[3]Cap IRA'!$F$28:$AL$28=D149))/5)</f>
        <v>9.5476599999999969</v>
      </c>
      <c r="F149" cm="1">
        <f t="array" ref="F149">IF(A149=2025,SUMPRODUCT('[3]Cap IRA'!$F$71:$AL$87,('[3]Cap IRA'!$D$71:$D$87=C149)*('[3]Cap IRA'!$F$70:$AL$70=A149)*('[3]Cap IRA'!$F$69:$AL$69=D149))/4,SUMPRODUCT('[3]Cap IRA'!$F$71:$AL$87,('[3]Cap IRA'!$D$71:$D$87=C149)*('[3]Cap IRA'!$F$70:$AL$70=A149)*('[3]Cap IRA'!$F$69:$AL$69=D149))/5)</f>
        <v>9.5476599999999969</v>
      </c>
      <c r="G149">
        <f t="shared" si="2"/>
        <v>0</v>
      </c>
    </row>
    <row r="150" spans="1:7">
      <c r="A150">
        <v>2035</v>
      </c>
      <c r="B150" t="s">
        <v>21</v>
      </c>
      <c r="C150" t="s">
        <v>12</v>
      </c>
      <c r="D150" t="s">
        <v>24</v>
      </c>
      <c r="E150" cm="1">
        <f t="array" ref="E150">IF(A150=2025,SUMPRODUCT('[3]Cap IRA'!$F$30:$AL$46,('[3]Cap IRA'!$D$30:$D$46=C150)*('[3]Cap IRA'!$F$29:$AL$29=A150)*('[3]Cap IRA'!$F$28:$AL$28=D150))/4,SUMPRODUCT('[3]Cap IRA'!$F$30:$AL$46,('[3]Cap IRA'!$D$30:$D$46=C150)*('[3]Cap IRA'!$F$29:$AL$29=A150)*('[3]Cap IRA'!$F$28:$AL$28=D150))/5)</f>
        <v>29.656373908190709</v>
      </c>
      <c r="F150" cm="1">
        <f t="array" ref="F150">IF(A150=2025,SUMPRODUCT('[3]Cap IRA'!$F$71:$AL$87,('[3]Cap IRA'!$D$71:$D$87=C150)*('[3]Cap IRA'!$F$70:$AL$70=A150)*('[3]Cap IRA'!$F$69:$AL$69=D150))/4,SUMPRODUCT('[3]Cap IRA'!$F$71:$AL$87,('[3]Cap IRA'!$D$71:$D$87=C150)*('[3]Cap IRA'!$F$70:$AL$70=A150)*('[3]Cap IRA'!$F$69:$AL$69=D150))/5)</f>
        <v>29.656373908190709</v>
      </c>
      <c r="G150">
        <f t="shared" si="2"/>
        <v>0</v>
      </c>
    </row>
    <row r="151" spans="1:7">
      <c r="A151">
        <v>2035</v>
      </c>
      <c r="B151" t="s">
        <v>21</v>
      </c>
      <c r="C151" t="s">
        <v>13</v>
      </c>
      <c r="D151" t="s">
        <v>24</v>
      </c>
      <c r="E151" cm="1">
        <f t="array" ref="E151">IF(A151=2025,SUMPRODUCT('[3]Cap IRA'!$F$30:$AL$46,('[3]Cap IRA'!$D$30:$D$46=C151)*('[3]Cap IRA'!$F$29:$AL$29=A151)*('[3]Cap IRA'!$F$28:$AL$28=D151))/4,SUMPRODUCT('[3]Cap IRA'!$F$30:$AL$46,('[3]Cap IRA'!$D$30:$D$46=C151)*('[3]Cap IRA'!$F$29:$AL$29=A151)*('[3]Cap IRA'!$F$28:$AL$28=D151))/5)</f>
        <v>3.4187260918092788</v>
      </c>
      <c r="F151" cm="1">
        <f t="array" ref="F151">IF(A151=2025,SUMPRODUCT('[3]Cap IRA'!$F$71:$AL$87,('[3]Cap IRA'!$D$71:$D$87=C151)*('[3]Cap IRA'!$F$70:$AL$70=A151)*('[3]Cap IRA'!$F$69:$AL$69=D151))/4,SUMPRODUCT('[3]Cap IRA'!$F$71:$AL$87,('[3]Cap IRA'!$D$71:$D$87=C151)*('[3]Cap IRA'!$F$70:$AL$70=A151)*('[3]Cap IRA'!$F$69:$AL$69=D151))/5)</f>
        <v>3.4187260918092788</v>
      </c>
      <c r="G151">
        <f t="shared" si="2"/>
        <v>0</v>
      </c>
    </row>
    <row r="152" spans="1:7">
      <c r="A152">
        <v>2035</v>
      </c>
      <c r="B152" t="s">
        <v>21</v>
      </c>
      <c r="C152" t="s">
        <v>14</v>
      </c>
      <c r="D152" t="s">
        <v>24</v>
      </c>
      <c r="E152" cm="1">
        <f t="array" ref="E152">IF(A152=2025,SUMPRODUCT('[3]Cap IRA'!$F$30:$AL$46,('[3]Cap IRA'!$D$30:$D$46=C152)*('[3]Cap IRA'!$F$29:$AL$29=A152)*('[3]Cap IRA'!$F$28:$AL$28=D152))/4,SUMPRODUCT('[3]Cap IRA'!$F$30:$AL$46,('[3]Cap IRA'!$D$30:$D$46=C152)*('[3]Cap IRA'!$F$29:$AL$29=A152)*('[3]Cap IRA'!$F$28:$AL$28=D152))/5)</f>
        <v>0</v>
      </c>
      <c r="F152" cm="1">
        <f t="array" ref="F152">IF(A152=2025,SUMPRODUCT('[3]Cap IRA'!$F$71:$AL$87,('[3]Cap IRA'!$D$71:$D$87=C152)*('[3]Cap IRA'!$F$70:$AL$70=A152)*('[3]Cap IRA'!$F$69:$AL$69=D152))/4,SUMPRODUCT('[3]Cap IRA'!$F$71:$AL$87,('[3]Cap IRA'!$D$71:$D$87=C152)*('[3]Cap IRA'!$F$70:$AL$70=A152)*('[3]Cap IRA'!$F$69:$AL$69=D152))/5)</f>
        <v>0</v>
      </c>
      <c r="G152">
        <f t="shared" si="2"/>
        <v>0</v>
      </c>
    </row>
    <row r="153" spans="1:7">
      <c r="A153">
        <v>2035</v>
      </c>
      <c r="B153" t="s">
        <v>21</v>
      </c>
      <c r="C153" t="s">
        <v>15</v>
      </c>
      <c r="D153" t="s">
        <v>24</v>
      </c>
      <c r="E153" cm="1">
        <f t="array" ref="E153">IF(A153=2025,SUMPRODUCT('[3]Cap IRA'!$F$30:$AL$46,('[3]Cap IRA'!$D$30:$D$46=C153)*('[3]Cap IRA'!$F$29:$AL$29=A153)*('[3]Cap IRA'!$F$28:$AL$28=D153))/4,SUMPRODUCT('[3]Cap IRA'!$F$30:$AL$46,('[3]Cap IRA'!$D$30:$D$46=C153)*('[3]Cap IRA'!$F$29:$AL$29=A153)*('[3]Cap IRA'!$F$28:$AL$28=D153))/5)</f>
        <v>0.55290148640651249</v>
      </c>
      <c r="F153" cm="1">
        <f t="array" ref="F153">IF(A153=2025,SUMPRODUCT('[3]Cap IRA'!$F$71:$AL$87,('[3]Cap IRA'!$D$71:$D$87=C153)*('[3]Cap IRA'!$F$70:$AL$70=A153)*('[3]Cap IRA'!$F$69:$AL$69=D153))/4,SUMPRODUCT('[3]Cap IRA'!$F$71:$AL$87,('[3]Cap IRA'!$D$71:$D$87=C153)*('[3]Cap IRA'!$F$70:$AL$70=A153)*('[3]Cap IRA'!$F$69:$AL$69=D153))/5)</f>
        <v>0.55290148640651249</v>
      </c>
      <c r="G153">
        <f t="shared" si="2"/>
        <v>0</v>
      </c>
    </row>
    <row r="154" spans="1:7">
      <c r="A154">
        <v>2035</v>
      </c>
      <c r="B154" t="s">
        <v>21</v>
      </c>
      <c r="C154" t="s">
        <v>16</v>
      </c>
      <c r="D154" t="s">
        <v>24</v>
      </c>
      <c r="E154" cm="1">
        <f t="array" ref="E154">IF(A154=2025,SUMPRODUCT('[3]Cap IRA'!$F$30:$AL$46,('[3]Cap IRA'!$D$30:$D$46=C154)*('[3]Cap IRA'!$F$29:$AL$29=A154)*('[3]Cap IRA'!$F$28:$AL$28=D154))/4,SUMPRODUCT('[3]Cap IRA'!$F$30:$AL$46,('[3]Cap IRA'!$D$30:$D$46=C154)*('[3]Cap IRA'!$F$29:$AL$29=A154)*('[3]Cap IRA'!$F$28:$AL$28=D154))/5)</f>
        <v>-0.29138269828990387</v>
      </c>
      <c r="F154" cm="1">
        <f t="array" ref="F154">IF(A154=2025,SUMPRODUCT('[3]Cap IRA'!$F$71:$AL$87,('[3]Cap IRA'!$D$71:$D$87=C154)*('[3]Cap IRA'!$F$70:$AL$70=A154)*('[3]Cap IRA'!$F$69:$AL$69=D154))/4,SUMPRODUCT('[3]Cap IRA'!$F$71:$AL$87,('[3]Cap IRA'!$D$71:$D$87=C154)*('[3]Cap IRA'!$F$70:$AL$70=A154)*('[3]Cap IRA'!$F$69:$AL$69=D154))/5)</f>
        <v>-0.29138269828990387</v>
      </c>
      <c r="G154">
        <f t="shared" si="2"/>
        <v>0</v>
      </c>
    </row>
    <row r="155" spans="1:7">
      <c r="A155">
        <v>2025</v>
      </c>
      <c r="B155" t="s">
        <v>21</v>
      </c>
      <c r="C155" t="s">
        <v>0</v>
      </c>
      <c r="D155" t="s">
        <v>25</v>
      </c>
      <c r="E155" cm="1">
        <f t="array" ref="E155">IF(A155=2025,SUMPRODUCT('[3]Cap IRA'!$F$30:$AL$46,('[3]Cap IRA'!$D$30:$D$46=C155)*('[3]Cap IRA'!$F$29:$AL$29=A155)*('[3]Cap IRA'!$F$28:$AL$28=D155))/4,SUMPRODUCT('[3]Cap IRA'!$F$30:$AL$46,('[3]Cap IRA'!$D$30:$D$46=C155)*('[3]Cap IRA'!$F$29:$AL$29=A155)*('[3]Cap IRA'!$F$28:$AL$28=D155))/5)</f>
        <v>0.38540000000000063</v>
      </c>
      <c r="F155" cm="1">
        <f t="array" ref="F155">IF(A155=2025,SUMPRODUCT('[3]Cap IRA'!$F$71:$AL$87,('[3]Cap IRA'!$D$71:$D$87=C155)*('[3]Cap IRA'!$F$70:$AL$70=A155)*('[3]Cap IRA'!$F$69:$AL$69=D155))/4,SUMPRODUCT('[3]Cap IRA'!$F$71:$AL$87,('[3]Cap IRA'!$D$71:$D$87=C155)*('[3]Cap IRA'!$F$70:$AL$70=A155)*('[3]Cap IRA'!$F$69:$AL$69=D155))/5)</f>
        <v>0.38540000000000063</v>
      </c>
      <c r="G155">
        <f t="shared" si="2"/>
        <v>0</v>
      </c>
    </row>
    <row r="156" spans="1:7">
      <c r="A156">
        <v>2025</v>
      </c>
      <c r="B156" t="s">
        <v>21</v>
      </c>
      <c r="C156" t="s">
        <v>1</v>
      </c>
      <c r="D156" t="s">
        <v>25</v>
      </c>
      <c r="E156" cm="1">
        <f t="array" ref="E156">IF(A156=2025,SUMPRODUCT('[3]Cap IRA'!$F$30:$AL$46,('[3]Cap IRA'!$D$30:$D$46=C156)*('[3]Cap IRA'!$F$29:$AL$29=A156)*('[3]Cap IRA'!$F$28:$AL$28=D156))/4,SUMPRODUCT('[3]Cap IRA'!$F$30:$AL$46,('[3]Cap IRA'!$D$30:$D$46=C156)*('[3]Cap IRA'!$F$29:$AL$29=A156)*('[3]Cap IRA'!$F$28:$AL$28=D156))/5)</f>
        <v>0</v>
      </c>
      <c r="F156" cm="1">
        <f t="array" ref="F156">IF(A156=2025,SUMPRODUCT('[3]Cap IRA'!$F$71:$AL$87,('[3]Cap IRA'!$D$71:$D$87=C156)*('[3]Cap IRA'!$F$70:$AL$70=A156)*('[3]Cap IRA'!$F$69:$AL$69=D156))/4,SUMPRODUCT('[3]Cap IRA'!$F$71:$AL$87,('[3]Cap IRA'!$D$71:$D$87=C156)*('[3]Cap IRA'!$F$70:$AL$70=A156)*('[3]Cap IRA'!$F$69:$AL$69=D156))/5)</f>
        <v>0</v>
      </c>
      <c r="G156">
        <f t="shared" si="2"/>
        <v>0</v>
      </c>
    </row>
    <row r="157" spans="1:7">
      <c r="A157">
        <v>2025</v>
      </c>
      <c r="B157" t="s">
        <v>21</v>
      </c>
      <c r="C157" t="s">
        <v>2</v>
      </c>
      <c r="D157" t="s">
        <v>25</v>
      </c>
      <c r="E157" cm="1">
        <f t="array" ref="E157">IF(A157=2025,SUMPRODUCT('[3]Cap IRA'!$F$30:$AL$46,('[3]Cap IRA'!$D$30:$D$46=C157)*('[3]Cap IRA'!$F$29:$AL$29=A157)*('[3]Cap IRA'!$F$28:$AL$28=D157))/4,SUMPRODUCT('[3]Cap IRA'!$F$30:$AL$46,('[3]Cap IRA'!$D$30:$D$46=C157)*('[3]Cap IRA'!$F$29:$AL$29=A157)*('[3]Cap IRA'!$F$28:$AL$28=D157))/5)</f>
        <v>-0.23228525000000033</v>
      </c>
      <c r="F157" cm="1">
        <f t="array" ref="F157">IF(A157=2025,SUMPRODUCT('[3]Cap IRA'!$F$71:$AL$87,('[3]Cap IRA'!$D$71:$D$87=C157)*('[3]Cap IRA'!$F$70:$AL$70=A157)*('[3]Cap IRA'!$F$69:$AL$69=D157))/4,SUMPRODUCT('[3]Cap IRA'!$F$71:$AL$87,('[3]Cap IRA'!$D$71:$D$87=C157)*('[3]Cap IRA'!$F$70:$AL$70=A157)*('[3]Cap IRA'!$F$69:$AL$69=D157))/5)</f>
        <v>-0.23228525000000033</v>
      </c>
      <c r="G157">
        <f t="shared" si="2"/>
        <v>0</v>
      </c>
    </row>
    <row r="158" spans="1:7">
      <c r="A158">
        <v>2025</v>
      </c>
      <c r="B158" t="s">
        <v>21</v>
      </c>
      <c r="C158" t="s">
        <v>3</v>
      </c>
      <c r="D158" t="s">
        <v>25</v>
      </c>
      <c r="E158" cm="1">
        <f t="array" ref="E158">IF(A158=2025,SUMPRODUCT('[3]Cap IRA'!$F$30:$AL$46,('[3]Cap IRA'!$D$30:$D$46=C158)*('[3]Cap IRA'!$F$29:$AL$29=A158)*('[3]Cap IRA'!$F$28:$AL$28=D158))/4,SUMPRODUCT('[3]Cap IRA'!$F$30:$AL$46,('[3]Cap IRA'!$D$30:$D$46=C158)*('[3]Cap IRA'!$F$29:$AL$29=A158)*('[3]Cap IRA'!$F$28:$AL$28=D158))/5)</f>
        <v>-8.9094549999999995</v>
      </c>
      <c r="F158" cm="1">
        <f t="array" ref="F158">IF(A158=2025,SUMPRODUCT('[3]Cap IRA'!$F$71:$AL$87,('[3]Cap IRA'!$D$71:$D$87=C158)*('[3]Cap IRA'!$F$70:$AL$70=A158)*('[3]Cap IRA'!$F$69:$AL$69=D158))/4,SUMPRODUCT('[3]Cap IRA'!$F$71:$AL$87,('[3]Cap IRA'!$D$71:$D$87=C158)*('[3]Cap IRA'!$F$70:$AL$70=A158)*('[3]Cap IRA'!$F$69:$AL$69=D158))/5)</f>
        <v>-8.9094549999999995</v>
      </c>
      <c r="G158">
        <f t="shared" si="2"/>
        <v>0</v>
      </c>
    </row>
    <row r="159" spans="1:7">
      <c r="A159">
        <v>2025</v>
      </c>
      <c r="B159" t="s">
        <v>21</v>
      </c>
      <c r="C159" t="s">
        <v>4</v>
      </c>
      <c r="D159" t="s">
        <v>25</v>
      </c>
      <c r="E159" cm="1">
        <f t="array" ref="E159">IF(A159=2025,SUMPRODUCT('[3]Cap IRA'!$F$30:$AL$46,('[3]Cap IRA'!$D$30:$D$46=C159)*('[3]Cap IRA'!$F$29:$AL$29=A159)*('[3]Cap IRA'!$F$28:$AL$28=D159))/4,SUMPRODUCT('[3]Cap IRA'!$F$30:$AL$46,('[3]Cap IRA'!$D$30:$D$46=C159)*('[3]Cap IRA'!$F$29:$AL$29=A159)*('[3]Cap IRA'!$F$28:$AL$28=D159))/5)</f>
        <v>0</v>
      </c>
      <c r="F159" cm="1">
        <f t="array" ref="F159">IF(A159=2025,SUMPRODUCT('[3]Cap IRA'!$F$71:$AL$87,('[3]Cap IRA'!$D$71:$D$87=C159)*('[3]Cap IRA'!$F$70:$AL$70=A159)*('[3]Cap IRA'!$F$69:$AL$69=D159))/4,SUMPRODUCT('[3]Cap IRA'!$F$71:$AL$87,('[3]Cap IRA'!$D$71:$D$87=C159)*('[3]Cap IRA'!$F$70:$AL$70=A159)*('[3]Cap IRA'!$F$69:$AL$69=D159))/5)</f>
        <v>0</v>
      </c>
      <c r="G159">
        <f t="shared" si="2"/>
        <v>0</v>
      </c>
    </row>
    <row r="160" spans="1:7">
      <c r="A160">
        <v>2025</v>
      </c>
      <c r="B160" t="s">
        <v>21</v>
      </c>
      <c r="C160" t="s">
        <v>5</v>
      </c>
      <c r="D160" t="s">
        <v>25</v>
      </c>
      <c r="E160" cm="1">
        <f t="array" ref="E160">IF(A160=2025,SUMPRODUCT('[3]Cap IRA'!$F$30:$AL$46,('[3]Cap IRA'!$D$30:$D$46=C160)*('[3]Cap IRA'!$F$29:$AL$29=A160)*('[3]Cap IRA'!$F$28:$AL$28=D160))/4,SUMPRODUCT('[3]Cap IRA'!$F$30:$AL$46,('[3]Cap IRA'!$D$30:$D$46=C160)*('[3]Cap IRA'!$F$29:$AL$29=A160)*('[3]Cap IRA'!$F$28:$AL$28=D160))/5)</f>
        <v>-11.532069368171541</v>
      </c>
      <c r="F160" cm="1">
        <f t="array" ref="F160">IF(A160=2025,SUMPRODUCT('[3]Cap IRA'!$F$71:$AL$87,('[3]Cap IRA'!$D$71:$D$87=C160)*('[3]Cap IRA'!$F$70:$AL$70=A160)*('[3]Cap IRA'!$F$69:$AL$69=D160))/4,SUMPRODUCT('[3]Cap IRA'!$F$71:$AL$87,('[3]Cap IRA'!$D$71:$D$87=C160)*('[3]Cap IRA'!$F$70:$AL$70=A160)*('[3]Cap IRA'!$F$69:$AL$69=D160))/5)</f>
        <v>-11.532069368171541</v>
      </c>
      <c r="G160">
        <f t="shared" si="2"/>
        <v>0</v>
      </c>
    </row>
    <row r="161" spans="1:7">
      <c r="A161">
        <v>2025</v>
      </c>
      <c r="B161" t="s">
        <v>21</v>
      </c>
      <c r="C161" t="s">
        <v>6</v>
      </c>
      <c r="D161" t="s">
        <v>25</v>
      </c>
      <c r="E161" cm="1">
        <f t="array" ref="E161">IF(A161=2025,SUMPRODUCT('[3]Cap IRA'!$F$30:$AL$46,('[3]Cap IRA'!$D$30:$D$46=C161)*('[3]Cap IRA'!$F$29:$AL$29=A161)*('[3]Cap IRA'!$F$28:$AL$28=D161))/4,SUMPRODUCT('[3]Cap IRA'!$F$30:$AL$46,('[3]Cap IRA'!$D$30:$D$46=C161)*('[3]Cap IRA'!$F$29:$AL$29=A161)*('[3]Cap IRA'!$F$28:$AL$28=D161))/5)</f>
        <v>0</v>
      </c>
      <c r="F161" cm="1">
        <f t="array" ref="F161">IF(A161=2025,SUMPRODUCT('[3]Cap IRA'!$F$71:$AL$87,('[3]Cap IRA'!$D$71:$D$87=C161)*('[3]Cap IRA'!$F$70:$AL$70=A161)*('[3]Cap IRA'!$F$69:$AL$69=D161))/4,SUMPRODUCT('[3]Cap IRA'!$F$71:$AL$87,('[3]Cap IRA'!$D$71:$D$87=C161)*('[3]Cap IRA'!$F$70:$AL$70=A161)*('[3]Cap IRA'!$F$69:$AL$69=D161))/5)</f>
        <v>0</v>
      </c>
      <c r="G161">
        <f t="shared" si="2"/>
        <v>0</v>
      </c>
    </row>
    <row r="162" spans="1:7">
      <c r="A162">
        <v>2025</v>
      </c>
      <c r="B162" t="s">
        <v>21</v>
      </c>
      <c r="C162" t="s">
        <v>7</v>
      </c>
      <c r="D162" t="s">
        <v>25</v>
      </c>
      <c r="E162" cm="1">
        <f t="array" ref="E162">IF(A162=2025,SUMPRODUCT('[3]Cap IRA'!$F$30:$AL$46,('[3]Cap IRA'!$D$30:$D$46=C162)*('[3]Cap IRA'!$F$29:$AL$29=A162)*('[3]Cap IRA'!$F$28:$AL$28=D162))/4,SUMPRODUCT('[3]Cap IRA'!$F$30:$AL$46,('[3]Cap IRA'!$D$30:$D$46=C162)*('[3]Cap IRA'!$F$29:$AL$29=A162)*('[3]Cap IRA'!$F$28:$AL$28=D162))/5)</f>
        <v>22.235544496540484</v>
      </c>
      <c r="F162" cm="1">
        <f t="array" ref="F162">IF(A162=2025,SUMPRODUCT('[3]Cap IRA'!$F$71:$AL$87,('[3]Cap IRA'!$D$71:$D$87=C162)*('[3]Cap IRA'!$F$70:$AL$70=A162)*('[3]Cap IRA'!$F$69:$AL$69=D162))/4,SUMPRODUCT('[3]Cap IRA'!$F$71:$AL$87,('[3]Cap IRA'!$D$71:$D$87=C162)*('[3]Cap IRA'!$F$70:$AL$70=A162)*('[3]Cap IRA'!$F$69:$AL$69=D162))/5)</f>
        <v>22.235544496540484</v>
      </c>
      <c r="G162">
        <f t="shared" si="2"/>
        <v>0</v>
      </c>
    </row>
    <row r="163" spans="1:7">
      <c r="A163">
        <v>2025</v>
      </c>
      <c r="B163" t="s">
        <v>21</v>
      </c>
      <c r="C163" t="s">
        <v>8</v>
      </c>
      <c r="D163" t="s">
        <v>25</v>
      </c>
      <c r="E163" cm="1">
        <f t="array" ref="E163">IF(A163=2025,SUMPRODUCT('[3]Cap IRA'!$F$30:$AL$46,('[3]Cap IRA'!$D$30:$D$46=C163)*('[3]Cap IRA'!$F$29:$AL$29=A163)*('[3]Cap IRA'!$F$28:$AL$28=D163))/4,SUMPRODUCT('[3]Cap IRA'!$F$30:$AL$46,('[3]Cap IRA'!$D$30:$D$46=C163)*('[3]Cap IRA'!$F$29:$AL$29=A163)*('[3]Cap IRA'!$F$28:$AL$28=D163))/5)</f>
        <v>0</v>
      </c>
      <c r="F163" cm="1">
        <f t="array" ref="F163">IF(A163=2025,SUMPRODUCT('[3]Cap IRA'!$F$71:$AL$87,('[3]Cap IRA'!$D$71:$D$87=C163)*('[3]Cap IRA'!$F$70:$AL$70=A163)*('[3]Cap IRA'!$F$69:$AL$69=D163))/4,SUMPRODUCT('[3]Cap IRA'!$F$71:$AL$87,('[3]Cap IRA'!$D$71:$D$87=C163)*('[3]Cap IRA'!$F$70:$AL$70=A163)*('[3]Cap IRA'!$F$69:$AL$69=D163))/5)</f>
        <v>0</v>
      </c>
      <c r="G163">
        <f t="shared" si="2"/>
        <v>0</v>
      </c>
    </row>
    <row r="164" spans="1:7">
      <c r="A164">
        <v>2025</v>
      </c>
      <c r="B164" t="s">
        <v>21</v>
      </c>
      <c r="C164" t="s">
        <v>9</v>
      </c>
      <c r="D164" t="s">
        <v>25</v>
      </c>
      <c r="E164" cm="1">
        <f t="array" ref="E164">IF(A164=2025,SUMPRODUCT('[3]Cap IRA'!$F$30:$AL$46,('[3]Cap IRA'!$D$30:$D$46=C164)*('[3]Cap IRA'!$F$29:$AL$29=A164)*('[3]Cap IRA'!$F$28:$AL$28=D164))/4,SUMPRODUCT('[3]Cap IRA'!$F$30:$AL$46,('[3]Cap IRA'!$D$30:$D$46=C164)*('[3]Cap IRA'!$F$29:$AL$29=A164)*('[3]Cap IRA'!$F$28:$AL$28=D164))/5)</f>
        <v>-19.330362842767961</v>
      </c>
      <c r="F164" cm="1">
        <f t="array" ref="F164">IF(A164=2025,SUMPRODUCT('[3]Cap IRA'!$F$71:$AL$87,('[3]Cap IRA'!$D$71:$D$87=C164)*('[3]Cap IRA'!$F$70:$AL$70=A164)*('[3]Cap IRA'!$F$69:$AL$69=D164))/4,SUMPRODUCT('[3]Cap IRA'!$F$71:$AL$87,('[3]Cap IRA'!$D$71:$D$87=C164)*('[3]Cap IRA'!$F$70:$AL$70=A164)*('[3]Cap IRA'!$F$69:$AL$69=D164))/5)</f>
        <v>-19.330362842767961</v>
      </c>
      <c r="G164">
        <f t="shared" si="2"/>
        <v>0</v>
      </c>
    </row>
    <row r="165" spans="1:7">
      <c r="A165">
        <v>2025</v>
      </c>
      <c r="B165" t="s">
        <v>21</v>
      </c>
      <c r="C165" t="s">
        <v>10</v>
      </c>
      <c r="D165" t="s">
        <v>25</v>
      </c>
      <c r="E165" cm="1">
        <f t="array" ref="E165">IF(A165=2025,SUMPRODUCT('[3]Cap IRA'!$F$30:$AL$46,('[3]Cap IRA'!$D$30:$D$46=C165)*('[3]Cap IRA'!$F$29:$AL$29=A165)*('[3]Cap IRA'!$F$28:$AL$28=D165))/4,SUMPRODUCT('[3]Cap IRA'!$F$30:$AL$46,('[3]Cap IRA'!$D$30:$D$46=C165)*('[3]Cap IRA'!$F$29:$AL$29=A165)*('[3]Cap IRA'!$F$28:$AL$28=D165))/5)</f>
        <v>0</v>
      </c>
      <c r="F165" cm="1">
        <f t="array" ref="F165">IF(A165=2025,SUMPRODUCT('[3]Cap IRA'!$F$71:$AL$87,('[3]Cap IRA'!$D$71:$D$87=C165)*('[3]Cap IRA'!$F$70:$AL$70=A165)*('[3]Cap IRA'!$F$69:$AL$69=D165))/4,SUMPRODUCT('[3]Cap IRA'!$F$71:$AL$87,('[3]Cap IRA'!$D$71:$D$87=C165)*('[3]Cap IRA'!$F$70:$AL$70=A165)*('[3]Cap IRA'!$F$69:$AL$69=D165))/5)</f>
        <v>0</v>
      </c>
      <c r="G165">
        <f t="shared" si="2"/>
        <v>0</v>
      </c>
    </row>
    <row r="166" spans="1:7">
      <c r="A166">
        <v>2025</v>
      </c>
      <c r="B166" t="s">
        <v>21</v>
      </c>
      <c r="C166" t="s">
        <v>11</v>
      </c>
      <c r="D166" t="s">
        <v>25</v>
      </c>
      <c r="E166" cm="1">
        <f t="array" ref="E166">IF(A166=2025,SUMPRODUCT('[3]Cap IRA'!$F$30:$AL$46,('[3]Cap IRA'!$D$30:$D$46=C166)*('[3]Cap IRA'!$F$29:$AL$29=A166)*('[3]Cap IRA'!$F$28:$AL$28=D166))/4,SUMPRODUCT('[3]Cap IRA'!$F$30:$AL$46,('[3]Cap IRA'!$D$30:$D$46=C166)*('[3]Cap IRA'!$F$29:$AL$29=A166)*('[3]Cap IRA'!$F$28:$AL$28=D166))/5)</f>
        <v>32.900784504731845</v>
      </c>
      <c r="F166" cm="1">
        <f t="array" ref="F166">IF(A166=2025,SUMPRODUCT('[3]Cap IRA'!$F$71:$AL$87,('[3]Cap IRA'!$D$71:$D$87=C166)*('[3]Cap IRA'!$F$70:$AL$70=A166)*('[3]Cap IRA'!$F$69:$AL$69=D166))/4,SUMPRODUCT('[3]Cap IRA'!$F$71:$AL$87,('[3]Cap IRA'!$D$71:$D$87=C166)*('[3]Cap IRA'!$F$70:$AL$70=A166)*('[3]Cap IRA'!$F$69:$AL$69=D166))/5)</f>
        <v>32.900784504731845</v>
      </c>
      <c r="G166">
        <f t="shared" si="2"/>
        <v>0</v>
      </c>
    </row>
    <row r="167" spans="1:7">
      <c r="A167">
        <v>2025</v>
      </c>
      <c r="B167" t="s">
        <v>21</v>
      </c>
      <c r="C167" t="s">
        <v>12</v>
      </c>
      <c r="D167" t="s">
        <v>25</v>
      </c>
      <c r="E167" cm="1">
        <f t="array" ref="E167">IF(A167=2025,SUMPRODUCT('[3]Cap IRA'!$F$30:$AL$46,('[3]Cap IRA'!$D$30:$D$46=C167)*('[3]Cap IRA'!$F$29:$AL$29=A167)*('[3]Cap IRA'!$F$28:$AL$28=D167))/4,SUMPRODUCT('[3]Cap IRA'!$F$30:$AL$46,('[3]Cap IRA'!$D$30:$D$46=C167)*('[3]Cap IRA'!$F$29:$AL$29=A167)*('[3]Cap IRA'!$F$28:$AL$28=D167))/5)</f>
        <v>47.47615212981696</v>
      </c>
      <c r="F167" cm="1">
        <f t="array" ref="F167">IF(A167=2025,SUMPRODUCT('[3]Cap IRA'!$F$71:$AL$87,('[3]Cap IRA'!$D$71:$D$87=C167)*('[3]Cap IRA'!$F$70:$AL$70=A167)*('[3]Cap IRA'!$F$69:$AL$69=D167))/4,SUMPRODUCT('[3]Cap IRA'!$F$71:$AL$87,('[3]Cap IRA'!$D$71:$D$87=C167)*('[3]Cap IRA'!$F$70:$AL$70=A167)*('[3]Cap IRA'!$F$69:$AL$69=D167))/5)</f>
        <v>47.47615212981696</v>
      </c>
      <c r="G167">
        <f t="shared" si="2"/>
        <v>0</v>
      </c>
    </row>
    <row r="168" spans="1:7">
      <c r="A168">
        <v>2025</v>
      </c>
      <c r="B168" t="s">
        <v>21</v>
      </c>
      <c r="C168" t="s">
        <v>13</v>
      </c>
      <c r="D168" t="s">
        <v>25</v>
      </c>
      <c r="E168" cm="1">
        <f t="array" ref="E168">IF(A168=2025,SUMPRODUCT('[3]Cap IRA'!$F$30:$AL$46,('[3]Cap IRA'!$D$30:$D$46=C168)*('[3]Cap IRA'!$F$29:$AL$29=A168)*('[3]Cap IRA'!$F$28:$AL$28=D168))/4,SUMPRODUCT('[3]Cap IRA'!$F$30:$AL$46,('[3]Cap IRA'!$D$30:$D$46=C168)*('[3]Cap IRA'!$F$29:$AL$29=A168)*('[3]Cap IRA'!$F$28:$AL$28=D168))/5)</f>
        <v>-8.25</v>
      </c>
      <c r="F168" cm="1">
        <f t="array" ref="F168">IF(A168=2025,SUMPRODUCT('[3]Cap IRA'!$F$71:$AL$87,('[3]Cap IRA'!$D$71:$D$87=C168)*('[3]Cap IRA'!$F$70:$AL$70=A168)*('[3]Cap IRA'!$F$69:$AL$69=D168))/4,SUMPRODUCT('[3]Cap IRA'!$F$71:$AL$87,('[3]Cap IRA'!$D$71:$D$87=C168)*('[3]Cap IRA'!$F$70:$AL$70=A168)*('[3]Cap IRA'!$F$69:$AL$69=D168))/5)</f>
        <v>-8.25</v>
      </c>
      <c r="G168">
        <f t="shared" si="2"/>
        <v>0</v>
      </c>
    </row>
    <row r="169" spans="1:7">
      <c r="A169">
        <v>2025</v>
      </c>
      <c r="B169" t="s">
        <v>21</v>
      </c>
      <c r="C169" t="s">
        <v>14</v>
      </c>
      <c r="D169" t="s">
        <v>25</v>
      </c>
      <c r="E169" cm="1">
        <f t="array" ref="E169">IF(A169=2025,SUMPRODUCT('[3]Cap IRA'!$F$30:$AL$46,('[3]Cap IRA'!$D$30:$D$46=C169)*('[3]Cap IRA'!$F$29:$AL$29=A169)*('[3]Cap IRA'!$F$28:$AL$28=D169))/4,SUMPRODUCT('[3]Cap IRA'!$F$30:$AL$46,('[3]Cap IRA'!$D$30:$D$46=C169)*('[3]Cap IRA'!$F$29:$AL$29=A169)*('[3]Cap IRA'!$F$28:$AL$28=D169))/5)</f>
        <v>0</v>
      </c>
      <c r="F169" cm="1">
        <f t="array" ref="F169">IF(A169=2025,SUMPRODUCT('[3]Cap IRA'!$F$71:$AL$87,('[3]Cap IRA'!$D$71:$D$87=C169)*('[3]Cap IRA'!$F$70:$AL$70=A169)*('[3]Cap IRA'!$F$69:$AL$69=D169))/4,SUMPRODUCT('[3]Cap IRA'!$F$71:$AL$87,('[3]Cap IRA'!$D$71:$D$87=C169)*('[3]Cap IRA'!$F$70:$AL$70=A169)*('[3]Cap IRA'!$F$69:$AL$69=D169))/5)</f>
        <v>0</v>
      </c>
      <c r="G169">
        <f t="shared" si="2"/>
        <v>0</v>
      </c>
    </row>
    <row r="170" spans="1:7">
      <c r="A170">
        <v>2025</v>
      </c>
      <c r="B170" t="s">
        <v>21</v>
      </c>
      <c r="C170" t="s">
        <v>15</v>
      </c>
      <c r="D170" t="s">
        <v>25</v>
      </c>
      <c r="E170" cm="1">
        <f t="array" ref="E170">IF(A170=2025,SUMPRODUCT('[3]Cap IRA'!$F$30:$AL$46,('[3]Cap IRA'!$D$30:$D$46=C170)*('[3]Cap IRA'!$F$29:$AL$29=A170)*('[3]Cap IRA'!$F$28:$AL$28=D170))/4,SUMPRODUCT('[3]Cap IRA'!$F$30:$AL$46,('[3]Cap IRA'!$D$30:$D$46=C170)*('[3]Cap IRA'!$F$29:$AL$29=A170)*('[3]Cap IRA'!$F$28:$AL$28=D170))/5)</f>
        <v>2.5624954056510942</v>
      </c>
      <c r="F170" cm="1">
        <f t="array" ref="F170">IF(A170=2025,SUMPRODUCT('[3]Cap IRA'!$F$71:$AL$87,('[3]Cap IRA'!$D$71:$D$87=C170)*('[3]Cap IRA'!$F$70:$AL$70=A170)*('[3]Cap IRA'!$F$69:$AL$69=D170))/4,SUMPRODUCT('[3]Cap IRA'!$F$71:$AL$87,('[3]Cap IRA'!$D$71:$D$87=C170)*('[3]Cap IRA'!$F$70:$AL$70=A170)*('[3]Cap IRA'!$F$69:$AL$69=D170))/5)</f>
        <v>2.5624954056510942</v>
      </c>
      <c r="G170">
        <f t="shared" si="2"/>
        <v>0</v>
      </c>
    </row>
    <row r="171" spans="1:7">
      <c r="A171">
        <v>2025</v>
      </c>
      <c r="B171" t="s">
        <v>21</v>
      </c>
      <c r="C171" t="s">
        <v>16</v>
      </c>
      <c r="D171" t="s">
        <v>25</v>
      </c>
      <c r="E171" cm="1">
        <f t="array" ref="E171">IF(A171=2025,SUMPRODUCT('[3]Cap IRA'!$F$30:$AL$46,('[3]Cap IRA'!$D$30:$D$46=C171)*('[3]Cap IRA'!$F$29:$AL$29=A171)*('[3]Cap IRA'!$F$28:$AL$28=D171))/4,SUMPRODUCT('[3]Cap IRA'!$F$30:$AL$46,('[3]Cap IRA'!$D$30:$D$46=C171)*('[3]Cap IRA'!$F$29:$AL$29=A171)*('[3]Cap IRA'!$F$28:$AL$28=D171))/5)</f>
        <v>7.5044950000000004</v>
      </c>
      <c r="F171" cm="1">
        <f t="array" ref="F171">IF(A171=2025,SUMPRODUCT('[3]Cap IRA'!$F$71:$AL$87,('[3]Cap IRA'!$D$71:$D$87=C171)*('[3]Cap IRA'!$F$70:$AL$70=A171)*('[3]Cap IRA'!$F$69:$AL$69=D171))/4,SUMPRODUCT('[3]Cap IRA'!$F$71:$AL$87,('[3]Cap IRA'!$D$71:$D$87=C171)*('[3]Cap IRA'!$F$70:$AL$70=A171)*('[3]Cap IRA'!$F$69:$AL$69=D171))/5)</f>
        <v>7.5044950000000004</v>
      </c>
      <c r="G171">
        <f t="shared" si="2"/>
        <v>0</v>
      </c>
    </row>
    <row r="172" spans="1:7">
      <c r="A172">
        <v>2030</v>
      </c>
      <c r="B172" t="s">
        <v>21</v>
      </c>
      <c r="C172" t="s">
        <v>0</v>
      </c>
      <c r="D172" t="s">
        <v>25</v>
      </c>
      <c r="E172" cm="1">
        <f t="array" ref="E172">IF(A172=2025,SUMPRODUCT('[3]Cap IRA'!$F$30:$AL$46,('[3]Cap IRA'!$D$30:$D$46=C172)*('[3]Cap IRA'!$F$29:$AL$29=A172)*('[3]Cap IRA'!$F$28:$AL$28=D172))/4,SUMPRODUCT('[3]Cap IRA'!$F$30:$AL$46,('[3]Cap IRA'!$D$30:$D$46=C172)*('[3]Cap IRA'!$F$29:$AL$29=A172)*('[3]Cap IRA'!$F$28:$AL$28=D172))/5)</f>
        <v>-1.2594600000000014</v>
      </c>
      <c r="F172" cm="1">
        <f t="array" ref="F172">IF(A172=2025,SUMPRODUCT('[3]Cap IRA'!$F$71:$AL$87,('[3]Cap IRA'!$D$71:$D$87=C172)*('[3]Cap IRA'!$F$70:$AL$70=A172)*('[3]Cap IRA'!$F$69:$AL$69=D172))/4,SUMPRODUCT('[3]Cap IRA'!$F$71:$AL$87,('[3]Cap IRA'!$D$71:$D$87=C172)*('[3]Cap IRA'!$F$70:$AL$70=A172)*('[3]Cap IRA'!$F$69:$AL$69=D172))/5)</f>
        <v>-1.2594600000000014</v>
      </c>
      <c r="G172">
        <f t="shared" si="2"/>
        <v>0</v>
      </c>
    </row>
    <row r="173" spans="1:7">
      <c r="A173">
        <v>2030</v>
      </c>
      <c r="B173" t="s">
        <v>21</v>
      </c>
      <c r="C173" t="s">
        <v>1</v>
      </c>
      <c r="D173" t="s">
        <v>25</v>
      </c>
      <c r="E173" cm="1">
        <f t="array" ref="E173">IF(A173=2025,SUMPRODUCT('[3]Cap IRA'!$F$30:$AL$46,('[3]Cap IRA'!$D$30:$D$46=C173)*('[3]Cap IRA'!$F$29:$AL$29=A173)*('[3]Cap IRA'!$F$28:$AL$28=D173))/4,SUMPRODUCT('[3]Cap IRA'!$F$30:$AL$46,('[3]Cap IRA'!$D$30:$D$46=C173)*('[3]Cap IRA'!$F$29:$AL$29=A173)*('[3]Cap IRA'!$F$28:$AL$28=D173))/5)</f>
        <v>0</v>
      </c>
      <c r="F173" cm="1">
        <f t="array" ref="F173">IF(A173=2025,SUMPRODUCT('[3]Cap IRA'!$F$71:$AL$87,('[3]Cap IRA'!$D$71:$D$87=C173)*('[3]Cap IRA'!$F$70:$AL$70=A173)*('[3]Cap IRA'!$F$69:$AL$69=D173))/4,SUMPRODUCT('[3]Cap IRA'!$F$71:$AL$87,('[3]Cap IRA'!$D$71:$D$87=C173)*('[3]Cap IRA'!$F$70:$AL$70=A173)*('[3]Cap IRA'!$F$69:$AL$69=D173))/5)</f>
        <v>0</v>
      </c>
      <c r="G173">
        <f t="shared" si="2"/>
        <v>0</v>
      </c>
    </row>
    <row r="174" spans="1:7">
      <c r="A174">
        <v>2030</v>
      </c>
      <c r="B174" t="s">
        <v>21</v>
      </c>
      <c r="C174" t="s">
        <v>2</v>
      </c>
      <c r="D174" t="s">
        <v>25</v>
      </c>
      <c r="E174" cm="1">
        <f t="array" ref="E174">IF(A174=2025,SUMPRODUCT('[3]Cap IRA'!$F$30:$AL$46,('[3]Cap IRA'!$D$30:$D$46=C174)*('[3]Cap IRA'!$F$29:$AL$29=A174)*('[3]Cap IRA'!$F$28:$AL$28=D174))/4,SUMPRODUCT('[3]Cap IRA'!$F$30:$AL$46,('[3]Cap IRA'!$D$30:$D$46=C174)*('[3]Cap IRA'!$F$29:$AL$29=A174)*('[3]Cap IRA'!$F$28:$AL$28=D174))/5)</f>
        <v>7.9999999999813554E-4</v>
      </c>
      <c r="F174" cm="1">
        <f t="array" ref="F174">IF(A174=2025,SUMPRODUCT('[3]Cap IRA'!$F$71:$AL$87,('[3]Cap IRA'!$D$71:$D$87=C174)*('[3]Cap IRA'!$F$70:$AL$70=A174)*('[3]Cap IRA'!$F$69:$AL$69=D174))/4,SUMPRODUCT('[3]Cap IRA'!$F$71:$AL$87,('[3]Cap IRA'!$D$71:$D$87=C174)*('[3]Cap IRA'!$F$70:$AL$70=A174)*('[3]Cap IRA'!$F$69:$AL$69=D174))/5)</f>
        <v>7.9999999999813554E-4</v>
      </c>
      <c r="G174">
        <f t="shared" si="2"/>
        <v>0</v>
      </c>
    </row>
    <row r="175" spans="1:7">
      <c r="A175">
        <v>2030</v>
      </c>
      <c r="B175" t="s">
        <v>21</v>
      </c>
      <c r="C175" t="s">
        <v>3</v>
      </c>
      <c r="D175" t="s">
        <v>25</v>
      </c>
      <c r="E175" cm="1">
        <f t="array" ref="E175">IF(A175=2025,SUMPRODUCT('[3]Cap IRA'!$F$30:$AL$46,('[3]Cap IRA'!$D$30:$D$46=C175)*('[3]Cap IRA'!$F$29:$AL$29=A175)*('[3]Cap IRA'!$F$28:$AL$28=D175))/4,SUMPRODUCT('[3]Cap IRA'!$F$30:$AL$46,('[3]Cap IRA'!$D$30:$D$46=C175)*('[3]Cap IRA'!$F$29:$AL$29=A175)*('[3]Cap IRA'!$F$28:$AL$28=D175))/5)</f>
        <v>0</v>
      </c>
      <c r="F175" cm="1">
        <f t="array" ref="F175">IF(A175=2025,SUMPRODUCT('[3]Cap IRA'!$F$71:$AL$87,('[3]Cap IRA'!$D$71:$D$87=C175)*('[3]Cap IRA'!$F$70:$AL$70=A175)*('[3]Cap IRA'!$F$69:$AL$69=D175))/4,SUMPRODUCT('[3]Cap IRA'!$F$71:$AL$87,('[3]Cap IRA'!$D$71:$D$87=C175)*('[3]Cap IRA'!$F$70:$AL$70=A175)*('[3]Cap IRA'!$F$69:$AL$69=D175))/5)</f>
        <v>0</v>
      </c>
      <c r="G175">
        <f t="shared" si="2"/>
        <v>0</v>
      </c>
    </row>
    <row r="176" spans="1:7">
      <c r="A176">
        <v>2030</v>
      </c>
      <c r="B176" t="s">
        <v>21</v>
      </c>
      <c r="C176" t="s">
        <v>4</v>
      </c>
      <c r="D176" t="s">
        <v>25</v>
      </c>
      <c r="E176" cm="1">
        <f t="array" ref="E176">IF(A176=2025,SUMPRODUCT('[3]Cap IRA'!$F$30:$AL$46,('[3]Cap IRA'!$D$30:$D$46=C176)*('[3]Cap IRA'!$F$29:$AL$29=A176)*('[3]Cap IRA'!$F$28:$AL$28=D176))/4,SUMPRODUCT('[3]Cap IRA'!$F$30:$AL$46,('[3]Cap IRA'!$D$30:$D$46=C176)*('[3]Cap IRA'!$F$29:$AL$29=A176)*('[3]Cap IRA'!$F$28:$AL$28=D176))/5)</f>
        <v>0</v>
      </c>
      <c r="F176" cm="1">
        <f t="array" ref="F176">IF(A176=2025,SUMPRODUCT('[3]Cap IRA'!$F$71:$AL$87,('[3]Cap IRA'!$D$71:$D$87=C176)*('[3]Cap IRA'!$F$70:$AL$70=A176)*('[3]Cap IRA'!$F$69:$AL$69=D176))/4,SUMPRODUCT('[3]Cap IRA'!$F$71:$AL$87,('[3]Cap IRA'!$D$71:$D$87=C176)*('[3]Cap IRA'!$F$70:$AL$70=A176)*('[3]Cap IRA'!$F$69:$AL$69=D176))/5)</f>
        <v>0</v>
      </c>
      <c r="G176">
        <f t="shared" si="2"/>
        <v>0</v>
      </c>
    </row>
    <row r="177" spans="1:7">
      <c r="A177">
        <v>2030</v>
      </c>
      <c r="B177" t="s">
        <v>21</v>
      </c>
      <c r="C177" t="s">
        <v>5</v>
      </c>
      <c r="D177" t="s">
        <v>25</v>
      </c>
      <c r="E177" cm="1">
        <f t="array" ref="E177">IF(A177=2025,SUMPRODUCT('[3]Cap IRA'!$F$30:$AL$46,('[3]Cap IRA'!$D$30:$D$46=C177)*('[3]Cap IRA'!$F$29:$AL$29=A177)*('[3]Cap IRA'!$F$28:$AL$28=D177))/4,SUMPRODUCT('[3]Cap IRA'!$F$30:$AL$46,('[3]Cap IRA'!$D$30:$D$46=C177)*('[3]Cap IRA'!$F$29:$AL$29=A177)*('[3]Cap IRA'!$F$28:$AL$28=D177))/5)</f>
        <v>-6.1433828641307517</v>
      </c>
      <c r="F177" cm="1">
        <f t="array" ref="F177">IF(A177=2025,SUMPRODUCT('[3]Cap IRA'!$F$71:$AL$87,('[3]Cap IRA'!$D$71:$D$87=C177)*('[3]Cap IRA'!$F$70:$AL$70=A177)*('[3]Cap IRA'!$F$69:$AL$69=D177))/4,SUMPRODUCT('[3]Cap IRA'!$F$71:$AL$87,('[3]Cap IRA'!$D$71:$D$87=C177)*('[3]Cap IRA'!$F$70:$AL$70=A177)*('[3]Cap IRA'!$F$69:$AL$69=D177))/5)</f>
        <v>-6.1433828641307517</v>
      </c>
      <c r="G177">
        <f t="shared" si="2"/>
        <v>0</v>
      </c>
    </row>
    <row r="178" spans="1:7">
      <c r="A178">
        <v>2030</v>
      </c>
      <c r="B178" t="s">
        <v>21</v>
      </c>
      <c r="C178" t="s">
        <v>6</v>
      </c>
      <c r="D178" t="s">
        <v>25</v>
      </c>
      <c r="E178" cm="1">
        <f t="array" ref="E178">IF(A178=2025,SUMPRODUCT('[3]Cap IRA'!$F$30:$AL$46,('[3]Cap IRA'!$D$30:$D$46=C178)*('[3]Cap IRA'!$F$29:$AL$29=A178)*('[3]Cap IRA'!$F$28:$AL$28=D178))/4,SUMPRODUCT('[3]Cap IRA'!$F$30:$AL$46,('[3]Cap IRA'!$D$30:$D$46=C178)*('[3]Cap IRA'!$F$29:$AL$29=A178)*('[3]Cap IRA'!$F$28:$AL$28=D178))/5)</f>
        <v>0.15564485993309948</v>
      </c>
      <c r="F178" cm="1">
        <f t="array" ref="F178">IF(A178=2025,SUMPRODUCT('[3]Cap IRA'!$F$71:$AL$87,('[3]Cap IRA'!$D$71:$D$87=C178)*('[3]Cap IRA'!$F$70:$AL$70=A178)*('[3]Cap IRA'!$F$69:$AL$69=D178))/4,SUMPRODUCT('[3]Cap IRA'!$F$71:$AL$87,('[3]Cap IRA'!$D$71:$D$87=C178)*('[3]Cap IRA'!$F$70:$AL$70=A178)*('[3]Cap IRA'!$F$69:$AL$69=D178))/5)</f>
        <v>0.15564485993309948</v>
      </c>
      <c r="G178">
        <f t="shared" si="2"/>
        <v>0</v>
      </c>
    </row>
    <row r="179" spans="1:7">
      <c r="A179">
        <v>2030</v>
      </c>
      <c r="B179" t="s">
        <v>21</v>
      </c>
      <c r="C179" t="s">
        <v>7</v>
      </c>
      <c r="D179" t="s">
        <v>25</v>
      </c>
      <c r="E179" cm="1">
        <f t="array" ref="E179">IF(A179=2025,SUMPRODUCT('[3]Cap IRA'!$F$30:$AL$46,('[3]Cap IRA'!$D$30:$D$46=C179)*('[3]Cap IRA'!$F$29:$AL$29=A179)*('[3]Cap IRA'!$F$28:$AL$28=D179))/4,SUMPRODUCT('[3]Cap IRA'!$F$30:$AL$46,('[3]Cap IRA'!$D$30:$D$46=C179)*('[3]Cap IRA'!$F$29:$AL$29=A179)*('[3]Cap IRA'!$F$28:$AL$28=D179))/5)</f>
        <v>-1.5254502742155638</v>
      </c>
      <c r="F179" cm="1">
        <f t="array" ref="F179">IF(A179=2025,SUMPRODUCT('[3]Cap IRA'!$F$71:$AL$87,('[3]Cap IRA'!$D$71:$D$87=C179)*('[3]Cap IRA'!$F$70:$AL$70=A179)*('[3]Cap IRA'!$F$69:$AL$69=D179))/4,SUMPRODUCT('[3]Cap IRA'!$F$71:$AL$87,('[3]Cap IRA'!$D$71:$D$87=C179)*('[3]Cap IRA'!$F$70:$AL$70=A179)*('[3]Cap IRA'!$F$69:$AL$69=D179))/5)</f>
        <v>-1.5254502742155638</v>
      </c>
      <c r="G179">
        <f t="shared" si="2"/>
        <v>0</v>
      </c>
    </row>
    <row r="180" spans="1:7">
      <c r="A180">
        <v>2030</v>
      </c>
      <c r="B180" t="s">
        <v>21</v>
      </c>
      <c r="C180" t="s">
        <v>8</v>
      </c>
      <c r="D180" t="s">
        <v>25</v>
      </c>
      <c r="E180" cm="1">
        <f t="array" ref="E180">IF(A180=2025,SUMPRODUCT('[3]Cap IRA'!$F$30:$AL$46,('[3]Cap IRA'!$D$30:$D$46=C180)*('[3]Cap IRA'!$F$29:$AL$29=A180)*('[3]Cap IRA'!$F$28:$AL$28=D180))/4,SUMPRODUCT('[3]Cap IRA'!$F$30:$AL$46,('[3]Cap IRA'!$D$30:$D$46=C180)*('[3]Cap IRA'!$F$29:$AL$29=A180)*('[3]Cap IRA'!$F$28:$AL$28=D180))/5)</f>
        <v>0</v>
      </c>
      <c r="F180" cm="1">
        <f t="array" ref="F180">IF(A180=2025,SUMPRODUCT('[3]Cap IRA'!$F$71:$AL$87,('[3]Cap IRA'!$D$71:$D$87=C180)*('[3]Cap IRA'!$F$70:$AL$70=A180)*('[3]Cap IRA'!$F$69:$AL$69=D180))/4,SUMPRODUCT('[3]Cap IRA'!$F$71:$AL$87,('[3]Cap IRA'!$D$71:$D$87=C180)*('[3]Cap IRA'!$F$70:$AL$70=A180)*('[3]Cap IRA'!$F$69:$AL$69=D180))/5)</f>
        <v>0</v>
      </c>
      <c r="G180">
        <f t="shared" si="2"/>
        <v>0</v>
      </c>
    </row>
    <row r="181" spans="1:7">
      <c r="A181">
        <v>2030</v>
      </c>
      <c r="B181" t="s">
        <v>21</v>
      </c>
      <c r="C181" t="s">
        <v>9</v>
      </c>
      <c r="D181" t="s">
        <v>25</v>
      </c>
      <c r="E181" cm="1">
        <f t="array" ref="E181">IF(A181=2025,SUMPRODUCT('[3]Cap IRA'!$F$30:$AL$46,('[3]Cap IRA'!$D$30:$D$46=C181)*('[3]Cap IRA'!$F$29:$AL$29=A181)*('[3]Cap IRA'!$F$28:$AL$28=D181))/4,SUMPRODUCT('[3]Cap IRA'!$F$30:$AL$46,('[3]Cap IRA'!$D$30:$D$46=C181)*('[3]Cap IRA'!$F$29:$AL$29=A181)*('[3]Cap IRA'!$F$28:$AL$28=D181))/5)</f>
        <v>0.26024000000000458</v>
      </c>
      <c r="F181" cm="1">
        <f t="array" ref="F181">IF(A181=2025,SUMPRODUCT('[3]Cap IRA'!$F$71:$AL$87,('[3]Cap IRA'!$D$71:$D$87=C181)*('[3]Cap IRA'!$F$70:$AL$70=A181)*('[3]Cap IRA'!$F$69:$AL$69=D181))/4,SUMPRODUCT('[3]Cap IRA'!$F$71:$AL$87,('[3]Cap IRA'!$D$71:$D$87=C181)*('[3]Cap IRA'!$F$70:$AL$70=A181)*('[3]Cap IRA'!$F$69:$AL$69=D181))/5)</f>
        <v>0.26024000000000458</v>
      </c>
      <c r="G181">
        <f t="shared" si="2"/>
        <v>0</v>
      </c>
    </row>
    <row r="182" spans="1:7">
      <c r="A182">
        <v>2030</v>
      </c>
      <c r="B182" t="s">
        <v>21</v>
      </c>
      <c r="C182" t="s">
        <v>10</v>
      </c>
      <c r="D182" t="s">
        <v>25</v>
      </c>
      <c r="E182" cm="1">
        <f t="array" ref="E182">IF(A182=2025,SUMPRODUCT('[3]Cap IRA'!$F$30:$AL$46,('[3]Cap IRA'!$D$30:$D$46=C182)*('[3]Cap IRA'!$F$29:$AL$29=A182)*('[3]Cap IRA'!$F$28:$AL$28=D182))/4,SUMPRODUCT('[3]Cap IRA'!$F$30:$AL$46,('[3]Cap IRA'!$D$30:$D$46=C182)*('[3]Cap IRA'!$F$29:$AL$29=A182)*('[3]Cap IRA'!$F$28:$AL$28=D182))/5)</f>
        <v>0</v>
      </c>
      <c r="F182" cm="1">
        <f t="array" ref="F182">IF(A182=2025,SUMPRODUCT('[3]Cap IRA'!$F$71:$AL$87,('[3]Cap IRA'!$D$71:$D$87=C182)*('[3]Cap IRA'!$F$70:$AL$70=A182)*('[3]Cap IRA'!$F$69:$AL$69=D182))/4,SUMPRODUCT('[3]Cap IRA'!$F$71:$AL$87,('[3]Cap IRA'!$D$71:$D$87=C182)*('[3]Cap IRA'!$F$70:$AL$70=A182)*('[3]Cap IRA'!$F$69:$AL$69=D182))/5)</f>
        <v>0</v>
      </c>
      <c r="G182">
        <f t="shared" si="2"/>
        <v>0</v>
      </c>
    </row>
    <row r="183" spans="1:7">
      <c r="A183">
        <v>2030</v>
      </c>
      <c r="B183" t="s">
        <v>21</v>
      </c>
      <c r="C183" t="s">
        <v>11</v>
      </c>
      <c r="D183" t="s">
        <v>25</v>
      </c>
      <c r="E183" cm="1">
        <f t="array" ref="E183">IF(A183=2025,SUMPRODUCT('[3]Cap IRA'!$F$30:$AL$46,('[3]Cap IRA'!$D$30:$D$46=C183)*('[3]Cap IRA'!$F$29:$AL$29=A183)*('[3]Cap IRA'!$F$28:$AL$28=D183))/4,SUMPRODUCT('[3]Cap IRA'!$F$30:$AL$46,('[3]Cap IRA'!$D$30:$D$46=C183)*('[3]Cap IRA'!$F$29:$AL$29=A183)*('[3]Cap IRA'!$F$28:$AL$28=D183))/5)</f>
        <v>18.533365152373381</v>
      </c>
      <c r="F183" cm="1">
        <f t="array" ref="F183">IF(A183=2025,SUMPRODUCT('[3]Cap IRA'!$F$71:$AL$87,('[3]Cap IRA'!$D$71:$D$87=C183)*('[3]Cap IRA'!$F$70:$AL$70=A183)*('[3]Cap IRA'!$F$69:$AL$69=D183))/4,SUMPRODUCT('[3]Cap IRA'!$F$71:$AL$87,('[3]Cap IRA'!$D$71:$D$87=C183)*('[3]Cap IRA'!$F$70:$AL$70=A183)*('[3]Cap IRA'!$F$69:$AL$69=D183))/5)</f>
        <v>18.533365152373381</v>
      </c>
      <c r="G183">
        <f t="shared" si="2"/>
        <v>0</v>
      </c>
    </row>
    <row r="184" spans="1:7">
      <c r="A184">
        <v>2030</v>
      </c>
      <c r="B184" t="s">
        <v>21</v>
      </c>
      <c r="C184" t="s">
        <v>12</v>
      </c>
      <c r="D184" t="s">
        <v>25</v>
      </c>
      <c r="E184" cm="1">
        <f t="array" ref="E184">IF(A184=2025,SUMPRODUCT('[3]Cap IRA'!$F$30:$AL$46,('[3]Cap IRA'!$D$30:$D$46=C184)*('[3]Cap IRA'!$F$29:$AL$29=A184)*('[3]Cap IRA'!$F$28:$AL$28=D184))/4,SUMPRODUCT('[3]Cap IRA'!$F$30:$AL$46,('[3]Cap IRA'!$D$30:$D$46=C184)*('[3]Cap IRA'!$F$29:$AL$29=A184)*('[3]Cap IRA'!$F$28:$AL$28=D184))/5)</f>
        <v>34.487666232217855</v>
      </c>
      <c r="F184" cm="1">
        <f t="array" ref="F184">IF(A184=2025,SUMPRODUCT('[3]Cap IRA'!$F$71:$AL$87,('[3]Cap IRA'!$D$71:$D$87=C184)*('[3]Cap IRA'!$F$70:$AL$70=A184)*('[3]Cap IRA'!$F$69:$AL$69=D184))/4,SUMPRODUCT('[3]Cap IRA'!$F$71:$AL$87,('[3]Cap IRA'!$D$71:$D$87=C184)*('[3]Cap IRA'!$F$70:$AL$70=A184)*('[3]Cap IRA'!$F$69:$AL$69=D184))/5)</f>
        <v>34.487666232217855</v>
      </c>
      <c r="G184">
        <f t="shared" si="2"/>
        <v>0</v>
      </c>
    </row>
    <row r="185" spans="1:7">
      <c r="A185">
        <v>2030</v>
      </c>
      <c r="B185" t="s">
        <v>21</v>
      </c>
      <c r="C185" t="s">
        <v>13</v>
      </c>
      <c r="D185" t="s">
        <v>25</v>
      </c>
      <c r="E185" cm="1">
        <f t="array" ref="E185">IF(A185=2025,SUMPRODUCT('[3]Cap IRA'!$F$30:$AL$46,('[3]Cap IRA'!$D$30:$D$46=C185)*('[3]Cap IRA'!$F$29:$AL$29=A185)*('[3]Cap IRA'!$F$28:$AL$28=D185))/4,SUMPRODUCT('[3]Cap IRA'!$F$30:$AL$46,('[3]Cap IRA'!$D$30:$D$46=C185)*('[3]Cap IRA'!$F$29:$AL$29=A185)*('[3]Cap IRA'!$F$28:$AL$28=D185))/5)</f>
        <v>0</v>
      </c>
      <c r="F185" cm="1">
        <f t="array" ref="F185">IF(A185=2025,SUMPRODUCT('[3]Cap IRA'!$F$71:$AL$87,('[3]Cap IRA'!$D$71:$D$87=C185)*('[3]Cap IRA'!$F$70:$AL$70=A185)*('[3]Cap IRA'!$F$69:$AL$69=D185))/4,SUMPRODUCT('[3]Cap IRA'!$F$71:$AL$87,('[3]Cap IRA'!$D$71:$D$87=C185)*('[3]Cap IRA'!$F$70:$AL$70=A185)*('[3]Cap IRA'!$F$69:$AL$69=D185))/5)</f>
        <v>0</v>
      </c>
      <c r="G185">
        <f t="shared" si="2"/>
        <v>0</v>
      </c>
    </row>
    <row r="186" spans="1:7">
      <c r="A186">
        <v>2030</v>
      </c>
      <c r="B186" t="s">
        <v>21</v>
      </c>
      <c r="C186" t="s">
        <v>14</v>
      </c>
      <c r="D186" t="s">
        <v>25</v>
      </c>
      <c r="E186" cm="1">
        <f t="array" ref="E186">IF(A186=2025,SUMPRODUCT('[3]Cap IRA'!$F$30:$AL$46,('[3]Cap IRA'!$D$30:$D$46=C186)*('[3]Cap IRA'!$F$29:$AL$29=A186)*('[3]Cap IRA'!$F$28:$AL$28=D186))/4,SUMPRODUCT('[3]Cap IRA'!$F$30:$AL$46,('[3]Cap IRA'!$D$30:$D$46=C186)*('[3]Cap IRA'!$F$29:$AL$29=A186)*('[3]Cap IRA'!$F$28:$AL$28=D186))/5)</f>
        <v>0</v>
      </c>
      <c r="F186" cm="1">
        <f t="array" ref="F186">IF(A186=2025,SUMPRODUCT('[3]Cap IRA'!$F$71:$AL$87,('[3]Cap IRA'!$D$71:$D$87=C186)*('[3]Cap IRA'!$F$70:$AL$70=A186)*('[3]Cap IRA'!$F$69:$AL$69=D186))/4,SUMPRODUCT('[3]Cap IRA'!$F$71:$AL$87,('[3]Cap IRA'!$D$71:$D$87=C186)*('[3]Cap IRA'!$F$70:$AL$70=A186)*('[3]Cap IRA'!$F$69:$AL$69=D186))/5)</f>
        <v>0</v>
      </c>
      <c r="G186">
        <f t="shared" si="2"/>
        <v>0</v>
      </c>
    </row>
    <row r="187" spans="1:7">
      <c r="A187">
        <v>2030</v>
      </c>
      <c r="B187" t="s">
        <v>21</v>
      </c>
      <c r="C187" t="s">
        <v>15</v>
      </c>
      <c r="D187" t="s">
        <v>25</v>
      </c>
      <c r="E187" cm="1">
        <f t="array" ref="E187">IF(A187=2025,SUMPRODUCT('[3]Cap IRA'!$F$30:$AL$46,('[3]Cap IRA'!$D$30:$D$46=C187)*('[3]Cap IRA'!$F$29:$AL$29=A187)*('[3]Cap IRA'!$F$28:$AL$28=D187))/4,SUMPRODUCT('[3]Cap IRA'!$F$30:$AL$46,('[3]Cap IRA'!$D$30:$D$46=C187)*('[3]Cap IRA'!$F$29:$AL$29=A187)*('[3]Cap IRA'!$F$28:$AL$28=D187))/5)</f>
        <v>1.8730275582601437</v>
      </c>
      <c r="F187" cm="1">
        <f t="array" ref="F187">IF(A187=2025,SUMPRODUCT('[3]Cap IRA'!$F$71:$AL$87,('[3]Cap IRA'!$D$71:$D$87=C187)*('[3]Cap IRA'!$F$70:$AL$70=A187)*('[3]Cap IRA'!$F$69:$AL$69=D187))/4,SUMPRODUCT('[3]Cap IRA'!$F$71:$AL$87,('[3]Cap IRA'!$D$71:$D$87=C187)*('[3]Cap IRA'!$F$70:$AL$70=A187)*('[3]Cap IRA'!$F$69:$AL$69=D187))/5)</f>
        <v>1.8730275582601437</v>
      </c>
      <c r="G187">
        <f t="shared" si="2"/>
        <v>0</v>
      </c>
    </row>
    <row r="188" spans="1:7">
      <c r="A188">
        <v>2030</v>
      </c>
      <c r="B188" t="s">
        <v>21</v>
      </c>
      <c r="C188" t="s">
        <v>16</v>
      </c>
      <c r="D188" t="s">
        <v>25</v>
      </c>
      <c r="E188" cm="1">
        <f t="array" ref="E188">IF(A188=2025,SUMPRODUCT('[3]Cap IRA'!$F$30:$AL$46,('[3]Cap IRA'!$D$30:$D$46=C188)*('[3]Cap IRA'!$F$29:$AL$29=A188)*('[3]Cap IRA'!$F$28:$AL$28=D188))/4,SUMPRODUCT('[3]Cap IRA'!$F$30:$AL$46,('[3]Cap IRA'!$D$30:$D$46=C188)*('[3]Cap IRA'!$F$29:$AL$29=A188)*('[3]Cap IRA'!$F$28:$AL$28=D188))/5)</f>
        <v>-0.12295999999999978</v>
      </c>
      <c r="F188" cm="1">
        <f t="array" ref="F188">IF(A188=2025,SUMPRODUCT('[3]Cap IRA'!$F$71:$AL$87,('[3]Cap IRA'!$D$71:$D$87=C188)*('[3]Cap IRA'!$F$70:$AL$70=A188)*('[3]Cap IRA'!$F$69:$AL$69=D188))/4,SUMPRODUCT('[3]Cap IRA'!$F$71:$AL$87,('[3]Cap IRA'!$D$71:$D$87=C188)*('[3]Cap IRA'!$F$70:$AL$70=A188)*('[3]Cap IRA'!$F$69:$AL$69=D188))/5)</f>
        <v>-0.12295999999999978</v>
      </c>
      <c r="G188">
        <f t="shared" si="2"/>
        <v>0</v>
      </c>
    </row>
    <row r="189" spans="1:7">
      <c r="A189">
        <v>2035</v>
      </c>
      <c r="B189" t="s">
        <v>21</v>
      </c>
      <c r="C189" t="s">
        <v>0</v>
      </c>
      <c r="D189" t="s">
        <v>25</v>
      </c>
      <c r="E189" cm="1">
        <f t="array" ref="E189">IF(A189=2025,SUMPRODUCT('[3]Cap IRA'!$F$30:$AL$46,('[3]Cap IRA'!$D$30:$D$46=C189)*('[3]Cap IRA'!$F$29:$AL$29=A189)*('[3]Cap IRA'!$F$28:$AL$28=D189))/4,SUMPRODUCT('[3]Cap IRA'!$F$30:$AL$46,('[3]Cap IRA'!$D$30:$D$46=C189)*('[3]Cap IRA'!$F$29:$AL$29=A189)*('[3]Cap IRA'!$F$28:$AL$28=D189))/5)</f>
        <v>-3.7585399999999964</v>
      </c>
      <c r="F189" cm="1">
        <f t="array" ref="F189">IF(A189=2025,SUMPRODUCT('[3]Cap IRA'!$F$71:$AL$87,('[3]Cap IRA'!$D$71:$D$87=C189)*('[3]Cap IRA'!$F$70:$AL$70=A189)*('[3]Cap IRA'!$F$69:$AL$69=D189))/4,SUMPRODUCT('[3]Cap IRA'!$F$71:$AL$87,('[3]Cap IRA'!$D$71:$D$87=C189)*('[3]Cap IRA'!$F$70:$AL$70=A189)*('[3]Cap IRA'!$F$69:$AL$69=D189))/5)</f>
        <v>-3.7585399999999964</v>
      </c>
      <c r="G189">
        <f t="shared" si="2"/>
        <v>0</v>
      </c>
    </row>
    <row r="190" spans="1:7">
      <c r="A190">
        <v>2035</v>
      </c>
      <c r="B190" t="s">
        <v>21</v>
      </c>
      <c r="C190" t="s">
        <v>1</v>
      </c>
      <c r="D190" t="s">
        <v>25</v>
      </c>
      <c r="E190" cm="1">
        <f t="array" ref="E190">IF(A190=2025,SUMPRODUCT('[3]Cap IRA'!$F$30:$AL$46,('[3]Cap IRA'!$D$30:$D$46=C190)*('[3]Cap IRA'!$F$29:$AL$29=A190)*('[3]Cap IRA'!$F$28:$AL$28=D190))/4,SUMPRODUCT('[3]Cap IRA'!$F$30:$AL$46,('[3]Cap IRA'!$D$30:$D$46=C190)*('[3]Cap IRA'!$F$29:$AL$29=A190)*('[3]Cap IRA'!$F$28:$AL$28=D190))/5)</f>
        <v>0</v>
      </c>
      <c r="F190" cm="1">
        <f t="array" ref="F190">IF(A190=2025,SUMPRODUCT('[3]Cap IRA'!$F$71:$AL$87,('[3]Cap IRA'!$D$71:$D$87=C190)*('[3]Cap IRA'!$F$70:$AL$70=A190)*('[3]Cap IRA'!$F$69:$AL$69=D190))/4,SUMPRODUCT('[3]Cap IRA'!$F$71:$AL$87,('[3]Cap IRA'!$D$71:$D$87=C190)*('[3]Cap IRA'!$F$70:$AL$70=A190)*('[3]Cap IRA'!$F$69:$AL$69=D190))/5)</f>
        <v>0</v>
      </c>
      <c r="G190">
        <f t="shared" si="2"/>
        <v>0</v>
      </c>
    </row>
    <row r="191" spans="1:7">
      <c r="A191">
        <v>2035</v>
      </c>
      <c r="B191" t="s">
        <v>21</v>
      </c>
      <c r="C191" t="s">
        <v>2</v>
      </c>
      <c r="D191" t="s">
        <v>25</v>
      </c>
      <c r="E191" cm="1">
        <f t="array" ref="E191">IF(A191=2025,SUMPRODUCT('[3]Cap IRA'!$F$30:$AL$46,('[3]Cap IRA'!$D$30:$D$46=C191)*('[3]Cap IRA'!$F$29:$AL$29=A191)*('[3]Cap IRA'!$F$28:$AL$28=D191))/4,SUMPRODUCT('[3]Cap IRA'!$F$30:$AL$46,('[3]Cap IRA'!$D$30:$D$46=C191)*('[3]Cap IRA'!$F$29:$AL$29=A191)*('[3]Cap IRA'!$F$28:$AL$28=D191))/5)</f>
        <v>0</v>
      </c>
      <c r="F191" cm="1">
        <f t="array" ref="F191">IF(A191=2025,SUMPRODUCT('[3]Cap IRA'!$F$71:$AL$87,('[3]Cap IRA'!$D$71:$D$87=C191)*('[3]Cap IRA'!$F$70:$AL$70=A191)*('[3]Cap IRA'!$F$69:$AL$69=D191))/4,SUMPRODUCT('[3]Cap IRA'!$F$71:$AL$87,('[3]Cap IRA'!$D$71:$D$87=C191)*('[3]Cap IRA'!$F$70:$AL$70=A191)*('[3]Cap IRA'!$F$69:$AL$69=D191))/5)</f>
        <v>0</v>
      </c>
      <c r="G191">
        <f t="shared" si="2"/>
        <v>0</v>
      </c>
    </row>
    <row r="192" spans="1:7">
      <c r="A192">
        <v>2035</v>
      </c>
      <c r="B192" t="s">
        <v>21</v>
      </c>
      <c r="C192" t="s">
        <v>3</v>
      </c>
      <c r="D192" t="s">
        <v>25</v>
      </c>
      <c r="E192" cm="1">
        <f t="array" ref="E192">IF(A192=2025,SUMPRODUCT('[3]Cap IRA'!$F$30:$AL$46,('[3]Cap IRA'!$D$30:$D$46=C192)*('[3]Cap IRA'!$F$29:$AL$29=A192)*('[3]Cap IRA'!$F$28:$AL$28=D192))/4,SUMPRODUCT('[3]Cap IRA'!$F$30:$AL$46,('[3]Cap IRA'!$D$30:$D$46=C192)*('[3]Cap IRA'!$F$29:$AL$29=A192)*('[3]Cap IRA'!$F$28:$AL$28=D192))/5)</f>
        <v>0</v>
      </c>
      <c r="F192" cm="1">
        <f t="array" ref="F192">IF(A192=2025,SUMPRODUCT('[3]Cap IRA'!$F$71:$AL$87,('[3]Cap IRA'!$D$71:$D$87=C192)*('[3]Cap IRA'!$F$70:$AL$70=A192)*('[3]Cap IRA'!$F$69:$AL$69=D192))/4,SUMPRODUCT('[3]Cap IRA'!$F$71:$AL$87,('[3]Cap IRA'!$D$71:$D$87=C192)*('[3]Cap IRA'!$F$70:$AL$70=A192)*('[3]Cap IRA'!$F$69:$AL$69=D192))/5)</f>
        <v>0</v>
      </c>
      <c r="G192">
        <f t="shared" si="2"/>
        <v>0</v>
      </c>
    </row>
    <row r="193" spans="1:7">
      <c r="A193">
        <v>2035</v>
      </c>
      <c r="B193" t="s">
        <v>21</v>
      </c>
      <c r="C193" t="s">
        <v>4</v>
      </c>
      <c r="D193" t="s">
        <v>25</v>
      </c>
      <c r="E193" cm="1">
        <f t="array" ref="E193">IF(A193=2025,SUMPRODUCT('[3]Cap IRA'!$F$30:$AL$46,('[3]Cap IRA'!$D$30:$D$46=C193)*('[3]Cap IRA'!$F$29:$AL$29=A193)*('[3]Cap IRA'!$F$28:$AL$28=D193))/4,SUMPRODUCT('[3]Cap IRA'!$F$30:$AL$46,('[3]Cap IRA'!$D$30:$D$46=C193)*('[3]Cap IRA'!$F$29:$AL$29=A193)*('[3]Cap IRA'!$F$28:$AL$28=D193))/5)</f>
        <v>0</v>
      </c>
      <c r="F193" cm="1">
        <f t="array" ref="F193">IF(A193=2025,SUMPRODUCT('[3]Cap IRA'!$F$71:$AL$87,('[3]Cap IRA'!$D$71:$D$87=C193)*('[3]Cap IRA'!$F$70:$AL$70=A193)*('[3]Cap IRA'!$F$69:$AL$69=D193))/4,SUMPRODUCT('[3]Cap IRA'!$F$71:$AL$87,('[3]Cap IRA'!$D$71:$D$87=C193)*('[3]Cap IRA'!$F$70:$AL$70=A193)*('[3]Cap IRA'!$F$69:$AL$69=D193))/5)</f>
        <v>0</v>
      </c>
      <c r="G193">
        <f t="shared" si="2"/>
        <v>0</v>
      </c>
    </row>
    <row r="194" spans="1:7">
      <c r="A194">
        <v>2035</v>
      </c>
      <c r="B194" t="s">
        <v>21</v>
      </c>
      <c r="C194" t="s">
        <v>5</v>
      </c>
      <c r="D194" t="s">
        <v>25</v>
      </c>
      <c r="E194" cm="1">
        <f t="array" ref="E194">IF(A194=2025,SUMPRODUCT('[3]Cap IRA'!$F$30:$AL$46,('[3]Cap IRA'!$D$30:$D$46=C194)*('[3]Cap IRA'!$F$29:$AL$29=A194)*('[3]Cap IRA'!$F$28:$AL$28=D194))/4,SUMPRODUCT('[3]Cap IRA'!$F$30:$AL$46,('[3]Cap IRA'!$D$30:$D$46=C194)*('[3]Cap IRA'!$F$29:$AL$29=A194)*('[3]Cap IRA'!$F$28:$AL$28=D194))/5)</f>
        <v>-1.3388230157243015</v>
      </c>
      <c r="F194" cm="1">
        <f t="array" ref="F194">IF(A194=2025,SUMPRODUCT('[3]Cap IRA'!$F$71:$AL$87,('[3]Cap IRA'!$D$71:$D$87=C194)*('[3]Cap IRA'!$F$70:$AL$70=A194)*('[3]Cap IRA'!$F$69:$AL$69=D194))/4,SUMPRODUCT('[3]Cap IRA'!$F$71:$AL$87,('[3]Cap IRA'!$D$71:$D$87=C194)*('[3]Cap IRA'!$F$70:$AL$70=A194)*('[3]Cap IRA'!$F$69:$AL$69=D194))/5)</f>
        <v>-1.3388230157243015</v>
      </c>
      <c r="G194">
        <f t="shared" si="2"/>
        <v>0</v>
      </c>
    </row>
    <row r="195" spans="1:7">
      <c r="A195">
        <v>2035</v>
      </c>
      <c r="B195" t="s">
        <v>21</v>
      </c>
      <c r="C195" t="s">
        <v>6</v>
      </c>
      <c r="D195" t="s">
        <v>25</v>
      </c>
      <c r="E195" cm="1">
        <f t="array" ref="E195">IF(A195=2025,SUMPRODUCT('[3]Cap IRA'!$F$30:$AL$46,('[3]Cap IRA'!$D$30:$D$46=C195)*('[3]Cap IRA'!$F$29:$AL$29=A195)*('[3]Cap IRA'!$F$28:$AL$28=D195))/4,SUMPRODUCT('[3]Cap IRA'!$F$30:$AL$46,('[3]Cap IRA'!$D$30:$D$46=C195)*('[3]Cap IRA'!$F$29:$AL$29=A195)*('[3]Cap IRA'!$F$28:$AL$28=D195))/5)</f>
        <v>2.5250435353678456E-2</v>
      </c>
      <c r="F195" cm="1">
        <f t="array" ref="F195">IF(A195=2025,SUMPRODUCT('[3]Cap IRA'!$F$71:$AL$87,('[3]Cap IRA'!$D$71:$D$87=C195)*('[3]Cap IRA'!$F$70:$AL$70=A195)*('[3]Cap IRA'!$F$69:$AL$69=D195))/4,SUMPRODUCT('[3]Cap IRA'!$F$71:$AL$87,('[3]Cap IRA'!$D$71:$D$87=C195)*('[3]Cap IRA'!$F$70:$AL$70=A195)*('[3]Cap IRA'!$F$69:$AL$69=D195))/5)</f>
        <v>2.5250435353678456E-2</v>
      </c>
      <c r="G195">
        <f t="shared" ref="G195:G258" si="3">E195-F195</f>
        <v>0</v>
      </c>
    </row>
    <row r="196" spans="1:7">
      <c r="A196">
        <v>2035</v>
      </c>
      <c r="B196" t="s">
        <v>21</v>
      </c>
      <c r="C196" t="s">
        <v>7</v>
      </c>
      <c r="D196" t="s">
        <v>25</v>
      </c>
      <c r="E196" cm="1">
        <f t="array" ref="E196">IF(A196=2025,SUMPRODUCT('[3]Cap IRA'!$F$30:$AL$46,('[3]Cap IRA'!$D$30:$D$46=C196)*('[3]Cap IRA'!$F$29:$AL$29=A196)*('[3]Cap IRA'!$F$28:$AL$28=D196))/4,SUMPRODUCT('[3]Cap IRA'!$F$30:$AL$46,('[3]Cap IRA'!$D$30:$D$46=C196)*('[3]Cap IRA'!$F$29:$AL$29=A196)*('[3]Cap IRA'!$F$28:$AL$28=D196))/5)</f>
        <v>-1.4274614149206855</v>
      </c>
      <c r="F196" cm="1">
        <f t="array" ref="F196">IF(A196=2025,SUMPRODUCT('[3]Cap IRA'!$F$71:$AL$87,('[3]Cap IRA'!$D$71:$D$87=C196)*('[3]Cap IRA'!$F$70:$AL$70=A196)*('[3]Cap IRA'!$F$69:$AL$69=D196))/4,SUMPRODUCT('[3]Cap IRA'!$F$71:$AL$87,('[3]Cap IRA'!$D$71:$D$87=C196)*('[3]Cap IRA'!$F$70:$AL$70=A196)*('[3]Cap IRA'!$F$69:$AL$69=D196))/5)</f>
        <v>-1.4274614149206855</v>
      </c>
      <c r="G196">
        <f t="shared" si="3"/>
        <v>0</v>
      </c>
    </row>
    <row r="197" spans="1:7">
      <c r="A197">
        <v>2035</v>
      </c>
      <c r="B197" t="s">
        <v>21</v>
      </c>
      <c r="C197" t="s">
        <v>8</v>
      </c>
      <c r="D197" t="s">
        <v>25</v>
      </c>
      <c r="E197" cm="1">
        <f t="array" ref="E197">IF(A197=2025,SUMPRODUCT('[3]Cap IRA'!$F$30:$AL$46,('[3]Cap IRA'!$D$30:$D$46=C197)*('[3]Cap IRA'!$F$29:$AL$29=A197)*('[3]Cap IRA'!$F$28:$AL$28=D197))/4,SUMPRODUCT('[3]Cap IRA'!$F$30:$AL$46,('[3]Cap IRA'!$D$30:$D$46=C197)*('[3]Cap IRA'!$F$29:$AL$29=A197)*('[3]Cap IRA'!$F$28:$AL$28=D197))/5)</f>
        <v>0</v>
      </c>
      <c r="F197" cm="1">
        <f t="array" ref="F197">IF(A197=2025,SUMPRODUCT('[3]Cap IRA'!$F$71:$AL$87,('[3]Cap IRA'!$D$71:$D$87=C197)*('[3]Cap IRA'!$F$70:$AL$70=A197)*('[3]Cap IRA'!$F$69:$AL$69=D197))/4,SUMPRODUCT('[3]Cap IRA'!$F$71:$AL$87,('[3]Cap IRA'!$D$71:$D$87=C197)*('[3]Cap IRA'!$F$70:$AL$70=A197)*('[3]Cap IRA'!$F$69:$AL$69=D197))/5)</f>
        <v>0</v>
      </c>
      <c r="G197">
        <f t="shared" si="3"/>
        <v>0</v>
      </c>
    </row>
    <row r="198" spans="1:7">
      <c r="A198">
        <v>2035</v>
      </c>
      <c r="B198" t="s">
        <v>21</v>
      </c>
      <c r="C198" t="s">
        <v>9</v>
      </c>
      <c r="D198" t="s">
        <v>25</v>
      </c>
      <c r="E198" cm="1">
        <f t="array" ref="E198">IF(A198=2025,SUMPRODUCT('[3]Cap IRA'!$F$30:$AL$46,('[3]Cap IRA'!$D$30:$D$46=C198)*('[3]Cap IRA'!$F$29:$AL$29=A198)*('[3]Cap IRA'!$F$28:$AL$28=D198))/4,SUMPRODUCT('[3]Cap IRA'!$F$30:$AL$46,('[3]Cap IRA'!$D$30:$D$46=C198)*('[3]Cap IRA'!$F$29:$AL$29=A198)*('[3]Cap IRA'!$F$28:$AL$28=D198))/5)</f>
        <v>0.15398000000000139</v>
      </c>
      <c r="F198" cm="1">
        <f t="array" ref="F198">IF(A198=2025,SUMPRODUCT('[3]Cap IRA'!$F$71:$AL$87,('[3]Cap IRA'!$D$71:$D$87=C198)*('[3]Cap IRA'!$F$70:$AL$70=A198)*('[3]Cap IRA'!$F$69:$AL$69=D198))/4,SUMPRODUCT('[3]Cap IRA'!$F$71:$AL$87,('[3]Cap IRA'!$D$71:$D$87=C198)*('[3]Cap IRA'!$F$70:$AL$70=A198)*('[3]Cap IRA'!$F$69:$AL$69=D198))/5)</f>
        <v>0.15398000000000139</v>
      </c>
      <c r="G198">
        <f t="shared" si="3"/>
        <v>0</v>
      </c>
    </row>
    <row r="199" spans="1:7">
      <c r="A199">
        <v>2035</v>
      </c>
      <c r="B199" t="s">
        <v>21</v>
      </c>
      <c r="C199" t="s">
        <v>10</v>
      </c>
      <c r="D199" t="s">
        <v>25</v>
      </c>
      <c r="E199" cm="1">
        <f t="array" ref="E199">IF(A199=2025,SUMPRODUCT('[3]Cap IRA'!$F$30:$AL$46,('[3]Cap IRA'!$D$30:$D$46=C199)*('[3]Cap IRA'!$F$29:$AL$29=A199)*('[3]Cap IRA'!$F$28:$AL$28=D199))/4,SUMPRODUCT('[3]Cap IRA'!$F$30:$AL$46,('[3]Cap IRA'!$D$30:$D$46=C199)*('[3]Cap IRA'!$F$29:$AL$29=A199)*('[3]Cap IRA'!$F$28:$AL$28=D199))/5)</f>
        <v>0</v>
      </c>
      <c r="F199" cm="1">
        <f t="array" ref="F199">IF(A199=2025,SUMPRODUCT('[3]Cap IRA'!$F$71:$AL$87,('[3]Cap IRA'!$D$71:$D$87=C199)*('[3]Cap IRA'!$F$70:$AL$70=A199)*('[3]Cap IRA'!$F$69:$AL$69=D199))/4,SUMPRODUCT('[3]Cap IRA'!$F$71:$AL$87,('[3]Cap IRA'!$D$71:$D$87=C199)*('[3]Cap IRA'!$F$70:$AL$70=A199)*('[3]Cap IRA'!$F$69:$AL$69=D199))/5)</f>
        <v>0</v>
      </c>
      <c r="G199">
        <f t="shared" si="3"/>
        <v>0</v>
      </c>
    </row>
    <row r="200" spans="1:7">
      <c r="A200">
        <v>2035</v>
      </c>
      <c r="B200" t="s">
        <v>21</v>
      </c>
      <c r="C200" t="s">
        <v>11</v>
      </c>
      <c r="D200" t="s">
        <v>25</v>
      </c>
      <c r="E200" cm="1">
        <f t="array" ref="E200">IF(A200=2025,SUMPRODUCT('[3]Cap IRA'!$F$30:$AL$46,('[3]Cap IRA'!$D$30:$D$46=C200)*('[3]Cap IRA'!$F$29:$AL$29=A200)*('[3]Cap IRA'!$F$28:$AL$28=D200))/4,SUMPRODUCT('[3]Cap IRA'!$F$30:$AL$46,('[3]Cap IRA'!$D$30:$D$46=C200)*('[3]Cap IRA'!$F$29:$AL$29=A200)*('[3]Cap IRA'!$F$28:$AL$28=D200))/5)</f>
        <v>11.182833546680433</v>
      </c>
      <c r="F200" cm="1">
        <f t="array" ref="F200">IF(A200=2025,SUMPRODUCT('[3]Cap IRA'!$F$71:$AL$87,('[3]Cap IRA'!$D$71:$D$87=C200)*('[3]Cap IRA'!$F$70:$AL$70=A200)*('[3]Cap IRA'!$F$69:$AL$69=D200))/4,SUMPRODUCT('[3]Cap IRA'!$F$71:$AL$87,('[3]Cap IRA'!$D$71:$D$87=C200)*('[3]Cap IRA'!$F$70:$AL$70=A200)*('[3]Cap IRA'!$F$69:$AL$69=D200))/5)</f>
        <v>11.182833546680433</v>
      </c>
      <c r="G200">
        <f t="shared" si="3"/>
        <v>0</v>
      </c>
    </row>
    <row r="201" spans="1:7">
      <c r="A201">
        <v>2035</v>
      </c>
      <c r="B201" t="s">
        <v>21</v>
      </c>
      <c r="C201" t="s">
        <v>12</v>
      </c>
      <c r="D201" t="s">
        <v>25</v>
      </c>
      <c r="E201" cm="1">
        <f t="array" ref="E201">IF(A201=2025,SUMPRODUCT('[3]Cap IRA'!$F$30:$AL$46,('[3]Cap IRA'!$D$30:$D$46=C201)*('[3]Cap IRA'!$F$29:$AL$29=A201)*('[3]Cap IRA'!$F$28:$AL$28=D201))/4,SUMPRODUCT('[3]Cap IRA'!$F$30:$AL$46,('[3]Cap IRA'!$D$30:$D$46=C201)*('[3]Cap IRA'!$F$29:$AL$29=A201)*('[3]Cap IRA'!$F$28:$AL$28=D201))/5)</f>
        <v>14.153657096527832</v>
      </c>
      <c r="F201" cm="1">
        <f t="array" ref="F201">IF(A201=2025,SUMPRODUCT('[3]Cap IRA'!$F$71:$AL$87,('[3]Cap IRA'!$D$71:$D$87=C201)*('[3]Cap IRA'!$F$70:$AL$70=A201)*('[3]Cap IRA'!$F$69:$AL$69=D201))/4,SUMPRODUCT('[3]Cap IRA'!$F$71:$AL$87,('[3]Cap IRA'!$D$71:$D$87=C201)*('[3]Cap IRA'!$F$70:$AL$70=A201)*('[3]Cap IRA'!$F$69:$AL$69=D201))/5)</f>
        <v>14.153657096527832</v>
      </c>
      <c r="G201">
        <f t="shared" si="3"/>
        <v>0</v>
      </c>
    </row>
    <row r="202" spans="1:7">
      <c r="A202">
        <v>2035</v>
      </c>
      <c r="B202" t="s">
        <v>21</v>
      </c>
      <c r="C202" t="s">
        <v>13</v>
      </c>
      <c r="D202" t="s">
        <v>25</v>
      </c>
      <c r="E202" cm="1">
        <f t="array" ref="E202">IF(A202=2025,SUMPRODUCT('[3]Cap IRA'!$F$30:$AL$46,('[3]Cap IRA'!$D$30:$D$46=C202)*('[3]Cap IRA'!$F$29:$AL$29=A202)*('[3]Cap IRA'!$F$28:$AL$28=D202))/4,SUMPRODUCT('[3]Cap IRA'!$F$30:$AL$46,('[3]Cap IRA'!$D$30:$D$46=C202)*('[3]Cap IRA'!$F$29:$AL$29=A202)*('[3]Cap IRA'!$F$28:$AL$28=D202))/5)</f>
        <v>0</v>
      </c>
      <c r="F202" cm="1">
        <f t="array" ref="F202">IF(A202=2025,SUMPRODUCT('[3]Cap IRA'!$F$71:$AL$87,('[3]Cap IRA'!$D$71:$D$87=C202)*('[3]Cap IRA'!$F$70:$AL$70=A202)*('[3]Cap IRA'!$F$69:$AL$69=D202))/4,SUMPRODUCT('[3]Cap IRA'!$F$71:$AL$87,('[3]Cap IRA'!$D$71:$D$87=C202)*('[3]Cap IRA'!$F$70:$AL$70=A202)*('[3]Cap IRA'!$F$69:$AL$69=D202))/5)</f>
        <v>0</v>
      </c>
      <c r="G202">
        <f t="shared" si="3"/>
        <v>0</v>
      </c>
    </row>
    <row r="203" spans="1:7">
      <c r="A203">
        <v>2035</v>
      </c>
      <c r="B203" t="s">
        <v>21</v>
      </c>
      <c r="C203" t="s">
        <v>14</v>
      </c>
      <c r="D203" t="s">
        <v>25</v>
      </c>
      <c r="E203" cm="1">
        <f t="array" ref="E203">IF(A203=2025,SUMPRODUCT('[3]Cap IRA'!$F$30:$AL$46,('[3]Cap IRA'!$D$30:$D$46=C203)*('[3]Cap IRA'!$F$29:$AL$29=A203)*('[3]Cap IRA'!$F$28:$AL$28=D203))/4,SUMPRODUCT('[3]Cap IRA'!$F$30:$AL$46,('[3]Cap IRA'!$D$30:$D$46=C203)*('[3]Cap IRA'!$F$29:$AL$29=A203)*('[3]Cap IRA'!$F$28:$AL$28=D203))/5)</f>
        <v>0</v>
      </c>
      <c r="F203" cm="1">
        <f t="array" ref="F203">IF(A203=2025,SUMPRODUCT('[3]Cap IRA'!$F$71:$AL$87,('[3]Cap IRA'!$D$71:$D$87=C203)*('[3]Cap IRA'!$F$70:$AL$70=A203)*('[3]Cap IRA'!$F$69:$AL$69=D203))/4,SUMPRODUCT('[3]Cap IRA'!$F$71:$AL$87,('[3]Cap IRA'!$D$71:$D$87=C203)*('[3]Cap IRA'!$F$70:$AL$70=A203)*('[3]Cap IRA'!$F$69:$AL$69=D203))/5)</f>
        <v>0</v>
      </c>
      <c r="G203">
        <f t="shared" si="3"/>
        <v>0</v>
      </c>
    </row>
    <row r="204" spans="1:7">
      <c r="A204">
        <v>2035</v>
      </c>
      <c r="B204" t="s">
        <v>21</v>
      </c>
      <c r="C204" t="s">
        <v>15</v>
      </c>
      <c r="D204" t="s">
        <v>25</v>
      </c>
      <c r="E204" cm="1">
        <f t="array" ref="E204">IF(A204=2025,SUMPRODUCT('[3]Cap IRA'!$F$30:$AL$46,('[3]Cap IRA'!$D$30:$D$46=C204)*('[3]Cap IRA'!$F$29:$AL$29=A204)*('[3]Cap IRA'!$F$28:$AL$28=D204))/4,SUMPRODUCT('[3]Cap IRA'!$F$30:$AL$46,('[3]Cap IRA'!$D$30:$D$46=C204)*('[3]Cap IRA'!$F$29:$AL$29=A204)*('[3]Cap IRA'!$F$28:$AL$28=D204))/5)</f>
        <v>1.665969137533527</v>
      </c>
      <c r="F204" cm="1">
        <f t="array" ref="F204">IF(A204=2025,SUMPRODUCT('[3]Cap IRA'!$F$71:$AL$87,('[3]Cap IRA'!$D$71:$D$87=C204)*('[3]Cap IRA'!$F$70:$AL$70=A204)*('[3]Cap IRA'!$F$69:$AL$69=D204))/4,SUMPRODUCT('[3]Cap IRA'!$F$71:$AL$87,('[3]Cap IRA'!$D$71:$D$87=C204)*('[3]Cap IRA'!$F$70:$AL$70=A204)*('[3]Cap IRA'!$F$69:$AL$69=D204))/5)</f>
        <v>1.665969137533527</v>
      </c>
      <c r="G204">
        <f t="shared" si="3"/>
        <v>0</v>
      </c>
    </row>
    <row r="205" spans="1:7">
      <c r="A205">
        <v>2035</v>
      </c>
      <c r="B205" t="s">
        <v>21</v>
      </c>
      <c r="C205" t="s">
        <v>16</v>
      </c>
      <c r="D205" t="s">
        <v>25</v>
      </c>
      <c r="E205" cm="1">
        <f t="array" ref="E205">IF(A205=2025,SUMPRODUCT('[3]Cap IRA'!$F$30:$AL$46,('[3]Cap IRA'!$D$30:$D$46=C205)*('[3]Cap IRA'!$F$29:$AL$29=A205)*('[3]Cap IRA'!$F$28:$AL$28=D205))/4,SUMPRODUCT('[3]Cap IRA'!$F$30:$AL$46,('[3]Cap IRA'!$D$30:$D$46=C205)*('[3]Cap IRA'!$F$29:$AL$29=A205)*('[3]Cap IRA'!$F$28:$AL$28=D205))/5)</f>
        <v>-4.7562000000000638E-2</v>
      </c>
      <c r="F205" cm="1">
        <f t="array" ref="F205">IF(A205=2025,SUMPRODUCT('[3]Cap IRA'!$F$71:$AL$87,('[3]Cap IRA'!$D$71:$D$87=C205)*('[3]Cap IRA'!$F$70:$AL$70=A205)*('[3]Cap IRA'!$F$69:$AL$69=D205))/4,SUMPRODUCT('[3]Cap IRA'!$F$71:$AL$87,('[3]Cap IRA'!$D$71:$D$87=C205)*('[3]Cap IRA'!$F$70:$AL$70=A205)*('[3]Cap IRA'!$F$69:$AL$69=D205))/5)</f>
        <v>-4.7562000000000638E-2</v>
      </c>
      <c r="G205">
        <f t="shared" si="3"/>
        <v>0</v>
      </c>
    </row>
    <row r="206" spans="1:7">
      <c r="A206">
        <v>2025</v>
      </c>
      <c r="B206" t="s">
        <v>21</v>
      </c>
      <c r="C206" t="s">
        <v>0</v>
      </c>
      <c r="D206" t="s">
        <v>26</v>
      </c>
      <c r="E206" cm="1">
        <f t="array" ref="E206">IF(A206=2025,SUMPRODUCT('[3]Cap IRA'!$F$30:$AL$46,('[3]Cap IRA'!$D$30:$D$46=C206)*('[3]Cap IRA'!$F$29:$AL$29=A206)*('[3]Cap IRA'!$F$28:$AL$28=D206))/4,SUMPRODUCT('[3]Cap IRA'!$F$30:$AL$46,('[3]Cap IRA'!$D$30:$D$46=C206)*('[3]Cap IRA'!$F$29:$AL$29=A206)*('[3]Cap IRA'!$F$28:$AL$28=D206))/5)</f>
        <v>-23.875</v>
      </c>
      <c r="F206" cm="1">
        <f t="array" ref="F206">IF(A206=2025,SUMPRODUCT('[3]Cap IRA'!$F$71:$AL$87,('[3]Cap IRA'!$D$71:$D$87=C206)*('[3]Cap IRA'!$F$70:$AL$70=A206)*('[3]Cap IRA'!$F$69:$AL$69=D206))/4,SUMPRODUCT('[3]Cap IRA'!$F$71:$AL$87,('[3]Cap IRA'!$D$71:$D$87=C206)*('[3]Cap IRA'!$F$70:$AL$70=A206)*('[3]Cap IRA'!$F$69:$AL$69=D206))/5)</f>
        <v>-0.40428888888888892</v>
      </c>
      <c r="G206">
        <f t="shared" si="3"/>
        <v>-23.470711111111111</v>
      </c>
    </row>
    <row r="207" spans="1:7">
      <c r="A207">
        <v>2025</v>
      </c>
      <c r="B207" t="s">
        <v>21</v>
      </c>
      <c r="C207" t="s">
        <v>1</v>
      </c>
      <c r="D207" t="s">
        <v>26</v>
      </c>
      <c r="E207" cm="1">
        <f t="array" ref="E207">IF(A207=2025,SUMPRODUCT('[3]Cap IRA'!$F$30:$AL$46,('[3]Cap IRA'!$D$30:$D$46=C207)*('[3]Cap IRA'!$F$29:$AL$29=A207)*('[3]Cap IRA'!$F$28:$AL$28=D207))/4,SUMPRODUCT('[3]Cap IRA'!$F$30:$AL$46,('[3]Cap IRA'!$D$30:$D$46=C207)*('[3]Cap IRA'!$F$29:$AL$29=A207)*('[3]Cap IRA'!$F$28:$AL$28=D207))/5)</f>
        <v>0</v>
      </c>
      <c r="F207" cm="1">
        <f t="array" ref="F207">IF(A207=2025,SUMPRODUCT('[3]Cap IRA'!$F$71:$AL$87,('[3]Cap IRA'!$D$71:$D$87=C207)*('[3]Cap IRA'!$F$70:$AL$70=A207)*('[3]Cap IRA'!$F$69:$AL$69=D207))/4,SUMPRODUCT('[3]Cap IRA'!$F$71:$AL$87,('[3]Cap IRA'!$D$71:$D$87=C207)*('[3]Cap IRA'!$F$70:$AL$70=A207)*('[3]Cap IRA'!$F$69:$AL$69=D207))/5)</f>
        <v>0</v>
      </c>
      <c r="G207">
        <f t="shared" si="3"/>
        <v>0</v>
      </c>
    </row>
    <row r="208" spans="1:7">
      <c r="A208">
        <v>2025</v>
      </c>
      <c r="B208" t="s">
        <v>21</v>
      </c>
      <c r="C208" t="s">
        <v>2</v>
      </c>
      <c r="D208" t="s">
        <v>26</v>
      </c>
      <c r="E208" cm="1">
        <f t="array" ref="E208">IF(A208=2025,SUMPRODUCT('[3]Cap IRA'!$F$30:$AL$46,('[3]Cap IRA'!$D$30:$D$46=C208)*('[3]Cap IRA'!$F$29:$AL$29=A208)*('[3]Cap IRA'!$F$28:$AL$28=D208))/4,SUMPRODUCT('[3]Cap IRA'!$F$30:$AL$46,('[3]Cap IRA'!$D$30:$D$46=C208)*('[3]Cap IRA'!$F$29:$AL$29=A208)*('[3]Cap IRA'!$F$28:$AL$28=D208))/5)</f>
        <v>-20</v>
      </c>
      <c r="F208" cm="1">
        <f t="array" ref="F208">IF(A208=2025,SUMPRODUCT('[3]Cap IRA'!$F$71:$AL$87,('[3]Cap IRA'!$D$71:$D$87=C208)*('[3]Cap IRA'!$F$70:$AL$70=A208)*('[3]Cap IRA'!$F$69:$AL$69=D208))/4,SUMPRODUCT('[3]Cap IRA'!$F$71:$AL$87,('[3]Cap IRA'!$D$71:$D$87=C208)*('[3]Cap IRA'!$F$70:$AL$70=A208)*('[3]Cap IRA'!$F$69:$AL$69=D208))/5)</f>
        <v>6.8188888999998198E-2</v>
      </c>
      <c r="G208">
        <f t="shared" si="3"/>
        <v>-20.068188888999998</v>
      </c>
    </row>
    <row r="209" spans="1:7">
      <c r="A209">
        <v>2025</v>
      </c>
      <c r="B209" t="s">
        <v>21</v>
      </c>
      <c r="C209" t="s">
        <v>3</v>
      </c>
      <c r="D209" t="s">
        <v>26</v>
      </c>
      <c r="E209" cm="1">
        <f t="array" ref="E209">IF(A209=2025,SUMPRODUCT('[3]Cap IRA'!$F$30:$AL$46,('[3]Cap IRA'!$D$30:$D$46=C209)*('[3]Cap IRA'!$F$29:$AL$29=A209)*('[3]Cap IRA'!$F$28:$AL$28=D209))/4,SUMPRODUCT('[3]Cap IRA'!$F$30:$AL$46,('[3]Cap IRA'!$D$30:$D$46=C209)*('[3]Cap IRA'!$F$29:$AL$29=A209)*('[3]Cap IRA'!$F$28:$AL$28=D209))/5)</f>
        <v>-11.75</v>
      </c>
      <c r="F209" cm="1">
        <f t="array" ref="F209">IF(A209=2025,SUMPRODUCT('[3]Cap IRA'!$F$71:$AL$87,('[3]Cap IRA'!$D$71:$D$87=C209)*('[3]Cap IRA'!$F$70:$AL$70=A209)*('[3]Cap IRA'!$F$69:$AL$69=D209))/4,SUMPRODUCT('[3]Cap IRA'!$F$71:$AL$87,('[3]Cap IRA'!$D$71:$D$87=C209)*('[3]Cap IRA'!$F$70:$AL$70=A209)*('[3]Cap IRA'!$F$69:$AL$69=D209))/5)</f>
        <v>-4.5697355557777772</v>
      </c>
      <c r="G209">
        <f t="shared" si="3"/>
        <v>-7.1802644442222228</v>
      </c>
    </row>
    <row r="210" spans="1:7">
      <c r="A210">
        <v>2025</v>
      </c>
      <c r="B210" t="s">
        <v>21</v>
      </c>
      <c r="C210" t="s">
        <v>4</v>
      </c>
      <c r="D210" t="s">
        <v>26</v>
      </c>
      <c r="E210" cm="1">
        <f t="array" ref="E210">IF(A210=2025,SUMPRODUCT('[3]Cap IRA'!$F$30:$AL$46,('[3]Cap IRA'!$D$30:$D$46=C210)*('[3]Cap IRA'!$F$29:$AL$29=A210)*('[3]Cap IRA'!$F$28:$AL$28=D210))/4,SUMPRODUCT('[3]Cap IRA'!$F$30:$AL$46,('[3]Cap IRA'!$D$30:$D$46=C210)*('[3]Cap IRA'!$F$29:$AL$29=A210)*('[3]Cap IRA'!$F$28:$AL$28=D210))/5)</f>
        <v>0</v>
      </c>
      <c r="F210" cm="1">
        <f t="array" ref="F210">IF(A210=2025,SUMPRODUCT('[3]Cap IRA'!$F$71:$AL$87,('[3]Cap IRA'!$D$71:$D$87=C210)*('[3]Cap IRA'!$F$70:$AL$70=A210)*('[3]Cap IRA'!$F$69:$AL$69=D210))/4,SUMPRODUCT('[3]Cap IRA'!$F$71:$AL$87,('[3]Cap IRA'!$D$71:$D$87=C210)*('[3]Cap IRA'!$F$70:$AL$70=A210)*('[3]Cap IRA'!$F$69:$AL$69=D210))/5)</f>
        <v>0</v>
      </c>
      <c r="G210">
        <f t="shared" si="3"/>
        <v>0</v>
      </c>
    </row>
    <row r="211" spans="1:7">
      <c r="A211">
        <v>2025</v>
      </c>
      <c r="B211" t="s">
        <v>21</v>
      </c>
      <c r="C211" t="s">
        <v>5</v>
      </c>
      <c r="D211" t="s">
        <v>26</v>
      </c>
      <c r="E211" cm="1">
        <f t="array" ref="E211">IF(A211=2025,SUMPRODUCT('[3]Cap IRA'!$F$30:$AL$46,('[3]Cap IRA'!$D$30:$D$46=C211)*('[3]Cap IRA'!$F$29:$AL$29=A211)*('[3]Cap IRA'!$F$28:$AL$28=D211))/4,SUMPRODUCT('[3]Cap IRA'!$F$30:$AL$46,('[3]Cap IRA'!$D$30:$D$46=C211)*('[3]Cap IRA'!$F$29:$AL$29=A211)*('[3]Cap IRA'!$F$28:$AL$28=D211))/5)</f>
        <v>-52.4</v>
      </c>
      <c r="F211" cm="1">
        <f t="array" ref="F211">IF(A211=2025,SUMPRODUCT('[3]Cap IRA'!$F$71:$AL$87,('[3]Cap IRA'!$D$71:$D$87=C211)*('[3]Cap IRA'!$F$70:$AL$70=A211)*('[3]Cap IRA'!$F$69:$AL$69=D211))/4,SUMPRODUCT('[3]Cap IRA'!$F$71:$AL$87,('[3]Cap IRA'!$D$71:$D$87=C211)*('[3]Cap IRA'!$F$70:$AL$70=A211)*('[3]Cap IRA'!$F$69:$AL$69=D211))/5)</f>
        <v>-16.665526756267177</v>
      </c>
      <c r="G211">
        <f t="shared" si="3"/>
        <v>-35.734473243732822</v>
      </c>
    </row>
    <row r="212" spans="1:7">
      <c r="A212">
        <v>2025</v>
      </c>
      <c r="B212" t="s">
        <v>21</v>
      </c>
      <c r="C212" t="s">
        <v>6</v>
      </c>
      <c r="D212" t="s">
        <v>26</v>
      </c>
      <c r="E212" cm="1">
        <f t="array" ref="E212">IF(A212=2025,SUMPRODUCT('[3]Cap IRA'!$F$30:$AL$46,('[3]Cap IRA'!$D$30:$D$46=C212)*('[3]Cap IRA'!$F$29:$AL$29=A212)*('[3]Cap IRA'!$F$28:$AL$28=D212))/4,SUMPRODUCT('[3]Cap IRA'!$F$30:$AL$46,('[3]Cap IRA'!$D$30:$D$46=C212)*('[3]Cap IRA'!$F$29:$AL$29=A212)*('[3]Cap IRA'!$F$28:$AL$28=D212))/5)</f>
        <v>0</v>
      </c>
      <c r="F212" cm="1">
        <f t="array" ref="F212">IF(A212=2025,SUMPRODUCT('[3]Cap IRA'!$F$71:$AL$87,('[3]Cap IRA'!$D$71:$D$87=C212)*('[3]Cap IRA'!$F$70:$AL$70=A212)*('[3]Cap IRA'!$F$69:$AL$69=D212))/4,SUMPRODUCT('[3]Cap IRA'!$F$71:$AL$87,('[3]Cap IRA'!$D$71:$D$87=C212)*('[3]Cap IRA'!$F$70:$AL$70=A212)*('[3]Cap IRA'!$F$69:$AL$69=D212))/5)</f>
        <v>1.037542381777778</v>
      </c>
      <c r="G212">
        <f t="shared" si="3"/>
        <v>-1.037542381777778</v>
      </c>
    </row>
    <row r="213" spans="1:7">
      <c r="A213">
        <v>2025</v>
      </c>
      <c r="B213" t="s">
        <v>21</v>
      </c>
      <c r="C213" t="s">
        <v>7</v>
      </c>
      <c r="D213" t="s">
        <v>26</v>
      </c>
      <c r="E213" cm="1">
        <f t="array" ref="E213">IF(A213=2025,SUMPRODUCT('[3]Cap IRA'!$F$30:$AL$46,('[3]Cap IRA'!$D$30:$D$46=C213)*('[3]Cap IRA'!$F$29:$AL$29=A213)*('[3]Cap IRA'!$F$28:$AL$28=D213))/4,SUMPRODUCT('[3]Cap IRA'!$F$30:$AL$46,('[3]Cap IRA'!$D$30:$D$46=C213)*('[3]Cap IRA'!$F$29:$AL$29=A213)*('[3]Cap IRA'!$F$28:$AL$28=D213))/5)</f>
        <v>-70.025000000000006</v>
      </c>
      <c r="F213" cm="1">
        <f t="array" ref="F213">IF(A213=2025,SUMPRODUCT('[3]Cap IRA'!$F$71:$AL$87,('[3]Cap IRA'!$D$71:$D$87=C213)*('[3]Cap IRA'!$F$70:$AL$70=A213)*('[3]Cap IRA'!$F$69:$AL$69=D213))/4,SUMPRODUCT('[3]Cap IRA'!$F$71:$AL$87,('[3]Cap IRA'!$D$71:$D$87=C213)*('[3]Cap IRA'!$F$70:$AL$70=A213)*('[3]Cap IRA'!$F$69:$AL$69=D213))/5)</f>
        <v>2.086580267302665</v>
      </c>
      <c r="G213">
        <f t="shared" si="3"/>
        <v>-72.111580267302671</v>
      </c>
    </row>
    <row r="214" spans="1:7">
      <c r="A214">
        <v>2025</v>
      </c>
      <c r="B214" t="s">
        <v>21</v>
      </c>
      <c r="C214" t="s">
        <v>8</v>
      </c>
      <c r="D214" t="s">
        <v>26</v>
      </c>
      <c r="E214" cm="1">
        <f t="array" ref="E214">IF(A214=2025,SUMPRODUCT('[3]Cap IRA'!$F$30:$AL$46,('[3]Cap IRA'!$D$30:$D$46=C214)*('[3]Cap IRA'!$F$29:$AL$29=A214)*('[3]Cap IRA'!$F$28:$AL$28=D214))/4,SUMPRODUCT('[3]Cap IRA'!$F$30:$AL$46,('[3]Cap IRA'!$D$30:$D$46=C214)*('[3]Cap IRA'!$F$29:$AL$29=A214)*('[3]Cap IRA'!$F$28:$AL$28=D214))/5)</f>
        <v>0</v>
      </c>
      <c r="F214" cm="1">
        <f t="array" ref="F214">IF(A214=2025,SUMPRODUCT('[3]Cap IRA'!$F$71:$AL$87,('[3]Cap IRA'!$D$71:$D$87=C214)*('[3]Cap IRA'!$F$70:$AL$70=A214)*('[3]Cap IRA'!$F$69:$AL$69=D214))/4,SUMPRODUCT('[3]Cap IRA'!$F$71:$AL$87,('[3]Cap IRA'!$D$71:$D$87=C214)*('[3]Cap IRA'!$F$70:$AL$70=A214)*('[3]Cap IRA'!$F$69:$AL$69=D214))/5)</f>
        <v>0.74019484855555551</v>
      </c>
      <c r="G214">
        <f t="shared" si="3"/>
        <v>-0.74019484855555551</v>
      </c>
    </row>
    <row r="215" spans="1:7">
      <c r="A215">
        <v>2025</v>
      </c>
      <c r="B215" t="s">
        <v>21</v>
      </c>
      <c r="C215" t="s">
        <v>9</v>
      </c>
      <c r="D215" t="s">
        <v>26</v>
      </c>
      <c r="E215" cm="1">
        <f t="array" ref="E215">IF(A215=2025,SUMPRODUCT('[3]Cap IRA'!$F$30:$AL$46,('[3]Cap IRA'!$D$30:$D$46=C215)*('[3]Cap IRA'!$F$29:$AL$29=A215)*('[3]Cap IRA'!$F$28:$AL$28=D215))/4,SUMPRODUCT('[3]Cap IRA'!$F$30:$AL$46,('[3]Cap IRA'!$D$30:$D$46=C215)*('[3]Cap IRA'!$F$29:$AL$29=A215)*('[3]Cap IRA'!$F$28:$AL$28=D215))/5)</f>
        <v>-53</v>
      </c>
      <c r="F215" cm="1">
        <f t="array" ref="F215">IF(A215=2025,SUMPRODUCT('[3]Cap IRA'!$F$71:$AL$87,('[3]Cap IRA'!$D$71:$D$87=C215)*('[3]Cap IRA'!$F$70:$AL$70=A215)*('[3]Cap IRA'!$F$69:$AL$69=D215))/4,SUMPRODUCT('[3]Cap IRA'!$F$71:$AL$87,('[3]Cap IRA'!$D$71:$D$87=C215)*('[3]Cap IRA'!$F$70:$AL$70=A215)*('[3]Cap IRA'!$F$69:$AL$69=D215))/5)</f>
        <v>0.43524092576259221</v>
      </c>
      <c r="G215">
        <f t="shared" si="3"/>
        <v>-53.435240925762592</v>
      </c>
    </row>
    <row r="216" spans="1:7">
      <c r="A216">
        <v>2025</v>
      </c>
      <c r="B216" t="s">
        <v>21</v>
      </c>
      <c r="C216" t="s">
        <v>10</v>
      </c>
      <c r="D216" t="s">
        <v>26</v>
      </c>
      <c r="E216" cm="1">
        <f t="array" ref="E216">IF(A216=2025,SUMPRODUCT('[3]Cap IRA'!$F$30:$AL$46,('[3]Cap IRA'!$D$30:$D$46=C216)*('[3]Cap IRA'!$F$29:$AL$29=A216)*('[3]Cap IRA'!$F$28:$AL$28=D216))/4,SUMPRODUCT('[3]Cap IRA'!$F$30:$AL$46,('[3]Cap IRA'!$D$30:$D$46=C216)*('[3]Cap IRA'!$F$29:$AL$29=A216)*('[3]Cap IRA'!$F$28:$AL$28=D216))/5)</f>
        <v>0</v>
      </c>
      <c r="F216" cm="1">
        <f t="array" ref="F216">IF(A216=2025,SUMPRODUCT('[3]Cap IRA'!$F$71:$AL$87,('[3]Cap IRA'!$D$71:$D$87=C216)*('[3]Cap IRA'!$F$70:$AL$70=A216)*('[3]Cap IRA'!$F$69:$AL$69=D216))/4,SUMPRODUCT('[3]Cap IRA'!$F$71:$AL$87,('[3]Cap IRA'!$D$71:$D$87=C216)*('[3]Cap IRA'!$F$70:$AL$70=A216)*('[3]Cap IRA'!$F$69:$AL$69=D216))/5)</f>
        <v>0</v>
      </c>
      <c r="G216">
        <f t="shared" si="3"/>
        <v>0</v>
      </c>
    </row>
    <row r="217" spans="1:7">
      <c r="A217">
        <v>2025</v>
      </c>
      <c r="B217" t="s">
        <v>21</v>
      </c>
      <c r="C217" t="s">
        <v>11</v>
      </c>
      <c r="D217" t="s">
        <v>26</v>
      </c>
      <c r="E217" cm="1">
        <f t="array" ref="E217">IF(A217=2025,SUMPRODUCT('[3]Cap IRA'!$F$30:$AL$46,('[3]Cap IRA'!$D$30:$D$46=C217)*('[3]Cap IRA'!$F$29:$AL$29=A217)*('[3]Cap IRA'!$F$28:$AL$28=D217))/4,SUMPRODUCT('[3]Cap IRA'!$F$30:$AL$46,('[3]Cap IRA'!$D$30:$D$46=C217)*('[3]Cap IRA'!$F$29:$AL$29=A217)*('[3]Cap IRA'!$F$28:$AL$28=D217))/5)</f>
        <v>-41.25</v>
      </c>
      <c r="F217" cm="1">
        <f t="array" ref="F217">IF(A217=2025,SUMPRODUCT('[3]Cap IRA'!$F$71:$AL$87,('[3]Cap IRA'!$D$71:$D$87=C217)*('[3]Cap IRA'!$F$70:$AL$70=A217)*('[3]Cap IRA'!$F$69:$AL$69=D217))/4,SUMPRODUCT('[3]Cap IRA'!$F$71:$AL$87,('[3]Cap IRA'!$D$71:$D$87=C217)*('[3]Cap IRA'!$F$70:$AL$70=A217)*('[3]Cap IRA'!$F$69:$AL$69=D217))/5)</f>
        <v>7.9411369754444436</v>
      </c>
      <c r="G217">
        <f t="shared" si="3"/>
        <v>-49.191136975444444</v>
      </c>
    </row>
    <row r="218" spans="1:7">
      <c r="A218">
        <v>2025</v>
      </c>
      <c r="B218" t="s">
        <v>21</v>
      </c>
      <c r="C218" t="s">
        <v>12</v>
      </c>
      <c r="D218" t="s">
        <v>26</v>
      </c>
      <c r="E218" cm="1">
        <f t="array" ref="E218">IF(A218=2025,SUMPRODUCT('[3]Cap IRA'!$F$30:$AL$46,('[3]Cap IRA'!$D$30:$D$46=C218)*('[3]Cap IRA'!$F$29:$AL$29=A218)*('[3]Cap IRA'!$F$28:$AL$28=D218))/4,SUMPRODUCT('[3]Cap IRA'!$F$30:$AL$46,('[3]Cap IRA'!$D$30:$D$46=C218)*('[3]Cap IRA'!$F$29:$AL$29=A218)*('[3]Cap IRA'!$F$28:$AL$28=D218))/5)</f>
        <v>-15.5</v>
      </c>
      <c r="F218" cm="1">
        <f t="array" ref="F218">IF(A218=2025,SUMPRODUCT('[3]Cap IRA'!$F$71:$AL$87,('[3]Cap IRA'!$D$71:$D$87=C218)*('[3]Cap IRA'!$F$70:$AL$70=A218)*('[3]Cap IRA'!$F$69:$AL$69=D218))/4,SUMPRODUCT('[3]Cap IRA'!$F$71:$AL$87,('[3]Cap IRA'!$D$71:$D$87=C218)*('[3]Cap IRA'!$F$70:$AL$70=A218)*('[3]Cap IRA'!$F$69:$AL$69=D218))/5)</f>
        <v>11.008507671777778</v>
      </c>
      <c r="G218">
        <f t="shared" si="3"/>
        <v>-26.508507671777778</v>
      </c>
    </row>
    <row r="219" spans="1:7">
      <c r="A219">
        <v>2025</v>
      </c>
      <c r="B219" t="s">
        <v>21</v>
      </c>
      <c r="C219" t="s">
        <v>13</v>
      </c>
      <c r="D219" t="s">
        <v>26</v>
      </c>
      <c r="E219" cm="1">
        <f t="array" ref="E219">IF(A219=2025,SUMPRODUCT('[3]Cap IRA'!$F$30:$AL$46,('[3]Cap IRA'!$D$30:$D$46=C219)*('[3]Cap IRA'!$F$29:$AL$29=A219)*('[3]Cap IRA'!$F$28:$AL$28=D219))/4,SUMPRODUCT('[3]Cap IRA'!$F$30:$AL$46,('[3]Cap IRA'!$D$30:$D$46=C219)*('[3]Cap IRA'!$F$29:$AL$29=A219)*('[3]Cap IRA'!$F$28:$AL$28=D219))/5)</f>
        <v>-8.25</v>
      </c>
      <c r="F219" cm="1">
        <f t="array" ref="F219">IF(A219=2025,SUMPRODUCT('[3]Cap IRA'!$F$71:$AL$87,('[3]Cap IRA'!$D$71:$D$87=C219)*('[3]Cap IRA'!$F$70:$AL$70=A219)*('[3]Cap IRA'!$F$69:$AL$69=D219))/4,SUMPRODUCT('[3]Cap IRA'!$F$71:$AL$87,('[3]Cap IRA'!$D$71:$D$87=C219)*('[3]Cap IRA'!$F$70:$AL$70=A219)*('[3]Cap IRA'!$F$69:$AL$69=D219))/5)</f>
        <v>4.5769458352115002</v>
      </c>
      <c r="G219">
        <f t="shared" si="3"/>
        <v>-12.8269458352115</v>
      </c>
    </row>
    <row r="220" spans="1:7">
      <c r="A220">
        <v>2025</v>
      </c>
      <c r="B220" t="s">
        <v>21</v>
      </c>
      <c r="C220" t="s">
        <v>14</v>
      </c>
      <c r="D220" t="s">
        <v>26</v>
      </c>
      <c r="E220" cm="1">
        <f t="array" ref="E220">IF(A220=2025,SUMPRODUCT('[3]Cap IRA'!$F$30:$AL$46,('[3]Cap IRA'!$D$30:$D$46=C220)*('[3]Cap IRA'!$F$29:$AL$29=A220)*('[3]Cap IRA'!$F$28:$AL$28=D220))/4,SUMPRODUCT('[3]Cap IRA'!$F$30:$AL$46,('[3]Cap IRA'!$D$30:$D$46=C220)*('[3]Cap IRA'!$F$29:$AL$29=A220)*('[3]Cap IRA'!$F$28:$AL$28=D220))/5)</f>
        <v>0</v>
      </c>
      <c r="F220" cm="1">
        <f t="array" ref="F220">IF(A220=2025,SUMPRODUCT('[3]Cap IRA'!$F$71:$AL$87,('[3]Cap IRA'!$D$71:$D$87=C220)*('[3]Cap IRA'!$F$70:$AL$70=A220)*('[3]Cap IRA'!$F$69:$AL$69=D220))/4,SUMPRODUCT('[3]Cap IRA'!$F$71:$AL$87,('[3]Cap IRA'!$D$71:$D$87=C220)*('[3]Cap IRA'!$F$70:$AL$70=A220)*('[3]Cap IRA'!$F$69:$AL$69=D220))/5)</f>
        <v>0</v>
      </c>
      <c r="G220">
        <f t="shared" si="3"/>
        <v>0</v>
      </c>
    </row>
    <row r="221" spans="1:7">
      <c r="A221">
        <v>2025</v>
      </c>
      <c r="B221" t="s">
        <v>21</v>
      </c>
      <c r="C221" t="s">
        <v>15</v>
      </c>
      <c r="D221" t="s">
        <v>26</v>
      </c>
      <c r="E221" cm="1">
        <f t="array" ref="E221">IF(A221=2025,SUMPRODUCT('[3]Cap IRA'!$F$30:$AL$46,('[3]Cap IRA'!$D$30:$D$46=C221)*('[3]Cap IRA'!$F$29:$AL$29=A221)*('[3]Cap IRA'!$F$28:$AL$28=D221))/4,SUMPRODUCT('[3]Cap IRA'!$F$30:$AL$46,('[3]Cap IRA'!$D$30:$D$46=C221)*('[3]Cap IRA'!$F$29:$AL$29=A221)*('[3]Cap IRA'!$F$28:$AL$28=D221))/5)</f>
        <v>-6.95</v>
      </c>
      <c r="F221" cm="1">
        <f t="array" ref="F221">IF(A221=2025,SUMPRODUCT('[3]Cap IRA'!$F$71:$AL$87,('[3]Cap IRA'!$D$71:$D$87=C221)*('[3]Cap IRA'!$F$70:$AL$70=A221)*('[3]Cap IRA'!$F$69:$AL$69=D221))/4,SUMPRODUCT('[3]Cap IRA'!$F$71:$AL$87,('[3]Cap IRA'!$D$71:$D$87=C221)*('[3]Cap IRA'!$F$70:$AL$70=A221)*('[3]Cap IRA'!$F$69:$AL$69=D221))/5)</f>
        <v>7.0278903755555566</v>
      </c>
      <c r="G221">
        <f t="shared" si="3"/>
        <v>-13.977890375555557</v>
      </c>
    </row>
    <row r="222" spans="1:7">
      <c r="A222">
        <v>2025</v>
      </c>
      <c r="B222" t="s">
        <v>21</v>
      </c>
      <c r="C222" t="s">
        <v>16</v>
      </c>
      <c r="D222" t="s">
        <v>26</v>
      </c>
      <c r="E222" cm="1">
        <f t="array" ref="E222">IF(A222=2025,SUMPRODUCT('[3]Cap IRA'!$F$30:$AL$46,('[3]Cap IRA'!$D$30:$D$46=C222)*('[3]Cap IRA'!$F$29:$AL$29=A222)*('[3]Cap IRA'!$F$28:$AL$28=D222))/4,SUMPRODUCT('[3]Cap IRA'!$F$30:$AL$46,('[3]Cap IRA'!$D$30:$D$46=C222)*('[3]Cap IRA'!$F$29:$AL$29=A222)*('[3]Cap IRA'!$F$28:$AL$28=D222))/5)</f>
        <v>0</v>
      </c>
      <c r="F222" cm="1">
        <f t="array" ref="F222">IF(A222=2025,SUMPRODUCT('[3]Cap IRA'!$F$71:$AL$87,('[3]Cap IRA'!$D$71:$D$87=C222)*('[3]Cap IRA'!$F$70:$AL$70=A222)*('[3]Cap IRA'!$F$69:$AL$69=D222))/4,SUMPRODUCT('[3]Cap IRA'!$F$71:$AL$87,('[3]Cap IRA'!$D$71:$D$87=C222)*('[3]Cap IRA'!$F$70:$AL$70=A222)*('[3]Cap IRA'!$F$69:$AL$69=D222))/5)</f>
        <v>0.77214444444444441</v>
      </c>
      <c r="G222">
        <f t="shared" si="3"/>
        <v>-0.77214444444444441</v>
      </c>
    </row>
    <row r="223" spans="1:7">
      <c r="A223">
        <v>2030</v>
      </c>
      <c r="B223" t="s">
        <v>21</v>
      </c>
      <c r="C223" t="s">
        <v>0</v>
      </c>
      <c r="D223" t="s">
        <v>26</v>
      </c>
      <c r="E223" cm="1">
        <f t="array" ref="E223">IF(A223=2025,SUMPRODUCT('[3]Cap IRA'!$F$30:$AL$46,('[3]Cap IRA'!$D$30:$D$46=C223)*('[3]Cap IRA'!$F$29:$AL$29=A223)*('[3]Cap IRA'!$F$28:$AL$28=D223))/4,SUMPRODUCT('[3]Cap IRA'!$F$30:$AL$46,('[3]Cap IRA'!$D$30:$D$46=C223)*('[3]Cap IRA'!$F$29:$AL$29=A223)*('[3]Cap IRA'!$F$28:$AL$28=D223))/5)</f>
        <v>18.372279999999996</v>
      </c>
      <c r="F223" cm="1">
        <f t="array" ref="F223">IF(A223=2025,SUMPRODUCT('[3]Cap IRA'!$F$71:$AL$87,('[3]Cap IRA'!$D$71:$D$87=C223)*('[3]Cap IRA'!$F$70:$AL$70=A223)*('[3]Cap IRA'!$F$69:$AL$69=D223))/4,SUMPRODUCT('[3]Cap IRA'!$F$71:$AL$87,('[3]Cap IRA'!$D$71:$D$87=C223)*('[3]Cap IRA'!$F$70:$AL$70=A223)*('[3]Cap IRA'!$F$69:$AL$69=D223))/5)</f>
        <v>-0.40428888888889103</v>
      </c>
      <c r="G223">
        <f t="shared" si="3"/>
        <v>18.776568888888889</v>
      </c>
    </row>
    <row r="224" spans="1:7">
      <c r="A224">
        <v>2030</v>
      </c>
      <c r="B224" t="s">
        <v>21</v>
      </c>
      <c r="C224" t="s">
        <v>1</v>
      </c>
      <c r="D224" t="s">
        <v>26</v>
      </c>
      <c r="E224" cm="1">
        <f t="array" ref="E224">IF(A224=2025,SUMPRODUCT('[3]Cap IRA'!$F$30:$AL$46,('[3]Cap IRA'!$D$30:$D$46=C224)*('[3]Cap IRA'!$F$29:$AL$29=A224)*('[3]Cap IRA'!$F$28:$AL$28=D224))/4,SUMPRODUCT('[3]Cap IRA'!$F$30:$AL$46,('[3]Cap IRA'!$D$30:$D$46=C224)*('[3]Cap IRA'!$F$29:$AL$29=A224)*('[3]Cap IRA'!$F$28:$AL$28=D224))/5)</f>
        <v>0</v>
      </c>
      <c r="F224" cm="1">
        <f t="array" ref="F224">IF(A224=2025,SUMPRODUCT('[3]Cap IRA'!$F$71:$AL$87,('[3]Cap IRA'!$D$71:$D$87=C224)*('[3]Cap IRA'!$F$70:$AL$70=A224)*('[3]Cap IRA'!$F$69:$AL$69=D224))/4,SUMPRODUCT('[3]Cap IRA'!$F$71:$AL$87,('[3]Cap IRA'!$D$71:$D$87=C224)*('[3]Cap IRA'!$F$70:$AL$70=A224)*('[3]Cap IRA'!$F$69:$AL$69=D224))/5)</f>
        <v>0</v>
      </c>
      <c r="G224">
        <f t="shared" si="3"/>
        <v>0</v>
      </c>
    </row>
    <row r="225" spans="1:7">
      <c r="A225">
        <v>2030</v>
      </c>
      <c r="B225" t="s">
        <v>21</v>
      </c>
      <c r="C225" t="s">
        <v>2</v>
      </c>
      <c r="D225" t="s">
        <v>26</v>
      </c>
      <c r="E225" cm="1">
        <f t="array" ref="E225">IF(A225=2025,SUMPRODUCT('[3]Cap IRA'!$F$30:$AL$46,('[3]Cap IRA'!$D$30:$D$46=C225)*('[3]Cap IRA'!$F$29:$AL$29=A225)*('[3]Cap IRA'!$F$28:$AL$28=D225))/4,SUMPRODUCT('[3]Cap IRA'!$F$30:$AL$46,('[3]Cap IRA'!$D$30:$D$46=C225)*('[3]Cap IRA'!$F$29:$AL$29=A225)*('[3]Cap IRA'!$F$28:$AL$28=D225))/5)</f>
        <v>16.122740000199997</v>
      </c>
      <c r="F225" cm="1">
        <f t="array" ref="F225">IF(A225=2025,SUMPRODUCT('[3]Cap IRA'!$F$71:$AL$87,('[3]Cap IRA'!$D$71:$D$87=C225)*('[3]Cap IRA'!$F$70:$AL$70=A225)*('[3]Cap IRA'!$F$69:$AL$69=D225))/4,SUMPRODUCT('[3]Cap IRA'!$F$71:$AL$87,('[3]Cap IRA'!$D$71:$D$87=C225)*('[3]Cap IRA'!$F$70:$AL$70=A225)*('[3]Cap IRA'!$F$69:$AL$69=D225))/5)</f>
        <v>6.8188888999998198E-2</v>
      </c>
      <c r="G225">
        <f t="shared" si="3"/>
        <v>16.054551111199999</v>
      </c>
    </row>
    <row r="226" spans="1:7">
      <c r="A226">
        <v>2030</v>
      </c>
      <c r="B226" t="s">
        <v>21</v>
      </c>
      <c r="C226" t="s">
        <v>3</v>
      </c>
      <c r="D226" t="s">
        <v>26</v>
      </c>
      <c r="E226" cm="1">
        <f t="array" ref="E226">IF(A226=2025,SUMPRODUCT('[3]Cap IRA'!$F$30:$AL$46,('[3]Cap IRA'!$D$30:$D$46=C226)*('[3]Cap IRA'!$F$29:$AL$29=A226)*('[3]Cap IRA'!$F$28:$AL$28=D226))/4,SUMPRODUCT('[3]Cap IRA'!$F$30:$AL$46,('[3]Cap IRA'!$D$30:$D$46=C226)*('[3]Cap IRA'!$F$29:$AL$29=A226)*('[3]Cap IRA'!$F$28:$AL$28=D226))/5)</f>
        <v>1.1744759996</v>
      </c>
      <c r="F226" cm="1">
        <f t="array" ref="F226">IF(A226=2025,SUMPRODUCT('[3]Cap IRA'!$F$71:$AL$87,('[3]Cap IRA'!$D$71:$D$87=C226)*('[3]Cap IRA'!$F$70:$AL$70=A226)*('[3]Cap IRA'!$F$69:$AL$69=D226))/4,SUMPRODUCT('[3]Cap IRA'!$F$71:$AL$87,('[3]Cap IRA'!$D$71:$D$87=C226)*('[3]Cap IRA'!$F$70:$AL$70=A226)*('[3]Cap IRA'!$F$69:$AL$69=D226))/5)</f>
        <v>-4.5697355557777781</v>
      </c>
      <c r="G226">
        <f t="shared" si="3"/>
        <v>5.7442115553777784</v>
      </c>
    </row>
    <row r="227" spans="1:7">
      <c r="A227">
        <v>2030</v>
      </c>
      <c r="B227" t="s">
        <v>21</v>
      </c>
      <c r="C227" t="s">
        <v>4</v>
      </c>
      <c r="D227" t="s">
        <v>26</v>
      </c>
      <c r="E227" cm="1">
        <f t="array" ref="E227">IF(A227=2025,SUMPRODUCT('[3]Cap IRA'!$F$30:$AL$46,('[3]Cap IRA'!$D$30:$D$46=C227)*('[3]Cap IRA'!$F$29:$AL$29=A227)*('[3]Cap IRA'!$F$28:$AL$28=D227))/4,SUMPRODUCT('[3]Cap IRA'!$F$30:$AL$46,('[3]Cap IRA'!$D$30:$D$46=C227)*('[3]Cap IRA'!$F$29:$AL$29=A227)*('[3]Cap IRA'!$F$28:$AL$28=D227))/5)</f>
        <v>0</v>
      </c>
      <c r="F227" cm="1">
        <f t="array" ref="F227">IF(A227=2025,SUMPRODUCT('[3]Cap IRA'!$F$71:$AL$87,('[3]Cap IRA'!$D$71:$D$87=C227)*('[3]Cap IRA'!$F$70:$AL$70=A227)*('[3]Cap IRA'!$F$69:$AL$69=D227))/4,SUMPRODUCT('[3]Cap IRA'!$F$71:$AL$87,('[3]Cap IRA'!$D$71:$D$87=C227)*('[3]Cap IRA'!$F$70:$AL$70=A227)*('[3]Cap IRA'!$F$69:$AL$69=D227))/5)</f>
        <v>0</v>
      </c>
      <c r="G227">
        <f t="shared" si="3"/>
        <v>0</v>
      </c>
    </row>
    <row r="228" spans="1:7">
      <c r="A228">
        <v>2030</v>
      </c>
      <c r="B228" t="s">
        <v>21</v>
      </c>
      <c r="C228" t="s">
        <v>5</v>
      </c>
      <c r="D228" t="s">
        <v>26</v>
      </c>
      <c r="E228" cm="1">
        <f t="array" ref="E228">IF(A228=2025,SUMPRODUCT('[3]Cap IRA'!$F$30:$AL$46,('[3]Cap IRA'!$D$30:$D$46=C228)*('[3]Cap IRA'!$F$29:$AL$29=A228)*('[3]Cap IRA'!$F$28:$AL$28=D228))/4,SUMPRODUCT('[3]Cap IRA'!$F$30:$AL$46,('[3]Cap IRA'!$D$30:$D$46=C228)*('[3]Cap IRA'!$F$29:$AL$29=A228)*('[3]Cap IRA'!$F$28:$AL$28=D228))/5)</f>
        <v>11.922051838719081</v>
      </c>
      <c r="F228" cm="1">
        <f t="array" ref="F228">IF(A228=2025,SUMPRODUCT('[3]Cap IRA'!$F$71:$AL$87,('[3]Cap IRA'!$D$71:$D$87=C228)*('[3]Cap IRA'!$F$70:$AL$70=A228)*('[3]Cap IRA'!$F$69:$AL$69=D228))/4,SUMPRODUCT('[3]Cap IRA'!$F$71:$AL$87,('[3]Cap IRA'!$D$71:$D$87=C228)*('[3]Cap IRA'!$F$70:$AL$70=A228)*('[3]Cap IRA'!$F$69:$AL$69=D228))/5)</f>
        <v>-16.665526756267177</v>
      </c>
      <c r="G228">
        <f t="shared" si="3"/>
        <v>28.587578594986258</v>
      </c>
    </row>
    <row r="229" spans="1:7">
      <c r="A229">
        <v>2030</v>
      </c>
      <c r="B229" t="s">
        <v>21</v>
      </c>
      <c r="C229" t="s">
        <v>6</v>
      </c>
      <c r="D229" t="s">
        <v>26</v>
      </c>
      <c r="E229" cm="1">
        <f t="array" ref="E229">IF(A229=2025,SUMPRODUCT('[3]Cap IRA'!$F$30:$AL$46,('[3]Cap IRA'!$D$30:$D$46=C229)*('[3]Cap IRA'!$F$29:$AL$29=A229)*('[3]Cap IRA'!$F$28:$AL$28=D229))/4,SUMPRODUCT('[3]Cap IRA'!$F$30:$AL$46,('[3]Cap IRA'!$D$30:$D$46=C229)*('[3]Cap IRA'!$F$29:$AL$29=A229)*('[3]Cap IRA'!$F$28:$AL$28=D229))/5)</f>
        <v>1.8675762872000004</v>
      </c>
      <c r="F229" cm="1">
        <f t="array" ref="F229">IF(A229=2025,SUMPRODUCT('[3]Cap IRA'!$F$71:$AL$87,('[3]Cap IRA'!$D$71:$D$87=C229)*('[3]Cap IRA'!$F$70:$AL$70=A229)*('[3]Cap IRA'!$F$69:$AL$69=D229))/4,SUMPRODUCT('[3]Cap IRA'!$F$71:$AL$87,('[3]Cap IRA'!$D$71:$D$87=C229)*('[3]Cap IRA'!$F$70:$AL$70=A229)*('[3]Cap IRA'!$F$69:$AL$69=D229))/5)</f>
        <v>1.037542381777778</v>
      </c>
      <c r="G229">
        <f t="shared" si="3"/>
        <v>0.83003390542222233</v>
      </c>
    </row>
    <row r="230" spans="1:7">
      <c r="A230">
        <v>2030</v>
      </c>
      <c r="B230" t="s">
        <v>21</v>
      </c>
      <c r="C230" t="s">
        <v>7</v>
      </c>
      <c r="D230" t="s">
        <v>26</v>
      </c>
      <c r="E230" cm="1">
        <f t="array" ref="E230">IF(A230=2025,SUMPRODUCT('[3]Cap IRA'!$F$30:$AL$46,('[3]Cap IRA'!$D$30:$D$46=C230)*('[3]Cap IRA'!$F$29:$AL$29=A230)*('[3]Cap IRA'!$F$28:$AL$28=D230))/4,SUMPRODUCT('[3]Cap IRA'!$F$30:$AL$46,('[3]Cap IRA'!$D$30:$D$46=C230)*('[3]Cap IRA'!$F$29:$AL$29=A230)*('[3]Cap IRA'!$F$28:$AL$28=D230))/5)</f>
        <v>59.775844481144802</v>
      </c>
      <c r="F230" cm="1">
        <f t="array" ref="F230">IF(A230=2025,SUMPRODUCT('[3]Cap IRA'!$F$71:$AL$87,('[3]Cap IRA'!$D$71:$D$87=C230)*('[3]Cap IRA'!$F$70:$AL$70=A230)*('[3]Cap IRA'!$F$69:$AL$69=D230))/4,SUMPRODUCT('[3]Cap IRA'!$F$71:$AL$87,('[3]Cap IRA'!$D$71:$D$87=C230)*('[3]Cap IRA'!$F$70:$AL$70=A230)*('[3]Cap IRA'!$F$69:$AL$69=D230))/5)</f>
        <v>2.0865802673026677</v>
      </c>
      <c r="G230">
        <f t="shared" si="3"/>
        <v>57.689264213842137</v>
      </c>
    </row>
    <row r="231" spans="1:7">
      <c r="A231">
        <v>2030</v>
      </c>
      <c r="B231" t="s">
        <v>21</v>
      </c>
      <c r="C231" t="s">
        <v>8</v>
      </c>
      <c r="D231" t="s">
        <v>26</v>
      </c>
      <c r="E231" cm="1">
        <f t="array" ref="E231">IF(A231=2025,SUMPRODUCT('[3]Cap IRA'!$F$30:$AL$46,('[3]Cap IRA'!$D$30:$D$46=C231)*('[3]Cap IRA'!$F$29:$AL$29=A231)*('[3]Cap IRA'!$F$28:$AL$28=D231))/4,SUMPRODUCT('[3]Cap IRA'!$F$30:$AL$46,('[3]Cap IRA'!$D$30:$D$46=C231)*('[3]Cap IRA'!$F$29:$AL$29=A231)*('[3]Cap IRA'!$F$28:$AL$28=D231))/5)</f>
        <v>1.3323507273999999</v>
      </c>
      <c r="F231" cm="1">
        <f t="array" ref="F231">IF(A231=2025,SUMPRODUCT('[3]Cap IRA'!$F$71:$AL$87,('[3]Cap IRA'!$D$71:$D$87=C231)*('[3]Cap IRA'!$F$70:$AL$70=A231)*('[3]Cap IRA'!$F$69:$AL$69=D231))/4,SUMPRODUCT('[3]Cap IRA'!$F$71:$AL$87,('[3]Cap IRA'!$D$71:$D$87=C231)*('[3]Cap IRA'!$F$70:$AL$70=A231)*('[3]Cap IRA'!$F$69:$AL$69=D231))/5)</f>
        <v>0.74019484855555551</v>
      </c>
      <c r="G231">
        <f t="shared" si="3"/>
        <v>0.59215587884444443</v>
      </c>
    </row>
    <row r="232" spans="1:7">
      <c r="A232">
        <v>2030</v>
      </c>
      <c r="B232" t="s">
        <v>21</v>
      </c>
      <c r="C232" t="s">
        <v>9</v>
      </c>
      <c r="D232" t="s">
        <v>26</v>
      </c>
      <c r="E232" cm="1">
        <f t="array" ref="E232">IF(A232=2025,SUMPRODUCT('[3]Cap IRA'!$F$30:$AL$46,('[3]Cap IRA'!$D$30:$D$46=C232)*('[3]Cap IRA'!$F$29:$AL$29=A232)*('[3]Cap IRA'!$F$28:$AL$28=D232))/4,SUMPRODUCT('[3]Cap IRA'!$F$30:$AL$46,('[3]Cap IRA'!$D$30:$D$46=C232)*('[3]Cap IRA'!$F$29:$AL$29=A232)*('[3]Cap IRA'!$F$28:$AL$28=D232))/5)</f>
        <v>43.183433666372665</v>
      </c>
      <c r="F232" cm="1">
        <f t="array" ref="F232">IF(A232=2025,SUMPRODUCT('[3]Cap IRA'!$F$71:$AL$87,('[3]Cap IRA'!$D$71:$D$87=C232)*('[3]Cap IRA'!$F$70:$AL$70=A232)*('[3]Cap IRA'!$F$69:$AL$69=D232))/4,SUMPRODUCT('[3]Cap IRA'!$F$71:$AL$87,('[3]Cap IRA'!$D$71:$D$87=C232)*('[3]Cap IRA'!$F$70:$AL$70=A232)*('[3]Cap IRA'!$F$69:$AL$69=D232))/5)</f>
        <v>0.43524092576258794</v>
      </c>
      <c r="G232">
        <f t="shared" si="3"/>
        <v>42.748192740610079</v>
      </c>
    </row>
    <row r="233" spans="1:7">
      <c r="A233">
        <v>2030</v>
      </c>
      <c r="B233" t="s">
        <v>21</v>
      </c>
      <c r="C233" t="s">
        <v>10</v>
      </c>
      <c r="D233" t="s">
        <v>26</v>
      </c>
      <c r="E233" cm="1">
        <f t="array" ref="E233">IF(A233=2025,SUMPRODUCT('[3]Cap IRA'!$F$30:$AL$46,('[3]Cap IRA'!$D$30:$D$46=C233)*('[3]Cap IRA'!$F$29:$AL$29=A233)*('[3]Cap IRA'!$F$28:$AL$28=D233))/4,SUMPRODUCT('[3]Cap IRA'!$F$30:$AL$46,('[3]Cap IRA'!$D$30:$D$46=C233)*('[3]Cap IRA'!$F$29:$AL$29=A233)*('[3]Cap IRA'!$F$28:$AL$28=D233))/5)</f>
        <v>0</v>
      </c>
      <c r="F233" cm="1">
        <f t="array" ref="F233">IF(A233=2025,SUMPRODUCT('[3]Cap IRA'!$F$71:$AL$87,('[3]Cap IRA'!$D$71:$D$87=C233)*('[3]Cap IRA'!$F$70:$AL$70=A233)*('[3]Cap IRA'!$F$69:$AL$69=D233))/4,SUMPRODUCT('[3]Cap IRA'!$F$71:$AL$87,('[3]Cap IRA'!$D$71:$D$87=C233)*('[3]Cap IRA'!$F$70:$AL$70=A233)*('[3]Cap IRA'!$F$69:$AL$69=D233))/5)</f>
        <v>0</v>
      </c>
      <c r="G233">
        <f t="shared" si="3"/>
        <v>0</v>
      </c>
    </row>
    <row r="234" spans="1:7">
      <c r="A234">
        <v>2030</v>
      </c>
      <c r="B234" t="s">
        <v>21</v>
      </c>
      <c r="C234" t="s">
        <v>11</v>
      </c>
      <c r="D234" t="s">
        <v>26</v>
      </c>
      <c r="E234" cm="1">
        <f t="array" ref="E234">IF(A234=2025,SUMPRODUCT('[3]Cap IRA'!$F$30:$AL$46,('[3]Cap IRA'!$D$30:$D$46=C234)*('[3]Cap IRA'!$F$29:$AL$29=A234)*('[3]Cap IRA'!$F$28:$AL$28=D234))/4,SUMPRODUCT('[3]Cap IRA'!$F$30:$AL$46,('[3]Cap IRA'!$D$30:$D$46=C234)*('[3]Cap IRA'!$F$29:$AL$29=A234)*('[3]Cap IRA'!$F$28:$AL$28=D234))/5)</f>
        <v>47.294046555800001</v>
      </c>
      <c r="F234" cm="1">
        <f t="array" ref="F234">IF(A234=2025,SUMPRODUCT('[3]Cap IRA'!$F$71:$AL$87,('[3]Cap IRA'!$D$71:$D$87=C234)*('[3]Cap IRA'!$F$70:$AL$70=A234)*('[3]Cap IRA'!$F$69:$AL$69=D234))/4,SUMPRODUCT('[3]Cap IRA'!$F$71:$AL$87,('[3]Cap IRA'!$D$71:$D$87=C234)*('[3]Cap IRA'!$F$70:$AL$70=A234)*('[3]Cap IRA'!$F$69:$AL$69=D234))/5)</f>
        <v>7.9411369754444481</v>
      </c>
      <c r="G234">
        <f t="shared" si="3"/>
        <v>39.352909580355551</v>
      </c>
    </row>
    <row r="235" spans="1:7">
      <c r="A235">
        <v>2030</v>
      </c>
      <c r="B235" t="s">
        <v>21</v>
      </c>
      <c r="C235" t="s">
        <v>12</v>
      </c>
      <c r="D235" t="s">
        <v>26</v>
      </c>
      <c r="E235" cm="1">
        <f t="array" ref="E235">IF(A235=2025,SUMPRODUCT('[3]Cap IRA'!$F$30:$AL$46,('[3]Cap IRA'!$D$30:$D$46=C235)*('[3]Cap IRA'!$F$29:$AL$29=A235)*('[3]Cap IRA'!$F$28:$AL$28=D235))/4,SUMPRODUCT('[3]Cap IRA'!$F$30:$AL$46,('[3]Cap IRA'!$D$30:$D$46=C235)*('[3]Cap IRA'!$F$29:$AL$29=A235)*('[3]Cap IRA'!$F$28:$AL$28=D235))/5)</f>
        <v>32.215313809199998</v>
      </c>
      <c r="F235" cm="1">
        <f t="array" ref="F235">IF(A235=2025,SUMPRODUCT('[3]Cap IRA'!$F$71:$AL$87,('[3]Cap IRA'!$D$71:$D$87=C235)*('[3]Cap IRA'!$F$70:$AL$70=A235)*('[3]Cap IRA'!$F$69:$AL$69=D235))/4,SUMPRODUCT('[3]Cap IRA'!$F$71:$AL$87,('[3]Cap IRA'!$D$71:$D$87=C235)*('[3]Cap IRA'!$F$70:$AL$70=A235)*('[3]Cap IRA'!$F$69:$AL$69=D235))/5)</f>
        <v>11.008507671777778</v>
      </c>
      <c r="G235">
        <f t="shared" si="3"/>
        <v>21.20680613742222</v>
      </c>
    </row>
    <row r="236" spans="1:7">
      <c r="A236">
        <v>2030</v>
      </c>
      <c r="B236" t="s">
        <v>21</v>
      </c>
      <c r="C236" t="s">
        <v>13</v>
      </c>
      <c r="D236" t="s">
        <v>26</v>
      </c>
      <c r="E236" cm="1">
        <f t="array" ref="E236">IF(A236=2025,SUMPRODUCT('[3]Cap IRA'!$F$30:$AL$46,('[3]Cap IRA'!$D$30:$D$46=C236)*('[3]Cap IRA'!$F$29:$AL$29=A236)*('[3]Cap IRA'!$F$28:$AL$28=D236))/4,SUMPRODUCT('[3]Cap IRA'!$F$30:$AL$46,('[3]Cap IRA'!$D$30:$D$46=C236)*('[3]Cap IRA'!$F$29:$AL$29=A236)*('[3]Cap IRA'!$F$28:$AL$28=D236))/5)</f>
        <v>14.838502503380701</v>
      </c>
      <c r="F236" cm="1">
        <f t="array" ref="F236">IF(A236=2025,SUMPRODUCT('[3]Cap IRA'!$F$71:$AL$87,('[3]Cap IRA'!$D$71:$D$87=C236)*('[3]Cap IRA'!$F$70:$AL$70=A236)*('[3]Cap IRA'!$F$69:$AL$69=D236))/4,SUMPRODUCT('[3]Cap IRA'!$F$71:$AL$87,('[3]Cap IRA'!$D$71:$D$87=C236)*('[3]Cap IRA'!$F$70:$AL$70=A236)*('[3]Cap IRA'!$F$69:$AL$69=D236))/5)</f>
        <v>4.5769458352115011</v>
      </c>
      <c r="G236">
        <f t="shared" si="3"/>
        <v>10.261556668169199</v>
      </c>
    </row>
    <row r="237" spans="1:7">
      <c r="A237">
        <v>2030</v>
      </c>
      <c r="B237" t="s">
        <v>21</v>
      </c>
      <c r="C237" t="s">
        <v>14</v>
      </c>
      <c r="D237" t="s">
        <v>26</v>
      </c>
      <c r="E237" cm="1">
        <f t="array" ref="E237">IF(A237=2025,SUMPRODUCT('[3]Cap IRA'!$F$30:$AL$46,('[3]Cap IRA'!$D$30:$D$46=C237)*('[3]Cap IRA'!$F$29:$AL$29=A237)*('[3]Cap IRA'!$F$28:$AL$28=D237))/4,SUMPRODUCT('[3]Cap IRA'!$F$30:$AL$46,('[3]Cap IRA'!$D$30:$D$46=C237)*('[3]Cap IRA'!$F$29:$AL$29=A237)*('[3]Cap IRA'!$F$28:$AL$28=D237))/5)</f>
        <v>0</v>
      </c>
      <c r="F237" cm="1">
        <f t="array" ref="F237">IF(A237=2025,SUMPRODUCT('[3]Cap IRA'!$F$71:$AL$87,('[3]Cap IRA'!$D$71:$D$87=C237)*('[3]Cap IRA'!$F$70:$AL$70=A237)*('[3]Cap IRA'!$F$69:$AL$69=D237))/4,SUMPRODUCT('[3]Cap IRA'!$F$71:$AL$87,('[3]Cap IRA'!$D$71:$D$87=C237)*('[3]Cap IRA'!$F$70:$AL$70=A237)*('[3]Cap IRA'!$F$69:$AL$69=D237))/5)</f>
        <v>0</v>
      </c>
      <c r="G237">
        <f t="shared" si="3"/>
        <v>0</v>
      </c>
    </row>
    <row r="238" spans="1:7">
      <c r="A238">
        <v>2030</v>
      </c>
      <c r="B238" t="s">
        <v>21</v>
      </c>
      <c r="C238" t="s">
        <v>15</v>
      </c>
      <c r="D238" t="s">
        <v>26</v>
      </c>
      <c r="E238" cm="1">
        <f t="array" ref="E238">IF(A238=2025,SUMPRODUCT('[3]Cap IRA'!$F$30:$AL$46,('[3]Cap IRA'!$D$30:$D$46=C238)*('[3]Cap IRA'!$F$29:$AL$29=A238)*('[3]Cap IRA'!$F$28:$AL$28=D238))/4,SUMPRODUCT('[3]Cap IRA'!$F$30:$AL$46,('[3]Cap IRA'!$D$30:$D$46=C238)*('[3]Cap IRA'!$F$29:$AL$29=A238)*('[3]Cap IRA'!$F$28:$AL$28=D238))/5)</f>
        <v>18.210202676000002</v>
      </c>
      <c r="F238" cm="1">
        <f t="array" ref="F238">IF(A238=2025,SUMPRODUCT('[3]Cap IRA'!$F$71:$AL$87,('[3]Cap IRA'!$D$71:$D$87=C238)*('[3]Cap IRA'!$F$70:$AL$70=A238)*('[3]Cap IRA'!$F$69:$AL$69=D238))/4,SUMPRODUCT('[3]Cap IRA'!$F$71:$AL$87,('[3]Cap IRA'!$D$71:$D$87=C238)*('[3]Cap IRA'!$F$70:$AL$70=A238)*('[3]Cap IRA'!$F$69:$AL$69=D238))/5)</f>
        <v>7.0278903755555548</v>
      </c>
      <c r="G238">
        <f t="shared" si="3"/>
        <v>11.182312300444448</v>
      </c>
    </row>
    <row r="239" spans="1:7">
      <c r="A239">
        <v>2030</v>
      </c>
      <c r="B239" t="s">
        <v>21</v>
      </c>
      <c r="C239" t="s">
        <v>16</v>
      </c>
      <c r="D239" t="s">
        <v>26</v>
      </c>
      <c r="E239" cm="1">
        <f t="array" ref="E239">IF(A239=2025,SUMPRODUCT('[3]Cap IRA'!$F$30:$AL$46,('[3]Cap IRA'!$D$30:$D$46=C239)*('[3]Cap IRA'!$F$29:$AL$29=A239)*('[3]Cap IRA'!$F$28:$AL$28=D239))/4,SUMPRODUCT('[3]Cap IRA'!$F$30:$AL$46,('[3]Cap IRA'!$D$30:$D$46=C239)*('[3]Cap IRA'!$F$29:$AL$29=A239)*('[3]Cap IRA'!$F$28:$AL$28=D239))/5)</f>
        <v>1.3898600000000001</v>
      </c>
      <c r="F239" cm="1">
        <f t="array" ref="F239">IF(A239=2025,SUMPRODUCT('[3]Cap IRA'!$F$71:$AL$87,('[3]Cap IRA'!$D$71:$D$87=C239)*('[3]Cap IRA'!$F$70:$AL$70=A239)*('[3]Cap IRA'!$F$69:$AL$69=D239))/4,SUMPRODUCT('[3]Cap IRA'!$F$71:$AL$87,('[3]Cap IRA'!$D$71:$D$87=C239)*('[3]Cap IRA'!$F$70:$AL$70=A239)*('[3]Cap IRA'!$F$69:$AL$69=D239))/5)</f>
        <v>0.77214444444444452</v>
      </c>
      <c r="G239">
        <f t="shared" si="3"/>
        <v>0.61771555555555557</v>
      </c>
    </row>
    <row r="240" spans="1:7">
      <c r="A240">
        <v>2035</v>
      </c>
      <c r="B240" t="s">
        <v>21</v>
      </c>
      <c r="C240" t="s">
        <v>0</v>
      </c>
      <c r="D240" t="s">
        <v>26</v>
      </c>
      <c r="E240" cm="1">
        <f t="array" ref="E240">IF(A240=2025,SUMPRODUCT('[3]Cap IRA'!$F$30:$AL$46,('[3]Cap IRA'!$D$30:$D$46=C240)*('[3]Cap IRA'!$F$29:$AL$29=A240)*('[3]Cap IRA'!$F$28:$AL$28=D240))/4,SUMPRODUCT('[3]Cap IRA'!$F$30:$AL$46,('[3]Cap IRA'!$D$30:$D$46=C240)*('[3]Cap IRA'!$F$29:$AL$29=A240)*('[3]Cap IRA'!$F$28:$AL$28=D240))/5)</f>
        <v>-1.6569799999999986</v>
      </c>
      <c r="F240" cm="1">
        <f t="array" ref="F240">IF(A240=2025,SUMPRODUCT('[3]Cap IRA'!$F$71:$AL$87,('[3]Cap IRA'!$D$71:$D$87=C240)*('[3]Cap IRA'!$F$70:$AL$70=A240)*('[3]Cap IRA'!$F$69:$AL$69=D240))/4,SUMPRODUCT('[3]Cap IRA'!$F$71:$AL$87,('[3]Cap IRA'!$D$71:$D$87=C240)*('[3]Cap IRA'!$F$70:$AL$70=A240)*('[3]Cap IRA'!$F$69:$AL$69=D240))/5)</f>
        <v>-1.6569799999999986</v>
      </c>
      <c r="G240">
        <f t="shared" si="3"/>
        <v>0</v>
      </c>
    </row>
    <row r="241" spans="1:7">
      <c r="A241">
        <v>2035</v>
      </c>
      <c r="B241" t="s">
        <v>21</v>
      </c>
      <c r="C241" t="s">
        <v>1</v>
      </c>
      <c r="D241" t="s">
        <v>26</v>
      </c>
      <c r="E241" cm="1">
        <f t="array" ref="E241">IF(A241=2025,SUMPRODUCT('[3]Cap IRA'!$F$30:$AL$46,('[3]Cap IRA'!$D$30:$D$46=C241)*('[3]Cap IRA'!$F$29:$AL$29=A241)*('[3]Cap IRA'!$F$28:$AL$28=D241))/4,SUMPRODUCT('[3]Cap IRA'!$F$30:$AL$46,('[3]Cap IRA'!$D$30:$D$46=C241)*('[3]Cap IRA'!$F$29:$AL$29=A241)*('[3]Cap IRA'!$F$28:$AL$28=D241))/5)</f>
        <v>0</v>
      </c>
      <c r="F241" cm="1">
        <f t="array" ref="F241">IF(A241=2025,SUMPRODUCT('[3]Cap IRA'!$F$71:$AL$87,('[3]Cap IRA'!$D$71:$D$87=C241)*('[3]Cap IRA'!$F$70:$AL$70=A241)*('[3]Cap IRA'!$F$69:$AL$69=D241))/4,SUMPRODUCT('[3]Cap IRA'!$F$71:$AL$87,('[3]Cap IRA'!$D$71:$D$87=C241)*('[3]Cap IRA'!$F$70:$AL$70=A241)*('[3]Cap IRA'!$F$69:$AL$69=D241))/5)</f>
        <v>0</v>
      </c>
      <c r="G241">
        <f t="shared" si="3"/>
        <v>0</v>
      </c>
    </row>
    <row r="242" spans="1:7">
      <c r="A242">
        <v>2035</v>
      </c>
      <c r="B242" t="s">
        <v>21</v>
      </c>
      <c r="C242" t="s">
        <v>2</v>
      </c>
      <c r="D242" t="s">
        <v>26</v>
      </c>
      <c r="E242" cm="1">
        <f t="array" ref="E242">IF(A242=2025,SUMPRODUCT('[3]Cap IRA'!$F$30:$AL$46,('[3]Cap IRA'!$D$30:$D$46=C242)*('[3]Cap IRA'!$F$29:$AL$29=A242)*('[3]Cap IRA'!$F$28:$AL$28=D242))/4,SUMPRODUCT('[3]Cap IRA'!$F$30:$AL$46,('[3]Cap IRA'!$D$30:$D$46=C242)*('[3]Cap IRA'!$F$29:$AL$29=A242)*('[3]Cap IRA'!$F$28:$AL$28=D242))/5)</f>
        <v>0.86249999980000214</v>
      </c>
      <c r="F242" cm="1">
        <f t="array" ref="F242">IF(A242=2025,SUMPRODUCT('[3]Cap IRA'!$F$71:$AL$87,('[3]Cap IRA'!$D$71:$D$87=C242)*('[3]Cap IRA'!$F$70:$AL$70=A242)*('[3]Cap IRA'!$F$69:$AL$69=D242))/4,SUMPRODUCT('[3]Cap IRA'!$F$71:$AL$87,('[3]Cap IRA'!$D$71:$D$87=C242)*('[3]Cap IRA'!$F$70:$AL$70=A242)*('[3]Cap IRA'!$F$69:$AL$69=D242))/5)</f>
        <v>0.86249999980000214</v>
      </c>
      <c r="G242">
        <f t="shared" si="3"/>
        <v>0</v>
      </c>
    </row>
    <row r="243" spans="1:7">
      <c r="A243">
        <v>2035</v>
      </c>
      <c r="B243" t="s">
        <v>21</v>
      </c>
      <c r="C243" t="s">
        <v>3</v>
      </c>
      <c r="D243" t="s">
        <v>26</v>
      </c>
      <c r="E243" cm="1">
        <f t="array" ref="E243">IF(A243=2025,SUMPRODUCT('[3]Cap IRA'!$F$30:$AL$46,('[3]Cap IRA'!$D$30:$D$46=C243)*('[3]Cap IRA'!$F$29:$AL$29=A243)*('[3]Cap IRA'!$F$28:$AL$28=D243))/4,SUMPRODUCT('[3]Cap IRA'!$F$30:$AL$46,('[3]Cap IRA'!$D$30:$D$46=C243)*('[3]Cap IRA'!$F$29:$AL$29=A243)*('[3]Cap IRA'!$F$28:$AL$28=D243))/5)</f>
        <v>0</v>
      </c>
      <c r="F243" cm="1">
        <f t="array" ref="F243">IF(A243=2025,SUMPRODUCT('[3]Cap IRA'!$F$71:$AL$87,('[3]Cap IRA'!$D$71:$D$87=C243)*('[3]Cap IRA'!$F$70:$AL$70=A243)*('[3]Cap IRA'!$F$69:$AL$69=D243))/4,SUMPRODUCT('[3]Cap IRA'!$F$71:$AL$87,('[3]Cap IRA'!$D$71:$D$87=C243)*('[3]Cap IRA'!$F$70:$AL$70=A243)*('[3]Cap IRA'!$F$69:$AL$69=D243))/5)</f>
        <v>0</v>
      </c>
      <c r="G243">
        <f t="shared" si="3"/>
        <v>0</v>
      </c>
    </row>
    <row r="244" spans="1:7">
      <c r="A244">
        <v>2035</v>
      </c>
      <c r="B244" t="s">
        <v>21</v>
      </c>
      <c r="C244" t="s">
        <v>4</v>
      </c>
      <c r="D244" t="s">
        <v>26</v>
      </c>
      <c r="E244" cm="1">
        <f t="array" ref="E244">IF(A244=2025,SUMPRODUCT('[3]Cap IRA'!$F$30:$AL$46,('[3]Cap IRA'!$D$30:$D$46=C244)*('[3]Cap IRA'!$F$29:$AL$29=A244)*('[3]Cap IRA'!$F$28:$AL$28=D244))/4,SUMPRODUCT('[3]Cap IRA'!$F$30:$AL$46,('[3]Cap IRA'!$D$30:$D$46=C244)*('[3]Cap IRA'!$F$29:$AL$29=A244)*('[3]Cap IRA'!$F$28:$AL$28=D244))/5)</f>
        <v>0</v>
      </c>
      <c r="F244" cm="1">
        <f t="array" ref="F244">IF(A244=2025,SUMPRODUCT('[3]Cap IRA'!$F$71:$AL$87,('[3]Cap IRA'!$D$71:$D$87=C244)*('[3]Cap IRA'!$F$70:$AL$70=A244)*('[3]Cap IRA'!$F$69:$AL$69=D244))/4,SUMPRODUCT('[3]Cap IRA'!$F$71:$AL$87,('[3]Cap IRA'!$D$71:$D$87=C244)*('[3]Cap IRA'!$F$70:$AL$70=A244)*('[3]Cap IRA'!$F$69:$AL$69=D244))/5)</f>
        <v>0</v>
      </c>
      <c r="G244">
        <f t="shared" si="3"/>
        <v>0</v>
      </c>
    </row>
    <row r="245" spans="1:7">
      <c r="A245">
        <v>2035</v>
      </c>
      <c r="B245" t="s">
        <v>21</v>
      </c>
      <c r="C245" t="s">
        <v>5</v>
      </c>
      <c r="D245" t="s">
        <v>26</v>
      </c>
      <c r="E245" cm="1">
        <f t="array" ref="E245">IF(A245=2025,SUMPRODUCT('[3]Cap IRA'!$F$30:$AL$46,('[3]Cap IRA'!$D$30:$D$46=C245)*('[3]Cap IRA'!$F$29:$AL$29=A245)*('[3]Cap IRA'!$F$28:$AL$28=D245))/4,SUMPRODUCT('[3]Cap IRA'!$F$30:$AL$46,('[3]Cap IRA'!$D$30:$D$46=C245)*('[3]Cap IRA'!$F$29:$AL$29=A245)*('[3]Cap IRA'!$F$28:$AL$28=D245))/5)</f>
        <v>-5.2569534941474512</v>
      </c>
      <c r="F245" cm="1">
        <f t="array" ref="F245">IF(A245=2025,SUMPRODUCT('[3]Cap IRA'!$F$71:$AL$87,('[3]Cap IRA'!$D$71:$D$87=C245)*('[3]Cap IRA'!$F$70:$AL$70=A245)*('[3]Cap IRA'!$F$69:$AL$69=D245))/4,SUMPRODUCT('[3]Cap IRA'!$F$71:$AL$87,('[3]Cap IRA'!$D$71:$D$87=C245)*('[3]Cap IRA'!$F$70:$AL$70=A245)*('[3]Cap IRA'!$F$69:$AL$69=D245))/5)</f>
        <v>-5.2569534941474512</v>
      </c>
      <c r="G245">
        <f t="shared" si="3"/>
        <v>0</v>
      </c>
    </row>
    <row r="246" spans="1:7">
      <c r="A246">
        <v>2035</v>
      </c>
      <c r="B246" t="s">
        <v>21</v>
      </c>
      <c r="C246" t="s">
        <v>6</v>
      </c>
      <c r="D246" t="s">
        <v>26</v>
      </c>
      <c r="E246" cm="1">
        <f t="array" ref="E246">IF(A246=2025,SUMPRODUCT('[3]Cap IRA'!$F$30:$AL$46,('[3]Cap IRA'!$D$30:$D$46=C246)*('[3]Cap IRA'!$F$29:$AL$29=A246)*('[3]Cap IRA'!$F$28:$AL$28=D246))/4,SUMPRODUCT('[3]Cap IRA'!$F$30:$AL$46,('[3]Cap IRA'!$D$30:$D$46=C246)*('[3]Cap IRA'!$F$29:$AL$29=A246)*('[3]Cap IRA'!$F$28:$AL$28=D246))/5)</f>
        <v>0.27027320979999947</v>
      </c>
      <c r="F246" cm="1">
        <f t="array" ref="F246">IF(A246=2025,SUMPRODUCT('[3]Cap IRA'!$F$71:$AL$87,('[3]Cap IRA'!$D$71:$D$87=C246)*('[3]Cap IRA'!$F$70:$AL$70=A246)*('[3]Cap IRA'!$F$69:$AL$69=D246))/4,SUMPRODUCT('[3]Cap IRA'!$F$71:$AL$87,('[3]Cap IRA'!$D$71:$D$87=C246)*('[3]Cap IRA'!$F$70:$AL$70=A246)*('[3]Cap IRA'!$F$69:$AL$69=D246))/5)</f>
        <v>0.27027320979999947</v>
      </c>
      <c r="G246">
        <f t="shared" si="3"/>
        <v>0</v>
      </c>
    </row>
    <row r="247" spans="1:7">
      <c r="A247">
        <v>2035</v>
      </c>
      <c r="B247" t="s">
        <v>21</v>
      </c>
      <c r="C247" t="s">
        <v>7</v>
      </c>
      <c r="D247" t="s">
        <v>26</v>
      </c>
      <c r="E247" cm="1">
        <f t="array" ref="E247">IF(A247=2025,SUMPRODUCT('[3]Cap IRA'!$F$30:$AL$46,('[3]Cap IRA'!$D$30:$D$46=C247)*('[3]Cap IRA'!$F$29:$AL$29=A247)*('[3]Cap IRA'!$F$28:$AL$28=D247))/4,SUMPRODUCT('[3]Cap IRA'!$F$30:$AL$46,('[3]Cap IRA'!$D$30:$D$46=C247)*('[3]Cap IRA'!$F$29:$AL$29=A247)*('[3]Cap IRA'!$F$28:$AL$28=D247))/5)</f>
        <v>-0.73531677280060426</v>
      </c>
      <c r="F247" cm="1">
        <f t="array" ref="F247">IF(A247=2025,SUMPRODUCT('[3]Cap IRA'!$F$71:$AL$87,('[3]Cap IRA'!$D$71:$D$87=C247)*('[3]Cap IRA'!$F$70:$AL$70=A247)*('[3]Cap IRA'!$F$69:$AL$69=D247))/4,SUMPRODUCT('[3]Cap IRA'!$F$71:$AL$87,('[3]Cap IRA'!$D$71:$D$87=C247)*('[3]Cap IRA'!$F$70:$AL$70=A247)*('[3]Cap IRA'!$F$69:$AL$69=D247))/5)</f>
        <v>-0.73531677280060426</v>
      </c>
      <c r="G247">
        <f t="shared" si="3"/>
        <v>0</v>
      </c>
    </row>
    <row r="248" spans="1:7">
      <c r="A248">
        <v>2035</v>
      </c>
      <c r="B248" t="s">
        <v>21</v>
      </c>
      <c r="C248" t="s">
        <v>8</v>
      </c>
      <c r="D248" t="s">
        <v>26</v>
      </c>
      <c r="E248" cm="1">
        <f t="array" ref="E248">IF(A248=2025,SUMPRODUCT('[3]Cap IRA'!$F$30:$AL$46,('[3]Cap IRA'!$D$30:$D$46=C248)*('[3]Cap IRA'!$F$29:$AL$29=A248)*('[3]Cap IRA'!$F$28:$AL$28=D248))/4,SUMPRODUCT('[3]Cap IRA'!$F$30:$AL$46,('[3]Cap IRA'!$D$30:$D$46=C248)*('[3]Cap IRA'!$F$29:$AL$29=A248)*('[3]Cap IRA'!$F$28:$AL$28=D248))/5)</f>
        <v>0.7426117590000002</v>
      </c>
      <c r="F248" cm="1">
        <f t="array" ref="F248">IF(A248=2025,SUMPRODUCT('[3]Cap IRA'!$F$71:$AL$87,('[3]Cap IRA'!$D$71:$D$87=C248)*('[3]Cap IRA'!$F$70:$AL$70=A248)*('[3]Cap IRA'!$F$69:$AL$69=D248))/4,SUMPRODUCT('[3]Cap IRA'!$F$71:$AL$87,('[3]Cap IRA'!$D$71:$D$87=C248)*('[3]Cap IRA'!$F$70:$AL$70=A248)*('[3]Cap IRA'!$F$69:$AL$69=D248))/5)</f>
        <v>0.7426117590000002</v>
      </c>
      <c r="G248">
        <f t="shared" si="3"/>
        <v>0</v>
      </c>
    </row>
    <row r="249" spans="1:7">
      <c r="A249">
        <v>2035</v>
      </c>
      <c r="B249" t="s">
        <v>21</v>
      </c>
      <c r="C249" t="s">
        <v>9</v>
      </c>
      <c r="D249" t="s">
        <v>26</v>
      </c>
      <c r="E249" cm="1">
        <f t="array" ref="E249">IF(A249=2025,SUMPRODUCT('[3]Cap IRA'!$F$30:$AL$46,('[3]Cap IRA'!$D$30:$D$46=C249)*('[3]Cap IRA'!$F$29:$AL$29=A249)*('[3]Cap IRA'!$F$28:$AL$28=D249))/4,SUMPRODUCT('[3]Cap IRA'!$F$30:$AL$46,('[3]Cap IRA'!$D$30:$D$46=C249)*('[3]Cap IRA'!$F$29:$AL$29=A249)*('[3]Cap IRA'!$F$28:$AL$28=D249))/5)</f>
        <v>1.5265750217999994</v>
      </c>
      <c r="F249" cm="1">
        <f t="array" ref="F249">IF(A249=2025,SUMPRODUCT('[3]Cap IRA'!$F$71:$AL$87,('[3]Cap IRA'!$D$71:$D$87=C249)*('[3]Cap IRA'!$F$70:$AL$70=A249)*('[3]Cap IRA'!$F$69:$AL$69=D249))/4,SUMPRODUCT('[3]Cap IRA'!$F$71:$AL$87,('[3]Cap IRA'!$D$71:$D$87=C249)*('[3]Cap IRA'!$F$70:$AL$70=A249)*('[3]Cap IRA'!$F$69:$AL$69=D249))/5)</f>
        <v>1.5265750217999994</v>
      </c>
      <c r="G249">
        <f t="shared" si="3"/>
        <v>0</v>
      </c>
    </row>
    <row r="250" spans="1:7">
      <c r="A250">
        <v>2035</v>
      </c>
      <c r="B250" t="s">
        <v>21</v>
      </c>
      <c r="C250" t="s">
        <v>10</v>
      </c>
      <c r="D250" t="s">
        <v>26</v>
      </c>
      <c r="E250" cm="1">
        <f t="array" ref="E250">IF(A250=2025,SUMPRODUCT('[3]Cap IRA'!$F$30:$AL$46,('[3]Cap IRA'!$D$30:$D$46=C250)*('[3]Cap IRA'!$F$29:$AL$29=A250)*('[3]Cap IRA'!$F$28:$AL$28=D250))/4,SUMPRODUCT('[3]Cap IRA'!$F$30:$AL$46,('[3]Cap IRA'!$D$30:$D$46=C250)*('[3]Cap IRA'!$F$29:$AL$29=A250)*('[3]Cap IRA'!$F$28:$AL$28=D250))/5)</f>
        <v>0</v>
      </c>
      <c r="F250" cm="1">
        <f t="array" ref="F250">IF(A250=2025,SUMPRODUCT('[3]Cap IRA'!$F$71:$AL$87,('[3]Cap IRA'!$D$71:$D$87=C250)*('[3]Cap IRA'!$F$70:$AL$70=A250)*('[3]Cap IRA'!$F$69:$AL$69=D250))/4,SUMPRODUCT('[3]Cap IRA'!$F$71:$AL$87,('[3]Cap IRA'!$D$71:$D$87=C250)*('[3]Cap IRA'!$F$70:$AL$70=A250)*('[3]Cap IRA'!$F$69:$AL$69=D250))/5)</f>
        <v>0</v>
      </c>
      <c r="G250">
        <f t="shared" si="3"/>
        <v>0</v>
      </c>
    </row>
    <row r="251" spans="1:7">
      <c r="A251">
        <v>2035</v>
      </c>
      <c r="B251" t="s">
        <v>21</v>
      </c>
      <c r="C251" t="s">
        <v>11</v>
      </c>
      <c r="D251" t="s">
        <v>26</v>
      </c>
      <c r="E251" cm="1">
        <f t="array" ref="E251">IF(A251=2025,SUMPRODUCT('[3]Cap IRA'!$F$30:$AL$46,('[3]Cap IRA'!$D$30:$D$46=C251)*('[3]Cap IRA'!$F$29:$AL$29=A251)*('[3]Cap IRA'!$F$28:$AL$28=D251))/4,SUMPRODUCT('[3]Cap IRA'!$F$30:$AL$46,('[3]Cap IRA'!$D$30:$D$46=C251)*('[3]Cap IRA'!$F$29:$AL$29=A251)*('[3]Cap IRA'!$F$28:$AL$28=D251))/5)</f>
        <v>32.45128321819999</v>
      </c>
      <c r="F251" cm="1">
        <f t="array" ref="F251">IF(A251=2025,SUMPRODUCT('[3]Cap IRA'!$F$71:$AL$87,('[3]Cap IRA'!$D$71:$D$87=C251)*('[3]Cap IRA'!$F$70:$AL$70=A251)*('[3]Cap IRA'!$F$69:$AL$69=D251))/4,SUMPRODUCT('[3]Cap IRA'!$F$71:$AL$87,('[3]Cap IRA'!$D$71:$D$87=C251)*('[3]Cap IRA'!$F$70:$AL$70=A251)*('[3]Cap IRA'!$F$69:$AL$69=D251))/5)</f>
        <v>32.45128321819999</v>
      </c>
      <c r="G251">
        <f t="shared" si="3"/>
        <v>0</v>
      </c>
    </row>
    <row r="252" spans="1:7">
      <c r="A252">
        <v>2035</v>
      </c>
      <c r="B252" t="s">
        <v>21</v>
      </c>
      <c r="C252" t="s">
        <v>12</v>
      </c>
      <c r="D252" t="s">
        <v>26</v>
      </c>
      <c r="E252" cm="1">
        <f t="array" ref="E252">IF(A252=2025,SUMPRODUCT('[3]Cap IRA'!$F$30:$AL$46,('[3]Cap IRA'!$D$30:$D$46=C252)*('[3]Cap IRA'!$F$29:$AL$29=A252)*('[3]Cap IRA'!$F$28:$AL$28=D252))/4,SUMPRODUCT('[3]Cap IRA'!$F$30:$AL$46,('[3]Cap IRA'!$D$30:$D$46=C252)*('[3]Cap IRA'!$F$29:$AL$29=A252)*('[3]Cap IRA'!$F$28:$AL$28=D252))/5)</f>
        <v>20.386972711200002</v>
      </c>
      <c r="F252" cm="1">
        <f t="array" ref="F252">IF(A252=2025,SUMPRODUCT('[3]Cap IRA'!$F$71:$AL$87,('[3]Cap IRA'!$D$71:$D$87=C252)*('[3]Cap IRA'!$F$70:$AL$70=A252)*('[3]Cap IRA'!$F$69:$AL$69=D252))/4,SUMPRODUCT('[3]Cap IRA'!$F$71:$AL$87,('[3]Cap IRA'!$D$71:$D$87=C252)*('[3]Cap IRA'!$F$70:$AL$70=A252)*('[3]Cap IRA'!$F$69:$AL$69=D252))/5)</f>
        <v>20.386972711200002</v>
      </c>
      <c r="G252">
        <f t="shared" si="3"/>
        <v>0</v>
      </c>
    </row>
    <row r="253" spans="1:7">
      <c r="A253">
        <v>2035</v>
      </c>
      <c r="B253" t="s">
        <v>21</v>
      </c>
      <c r="C253" t="s">
        <v>13</v>
      </c>
      <c r="D253" t="s">
        <v>26</v>
      </c>
      <c r="E253" cm="1">
        <f t="array" ref="E253">IF(A253=2025,SUMPRODUCT('[3]Cap IRA'!$F$30:$AL$46,('[3]Cap IRA'!$D$30:$D$46=C253)*('[3]Cap IRA'!$F$29:$AL$29=A253)*('[3]Cap IRA'!$F$28:$AL$28=D253))/4,SUMPRODUCT('[3]Cap IRA'!$F$30:$AL$46,('[3]Cap IRA'!$D$30:$D$46=C253)*('[3]Cap IRA'!$F$29:$AL$29=A253)*('[3]Cap IRA'!$F$28:$AL$28=D253))/5)</f>
        <v>3.9927528718906586</v>
      </c>
      <c r="F253" cm="1">
        <f t="array" ref="F253">IF(A253=2025,SUMPRODUCT('[3]Cap IRA'!$F$71:$AL$87,('[3]Cap IRA'!$D$71:$D$87=C253)*('[3]Cap IRA'!$F$70:$AL$70=A253)*('[3]Cap IRA'!$F$69:$AL$69=D253))/4,SUMPRODUCT('[3]Cap IRA'!$F$71:$AL$87,('[3]Cap IRA'!$D$71:$D$87=C253)*('[3]Cap IRA'!$F$70:$AL$70=A253)*('[3]Cap IRA'!$F$69:$AL$69=D253))/5)</f>
        <v>3.9927528718906586</v>
      </c>
      <c r="G253">
        <f t="shared" si="3"/>
        <v>0</v>
      </c>
    </row>
    <row r="254" spans="1:7">
      <c r="A254">
        <v>2035</v>
      </c>
      <c r="B254" t="s">
        <v>21</v>
      </c>
      <c r="C254" t="s">
        <v>14</v>
      </c>
      <c r="D254" t="s">
        <v>26</v>
      </c>
      <c r="E254" cm="1">
        <f t="array" ref="E254">IF(A254=2025,SUMPRODUCT('[3]Cap IRA'!$F$30:$AL$46,('[3]Cap IRA'!$D$30:$D$46=C254)*('[3]Cap IRA'!$F$29:$AL$29=A254)*('[3]Cap IRA'!$F$28:$AL$28=D254))/4,SUMPRODUCT('[3]Cap IRA'!$F$30:$AL$46,('[3]Cap IRA'!$D$30:$D$46=C254)*('[3]Cap IRA'!$F$29:$AL$29=A254)*('[3]Cap IRA'!$F$28:$AL$28=D254))/5)</f>
        <v>0</v>
      </c>
      <c r="F254" cm="1">
        <f t="array" ref="F254">IF(A254=2025,SUMPRODUCT('[3]Cap IRA'!$F$71:$AL$87,('[3]Cap IRA'!$D$71:$D$87=C254)*('[3]Cap IRA'!$F$70:$AL$70=A254)*('[3]Cap IRA'!$F$69:$AL$69=D254))/4,SUMPRODUCT('[3]Cap IRA'!$F$71:$AL$87,('[3]Cap IRA'!$D$71:$D$87=C254)*('[3]Cap IRA'!$F$70:$AL$70=A254)*('[3]Cap IRA'!$F$69:$AL$69=D254))/5)</f>
        <v>0</v>
      </c>
      <c r="G254">
        <f t="shared" si="3"/>
        <v>0</v>
      </c>
    </row>
    <row r="255" spans="1:7">
      <c r="A255">
        <v>2035</v>
      </c>
      <c r="B255" t="s">
        <v>21</v>
      </c>
      <c r="C255" t="s">
        <v>15</v>
      </c>
      <c r="D255" t="s">
        <v>26</v>
      </c>
      <c r="E255" cm="1">
        <f t="array" ref="E255">IF(A255=2025,SUMPRODUCT('[3]Cap IRA'!$F$30:$AL$46,('[3]Cap IRA'!$D$30:$D$46=C255)*('[3]Cap IRA'!$F$29:$AL$29=A255)*('[3]Cap IRA'!$F$28:$AL$28=D255))/4,SUMPRODUCT('[3]Cap IRA'!$F$30:$AL$46,('[3]Cap IRA'!$D$30:$D$46=C255)*('[3]Cap IRA'!$F$29:$AL$29=A255)*('[3]Cap IRA'!$F$28:$AL$28=D255))/5)</f>
        <v>6.0320134421999967</v>
      </c>
      <c r="F255" cm="1">
        <f t="array" ref="F255">IF(A255=2025,SUMPRODUCT('[3]Cap IRA'!$F$71:$AL$87,('[3]Cap IRA'!$D$71:$D$87=C255)*('[3]Cap IRA'!$F$70:$AL$70=A255)*('[3]Cap IRA'!$F$69:$AL$69=D255))/4,SUMPRODUCT('[3]Cap IRA'!$F$71:$AL$87,('[3]Cap IRA'!$D$71:$D$87=C255)*('[3]Cap IRA'!$F$70:$AL$70=A255)*('[3]Cap IRA'!$F$69:$AL$69=D255))/5)</f>
        <v>6.0320134421999967</v>
      </c>
      <c r="G255">
        <f t="shared" si="3"/>
        <v>0</v>
      </c>
    </row>
    <row r="256" spans="1:7">
      <c r="A256">
        <v>2035</v>
      </c>
      <c r="B256" t="s">
        <v>21</v>
      </c>
      <c r="C256" t="s">
        <v>16</v>
      </c>
      <c r="D256" t="s">
        <v>26</v>
      </c>
      <c r="E256" cm="1">
        <f t="array" ref="E256">IF(A256=2025,SUMPRODUCT('[3]Cap IRA'!$F$30:$AL$46,('[3]Cap IRA'!$D$30:$D$46=C256)*('[3]Cap IRA'!$F$29:$AL$29=A256)*('[3]Cap IRA'!$F$28:$AL$28=D256))/4,SUMPRODUCT('[3]Cap IRA'!$F$30:$AL$46,('[3]Cap IRA'!$D$30:$D$46=C256)*('[3]Cap IRA'!$F$29:$AL$29=A256)*('[3]Cap IRA'!$F$28:$AL$28=D256))/5)</f>
        <v>0</v>
      </c>
      <c r="F256" cm="1">
        <f t="array" ref="F256">IF(A256=2025,SUMPRODUCT('[3]Cap IRA'!$F$71:$AL$87,('[3]Cap IRA'!$D$71:$D$87=C256)*('[3]Cap IRA'!$F$70:$AL$70=A256)*('[3]Cap IRA'!$F$69:$AL$69=D256))/4,SUMPRODUCT('[3]Cap IRA'!$F$71:$AL$87,('[3]Cap IRA'!$D$71:$D$87=C256)*('[3]Cap IRA'!$F$70:$AL$70=A256)*('[3]Cap IRA'!$F$69:$AL$69=D256))/5)</f>
        <v>0</v>
      </c>
      <c r="G256">
        <f t="shared" si="3"/>
        <v>0</v>
      </c>
    </row>
    <row r="257" spans="1:7">
      <c r="A257">
        <v>2025</v>
      </c>
      <c r="B257" t="s">
        <v>21</v>
      </c>
      <c r="C257" t="s">
        <v>0</v>
      </c>
      <c r="D257" t="s">
        <v>27</v>
      </c>
      <c r="E257" cm="1">
        <f t="array" ref="E257">IF(A257=2025,SUMPRODUCT('[3]Cap IRA'!$F$30:$AL$46,('[3]Cap IRA'!$D$30:$D$46=C257)*('[3]Cap IRA'!$F$29:$AL$29=A257)*('[3]Cap IRA'!$F$28:$AL$28=D257))/4,SUMPRODUCT('[3]Cap IRA'!$F$30:$AL$46,('[3]Cap IRA'!$D$30:$D$46=C257)*('[3]Cap IRA'!$F$29:$AL$29=A257)*('[3]Cap IRA'!$F$28:$AL$28=D257))/5)</f>
        <v>-0.86347400874997859</v>
      </c>
      <c r="F257" cm="1">
        <f t="array" ref="F257">IF(A257=2025,SUMPRODUCT('[3]Cap IRA'!$F$71:$AL$87,('[3]Cap IRA'!$D$71:$D$87=C257)*('[3]Cap IRA'!$F$70:$AL$70=A257)*('[3]Cap IRA'!$F$69:$AL$69=D257))/4,SUMPRODUCT('[3]Cap IRA'!$F$71:$AL$87,('[3]Cap IRA'!$D$71:$D$87=C257)*('[3]Cap IRA'!$F$70:$AL$70=A257)*('[3]Cap IRA'!$F$69:$AL$69=D257))/5)</f>
        <v>-0.86347400874997859</v>
      </c>
      <c r="G257">
        <f t="shared" si="3"/>
        <v>0</v>
      </c>
    </row>
    <row r="258" spans="1:7">
      <c r="A258">
        <v>2025</v>
      </c>
      <c r="B258" t="s">
        <v>21</v>
      </c>
      <c r="C258" t="s">
        <v>1</v>
      </c>
      <c r="D258" t="s">
        <v>27</v>
      </c>
      <c r="E258" cm="1">
        <f t="array" ref="E258">IF(A258=2025,SUMPRODUCT('[3]Cap IRA'!$F$30:$AL$46,('[3]Cap IRA'!$D$30:$D$46=C258)*('[3]Cap IRA'!$F$29:$AL$29=A258)*('[3]Cap IRA'!$F$28:$AL$28=D258))/4,SUMPRODUCT('[3]Cap IRA'!$F$30:$AL$46,('[3]Cap IRA'!$D$30:$D$46=C258)*('[3]Cap IRA'!$F$29:$AL$29=A258)*('[3]Cap IRA'!$F$28:$AL$28=D258))/5)</f>
        <v>0</v>
      </c>
      <c r="F258" cm="1">
        <f t="array" ref="F258">IF(A258=2025,SUMPRODUCT('[3]Cap IRA'!$F$71:$AL$87,('[3]Cap IRA'!$D$71:$D$87=C258)*('[3]Cap IRA'!$F$70:$AL$70=A258)*('[3]Cap IRA'!$F$69:$AL$69=D258))/4,SUMPRODUCT('[3]Cap IRA'!$F$71:$AL$87,('[3]Cap IRA'!$D$71:$D$87=C258)*('[3]Cap IRA'!$F$70:$AL$70=A258)*('[3]Cap IRA'!$F$69:$AL$69=D258))/5)</f>
        <v>0</v>
      </c>
      <c r="G258">
        <f t="shared" si="3"/>
        <v>0</v>
      </c>
    </row>
    <row r="259" spans="1:7">
      <c r="A259">
        <v>2025</v>
      </c>
      <c r="B259" t="s">
        <v>21</v>
      </c>
      <c r="C259" t="s">
        <v>2</v>
      </c>
      <c r="D259" t="s">
        <v>27</v>
      </c>
      <c r="E259" cm="1">
        <f t="array" ref="E259">IF(A259=2025,SUMPRODUCT('[3]Cap IRA'!$F$30:$AL$46,('[3]Cap IRA'!$D$30:$D$46=C259)*('[3]Cap IRA'!$F$29:$AL$29=A259)*('[3]Cap IRA'!$F$28:$AL$28=D259))/4,SUMPRODUCT('[3]Cap IRA'!$F$30:$AL$46,('[3]Cap IRA'!$D$30:$D$46=C259)*('[3]Cap IRA'!$F$29:$AL$29=A259)*('[3]Cap IRA'!$F$28:$AL$28=D259))/5)</f>
        <v>5.8971450572500039</v>
      </c>
      <c r="F259" cm="1">
        <f t="array" ref="F259">IF(A259=2025,SUMPRODUCT('[3]Cap IRA'!$F$71:$AL$87,('[3]Cap IRA'!$D$71:$D$87=C259)*('[3]Cap IRA'!$F$70:$AL$70=A259)*('[3]Cap IRA'!$F$69:$AL$69=D259))/4,SUMPRODUCT('[3]Cap IRA'!$F$71:$AL$87,('[3]Cap IRA'!$D$71:$D$87=C259)*('[3]Cap IRA'!$F$70:$AL$70=A259)*('[3]Cap IRA'!$F$69:$AL$69=D259))/5)</f>
        <v>5.8971450572500039</v>
      </c>
      <c r="G259">
        <f t="shared" ref="G259:G322" si="4">E259-F259</f>
        <v>0</v>
      </c>
    </row>
    <row r="260" spans="1:7">
      <c r="A260">
        <v>2025</v>
      </c>
      <c r="B260" t="s">
        <v>21</v>
      </c>
      <c r="C260" t="s">
        <v>3</v>
      </c>
      <c r="D260" t="s">
        <v>27</v>
      </c>
      <c r="E260" cm="1">
        <f t="array" ref="E260">IF(A260=2025,SUMPRODUCT('[3]Cap IRA'!$F$30:$AL$46,('[3]Cap IRA'!$D$30:$D$46=C260)*('[3]Cap IRA'!$F$29:$AL$29=A260)*('[3]Cap IRA'!$F$28:$AL$28=D260))/4,SUMPRODUCT('[3]Cap IRA'!$F$30:$AL$46,('[3]Cap IRA'!$D$30:$D$46=C260)*('[3]Cap IRA'!$F$29:$AL$29=A260)*('[3]Cap IRA'!$F$28:$AL$28=D260))/5)</f>
        <v>-10.260223</v>
      </c>
      <c r="F260" cm="1">
        <f t="array" ref="F260">IF(A260=2025,SUMPRODUCT('[3]Cap IRA'!$F$71:$AL$87,('[3]Cap IRA'!$D$71:$D$87=C260)*('[3]Cap IRA'!$F$70:$AL$70=A260)*('[3]Cap IRA'!$F$69:$AL$69=D260))/4,SUMPRODUCT('[3]Cap IRA'!$F$71:$AL$87,('[3]Cap IRA'!$D$71:$D$87=C260)*('[3]Cap IRA'!$F$70:$AL$70=A260)*('[3]Cap IRA'!$F$69:$AL$69=D260))/5)</f>
        <v>-10.260223</v>
      </c>
      <c r="G260">
        <f t="shared" si="4"/>
        <v>0</v>
      </c>
    </row>
    <row r="261" spans="1:7">
      <c r="A261">
        <v>2025</v>
      </c>
      <c r="B261" t="s">
        <v>21</v>
      </c>
      <c r="C261" t="s">
        <v>4</v>
      </c>
      <c r="D261" t="s">
        <v>27</v>
      </c>
      <c r="E261" cm="1">
        <f t="array" ref="E261">IF(A261=2025,SUMPRODUCT('[3]Cap IRA'!$F$30:$AL$46,('[3]Cap IRA'!$D$30:$D$46=C261)*('[3]Cap IRA'!$F$29:$AL$29=A261)*('[3]Cap IRA'!$F$28:$AL$28=D261))/4,SUMPRODUCT('[3]Cap IRA'!$F$30:$AL$46,('[3]Cap IRA'!$D$30:$D$46=C261)*('[3]Cap IRA'!$F$29:$AL$29=A261)*('[3]Cap IRA'!$F$28:$AL$28=D261))/5)</f>
        <v>0</v>
      </c>
      <c r="F261" cm="1">
        <f t="array" ref="F261">IF(A261=2025,SUMPRODUCT('[3]Cap IRA'!$F$71:$AL$87,('[3]Cap IRA'!$D$71:$D$87=C261)*('[3]Cap IRA'!$F$70:$AL$70=A261)*('[3]Cap IRA'!$F$69:$AL$69=D261))/4,SUMPRODUCT('[3]Cap IRA'!$F$71:$AL$87,('[3]Cap IRA'!$D$71:$D$87=C261)*('[3]Cap IRA'!$F$70:$AL$70=A261)*('[3]Cap IRA'!$F$69:$AL$69=D261))/5)</f>
        <v>0</v>
      </c>
      <c r="G261">
        <f t="shared" si="4"/>
        <v>0</v>
      </c>
    </row>
    <row r="262" spans="1:7">
      <c r="A262">
        <v>2025</v>
      </c>
      <c r="B262" t="s">
        <v>21</v>
      </c>
      <c r="C262" t="s">
        <v>5</v>
      </c>
      <c r="D262" t="s">
        <v>27</v>
      </c>
      <c r="E262" cm="1">
        <f t="array" ref="E262">IF(A262=2025,SUMPRODUCT('[3]Cap IRA'!$F$30:$AL$46,('[3]Cap IRA'!$D$30:$D$46=C262)*('[3]Cap IRA'!$F$29:$AL$29=A262)*('[3]Cap IRA'!$F$28:$AL$28=D262))/4,SUMPRODUCT('[3]Cap IRA'!$F$30:$AL$46,('[3]Cap IRA'!$D$30:$D$46=C262)*('[3]Cap IRA'!$F$29:$AL$29=A262)*('[3]Cap IRA'!$F$28:$AL$28=D262))/5)</f>
        <v>-25.859657727319508</v>
      </c>
      <c r="F262" cm="1">
        <f t="array" ref="F262">IF(A262=2025,SUMPRODUCT('[3]Cap IRA'!$F$71:$AL$87,('[3]Cap IRA'!$D$71:$D$87=C262)*('[3]Cap IRA'!$F$70:$AL$70=A262)*('[3]Cap IRA'!$F$69:$AL$69=D262))/4,SUMPRODUCT('[3]Cap IRA'!$F$71:$AL$87,('[3]Cap IRA'!$D$71:$D$87=C262)*('[3]Cap IRA'!$F$70:$AL$70=A262)*('[3]Cap IRA'!$F$69:$AL$69=D262))/5)</f>
        <v>-25.859657727319508</v>
      </c>
      <c r="G262">
        <f t="shared" si="4"/>
        <v>0</v>
      </c>
    </row>
    <row r="263" spans="1:7">
      <c r="A263">
        <v>2025</v>
      </c>
      <c r="B263" t="s">
        <v>21</v>
      </c>
      <c r="C263" t="s">
        <v>6</v>
      </c>
      <c r="D263" t="s">
        <v>27</v>
      </c>
      <c r="E263" cm="1">
        <f t="array" ref="E263">IF(A263=2025,SUMPRODUCT('[3]Cap IRA'!$F$30:$AL$46,('[3]Cap IRA'!$D$30:$D$46=C263)*('[3]Cap IRA'!$F$29:$AL$29=A263)*('[3]Cap IRA'!$F$28:$AL$28=D263))/4,SUMPRODUCT('[3]Cap IRA'!$F$30:$AL$46,('[3]Cap IRA'!$D$30:$D$46=C263)*('[3]Cap IRA'!$F$29:$AL$29=A263)*('[3]Cap IRA'!$F$28:$AL$28=D263))/5)</f>
        <v>1.5000000000000002</v>
      </c>
      <c r="F263" cm="1">
        <f t="array" ref="F263">IF(A263=2025,SUMPRODUCT('[3]Cap IRA'!$F$71:$AL$87,('[3]Cap IRA'!$D$71:$D$87=C263)*('[3]Cap IRA'!$F$70:$AL$70=A263)*('[3]Cap IRA'!$F$69:$AL$69=D263))/4,SUMPRODUCT('[3]Cap IRA'!$F$71:$AL$87,('[3]Cap IRA'!$D$71:$D$87=C263)*('[3]Cap IRA'!$F$70:$AL$70=A263)*('[3]Cap IRA'!$F$69:$AL$69=D263))/5)</f>
        <v>1.5000000000000002</v>
      </c>
      <c r="G263">
        <f t="shared" si="4"/>
        <v>0</v>
      </c>
    </row>
    <row r="264" spans="1:7">
      <c r="A264">
        <v>2025</v>
      </c>
      <c r="B264" t="s">
        <v>21</v>
      </c>
      <c r="C264" t="s">
        <v>7</v>
      </c>
      <c r="D264" t="s">
        <v>27</v>
      </c>
      <c r="E264" cm="1">
        <f t="array" ref="E264">IF(A264=2025,SUMPRODUCT('[3]Cap IRA'!$F$30:$AL$46,('[3]Cap IRA'!$D$30:$D$46=C264)*('[3]Cap IRA'!$F$29:$AL$29=A264)*('[3]Cap IRA'!$F$28:$AL$28=D264))/4,SUMPRODUCT('[3]Cap IRA'!$F$30:$AL$46,('[3]Cap IRA'!$D$30:$D$46=C264)*('[3]Cap IRA'!$F$29:$AL$29=A264)*('[3]Cap IRA'!$F$28:$AL$28=D264))/5)</f>
        <v>5.565094032999923</v>
      </c>
      <c r="F264" cm="1">
        <f t="array" ref="F264">IF(A264=2025,SUMPRODUCT('[3]Cap IRA'!$F$71:$AL$87,('[3]Cap IRA'!$D$71:$D$87=C264)*('[3]Cap IRA'!$F$70:$AL$70=A264)*('[3]Cap IRA'!$F$69:$AL$69=D264))/4,SUMPRODUCT('[3]Cap IRA'!$F$71:$AL$87,('[3]Cap IRA'!$D$71:$D$87=C264)*('[3]Cap IRA'!$F$70:$AL$70=A264)*('[3]Cap IRA'!$F$69:$AL$69=D264))/5)</f>
        <v>5.565094032999923</v>
      </c>
      <c r="G264">
        <f t="shared" si="4"/>
        <v>0</v>
      </c>
    </row>
    <row r="265" spans="1:7">
      <c r="A265">
        <v>2025</v>
      </c>
      <c r="B265" t="s">
        <v>21</v>
      </c>
      <c r="C265" t="s">
        <v>8</v>
      </c>
      <c r="D265" t="s">
        <v>27</v>
      </c>
      <c r="E265" cm="1">
        <f t="array" ref="E265">IF(A265=2025,SUMPRODUCT('[3]Cap IRA'!$F$30:$AL$46,('[3]Cap IRA'!$D$30:$D$46=C265)*('[3]Cap IRA'!$F$29:$AL$29=A265)*('[3]Cap IRA'!$F$28:$AL$28=D265))/4,SUMPRODUCT('[3]Cap IRA'!$F$30:$AL$46,('[3]Cap IRA'!$D$30:$D$46=C265)*('[3]Cap IRA'!$F$29:$AL$29=A265)*('[3]Cap IRA'!$F$28:$AL$28=D265))/5)</f>
        <v>0</v>
      </c>
      <c r="F265" cm="1">
        <f t="array" ref="F265">IF(A265=2025,SUMPRODUCT('[3]Cap IRA'!$F$71:$AL$87,('[3]Cap IRA'!$D$71:$D$87=C265)*('[3]Cap IRA'!$F$70:$AL$70=A265)*('[3]Cap IRA'!$F$69:$AL$69=D265))/4,SUMPRODUCT('[3]Cap IRA'!$F$71:$AL$87,('[3]Cap IRA'!$D$71:$D$87=C265)*('[3]Cap IRA'!$F$70:$AL$70=A265)*('[3]Cap IRA'!$F$69:$AL$69=D265))/5)</f>
        <v>0</v>
      </c>
      <c r="G265">
        <f t="shared" si="4"/>
        <v>0</v>
      </c>
    </row>
    <row r="266" spans="1:7">
      <c r="A266">
        <v>2025</v>
      </c>
      <c r="B266" t="s">
        <v>21</v>
      </c>
      <c r="C266" t="s">
        <v>9</v>
      </c>
      <c r="D266" t="s">
        <v>27</v>
      </c>
      <c r="E266" cm="1">
        <f t="array" ref="E266">IF(A266=2025,SUMPRODUCT('[3]Cap IRA'!$F$30:$AL$46,('[3]Cap IRA'!$D$30:$D$46=C266)*('[3]Cap IRA'!$F$29:$AL$29=A266)*('[3]Cap IRA'!$F$28:$AL$28=D266))/4,SUMPRODUCT('[3]Cap IRA'!$F$30:$AL$46,('[3]Cap IRA'!$D$30:$D$46=C266)*('[3]Cap IRA'!$F$29:$AL$29=A266)*('[3]Cap IRA'!$F$28:$AL$28=D266))/5)</f>
        <v>-0.80720315199999959</v>
      </c>
      <c r="F266" cm="1">
        <f t="array" ref="F266">IF(A266=2025,SUMPRODUCT('[3]Cap IRA'!$F$71:$AL$87,('[3]Cap IRA'!$D$71:$D$87=C266)*('[3]Cap IRA'!$F$70:$AL$70=A266)*('[3]Cap IRA'!$F$69:$AL$69=D266))/4,SUMPRODUCT('[3]Cap IRA'!$F$71:$AL$87,('[3]Cap IRA'!$D$71:$D$87=C266)*('[3]Cap IRA'!$F$70:$AL$70=A266)*('[3]Cap IRA'!$F$69:$AL$69=D266))/5)</f>
        <v>-0.80720315199999959</v>
      </c>
      <c r="G266">
        <f t="shared" si="4"/>
        <v>0</v>
      </c>
    </row>
    <row r="267" spans="1:7">
      <c r="A267">
        <v>2025</v>
      </c>
      <c r="B267" t="s">
        <v>21</v>
      </c>
      <c r="C267" t="s">
        <v>10</v>
      </c>
      <c r="D267" t="s">
        <v>27</v>
      </c>
      <c r="E267" cm="1">
        <f t="array" ref="E267">IF(A267=2025,SUMPRODUCT('[3]Cap IRA'!$F$30:$AL$46,('[3]Cap IRA'!$D$30:$D$46=C267)*('[3]Cap IRA'!$F$29:$AL$29=A267)*('[3]Cap IRA'!$F$28:$AL$28=D267))/4,SUMPRODUCT('[3]Cap IRA'!$F$30:$AL$46,('[3]Cap IRA'!$D$30:$D$46=C267)*('[3]Cap IRA'!$F$29:$AL$29=A267)*('[3]Cap IRA'!$F$28:$AL$28=D267))/5)</f>
        <v>0</v>
      </c>
      <c r="F267" cm="1">
        <f t="array" ref="F267">IF(A267=2025,SUMPRODUCT('[3]Cap IRA'!$F$71:$AL$87,('[3]Cap IRA'!$D$71:$D$87=C267)*('[3]Cap IRA'!$F$70:$AL$70=A267)*('[3]Cap IRA'!$F$69:$AL$69=D267))/4,SUMPRODUCT('[3]Cap IRA'!$F$71:$AL$87,('[3]Cap IRA'!$D$71:$D$87=C267)*('[3]Cap IRA'!$F$70:$AL$70=A267)*('[3]Cap IRA'!$F$69:$AL$69=D267))/5)</f>
        <v>0</v>
      </c>
      <c r="G267">
        <f t="shared" si="4"/>
        <v>0</v>
      </c>
    </row>
    <row r="268" spans="1:7">
      <c r="A268">
        <v>2025</v>
      </c>
      <c r="B268" t="s">
        <v>21</v>
      </c>
      <c r="C268" t="s">
        <v>11</v>
      </c>
      <c r="D268" t="s">
        <v>27</v>
      </c>
      <c r="E268" cm="1">
        <f t="array" ref="E268">IF(A268=2025,SUMPRODUCT('[3]Cap IRA'!$F$30:$AL$46,('[3]Cap IRA'!$D$30:$D$46=C268)*('[3]Cap IRA'!$F$29:$AL$29=A268)*('[3]Cap IRA'!$F$28:$AL$28=D268))/4,SUMPRODUCT('[3]Cap IRA'!$F$30:$AL$46,('[3]Cap IRA'!$D$30:$D$46=C268)*('[3]Cap IRA'!$F$29:$AL$29=A268)*('[3]Cap IRA'!$F$28:$AL$28=D268))/5)</f>
        <v>-0.98797640975000434</v>
      </c>
      <c r="F268" cm="1">
        <f t="array" ref="F268">IF(A268=2025,SUMPRODUCT('[3]Cap IRA'!$F$71:$AL$87,('[3]Cap IRA'!$D$71:$D$87=C268)*('[3]Cap IRA'!$F$70:$AL$70=A268)*('[3]Cap IRA'!$F$69:$AL$69=D268))/4,SUMPRODUCT('[3]Cap IRA'!$F$71:$AL$87,('[3]Cap IRA'!$D$71:$D$87=C268)*('[3]Cap IRA'!$F$70:$AL$70=A268)*('[3]Cap IRA'!$F$69:$AL$69=D268))/5)</f>
        <v>-0.98797640975000434</v>
      </c>
      <c r="G268">
        <f t="shared" si="4"/>
        <v>0</v>
      </c>
    </row>
    <row r="269" spans="1:7">
      <c r="A269">
        <v>2025</v>
      </c>
      <c r="B269" t="s">
        <v>21</v>
      </c>
      <c r="C269" t="s">
        <v>12</v>
      </c>
      <c r="D269" t="s">
        <v>27</v>
      </c>
      <c r="E269" cm="1">
        <f t="array" ref="E269">IF(A269=2025,SUMPRODUCT('[3]Cap IRA'!$F$30:$AL$46,('[3]Cap IRA'!$D$30:$D$46=C269)*('[3]Cap IRA'!$F$29:$AL$29=A269)*('[3]Cap IRA'!$F$28:$AL$28=D269))/4,SUMPRODUCT('[3]Cap IRA'!$F$30:$AL$46,('[3]Cap IRA'!$D$30:$D$46=C269)*('[3]Cap IRA'!$F$29:$AL$29=A269)*('[3]Cap IRA'!$F$28:$AL$28=D269))/5)</f>
        <v>16.472739115647485</v>
      </c>
      <c r="F269" cm="1">
        <f t="array" ref="F269">IF(A269=2025,SUMPRODUCT('[3]Cap IRA'!$F$71:$AL$87,('[3]Cap IRA'!$D$71:$D$87=C269)*('[3]Cap IRA'!$F$70:$AL$70=A269)*('[3]Cap IRA'!$F$69:$AL$69=D269))/4,SUMPRODUCT('[3]Cap IRA'!$F$71:$AL$87,('[3]Cap IRA'!$D$71:$D$87=C269)*('[3]Cap IRA'!$F$70:$AL$70=A269)*('[3]Cap IRA'!$F$69:$AL$69=D269))/5)</f>
        <v>16.472739115647485</v>
      </c>
      <c r="G269">
        <f t="shared" si="4"/>
        <v>0</v>
      </c>
    </row>
    <row r="270" spans="1:7">
      <c r="A270">
        <v>2025</v>
      </c>
      <c r="B270" t="s">
        <v>21</v>
      </c>
      <c r="C270" t="s">
        <v>13</v>
      </c>
      <c r="D270" t="s">
        <v>27</v>
      </c>
      <c r="E270" cm="1">
        <f t="array" ref="E270">IF(A270=2025,SUMPRODUCT('[3]Cap IRA'!$F$30:$AL$46,('[3]Cap IRA'!$D$30:$D$46=C270)*('[3]Cap IRA'!$F$29:$AL$29=A270)*('[3]Cap IRA'!$F$28:$AL$28=D270))/4,SUMPRODUCT('[3]Cap IRA'!$F$30:$AL$46,('[3]Cap IRA'!$D$30:$D$46=C270)*('[3]Cap IRA'!$F$29:$AL$29=A270)*('[3]Cap IRA'!$F$28:$AL$28=D270))/5)</f>
        <v>-8.25</v>
      </c>
      <c r="F270" cm="1">
        <f t="array" ref="F270">IF(A270=2025,SUMPRODUCT('[3]Cap IRA'!$F$71:$AL$87,('[3]Cap IRA'!$D$71:$D$87=C270)*('[3]Cap IRA'!$F$70:$AL$70=A270)*('[3]Cap IRA'!$F$69:$AL$69=D270))/4,SUMPRODUCT('[3]Cap IRA'!$F$71:$AL$87,('[3]Cap IRA'!$D$71:$D$87=C270)*('[3]Cap IRA'!$F$70:$AL$70=A270)*('[3]Cap IRA'!$F$69:$AL$69=D270))/5)</f>
        <v>-8.25</v>
      </c>
      <c r="G270">
        <f t="shared" si="4"/>
        <v>0</v>
      </c>
    </row>
    <row r="271" spans="1:7">
      <c r="A271">
        <v>2025</v>
      </c>
      <c r="B271" t="s">
        <v>21</v>
      </c>
      <c r="C271" t="s">
        <v>14</v>
      </c>
      <c r="D271" t="s">
        <v>27</v>
      </c>
      <c r="E271" cm="1">
        <f t="array" ref="E271">IF(A271=2025,SUMPRODUCT('[3]Cap IRA'!$F$30:$AL$46,('[3]Cap IRA'!$D$30:$D$46=C271)*('[3]Cap IRA'!$F$29:$AL$29=A271)*('[3]Cap IRA'!$F$28:$AL$28=D271))/4,SUMPRODUCT('[3]Cap IRA'!$F$30:$AL$46,('[3]Cap IRA'!$D$30:$D$46=C271)*('[3]Cap IRA'!$F$29:$AL$29=A271)*('[3]Cap IRA'!$F$28:$AL$28=D271))/5)</f>
        <v>0</v>
      </c>
      <c r="F271" cm="1">
        <f t="array" ref="F271">IF(A271=2025,SUMPRODUCT('[3]Cap IRA'!$F$71:$AL$87,('[3]Cap IRA'!$D$71:$D$87=C271)*('[3]Cap IRA'!$F$70:$AL$70=A271)*('[3]Cap IRA'!$F$69:$AL$69=D271))/4,SUMPRODUCT('[3]Cap IRA'!$F$71:$AL$87,('[3]Cap IRA'!$D$71:$D$87=C271)*('[3]Cap IRA'!$F$70:$AL$70=A271)*('[3]Cap IRA'!$F$69:$AL$69=D271))/5)</f>
        <v>0</v>
      </c>
      <c r="G271">
        <f t="shared" si="4"/>
        <v>0</v>
      </c>
    </row>
    <row r="272" spans="1:7">
      <c r="A272">
        <v>2025</v>
      </c>
      <c r="B272" t="s">
        <v>21</v>
      </c>
      <c r="C272" t="s">
        <v>15</v>
      </c>
      <c r="D272" t="s">
        <v>27</v>
      </c>
      <c r="E272" cm="1">
        <f t="array" ref="E272">IF(A272=2025,SUMPRODUCT('[3]Cap IRA'!$F$30:$AL$46,('[3]Cap IRA'!$D$30:$D$46=C272)*('[3]Cap IRA'!$F$29:$AL$29=A272)*('[3]Cap IRA'!$F$28:$AL$28=D272))/4,SUMPRODUCT('[3]Cap IRA'!$F$30:$AL$46,('[3]Cap IRA'!$D$30:$D$46=C272)*('[3]Cap IRA'!$F$29:$AL$29=A272)*('[3]Cap IRA'!$F$28:$AL$28=D272))/5)</f>
        <v>-0.30821077524999918</v>
      </c>
      <c r="F272" cm="1">
        <f t="array" ref="F272">IF(A272=2025,SUMPRODUCT('[3]Cap IRA'!$F$71:$AL$87,('[3]Cap IRA'!$D$71:$D$87=C272)*('[3]Cap IRA'!$F$70:$AL$70=A272)*('[3]Cap IRA'!$F$69:$AL$69=D272))/4,SUMPRODUCT('[3]Cap IRA'!$F$71:$AL$87,('[3]Cap IRA'!$D$71:$D$87=C272)*('[3]Cap IRA'!$F$70:$AL$70=A272)*('[3]Cap IRA'!$F$69:$AL$69=D272))/5)</f>
        <v>-0.30821077524999918</v>
      </c>
      <c r="G272">
        <f t="shared" si="4"/>
        <v>0</v>
      </c>
    </row>
    <row r="273" spans="1:7">
      <c r="A273">
        <v>2025</v>
      </c>
      <c r="B273" t="s">
        <v>21</v>
      </c>
      <c r="C273" t="s">
        <v>16</v>
      </c>
      <c r="D273" t="s">
        <v>27</v>
      </c>
      <c r="E273" cm="1">
        <f t="array" ref="E273">IF(A273=2025,SUMPRODUCT('[3]Cap IRA'!$F$30:$AL$46,('[3]Cap IRA'!$D$30:$D$46=C273)*('[3]Cap IRA'!$F$29:$AL$29=A273)*('[3]Cap IRA'!$F$28:$AL$28=D273))/4,SUMPRODUCT('[3]Cap IRA'!$F$30:$AL$46,('[3]Cap IRA'!$D$30:$D$46=C273)*('[3]Cap IRA'!$F$29:$AL$29=A273)*('[3]Cap IRA'!$F$28:$AL$28=D273))/5)</f>
        <v>0</v>
      </c>
      <c r="F273" cm="1">
        <f t="array" ref="F273">IF(A273=2025,SUMPRODUCT('[3]Cap IRA'!$F$71:$AL$87,('[3]Cap IRA'!$D$71:$D$87=C273)*('[3]Cap IRA'!$F$70:$AL$70=A273)*('[3]Cap IRA'!$F$69:$AL$69=D273))/4,SUMPRODUCT('[3]Cap IRA'!$F$71:$AL$87,('[3]Cap IRA'!$D$71:$D$87=C273)*('[3]Cap IRA'!$F$70:$AL$70=A273)*('[3]Cap IRA'!$F$69:$AL$69=D273))/5)</f>
        <v>0</v>
      </c>
      <c r="G273">
        <f t="shared" si="4"/>
        <v>0</v>
      </c>
    </row>
    <row r="274" spans="1:7">
      <c r="A274">
        <v>2030</v>
      </c>
      <c r="B274" t="s">
        <v>21</v>
      </c>
      <c r="C274" t="s">
        <v>0</v>
      </c>
      <c r="D274" t="s">
        <v>27</v>
      </c>
      <c r="E274" cm="1">
        <f t="array" ref="E274">IF(A274=2025,SUMPRODUCT('[3]Cap IRA'!$F$30:$AL$46,('[3]Cap IRA'!$D$30:$D$46=C274)*('[3]Cap IRA'!$F$29:$AL$29=A274)*('[3]Cap IRA'!$F$28:$AL$28=D274))/4,SUMPRODUCT('[3]Cap IRA'!$F$30:$AL$46,('[3]Cap IRA'!$D$30:$D$46=C274)*('[3]Cap IRA'!$F$29:$AL$29=A274)*('[3]Cap IRA'!$F$28:$AL$28=D274))/5)</f>
        <v>-1.3888198738000028</v>
      </c>
      <c r="F274" cm="1">
        <f t="array" ref="F274">IF(A274=2025,SUMPRODUCT('[3]Cap IRA'!$F$71:$AL$87,('[3]Cap IRA'!$D$71:$D$87=C274)*('[3]Cap IRA'!$F$70:$AL$70=A274)*('[3]Cap IRA'!$F$69:$AL$69=D274))/4,SUMPRODUCT('[3]Cap IRA'!$F$71:$AL$87,('[3]Cap IRA'!$D$71:$D$87=C274)*('[3]Cap IRA'!$F$70:$AL$70=A274)*('[3]Cap IRA'!$F$69:$AL$69=D274))/5)</f>
        <v>-1.3888198738000028</v>
      </c>
      <c r="G274">
        <f t="shared" si="4"/>
        <v>0</v>
      </c>
    </row>
    <row r="275" spans="1:7">
      <c r="A275">
        <v>2030</v>
      </c>
      <c r="B275" t="s">
        <v>21</v>
      </c>
      <c r="C275" t="s">
        <v>1</v>
      </c>
      <c r="D275" t="s">
        <v>27</v>
      </c>
      <c r="E275" cm="1">
        <f t="array" ref="E275">IF(A275=2025,SUMPRODUCT('[3]Cap IRA'!$F$30:$AL$46,('[3]Cap IRA'!$D$30:$D$46=C275)*('[3]Cap IRA'!$F$29:$AL$29=A275)*('[3]Cap IRA'!$F$28:$AL$28=D275))/4,SUMPRODUCT('[3]Cap IRA'!$F$30:$AL$46,('[3]Cap IRA'!$D$30:$D$46=C275)*('[3]Cap IRA'!$F$29:$AL$29=A275)*('[3]Cap IRA'!$F$28:$AL$28=D275))/5)</f>
        <v>0</v>
      </c>
      <c r="F275" cm="1">
        <f t="array" ref="F275">IF(A275=2025,SUMPRODUCT('[3]Cap IRA'!$F$71:$AL$87,('[3]Cap IRA'!$D$71:$D$87=C275)*('[3]Cap IRA'!$F$70:$AL$70=A275)*('[3]Cap IRA'!$F$69:$AL$69=D275))/4,SUMPRODUCT('[3]Cap IRA'!$F$71:$AL$87,('[3]Cap IRA'!$D$71:$D$87=C275)*('[3]Cap IRA'!$F$70:$AL$70=A275)*('[3]Cap IRA'!$F$69:$AL$69=D275))/5)</f>
        <v>0</v>
      </c>
      <c r="G275">
        <f t="shared" si="4"/>
        <v>0</v>
      </c>
    </row>
    <row r="276" spans="1:7">
      <c r="A276">
        <v>2030</v>
      </c>
      <c r="B276" t="s">
        <v>21</v>
      </c>
      <c r="C276" t="s">
        <v>2</v>
      </c>
      <c r="D276" t="s">
        <v>27</v>
      </c>
      <c r="E276" cm="1">
        <f t="array" ref="E276">IF(A276=2025,SUMPRODUCT('[3]Cap IRA'!$F$30:$AL$46,('[3]Cap IRA'!$D$30:$D$46=C276)*('[3]Cap IRA'!$F$29:$AL$29=A276)*('[3]Cap IRA'!$F$28:$AL$28=D276))/4,SUMPRODUCT('[3]Cap IRA'!$F$30:$AL$46,('[3]Cap IRA'!$D$30:$D$46=C276)*('[3]Cap IRA'!$F$29:$AL$29=A276)*('[3]Cap IRA'!$F$28:$AL$28=D276))/5)</f>
        <v>0.70952135419999818</v>
      </c>
      <c r="F276" cm="1">
        <f t="array" ref="F276">IF(A276=2025,SUMPRODUCT('[3]Cap IRA'!$F$71:$AL$87,('[3]Cap IRA'!$D$71:$D$87=C276)*('[3]Cap IRA'!$F$70:$AL$70=A276)*('[3]Cap IRA'!$F$69:$AL$69=D276))/4,SUMPRODUCT('[3]Cap IRA'!$F$71:$AL$87,('[3]Cap IRA'!$D$71:$D$87=C276)*('[3]Cap IRA'!$F$70:$AL$70=A276)*('[3]Cap IRA'!$F$69:$AL$69=D276))/5)</f>
        <v>0.70952135419999818</v>
      </c>
      <c r="G276">
        <f t="shared" si="4"/>
        <v>0</v>
      </c>
    </row>
    <row r="277" spans="1:7">
      <c r="A277">
        <v>2030</v>
      </c>
      <c r="B277" t="s">
        <v>21</v>
      </c>
      <c r="C277" t="s">
        <v>3</v>
      </c>
      <c r="D277" t="s">
        <v>27</v>
      </c>
      <c r="E277" cm="1">
        <f t="array" ref="E277">IF(A277=2025,SUMPRODUCT('[3]Cap IRA'!$F$30:$AL$46,('[3]Cap IRA'!$D$30:$D$46=C277)*('[3]Cap IRA'!$F$29:$AL$29=A277)*('[3]Cap IRA'!$F$28:$AL$28=D277))/4,SUMPRODUCT('[3]Cap IRA'!$F$30:$AL$46,('[3]Cap IRA'!$D$30:$D$46=C277)*('[3]Cap IRA'!$F$29:$AL$29=A277)*('[3]Cap IRA'!$F$28:$AL$28=D277))/5)</f>
        <v>-1.6000000000000014E-3</v>
      </c>
      <c r="F277" cm="1">
        <f t="array" ref="F277">IF(A277=2025,SUMPRODUCT('[3]Cap IRA'!$F$71:$AL$87,('[3]Cap IRA'!$D$71:$D$87=C277)*('[3]Cap IRA'!$F$70:$AL$70=A277)*('[3]Cap IRA'!$F$69:$AL$69=D277))/4,SUMPRODUCT('[3]Cap IRA'!$F$71:$AL$87,('[3]Cap IRA'!$D$71:$D$87=C277)*('[3]Cap IRA'!$F$70:$AL$70=A277)*('[3]Cap IRA'!$F$69:$AL$69=D277))/5)</f>
        <v>-1.6000000000000014E-3</v>
      </c>
      <c r="G277">
        <f t="shared" si="4"/>
        <v>0</v>
      </c>
    </row>
    <row r="278" spans="1:7">
      <c r="A278">
        <v>2030</v>
      </c>
      <c r="B278" t="s">
        <v>21</v>
      </c>
      <c r="C278" t="s">
        <v>4</v>
      </c>
      <c r="D278" t="s">
        <v>27</v>
      </c>
      <c r="E278" cm="1">
        <f t="array" ref="E278">IF(A278=2025,SUMPRODUCT('[3]Cap IRA'!$F$30:$AL$46,('[3]Cap IRA'!$D$30:$D$46=C278)*('[3]Cap IRA'!$F$29:$AL$29=A278)*('[3]Cap IRA'!$F$28:$AL$28=D278))/4,SUMPRODUCT('[3]Cap IRA'!$F$30:$AL$46,('[3]Cap IRA'!$D$30:$D$46=C278)*('[3]Cap IRA'!$F$29:$AL$29=A278)*('[3]Cap IRA'!$F$28:$AL$28=D278))/5)</f>
        <v>0</v>
      </c>
      <c r="F278" cm="1">
        <f t="array" ref="F278">IF(A278=2025,SUMPRODUCT('[3]Cap IRA'!$F$71:$AL$87,('[3]Cap IRA'!$D$71:$D$87=C278)*('[3]Cap IRA'!$F$70:$AL$70=A278)*('[3]Cap IRA'!$F$69:$AL$69=D278))/4,SUMPRODUCT('[3]Cap IRA'!$F$71:$AL$87,('[3]Cap IRA'!$D$71:$D$87=C278)*('[3]Cap IRA'!$F$70:$AL$70=A278)*('[3]Cap IRA'!$F$69:$AL$69=D278))/5)</f>
        <v>0</v>
      </c>
      <c r="G278">
        <f t="shared" si="4"/>
        <v>0</v>
      </c>
    </row>
    <row r="279" spans="1:7">
      <c r="A279">
        <v>2030</v>
      </c>
      <c r="B279" t="s">
        <v>21</v>
      </c>
      <c r="C279" t="s">
        <v>5</v>
      </c>
      <c r="D279" t="s">
        <v>27</v>
      </c>
      <c r="E279" cm="1">
        <f t="array" ref="E279">IF(A279=2025,SUMPRODUCT('[3]Cap IRA'!$F$30:$AL$46,('[3]Cap IRA'!$D$30:$D$46=C279)*('[3]Cap IRA'!$F$29:$AL$29=A279)*('[3]Cap IRA'!$F$28:$AL$28=D279))/4,SUMPRODUCT('[3]Cap IRA'!$F$30:$AL$46,('[3]Cap IRA'!$D$30:$D$46=C279)*('[3]Cap IRA'!$F$29:$AL$29=A279)*('[3]Cap IRA'!$F$28:$AL$28=D279))/5)</f>
        <v>-8.5773575320934761</v>
      </c>
      <c r="F279" cm="1">
        <f t="array" ref="F279">IF(A279=2025,SUMPRODUCT('[3]Cap IRA'!$F$71:$AL$87,('[3]Cap IRA'!$D$71:$D$87=C279)*('[3]Cap IRA'!$F$70:$AL$70=A279)*('[3]Cap IRA'!$F$69:$AL$69=D279))/4,SUMPRODUCT('[3]Cap IRA'!$F$71:$AL$87,('[3]Cap IRA'!$D$71:$D$87=C279)*('[3]Cap IRA'!$F$70:$AL$70=A279)*('[3]Cap IRA'!$F$69:$AL$69=D279))/5)</f>
        <v>-8.5773575320934761</v>
      </c>
      <c r="G279">
        <f t="shared" si="4"/>
        <v>0</v>
      </c>
    </row>
    <row r="280" spans="1:7">
      <c r="A280">
        <v>2030</v>
      </c>
      <c r="B280" t="s">
        <v>21</v>
      </c>
      <c r="C280" t="s">
        <v>6</v>
      </c>
      <c r="D280" t="s">
        <v>27</v>
      </c>
      <c r="E280" cm="1">
        <f t="array" ref="E280">IF(A280=2025,SUMPRODUCT('[3]Cap IRA'!$F$30:$AL$46,('[3]Cap IRA'!$D$30:$D$46=C280)*('[3]Cap IRA'!$F$29:$AL$29=A280)*('[3]Cap IRA'!$F$28:$AL$28=D280))/4,SUMPRODUCT('[3]Cap IRA'!$F$30:$AL$46,('[3]Cap IRA'!$D$30:$D$46=C280)*('[3]Cap IRA'!$F$29:$AL$29=A280)*('[3]Cap IRA'!$F$28:$AL$28=D280))/5)</f>
        <v>2.7334845772</v>
      </c>
      <c r="F280" cm="1">
        <f t="array" ref="F280">IF(A280=2025,SUMPRODUCT('[3]Cap IRA'!$F$71:$AL$87,('[3]Cap IRA'!$D$71:$D$87=C280)*('[3]Cap IRA'!$F$70:$AL$70=A280)*('[3]Cap IRA'!$F$69:$AL$69=D280))/4,SUMPRODUCT('[3]Cap IRA'!$F$71:$AL$87,('[3]Cap IRA'!$D$71:$D$87=C280)*('[3]Cap IRA'!$F$70:$AL$70=A280)*('[3]Cap IRA'!$F$69:$AL$69=D280))/5)</f>
        <v>2.7334845772</v>
      </c>
      <c r="G280">
        <f t="shared" si="4"/>
        <v>0</v>
      </c>
    </row>
    <row r="281" spans="1:7">
      <c r="A281">
        <v>2030</v>
      </c>
      <c r="B281" t="s">
        <v>21</v>
      </c>
      <c r="C281" t="s">
        <v>7</v>
      </c>
      <c r="D281" t="s">
        <v>27</v>
      </c>
      <c r="E281" cm="1">
        <f t="array" ref="E281">IF(A281=2025,SUMPRODUCT('[3]Cap IRA'!$F$30:$AL$46,('[3]Cap IRA'!$D$30:$D$46=C281)*('[3]Cap IRA'!$F$29:$AL$29=A281)*('[3]Cap IRA'!$F$28:$AL$28=D281))/4,SUMPRODUCT('[3]Cap IRA'!$F$30:$AL$46,('[3]Cap IRA'!$D$30:$D$46=C281)*('[3]Cap IRA'!$F$29:$AL$29=A281)*('[3]Cap IRA'!$F$28:$AL$28=D281))/5)</f>
        <v>1.2848750613999982</v>
      </c>
      <c r="F281" cm="1">
        <f t="array" ref="F281">IF(A281=2025,SUMPRODUCT('[3]Cap IRA'!$F$71:$AL$87,('[3]Cap IRA'!$D$71:$D$87=C281)*('[3]Cap IRA'!$F$70:$AL$70=A281)*('[3]Cap IRA'!$F$69:$AL$69=D281))/4,SUMPRODUCT('[3]Cap IRA'!$F$71:$AL$87,('[3]Cap IRA'!$D$71:$D$87=C281)*('[3]Cap IRA'!$F$70:$AL$70=A281)*('[3]Cap IRA'!$F$69:$AL$69=D281))/5)</f>
        <v>1.2848750613999982</v>
      </c>
      <c r="G281">
        <f t="shared" si="4"/>
        <v>0</v>
      </c>
    </row>
    <row r="282" spans="1:7">
      <c r="A282">
        <v>2030</v>
      </c>
      <c r="B282" t="s">
        <v>21</v>
      </c>
      <c r="C282" t="s">
        <v>8</v>
      </c>
      <c r="D282" t="s">
        <v>27</v>
      </c>
      <c r="E282" cm="1">
        <f t="array" ref="E282">IF(A282=2025,SUMPRODUCT('[3]Cap IRA'!$F$30:$AL$46,('[3]Cap IRA'!$D$30:$D$46=C282)*('[3]Cap IRA'!$F$29:$AL$29=A282)*('[3]Cap IRA'!$F$28:$AL$28=D282))/4,SUMPRODUCT('[3]Cap IRA'!$F$30:$AL$46,('[3]Cap IRA'!$D$30:$D$46=C282)*('[3]Cap IRA'!$F$29:$AL$29=A282)*('[3]Cap IRA'!$F$28:$AL$28=D282))/5)</f>
        <v>0</v>
      </c>
      <c r="F282" cm="1">
        <f t="array" ref="F282">IF(A282=2025,SUMPRODUCT('[3]Cap IRA'!$F$71:$AL$87,('[3]Cap IRA'!$D$71:$D$87=C282)*('[3]Cap IRA'!$F$70:$AL$70=A282)*('[3]Cap IRA'!$F$69:$AL$69=D282))/4,SUMPRODUCT('[3]Cap IRA'!$F$71:$AL$87,('[3]Cap IRA'!$D$71:$D$87=C282)*('[3]Cap IRA'!$F$70:$AL$70=A282)*('[3]Cap IRA'!$F$69:$AL$69=D282))/5)</f>
        <v>0</v>
      </c>
      <c r="G282">
        <f t="shared" si="4"/>
        <v>0</v>
      </c>
    </row>
    <row r="283" spans="1:7">
      <c r="A283">
        <v>2030</v>
      </c>
      <c r="B283" t="s">
        <v>21</v>
      </c>
      <c r="C283" t="s">
        <v>9</v>
      </c>
      <c r="D283" t="s">
        <v>27</v>
      </c>
      <c r="E283" cm="1">
        <f t="array" ref="E283">IF(A283=2025,SUMPRODUCT('[3]Cap IRA'!$F$30:$AL$46,('[3]Cap IRA'!$D$30:$D$46=C283)*('[3]Cap IRA'!$F$29:$AL$29=A283)*('[3]Cap IRA'!$F$28:$AL$28=D283))/4,SUMPRODUCT('[3]Cap IRA'!$F$30:$AL$46,('[3]Cap IRA'!$D$30:$D$46=C283)*('[3]Cap IRA'!$F$29:$AL$29=A283)*('[3]Cap IRA'!$F$28:$AL$28=D283))/5)</f>
        <v>-1.0279432459999953</v>
      </c>
      <c r="F283" cm="1">
        <f t="array" ref="F283">IF(A283=2025,SUMPRODUCT('[3]Cap IRA'!$F$71:$AL$87,('[3]Cap IRA'!$D$71:$D$87=C283)*('[3]Cap IRA'!$F$70:$AL$70=A283)*('[3]Cap IRA'!$F$69:$AL$69=D283))/4,SUMPRODUCT('[3]Cap IRA'!$F$71:$AL$87,('[3]Cap IRA'!$D$71:$D$87=C283)*('[3]Cap IRA'!$F$70:$AL$70=A283)*('[3]Cap IRA'!$F$69:$AL$69=D283))/5)</f>
        <v>-1.0279432459999953</v>
      </c>
      <c r="G283">
        <f t="shared" si="4"/>
        <v>0</v>
      </c>
    </row>
    <row r="284" spans="1:7">
      <c r="A284">
        <v>2030</v>
      </c>
      <c r="B284" t="s">
        <v>21</v>
      </c>
      <c r="C284" t="s">
        <v>10</v>
      </c>
      <c r="D284" t="s">
        <v>27</v>
      </c>
      <c r="E284" cm="1">
        <f t="array" ref="E284">IF(A284=2025,SUMPRODUCT('[3]Cap IRA'!$F$30:$AL$46,('[3]Cap IRA'!$D$30:$D$46=C284)*('[3]Cap IRA'!$F$29:$AL$29=A284)*('[3]Cap IRA'!$F$28:$AL$28=D284))/4,SUMPRODUCT('[3]Cap IRA'!$F$30:$AL$46,('[3]Cap IRA'!$D$30:$D$46=C284)*('[3]Cap IRA'!$F$29:$AL$29=A284)*('[3]Cap IRA'!$F$28:$AL$28=D284))/5)</f>
        <v>0</v>
      </c>
      <c r="F284" cm="1">
        <f t="array" ref="F284">IF(A284=2025,SUMPRODUCT('[3]Cap IRA'!$F$71:$AL$87,('[3]Cap IRA'!$D$71:$D$87=C284)*('[3]Cap IRA'!$F$70:$AL$70=A284)*('[3]Cap IRA'!$F$69:$AL$69=D284))/4,SUMPRODUCT('[3]Cap IRA'!$F$71:$AL$87,('[3]Cap IRA'!$D$71:$D$87=C284)*('[3]Cap IRA'!$F$70:$AL$70=A284)*('[3]Cap IRA'!$F$69:$AL$69=D284))/5)</f>
        <v>0</v>
      </c>
      <c r="G284">
        <f t="shared" si="4"/>
        <v>0</v>
      </c>
    </row>
    <row r="285" spans="1:7">
      <c r="A285">
        <v>2030</v>
      </c>
      <c r="B285" t="s">
        <v>21</v>
      </c>
      <c r="C285" t="s">
        <v>11</v>
      </c>
      <c r="D285" t="s">
        <v>27</v>
      </c>
      <c r="E285" cm="1">
        <f t="array" ref="E285">IF(A285=2025,SUMPRODUCT('[3]Cap IRA'!$F$30:$AL$46,('[3]Cap IRA'!$D$30:$D$46=C285)*('[3]Cap IRA'!$F$29:$AL$29=A285)*('[3]Cap IRA'!$F$28:$AL$28=D285))/4,SUMPRODUCT('[3]Cap IRA'!$F$30:$AL$46,('[3]Cap IRA'!$D$30:$D$46=C285)*('[3]Cap IRA'!$F$29:$AL$29=A285)*('[3]Cap IRA'!$F$28:$AL$28=D285))/5)</f>
        <v>16.969273727399987</v>
      </c>
      <c r="F285" cm="1">
        <f t="array" ref="F285">IF(A285=2025,SUMPRODUCT('[3]Cap IRA'!$F$71:$AL$87,('[3]Cap IRA'!$D$71:$D$87=C285)*('[3]Cap IRA'!$F$70:$AL$70=A285)*('[3]Cap IRA'!$F$69:$AL$69=D285))/4,SUMPRODUCT('[3]Cap IRA'!$F$71:$AL$87,('[3]Cap IRA'!$D$71:$D$87=C285)*('[3]Cap IRA'!$F$70:$AL$70=A285)*('[3]Cap IRA'!$F$69:$AL$69=D285))/5)</f>
        <v>16.969273727399987</v>
      </c>
      <c r="G285">
        <f t="shared" si="4"/>
        <v>0</v>
      </c>
    </row>
    <row r="286" spans="1:7">
      <c r="A286">
        <v>2030</v>
      </c>
      <c r="B286" t="s">
        <v>21</v>
      </c>
      <c r="C286" t="s">
        <v>12</v>
      </c>
      <c r="D286" t="s">
        <v>27</v>
      </c>
      <c r="E286" cm="1">
        <f t="array" ref="E286">IF(A286=2025,SUMPRODUCT('[3]Cap IRA'!$F$30:$AL$46,('[3]Cap IRA'!$D$30:$D$46=C286)*('[3]Cap IRA'!$F$29:$AL$29=A286)*('[3]Cap IRA'!$F$28:$AL$28=D286))/4,SUMPRODUCT('[3]Cap IRA'!$F$30:$AL$46,('[3]Cap IRA'!$D$30:$D$46=C286)*('[3]Cap IRA'!$F$29:$AL$29=A286)*('[3]Cap IRA'!$F$28:$AL$28=D286))/5)</f>
        <v>7.0039242931999981</v>
      </c>
      <c r="F286" cm="1">
        <f t="array" ref="F286">IF(A286=2025,SUMPRODUCT('[3]Cap IRA'!$F$71:$AL$87,('[3]Cap IRA'!$D$71:$D$87=C286)*('[3]Cap IRA'!$F$70:$AL$70=A286)*('[3]Cap IRA'!$F$69:$AL$69=D286))/4,SUMPRODUCT('[3]Cap IRA'!$F$71:$AL$87,('[3]Cap IRA'!$D$71:$D$87=C286)*('[3]Cap IRA'!$F$70:$AL$70=A286)*('[3]Cap IRA'!$F$69:$AL$69=D286))/5)</f>
        <v>7.0039242931999981</v>
      </c>
      <c r="G286">
        <f t="shared" si="4"/>
        <v>0</v>
      </c>
    </row>
    <row r="287" spans="1:7">
      <c r="A287">
        <v>2030</v>
      </c>
      <c r="B287" t="s">
        <v>21</v>
      </c>
      <c r="C287" t="s">
        <v>13</v>
      </c>
      <c r="D287" t="s">
        <v>27</v>
      </c>
      <c r="E287" cm="1">
        <f t="array" ref="E287">IF(A287=2025,SUMPRODUCT('[3]Cap IRA'!$F$30:$AL$46,('[3]Cap IRA'!$D$30:$D$46=C287)*('[3]Cap IRA'!$F$29:$AL$29=A287)*('[3]Cap IRA'!$F$28:$AL$28=D287))/4,SUMPRODUCT('[3]Cap IRA'!$F$30:$AL$46,('[3]Cap IRA'!$D$30:$D$46=C287)*('[3]Cap IRA'!$F$29:$AL$29=A287)*('[3]Cap IRA'!$F$28:$AL$28=D287))/5)</f>
        <v>0</v>
      </c>
      <c r="F287" cm="1">
        <f t="array" ref="F287">IF(A287=2025,SUMPRODUCT('[3]Cap IRA'!$F$71:$AL$87,('[3]Cap IRA'!$D$71:$D$87=C287)*('[3]Cap IRA'!$F$70:$AL$70=A287)*('[3]Cap IRA'!$F$69:$AL$69=D287))/4,SUMPRODUCT('[3]Cap IRA'!$F$71:$AL$87,('[3]Cap IRA'!$D$71:$D$87=C287)*('[3]Cap IRA'!$F$70:$AL$70=A287)*('[3]Cap IRA'!$F$69:$AL$69=D287))/5)</f>
        <v>0</v>
      </c>
      <c r="G287">
        <f t="shared" si="4"/>
        <v>0</v>
      </c>
    </row>
    <row r="288" spans="1:7">
      <c r="A288">
        <v>2030</v>
      </c>
      <c r="B288" t="s">
        <v>21</v>
      </c>
      <c r="C288" t="s">
        <v>14</v>
      </c>
      <c r="D288" t="s">
        <v>27</v>
      </c>
      <c r="E288" cm="1">
        <f t="array" ref="E288">IF(A288=2025,SUMPRODUCT('[3]Cap IRA'!$F$30:$AL$46,('[3]Cap IRA'!$D$30:$D$46=C288)*('[3]Cap IRA'!$F$29:$AL$29=A288)*('[3]Cap IRA'!$F$28:$AL$28=D288))/4,SUMPRODUCT('[3]Cap IRA'!$F$30:$AL$46,('[3]Cap IRA'!$D$30:$D$46=C288)*('[3]Cap IRA'!$F$29:$AL$29=A288)*('[3]Cap IRA'!$F$28:$AL$28=D288))/5)</f>
        <v>0</v>
      </c>
      <c r="F288" cm="1">
        <f t="array" ref="F288">IF(A288=2025,SUMPRODUCT('[3]Cap IRA'!$F$71:$AL$87,('[3]Cap IRA'!$D$71:$D$87=C288)*('[3]Cap IRA'!$F$70:$AL$70=A288)*('[3]Cap IRA'!$F$69:$AL$69=D288))/4,SUMPRODUCT('[3]Cap IRA'!$F$71:$AL$87,('[3]Cap IRA'!$D$71:$D$87=C288)*('[3]Cap IRA'!$F$70:$AL$70=A288)*('[3]Cap IRA'!$F$69:$AL$69=D288))/5)</f>
        <v>0</v>
      </c>
      <c r="G288">
        <f t="shared" si="4"/>
        <v>0</v>
      </c>
    </row>
    <row r="289" spans="1:7">
      <c r="A289">
        <v>2030</v>
      </c>
      <c r="B289" t="s">
        <v>21</v>
      </c>
      <c r="C289" t="s">
        <v>15</v>
      </c>
      <c r="D289" t="s">
        <v>27</v>
      </c>
      <c r="E289" cm="1">
        <f t="array" ref="E289">IF(A289=2025,SUMPRODUCT('[3]Cap IRA'!$F$30:$AL$46,('[3]Cap IRA'!$D$30:$D$46=C289)*('[3]Cap IRA'!$F$29:$AL$29=A289)*('[3]Cap IRA'!$F$28:$AL$28=D289))/4,SUMPRODUCT('[3]Cap IRA'!$F$30:$AL$46,('[3]Cap IRA'!$D$30:$D$46=C289)*('[3]Cap IRA'!$F$29:$AL$29=A289)*('[3]Cap IRA'!$F$28:$AL$28=D289))/5)</f>
        <v>3.7379276263999985</v>
      </c>
      <c r="F289" cm="1">
        <f t="array" ref="F289">IF(A289=2025,SUMPRODUCT('[3]Cap IRA'!$F$71:$AL$87,('[3]Cap IRA'!$D$71:$D$87=C289)*('[3]Cap IRA'!$F$70:$AL$70=A289)*('[3]Cap IRA'!$F$69:$AL$69=D289))/4,SUMPRODUCT('[3]Cap IRA'!$F$71:$AL$87,('[3]Cap IRA'!$D$71:$D$87=C289)*('[3]Cap IRA'!$F$70:$AL$70=A289)*('[3]Cap IRA'!$F$69:$AL$69=D289))/5)</f>
        <v>3.7379276263999985</v>
      </c>
      <c r="G289">
        <f t="shared" si="4"/>
        <v>0</v>
      </c>
    </row>
    <row r="290" spans="1:7">
      <c r="A290">
        <v>2030</v>
      </c>
      <c r="B290" t="s">
        <v>21</v>
      </c>
      <c r="C290" t="s">
        <v>16</v>
      </c>
      <c r="D290" t="s">
        <v>27</v>
      </c>
      <c r="E290" cm="1">
        <f t="array" ref="E290">IF(A290=2025,SUMPRODUCT('[3]Cap IRA'!$F$30:$AL$46,('[3]Cap IRA'!$D$30:$D$46=C290)*('[3]Cap IRA'!$F$29:$AL$29=A290)*('[3]Cap IRA'!$F$28:$AL$28=D290))/4,SUMPRODUCT('[3]Cap IRA'!$F$30:$AL$46,('[3]Cap IRA'!$D$30:$D$46=C290)*('[3]Cap IRA'!$F$29:$AL$29=A290)*('[3]Cap IRA'!$F$28:$AL$28=D290))/5)</f>
        <v>0</v>
      </c>
      <c r="F290" cm="1">
        <f t="array" ref="F290">IF(A290=2025,SUMPRODUCT('[3]Cap IRA'!$F$71:$AL$87,('[3]Cap IRA'!$D$71:$D$87=C290)*('[3]Cap IRA'!$F$70:$AL$70=A290)*('[3]Cap IRA'!$F$69:$AL$69=D290))/4,SUMPRODUCT('[3]Cap IRA'!$F$71:$AL$87,('[3]Cap IRA'!$D$71:$D$87=C290)*('[3]Cap IRA'!$F$70:$AL$70=A290)*('[3]Cap IRA'!$F$69:$AL$69=D290))/5)</f>
        <v>0</v>
      </c>
      <c r="G290">
        <f t="shared" si="4"/>
        <v>0</v>
      </c>
    </row>
    <row r="291" spans="1:7">
      <c r="A291">
        <v>2035</v>
      </c>
      <c r="B291" t="s">
        <v>21</v>
      </c>
      <c r="C291" t="s">
        <v>0</v>
      </c>
      <c r="D291" t="s">
        <v>27</v>
      </c>
      <c r="E291" cm="1">
        <f t="array" ref="E291">IF(A291=2025,SUMPRODUCT('[3]Cap IRA'!$F$30:$AL$46,('[3]Cap IRA'!$D$30:$D$46=C291)*('[3]Cap IRA'!$F$29:$AL$29=A291)*('[3]Cap IRA'!$F$28:$AL$28=D291))/4,SUMPRODUCT('[3]Cap IRA'!$F$30:$AL$46,('[3]Cap IRA'!$D$30:$D$46=C291)*('[3]Cap IRA'!$F$29:$AL$29=A291)*('[3]Cap IRA'!$F$28:$AL$28=D291))/5)</f>
        <v>-15.142000919200015</v>
      </c>
      <c r="F291" cm="1">
        <f t="array" ref="F291">IF(A291=2025,SUMPRODUCT('[3]Cap IRA'!$F$71:$AL$87,('[3]Cap IRA'!$D$71:$D$87=C291)*('[3]Cap IRA'!$F$70:$AL$70=A291)*('[3]Cap IRA'!$F$69:$AL$69=D291))/4,SUMPRODUCT('[3]Cap IRA'!$F$71:$AL$87,('[3]Cap IRA'!$D$71:$D$87=C291)*('[3]Cap IRA'!$F$70:$AL$70=A291)*('[3]Cap IRA'!$F$69:$AL$69=D291))/5)</f>
        <v>-15.142000919200015</v>
      </c>
      <c r="G291">
        <f t="shared" si="4"/>
        <v>0</v>
      </c>
    </row>
    <row r="292" spans="1:7">
      <c r="A292">
        <v>2035</v>
      </c>
      <c r="B292" t="s">
        <v>21</v>
      </c>
      <c r="C292" t="s">
        <v>1</v>
      </c>
      <c r="D292" t="s">
        <v>27</v>
      </c>
      <c r="E292" cm="1">
        <f t="array" ref="E292">IF(A292=2025,SUMPRODUCT('[3]Cap IRA'!$F$30:$AL$46,('[3]Cap IRA'!$D$30:$D$46=C292)*('[3]Cap IRA'!$F$29:$AL$29=A292)*('[3]Cap IRA'!$F$28:$AL$28=D292))/4,SUMPRODUCT('[3]Cap IRA'!$F$30:$AL$46,('[3]Cap IRA'!$D$30:$D$46=C292)*('[3]Cap IRA'!$F$29:$AL$29=A292)*('[3]Cap IRA'!$F$28:$AL$28=D292))/5)</f>
        <v>0</v>
      </c>
      <c r="F292" cm="1">
        <f t="array" ref="F292">IF(A292=2025,SUMPRODUCT('[3]Cap IRA'!$F$71:$AL$87,('[3]Cap IRA'!$D$71:$D$87=C292)*('[3]Cap IRA'!$F$70:$AL$70=A292)*('[3]Cap IRA'!$F$69:$AL$69=D292))/4,SUMPRODUCT('[3]Cap IRA'!$F$71:$AL$87,('[3]Cap IRA'!$D$71:$D$87=C292)*('[3]Cap IRA'!$F$70:$AL$70=A292)*('[3]Cap IRA'!$F$69:$AL$69=D292))/5)</f>
        <v>0</v>
      </c>
      <c r="G292">
        <f t="shared" si="4"/>
        <v>0</v>
      </c>
    </row>
    <row r="293" spans="1:7">
      <c r="A293">
        <v>2035</v>
      </c>
      <c r="B293" t="s">
        <v>21</v>
      </c>
      <c r="C293" t="s">
        <v>2</v>
      </c>
      <c r="D293" t="s">
        <v>27</v>
      </c>
      <c r="E293" cm="1">
        <f t="array" ref="E293">IF(A293=2025,SUMPRODUCT('[3]Cap IRA'!$F$30:$AL$46,('[3]Cap IRA'!$D$30:$D$46=C293)*('[3]Cap IRA'!$F$29:$AL$29=A293)*('[3]Cap IRA'!$F$28:$AL$28=D293))/4,SUMPRODUCT('[3]Cap IRA'!$F$30:$AL$46,('[3]Cap IRA'!$D$30:$D$46=C293)*('[3]Cap IRA'!$F$29:$AL$29=A293)*('[3]Cap IRA'!$F$28:$AL$28=D293))/5)</f>
        <v>-2.7999999999792633E-4</v>
      </c>
      <c r="F293" cm="1">
        <f t="array" ref="F293">IF(A293=2025,SUMPRODUCT('[3]Cap IRA'!$F$71:$AL$87,('[3]Cap IRA'!$D$71:$D$87=C293)*('[3]Cap IRA'!$F$70:$AL$70=A293)*('[3]Cap IRA'!$F$69:$AL$69=D293))/4,SUMPRODUCT('[3]Cap IRA'!$F$71:$AL$87,('[3]Cap IRA'!$D$71:$D$87=C293)*('[3]Cap IRA'!$F$70:$AL$70=A293)*('[3]Cap IRA'!$F$69:$AL$69=D293))/5)</f>
        <v>-2.7999999999792633E-4</v>
      </c>
      <c r="G293">
        <f t="shared" si="4"/>
        <v>0</v>
      </c>
    </row>
    <row r="294" spans="1:7">
      <c r="A294">
        <v>2035</v>
      </c>
      <c r="B294" t="s">
        <v>21</v>
      </c>
      <c r="C294" t="s">
        <v>3</v>
      </c>
      <c r="D294" t="s">
        <v>27</v>
      </c>
      <c r="E294" cm="1">
        <f t="array" ref="E294">IF(A294=2025,SUMPRODUCT('[3]Cap IRA'!$F$30:$AL$46,('[3]Cap IRA'!$D$30:$D$46=C294)*('[3]Cap IRA'!$F$29:$AL$29=A294)*('[3]Cap IRA'!$F$28:$AL$28=D294))/4,SUMPRODUCT('[3]Cap IRA'!$F$30:$AL$46,('[3]Cap IRA'!$D$30:$D$46=C294)*('[3]Cap IRA'!$F$29:$AL$29=A294)*('[3]Cap IRA'!$F$28:$AL$28=D294))/5)</f>
        <v>2.2000000000019782E-4</v>
      </c>
      <c r="F294" cm="1">
        <f t="array" ref="F294">IF(A294=2025,SUMPRODUCT('[3]Cap IRA'!$F$71:$AL$87,('[3]Cap IRA'!$D$71:$D$87=C294)*('[3]Cap IRA'!$F$70:$AL$70=A294)*('[3]Cap IRA'!$F$69:$AL$69=D294))/4,SUMPRODUCT('[3]Cap IRA'!$F$71:$AL$87,('[3]Cap IRA'!$D$71:$D$87=C294)*('[3]Cap IRA'!$F$70:$AL$70=A294)*('[3]Cap IRA'!$F$69:$AL$69=D294))/5)</f>
        <v>2.2000000000019782E-4</v>
      </c>
      <c r="G294">
        <f t="shared" si="4"/>
        <v>0</v>
      </c>
    </row>
    <row r="295" spans="1:7">
      <c r="A295">
        <v>2035</v>
      </c>
      <c r="B295" t="s">
        <v>21</v>
      </c>
      <c r="C295" t="s">
        <v>4</v>
      </c>
      <c r="D295" t="s">
        <v>27</v>
      </c>
      <c r="E295" cm="1">
        <f t="array" ref="E295">IF(A295=2025,SUMPRODUCT('[3]Cap IRA'!$F$30:$AL$46,('[3]Cap IRA'!$D$30:$D$46=C295)*('[3]Cap IRA'!$F$29:$AL$29=A295)*('[3]Cap IRA'!$F$28:$AL$28=D295))/4,SUMPRODUCT('[3]Cap IRA'!$F$30:$AL$46,('[3]Cap IRA'!$D$30:$D$46=C295)*('[3]Cap IRA'!$F$29:$AL$29=A295)*('[3]Cap IRA'!$F$28:$AL$28=D295))/5)</f>
        <v>0</v>
      </c>
      <c r="F295" cm="1">
        <f t="array" ref="F295">IF(A295=2025,SUMPRODUCT('[3]Cap IRA'!$F$71:$AL$87,('[3]Cap IRA'!$D$71:$D$87=C295)*('[3]Cap IRA'!$F$70:$AL$70=A295)*('[3]Cap IRA'!$F$69:$AL$69=D295))/4,SUMPRODUCT('[3]Cap IRA'!$F$71:$AL$87,('[3]Cap IRA'!$D$71:$D$87=C295)*('[3]Cap IRA'!$F$70:$AL$70=A295)*('[3]Cap IRA'!$F$69:$AL$69=D295))/5)</f>
        <v>0</v>
      </c>
      <c r="G295">
        <f t="shared" si="4"/>
        <v>0</v>
      </c>
    </row>
    <row r="296" spans="1:7">
      <c r="A296">
        <v>2035</v>
      </c>
      <c r="B296" t="s">
        <v>21</v>
      </c>
      <c r="C296" t="s">
        <v>5</v>
      </c>
      <c r="D296" t="s">
        <v>27</v>
      </c>
      <c r="E296" cm="1">
        <f t="array" ref="E296">IF(A296=2025,SUMPRODUCT('[3]Cap IRA'!$F$30:$AL$46,('[3]Cap IRA'!$D$30:$D$46=C296)*('[3]Cap IRA'!$F$29:$AL$29=A296)*('[3]Cap IRA'!$F$28:$AL$28=D296))/4,SUMPRODUCT('[3]Cap IRA'!$F$30:$AL$46,('[3]Cap IRA'!$D$30:$D$46=C296)*('[3]Cap IRA'!$F$29:$AL$29=A296)*('[3]Cap IRA'!$F$28:$AL$28=D296))/5)</f>
        <v>-1.8178962584000018</v>
      </c>
      <c r="F296" cm="1">
        <f t="array" ref="F296">IF(A296=2025,SUMPRODUCT('[3]Cap IRA'!$F$71:$AL$87,('[3]Cap IRA'!$D$71:$D$87=C296)*('[3]Cap IRA'!$F$70:$AL$70=A296)*('[3]Cap IRA'!$F$69:$AL$69=D296))/4,SUMPRODUCT('[3]Cap IRA'!$F$71:$AL$87,('[3]Cap IRA'!$D$71:$D$87=C296)*('[3]Cap IRA'!$F$70:$AL$70=A296)*('[3]Cap IRA'!$F$69:$AL$69=D296))/5)</f>
        <v>-1.8178962584000018</v>
      </c>
      <c r="G296">
        <f t="shared" si="4"/>
        <v>0</v>
      </c>
    </row>
    <row r="297" spans="1:7">
      <c r="A297">
        <v>2035</v>
      </c>
      <c r="B297" t="s">
        <v>21</v>
      </c>
      <c r="C297" t="s">
        <v>6</v>
      </c>
      <c r="D297" t="s">
        <v>27</v>
      </c>
      <c r="E297" cm="1">
        <f t="array" ref="E297">IF(A297=2025,SUMPRODUCT('[3]Cap IRA'!$F$30:$AL$46,('[3]Cap IRA'!$D$30:$D$46=C297)*('[3]Cap IRA'!$F$29:$AL$29=A297)*('[3]Cap IRA'!$F$28:$AL$28=D297))/4,SUMPRODUCT('[3]Cap IRA'!$F$30:$AL$46,('[3]Cap IRA'!$D$30:$D$46=C297)*('[3]Cap IRA'!$F$29:$AL$29=A297)*('[3]Cap IRA'!$F$28:$AL$28=D297))/5)</f>
        <v>0</v>
      </c>
      <c r="F297" cm="1">
        <f t="array" ref="F297">IF(A297=2025,SUMPRODUCT('[3]Cap IRA'!$F$71:$AL$87,('[3]Cap IRA'!$D$71:$D$87=C297)*('[3]Cap IRA'!$F$70:$AL$70=A297)*('[3]Cap IRA'!$F$69:$AL$69=D297))/4,SUMPRODUCT('[3]Cap IRA'!$F$71:$AL$87,('[3]Cap IRA'!$D$71:$D$87=C297)*('[3]Cap IRA'!$F$70:$AL$70=A297)*('[3]Cap IRA'!$F$69:$AL$69=D297))/5)</f>
        <v>0</v>
      </c>
      <c r="G297">
        <f t="shared" si="4"/>
        <v>0</v>
      </c>
    </row>
    <row r="298" spans="1:7">
      <c r="A298">
        <v>2035</v>
      </c>
      <c r="B298" t="s">
        <v>21</v>
      </c>
      <c r="C298" t="s">
        <v>7</v>
      </c>
      <c r="D298" t="s">
        <v>27</v>
      </c>
      <c r="E298" cm="1">
        <f t="array" ref="E298">IF(A298=2025,SUMPRODUCT('[3]Cap IRA'!$F$30:$AL$46,('[3]Cap IRA'!$D$30:$D$46=C298)*('[3]Cap IRA'!$F$29:$AL$29=A298)*('[3]Cap IRA'!$F$28:$AL$28=D298))/4,SUMPRODUCT('[3]Cap IRA'!$F$30:$AL$46,('[3]Cap IRA'!$D$30:$D$46=C298)*('[3]Cap IRA'!$F$29:$AL$29=A298)*('[3]Cap IRA'!$F$28:$AL$28=D298))/5)</f>
        <v>0.85457121279999915</v>
      </c>
      <c r="F298" cm="1">
        <f t="array" ref="F298">IF(A298=2025,SUMPRODUCT('[3]Cap IRA'!$F$71:$AL$87,('[3]Cap IRA'!$D$71:$D$87=C298)*('[3]Cap IRA'!$F$70:$AL$70=A298)*('[3]Cap IRA'!$F$69:$AL$69=D298))/4,SUMPRODUCT('[3]Cap IRA'!$F$71:$AL$87,('[3]Cap IRA'!$D$71:$D$87=C298)*('[3]Cap IRA'!$F$70:$AL$70=A298)*('[3]Cap IRA'!$F$69:$AL$69=D298))/5)</f>
        <v>0.85457121279999915</v>
      </c>
      <c r="G298">
        <f t="shared" si="4"/>
        <v>0</v>
      </c>
    </row>
    <row r="299" spans="1:7">
      <c r="A299">
        <v>2035</v>
      </c>
      <c r="B299" t="s">
        <v>21</v>
      </c>
      <c r="C299" t="s">
        <v>8</v>
      </c>
      <c r="D299" t="s">
        <v>27</v>
      </c>
      <c r="E299" cm="1">
        <f t="array" ref="E299">IF(A299=2025,SUMPRODUCT('[3]Cap IRA'!$F$30:$AL$46,('[3]Cap IRA'!$D$30:$D$46=C299)*('[3]Cap IRA'!$F$29:$AL$29=A299)*('[3]Cap IRA'!$F$28:$AL$28=D299))/4,SUMPRODUCT('[3]Cap IRA'!$F$30:$AL$46,('[3]Cap IRA'!$D$30:$D$46=C299)*('[3]Cap IRA'!$F$29:$AL$29=A299)*('[3]Cap IRA'!$F$28:$AL$28=D299))/5)</f>
        <v>0</v>
      </c>
      <c r="F299" cm="1">
        <f t="array" ref="F299">IF(A299=2025,SUMPRODUCT('[3]Cap IRA'!$F$71:$AL$87,('[3]Cap IRA'!$D$71:$D$87=C299)*('[3]Cap IRA'!$F$70:$AL$70=A299)*('[3]Cap IRA'!$F$69:$AL$69=D299))/4,SUMPRODUCT('[3]Cap IRA'!$F$71:$AL$87,('[3]Cap IRA'!$D$71:$D$87=C299)*('[3]Cap IRA'!$F$70:$AL$70=A299)*('[3]Cap IRA'!$F$69:$AL$69=D299))/5)</f>
        <v>0</v>
      </c>
      <c r="G299">
        <f t="shared" si="4"/>
        <v>0</v>
      </c>
    </row>
    <row r="300" spans="1:7">
      <c r="A300">
        <v>2035</v>
      </c>
      <c r="B300" t="s">
        <v>21</v>
      </c>
      <c r="C300" t="s">
        <v>9</v>
      </c>
      <c r="D300" t="s">
        <v>27</v>
      </c>
      <c r="E300" cm="1">
        <f t="array" ref="E300">IF(A300=2025,SUMPRODUCT('[3]Cap IRA'!$F$30:$AL$46,('[3]Cap IRA'!$D$30:$D$46=C300)*('[3]Cap IRA'!$F$29:$AL$29=A300)*('[3]Cap IRA'!$F$28:$AL$28=D300))/4,SUMPRODUCT('[3]Cap IRA'!$F$30:$AL$46,('[3]Cap IRA'!$D$30:$D$46=C300)*('[3]Cap IRA'!$F$29:$AL$29=A300)*('[3]Cap IRA'!$F$28:$AL$28=D300))/5)</f>
        <v>0.57451437959999796</v>
      </c>
      <c r="F300" cm="1">
        <f t="array" ref="F300">IF(A300=2025,SUMPRODUCT('[3]Cap IRA'!$F$71:$AL$87,('[3]Cap IRA'!$D$71:$D$87=C300)*('[3]Cap IRA'!$F$70:$AL$70=A300)*('[3]Cap IRA'!$F$69:$AL$69=D300))/4,SUMPRODUCT('[3]Cap IRA'!$F$71:$AL$87,('[3]Cap IRA'!$D$71:$D$87=C300)*('[3]Cap IRA'!$F$70:$AL$70=A300)*('[3]Cap IRA'!$F$69:$AL$69=D300))/5)</f>
        <v>0.57451437959999796</v>
      </c>
      <c r="G300">
        <f t="shared" si="4"/>
        <v>0</v>
      </c>
    </row>
    <row r="301" spans="1:7">
      <c r="A301">
        <v>2035</v>
      </c>
      <c r="B301" t="s">
        <v>21</v>
      </c>
      <c r="C301" t="s">
        <v>10</v>
      </c>
      <c r="D301" t="s">
        <v>27</v>
      </c>
      <c r="E301" cm="1">
        <f t="array" ref="E301">IF(A301=2025,SUMPRODUCT('[3]Cap IRA'!$F$30:$AL$46,('[3]Cap IRA'!$D$30:$D$46=C301)*('[3]Cap IRA'!$F$29:$AL$29=A301)*('[3]Cap IRA'!$F$28:$AL$28=D301))/4,SUMPRODUCT('[3]Cap IRA'!$F$30:$AL$46,('[3]Cap IRA'!$D$30:$D$46=C301)*('[3]Cap IRA'!$F$29:$AL$29=A301)*('[3]Cap IRA'!$F$28:$AL$28=D301))/5)</f>
        <v>0</v>
      </c>
      <c r="F301" cm="1">
        <f t="array" ref="F301">IF(A301=2025,SUMPRODUCT('[3]Cap IRA'!$F$71:$AL$87,('[3]Cap IRA'!$D$71:$D$87=C301)*('[3]Cap IRA'!$F$70:$AL$70=A301)*('[3]Cap IRA'!$F$69:$AL$69=D301))/4,SUMPRODUCT('[3]Cap IRA'!$F$71:$AL$87,('[3]Cap IRA'!$D$71:$D$87=C301)*('[3]Cap IRA'!$F$70:$AL$70=A301)*('[3]Cap IRA'!$F$69:$AL$69=D301))/5)</f>
        <v>0</v>
      </c>
      <c r="G301">
        <f t="shared" si="4"/>
        <v>0</v>
      </c>
    </row>
    <row r="302" spans="1:7">
      <c r="A302">
        <v>2035</v>
      </c>
      <c r="B302" t="s">
        <v>21</v>
      </c>
      <c r="C302" t="s">
        <v>11</v>
      </c>
      <c r="D302" t="s">
        <v>27</v>
      </c>
      <c r="E302" cm="1">
        <f t="array" ref="E302">IF(A302=2025,SUMPRODUCT('[3]Cap IRA'!$F$30:$AL$46,('[3]Cap IRA'!$D$30:$D$46=C302)*('[3]Cap IRA'!$F$29:$AL$29=A302)*('[3]Cap IRA'!$F$28:$AL$28=D302))/4,SUMPRODUCT('[3]Cap IRA'!$F$30:$AL$46,('[3]Cap IRA'!$D$30:$D$46=C302)*('[3]Cap IRA'!$F$29:$AL$29=A302)*('[3]Cap IRA'!$F$28:$AL$28=D302))/5)</f>
        <v>22.714800000200029</v>
      </c>
      <c r="F302" cm="1">
        <f t="array" ref="F302">IF(A302=2025,SUMPRODUCT('[3]Cap IRA'!$F$71:$AL$87,('[3]Cap IRA'!$D$71:$D$87=C302)*('[3]Cap IRA'!$F$70:$AL$70=A302)*('[3]Cap IRA'!$F$69:$AL$69=D302))/4,SUMPRODUCT('[3]Cap IRA'!$F$71:$AL$87,('[3]Cap IRA'!$D$71:$D$87=C302)*('[3]Cap IRA'!$F$70:$AL$70=A302)*('[3]Cap IRA'!$F$69:$AL$69=D302))/5)</f>
        <v>22.714800000200029</v>
      </c>
      <c r="G302">
        <f t="shared" si="4"/>
        <v>0</v>
      </c>
    </row>
    <row r="303" spans="1:7">
      <c r="A303">
        <v>2035</v>
      </c>
      <c r="B303" t="s">
        <v>21</v>
      </c>
      <c r="C303" t="s">
        <v>12</v>
      </c>
      <c r="D303" t="s">
        <v>27</v>
      </c>
      <c r="E303" cm="1">
        <f t="array" ref="E303">IF(A303=2025,SUMPRODUCT('[3]Cap IRA'!$F$30:$AL$46,('[3]Cap IRA'!$D$30:$D$46=C303)*('[3]Cap IRA'!$F$29:$AL$29=A303)*('[3]Cap IRA'!$F$28:$AL$28=D303))/4,SUMPRODUCT('[3]Cap IRA'!$F$30:$AL$46,('[3]Cap IRA'!$D$30:$D$46=C303)*('[3]Cap IRA'!$F$29:$AL$29=A303)*('[3]Cap IRA'!$F$28:$AL$28=D303))/5)</f>
        <v>25.799999999600015</v>
      </c>
      <c r="F303" cm="1">
        <f t="array" ref="F303">IF(A303=2025,SUMPRODUCT('[3]Cap IRA'!$F$71:$AL$87,('[3]Cap IRA'!$D$71:$D$87=C303)*('[3]Cap IRA'!$F$70:$AL$70=A303)*('[3]Cap IRA'!$F$69:$AL$69=D303))/4,SUMPRODUCT('[3]Cap IRA'!$F$71:$AL$87,('[3]Cap IRA'!$D$71:$D$87=C303)*('[3]Cap IRA'!$F$70:$AL$70=A303)*('[3]Cap IRA'!$F$69:$AL$69=D303))/5)</f>
        <v>25.799999999600015</v>
      </c>
      <c r="G303">
        <f t="shared" si="4"/>
        <v>0</v>
      </c>
    </row>
    <row r="304" spans="1:7">
      <c r="A304">
        <v>2035</v>
      </c>
      <c r="B304" t="s">
        <v>21</v>
      </c>
      <c r="C304" t="s">
        <v>13</v>
      </c>
      <c r="D304" t="s">
        <v>27</v>
      </c>
      <c r="E304" cm="1">
        <f t="array" ref="E304">IF(A304=2025,SUMPRODUCT('[3]Cap IRA'!$F$30:$AL$46,('[3]Cap IRA'!$D$30:$D$46=C304)*('[3]Cap IRA'!$F$29:$AL$29=A304)*('[3]Cap IRA'!$F$28:$AL$28=D304))/4,SUMPRODUCT('[3]Cap IRA'!$F$30:$AL$46,('[3]Cap IRA'!$D$30:$D$46=C304)*('[3]Cap IRA'!$F$29:$AL$29=A304)*('[3]Cap IRA'!$F$28:$AL$28=D304))/5)</f>
        <v>0</v>
      </c>
      <c r="F304" cm="1">
        <f t="array" ref="F304">IF(A304=2025,SUMPRODUCT('[3]Cap IRA'!$F$71:$AL$87,('[3]Cap IRA'!$D$71:$D$87=C304)*('[3]Cap IRA'!$F$70:$AL$70=A304)*('[3]Cap IRA'!$F$69:$AL$69=D304))/4,SUMPRODUCT('[3]Cap IRA'!$F$71:$AL$87,('[3]Cap IRA'!$D$71:$D$87=C304)*('[3]Cap IRA'!$F$70:$AL$70=A304)*('[3]Cap IRA'!$F$69:$AL$69=D304))/5)</f>
        <v>0</v>
      </c>
      <c r="G304">
        <f t="shared" si="4"/>
        <v>0</v>
      </c>
    </row>
    <row r="305" spans="1:7">
      <c r="A305">
        <v>2035</v>
      </c>
      <c r="B305" t="s">
        <v>21</v>
      </c>
      <c r="C305" t="s">
        <v>14</v>
      </c>
      <c r="D305" t="s">
        <v>27</v>
      </c>
      <c r="E305" cm="1">
        <f t="array" ref="E305">IF(A305=2025,SUMPRODUCT('[3]Cap IRA'!$F$30:$AL$46,('[3]Cap IRA'!$D$30:$D$46=C305)*('[3]Cap IRA'!$F$29:$AL$29=A305)*('[3]Cap IRA'!$F$28:$AL$28=D305))/4,SUMPRODUCT('[3]Cap IRA'!$F$30:$AL$46,('[3]Cap IRA'!$D$30:$D$46=C305)*('[3]Cap IRA'!$F$29:$AL$29=A305)*('[3]Cap IRA'!$F$28:$AL$28=D305))/5)</f>
        <v>0</v>
      </c>
      <c r="F305" cm="1">
        <f t="array" ref="F305">IF(A305=2025,SUMPRODUCT('[3]Cap IRA'!$F$71:$AL$87,('[3]Cap IRA'!$D$71:$D$87=C305)*('[3]Cap IRA'!$F$70:$AL$70=A305)*('[3]Cap IRA'!$F$69:$AL$69=D305))/4,SUMPRODUCT('[3]Cap IRA'!$F$71:$AL$87,('[3]Cap IRA'!$D$71:$D$87=C305)*('[3]Cap IRA'!$F$70:$AL$70=A305)*('[3]Cap IRA'!$F$69:$AL$69=D305))/5)</f>
        <v>0</v>
      </c>
      <c r="G305">
        <f t="shared" si="4"/>
        <v>0</v>
      </c>
    </row>
    <row r="306" spans="1:7">
      <c r="A306">
        <v>2035</v>
      </c>
      <c r="B306" t="s">
        <v>21</v>
      </c>
      <c r="C306" t="s">
        <v>15</v>
      </c>
      <c r="D306" t="s">
        <v>27</v>
      </c>
      <c r="E306" cm="1">
        <f t="array" ref="E306">IF(A306=2025,SUMPRODUCT('[3]Cap IRA'!$F$30:$AL$46,('[3]Cap IRA'!$D$30:$D$46=C306)*('[3]Cap IRA'!$F$29:$AL$29=A306)*('[3]Cap IRA'!$F$28:$AL$28=D306))/4,SUMPRODUCT('[3]Cap IRA'!$F$30:$AL$46,('[3]Cap IRA'!$D$30:$D$46=C306)*('[3]Cap IRA'!$F$29:$AL$29=A306)*('[3]Cap IRA'!$F$28:$AL$28=D306))/5)</f>
        <v>12.899999999999997</v>
      </c>
      <c r="F306" cm="1">
        <f t="array" ref="F306">IF(A306=2025,SUMPRODUCT('[3]Cap IRA'!$F$71:$AL$87,('[3]Cap IRA'!$D$71:$D$87=C306)*('[3]Cap IRA'!$F$70:$AL$70=A306)*('[3]Cap IRA'!$F$69:$AL$69=D306))/4,SUMPRODUCT('[3]Cap IRA'!$F$71:$AL$87,('[3]Cap IRA'!$D$71:$D$87=C306)*('[3]Cap IRA'!$F$70:$AL$70=A306)*('[3]Cap IRA'!$F$69:$AL$69=D306))/5)</f>
        <v>12.899999999999997</v>
      </c>
      <c r="G306">
        <f t="shared" si="4"/>
        <v>0</v>
      </c>
    </row>
    <row r="307" spans="1:7">
      <c r="A307">
        <v>2035</v>
      </c>
      <c r="B307" t="s">
        <v>21</v>
      </c>
      <c r="C307" t="s">
        <v>16</v>
      </c>
      <c r="D307" t="s">
        <v>27</v>
      </c>
      <c r="E307" cm="1">
        <f t="array" ref="E307">IF(A307=2025,SUMPRODUCT('[3]Cap IRA'!$F$30:$AL$46,('[3]Cap IRA'!$D$30:$D$46=C307)*('[3]Cap IRA'!$F$29:$AL$29=A307)*('[3]Cap IRA'!$F$28:$AL$28=D307))/4,SUMPRODUCT('[3]Cap IRA'!$F$30:$AL$46,('[3]Cap IRA'!$D$30:$D$46=C307)*('[3]Cap IRA'!$F$29:$AL$29=A307)*('[3]Cap IRA'!$F$28:$AL$28=D307))/5)</f>
        <v>0</v>
      </c>
      <c r="F307" cm="1">
        <f t="array" ref="F307">IF(A307=2025,SUMPRODUCT('[3]Cap IRA'!$F$71:$AL$87,('[3]Cap IRA'!$D$71:$D$87=C307)*('[3]Cap IRA'!$F$70:$AL$70=A307)*('[3]Cap IRA'!$F$69:$AL$69=D307))/4,SUMPRODUCT('[3]Cap IRA'!$F$71:$AL$87,('[3]Cap IRA'!$D$71:$D$87=C307)*('[3]Cap IRA'!$F$70:$AL$70=A307)*('[3]Cap IRA'!$F$69:$AL$69=D307))/5)</f>
        <v>0</v>
      </c>
      <c r="G307">
        <f t="shared" si="4"/>
        <v>0</v>
      </c>
    </row>
    <row r="308" spans="1:7">
      <c r="A308">
        <v>2025</v>
      </c>
      <c r="B308" t="s">
        <v>21</v>
      </c>
      <c r="C308" t="s">
        <v>0</v>
      </c>
      <c r="D308" t="s">
        <v>28</v>
      </c>
      <c r="E308" cm="1">
        <f t="array" ref="E308">IF(A308=2025,SUMPRODUCT('[3]Cap IRA'!$F$30:$AL$46,('[3]Cap IRA'!$D$30:$D$46=C308)*('[3]Cap IRA'!$F$29:$AL$29=A308)*('[3]Cap IRA'!$F$28:$AL$28=D308))/4,SUMPRODUCT('[3]Cap IRA'!$F$30:$AL$46,('[3]Cap IRA'!$D$30:$D$46=C308)*('[3]Cap IRA'!$F$29:$AL$29=A308)*('[3]Cap IRA'!$F$28:$AL$28=D308))/5)</f>
        <v>0.35500000000000043</v>
      </c>
      <c r="F308" cm="1">
        <f t="array" ref="F308">IF(A308=2025,SUMPRODUCT('[3]Cap IRA'!$F$71:$AL$87,('[3]Cap IRA'!$D$71:$D$87=C308)*('[3]Cap IRA'!$F$70:$AL$70=A308)*('[3]Cap IRA'!$F$69:$AL$69=D308))/4,SUMPRODUCT('[3]Cap IRA'!$F$71:$AL$87,('[3]Cap IRA'!$D$71:$D$87=C308)*('[3]Cap IRA'!$F$70:$AL$70=A308)*('[3]Cap IRA'!$F$69:$AL$69=D308))/5)</f>
        <v>0.35500000000000043</v>
      </c>
      <c r="G308">
        <f t="shared" si="4"/>
        <v>0</v>
      </c>
    </row>
    <row r="309" spans="1:7">
      <c r="A309">
        <v>2025</v>
      </c>
      <c r="B309" t="s">
        <v>21</v>
      </c>
      <c r="C309" t="s">
        <v>1</v>
      </c>
      <c r="D309" t="s">
        <v>28</v>
      </c>
      <c r="E309" cm="1">
        <f t="array" ref="E309">IF(A309=2025,SUMPRODUCT('[3]Cap IRA'!$F$30:$AL$46,('[3]Cap IRA'!$D$30:$D$46=C309)*('[3]Cap IRA'!$F$29:$AL$29=A309)*('[3]Cap IRA'!$F$28:$AL$28=D309))/4,SUMPRODUCT('[3]Cap IRA'!$F$30:$AL$46,('[3]Cap IRA'!$D$30:$D$46=C309)*('[3]Cap IRA'!$F$29:$AL$29=A309)*('[3]Cap IRA'!$F$28:$AL$28=D309))/5)</f>
        <v>0</v>
      </c>
      <c r="F309" cm="1">
        <f t="array" ref="F309">IF(A309=2025,SUMPRODUCT('[3]Cap IRA'!$F$71:$AL$87,('[3]Cap IRA'!$D$71:$D$87=C309)*('[3]Cap IRA'!$F$70:$AL$70=A309)*('[3]Cap IRA'!$F$69:$AL$69=D309))/4,SUMPRODUCT('[3]Cap IRA'!$F$71:$AL$87,('[3]Cap IRA'!$D$71:$D$87=C309)*('[3]Cap IRA'!$F$70:$AL$70=A309)*('[3]Cap IRA'!$F$69:$AL$69=D309))/5)</f>
        <v>0</v>
      </c>
      <c r="G309">
        <f t="shared" si="4"/>
        <v>0</v>
      </c>
    </row>
    <row r="310" spans="1:7">
      <c r="A310">
        <v>2025</v>
      </c>
      <c r="B310" t="s">
        <v>21</v>
      </c>
      <c r="C310" t="s">
        <v>2</v>
      </c>
      <c r="D310" t="s">
        <v>28</v>
      </c>
      <c r="E310" cm="1">
        <f t="array" ref="E310">IF(A310=2025,SUMPRODUCT('[3]Cap IRA'!$F$30:$AL$46,('[3]Cap IRA'!$D$30:$D$46=C310)*('[3]Cap IRA'!$F$29:$AL$29=A310)*('[3]Cap IRA'!$F$28:$AL$28=D310))/4,SUMPRODUCT('[3]Cap IRA'!$F$30:$AL$46,('[3]Cap IRA'!$D$30:$D$46=C310)*('[3]Cap IRA'!$F$29:$AL$29=A310)*('[3]Cap IRA'!$F$28:$AL$28=D310))/5)</f>
        <v>-0.29500000000000171</v>
      </c>
      <c r="F310" cm="1">
        <f t="array" ref="F310">IF(A310=2025,SUMPRODUCT('[3]Cap IRA'!$F$71:$AL$87,('[3]Cap IRA'!$D$71:$D$87=C310)*('[3]Cap IRA'!$F$70:$AL$70=A310)*('[3]Cap IRA'!$F$69:$AL$69=D310))/4,SUMPRODUCT('[3]Cap IRA'!$F$71:$AL$87,('[3]Cap IRA'!$D$71:$D$87=C310)*('[3]Cap IRA'!$F$70:$AL$70=A310)*('[3]Cap IRA'!$F$69:$AL$69=D310))/5)</f>
        <v>-0.29500000000000171</v>
      </c>
      <c r="G310">
        <f t="shared" si="4"/>
        <v>0</v>
      </c>
    </row>
    <row r="311" spans="1:7">
      <c r="A311">
        <v>2025</v>
      </c>
      <c r="B311" t="s">
        <v>21</v>
      </c>
      <c r="C311" t="s">
        <v>3</v>
      </c>
      <c r="D311" t="s">
        <v>28</v>
      </c>
      <c r="E311" cm="1">
        <f t="array" ref="E311">IF(A311=2025,SUMPRODUCT('[3]Cap IRA'!$F$30:$AL$46,('[3]Cap IRA'!$D$30:$D$46=C311)*('[3]Cap IRA'!$F$29:$AL$29=A311)*('[3]Cap IRA'!$F$28:$AL$28=D311))/4,SUMPRODUCT('[3]Cap IRA'!$F$30:$AL$46,('[3]Cap IRA'!$D$30:$D$46=C311)*('[3]Cap IRA'!$F$29:$AL$29=A311)*('[3]Cap IRA'!$F$28:$AL$28=D311))/5)</f>
        <v>-9.4275000000000002</v>
      </c>
      <c r="F311" cm="1">
        <f t="array" ref="F311">IF(A311=2025,SUMPRODUCT('[3]Cap IRA'!$F$71:$AL$87,('[3]Cap IRA'!$D$71:$D$87=C311)*('[3]Cap IRA'!$F$70:$AL$70=A311)*('[3]Cap IRA'!$F$69:$AL$69=D311))/4,SUMPRODUCT('[3]Cap IRA'!$F$71:$AL$87,('[3]Cap IRA'!$D$71:$D$87=C311)*('[3]Cap IRA'!$F$70:$AL$70=A311)*('[3]Cap IRA'!$F$69:$AL$69=D311))/5)</f>
        <v>-9.4275000000000002</v>
      </c>
      <c r="G311">
        <f t="shared" si="4"/>
        <v>0</v>
      </c>
    </row>
    <row r="312" spans="1:7">
      <c r="A312">
        <v>2025</v>
      </c>
      <c r="B312" t="s">
        <v>21</v>
      </c>
      <c r="C312" t="s">
        <v>4</v>
      </c>
      <c r="D312" t="s">
        <v>28</v>
      </c>
      <c r="E312" cm="1">
        <f t="array" ref="E312">IF(A312=2025,SUMPRODUCT('[3]Cap IRA'!$F$30:$AL$46,('[3]Cap IRA'!$D$30:$D$46=C312)*('[3]Cap IRA'!$F$29:$AL$29=A312)*('[3]Cap IRA'!$F$28:$AL$28=D312))/4,SUMPRODUCT('[3]Cap IRA'!$F$30:$AL$46,('[3]Cap IRA'!$D$30:$D$46=C312)*('[3]Cap IRA'!$F$29:$AL$29=A312)*('[3]Cap IRA'!$F$28:$AL$28=D312))/5)</f>
        <v>0</v>
      </c>
      <c r="F312" cm="1">
        <f t="array" ref="F312">IF(A312=2025,SUMPRODUCT('[3]Cap IRA'!$F$71:$AL$87,('[3]Cap IRA'!$D$71:$D$87=C312)*('[3]Cap IRA'!$F$70:$AL$70=A312)*('[3]Cap IRA'!$F$69:$AL$69=D312))/4,SUMPRODUCT('[3]Cap IRA'!$F$71:$AL$87,('[3]Cap IRA'!$D$71:$D$87=C312)*('[3]Cap IRA'!$F$70:$AL$70=A312)*('[3]Cap IRA'!$F$69:$AL$69=D312))/5)</f>
        <v>0</v>
      </c>
      <c r="G312">
        <f t="shared" si="4"/>
        <v>0</v>
      </c>
    </row>
    <row r="313" spans="1:7">
      <c r="A313">
        <v>2025</v>
      </c>
      <c r="B313" t="s">
        <v>21</v>
      </c>
      <c r="C313" t="s">
        <v>5</v>
      </c>
      <c r="D313" t="s">
        <v>28</v>
      </c>
      <c r="E313" cm="1">
        <f t="array" ref="E313">IF(A313=2025,SUMPRODUCT('[3]Cap IRA'!$F$30:$AL$46,('[3]Cap IRA'!$D$30:$D$46=C313)*('[3]Cap IRA'!$F$29:$AL$29=A313)*('[3]Cap IRA'!$F$28:$AL$28=D313))/4,SUMPRODUCT('[3]Cap IRA'!$F$30:$AL$46,('[3]Cap IRA'!$D$30:$D$46=C313)*('[3]Cap IRA'!$F$29:$AL$29=A313)*('[3]Cap IRA'!$F$28:$AL$28=D313))/5)</f>
        <v>-19.094999999999999</v>
      </c>
      <c r="F313" cm="1">
        <f t="array" ref="F313">IF(A313=2025,SUMPRODUCT('[3]Cap IRA'!$F$71:$AL$87,('[3]Cap IRA'!$D$71:$D$87=C313)*('[3]Cap IRA'!$F$70:$AL$70=A313)*('[3]Cap IRA'!$F$69:$AL$69=D313))/4,SUMPRODUCT('[3]Cap IRA'!$F$71:$AL$87,('[3]Cap IRA'!$D$71:$D$87=C313)*('[3]Cap IRA'!$F$70:$AL$70=A313)*('[3]Cap IRA'!$F$69:$AL$69=D313))/5)</f>
        <v>-19.094999999999999</v>
      </c>
      <c r="G313">
        <f t="shared" si="4"/>
        <v>0</v>
      </c>
    </row>
    <row r="314" spans="1:7">
      <c r="A314">
        <v>2025</v>
      </c>
      <c r="B314" t="s">
        <v>21</v>
      </c>
      <c r="C314" t="s">
        <v>6</v>
      </c>
      <c r="D314" t="s">
        <v>28</v>
      </c>
      <c r="E314" cm="1">
        <f t="array" ref="E314">IF(A314=2025,SUMPRODUCT('[3]Cap IRA'!$F$30:$AL$46,('[3]Cap IRA'!$D$30:$D$46=C314)*('[3]Cap IRA'!$F$29:$AL$29=A314)*('[3]Cap IRA'!$F$28:$AL$28=D314))/4,SUMPRODUCT('[3]Cap IRA'!$F$30:$AL$46,('[3]Cap IRA'!$D$30:$D$46=C314)*('[3]Cap IRA'!$F$29:$AL$29=A314)*('[3]Cap IRA'!$F$28:$AL$28=D314))/5)</f>
        <v>0</v>
      </c>
      <c r="F314" cm="1">
        <f t="array" ref="F314">IF(A314=2025,SUMPRODUCT('[3]Cap IRA'!$F$71:$AL$87,('[3]Cap IRA'!$D$71:$D$87=C314)*('[3]Cap IRA'!$F$70:$AL$70=A314)*('[3]Cap IRA'!$F$69:$AL$69=D314))/4,SUMPRODUCT('[3]Cap IRA'!$F$71:$AL$87,('[3]Cap IRA'!$D$71:$D$87=C314)*('[3]Cap IRA'!$F$70:$AL$70=A314)*('[3]Cap IRA'!$F$69:$AL$69=D314))/5)</f>
        <v>0</v>
      </c>
      <c r="G314">
        <f t="shared" si="4"/>
        <v>0</v>
      </c>
    </row>
    <row r="315" spans="1:7">
      <c r="A315">
        <v>2025</v>
      </c>
      <c r="B315" t="s">
        <v>21</v>
      </c>
      <c r="C315" t="s">
        <v>7</v>
      </c>
      <c r="D315" t="s">
        <v>28</v>
      </c>
      <c r="E315" cm="1">
        <f t="array" ref="E315">IF(A315=2025,SUMPRODUCT('[3]Cap IRA'!$F$30:$AL$46,('[3]Cap IRA'!$D$30:$D$46=C315)*('[3]Cap IRA'!$F$29:$AL$29=A315)*('[3]Cap IRA'!$F$28:$AL$28=D315))/4,SUMPRODUCT('[3]Cap IRA'!$F$30:$AL$46,('[3]Cap IRA'!$D$30:$D$46=C315)*('[3]Cap IRA'!$F$29:$AL$29=A315)*('[3]Cap IRA'!$F$28:$AL$28=D315))/5)</f>
        <v>41.112499999999983</v>
      </c>
      <c r="F315" cm="1">
        <f t="array" ref="F315">IF(A315=2025,SUMPRODUCT('[3]Cap IRA'!$F$71:$AL$87,('[3]Cap IRA'!$D$71:$D$87=C315)*('[3]Cap IRA'!$F$70:$AL$70=A315)*('[3]Cap IRA'!$F$69:$AL$69=D315))/4,SUMPRODUCT('[3]Cap IRA'!$F$71:$AL$87,('[3]Cap IRA'!$D$71:$D$87=C315)*('[3]Cap IRA'!$F$70:$AL$70=A315)*('[3]Cap IRA'!$F$69:$AL$69=D315))/5)</f>
        <v>41.112499999999983</v>
      </c>
      <c r="G315">
        <f t="shared" si="4"/>
        <v>0</v>
      </c>
    </row>
    <row r="316" spans="1:7">
      <c r="A316">
        <v>2025</v>
      </c>
      <c r="B316" t="s">
        <v>21</v>
      </c>
      <c r="C316" t="s">
        <v>8</v>
      </c>
      <c r="D316" t="s">
        <v>28</v>
      </c>
      <c r="E316" cm="1">
        <f t="array" ref="E316">IF(A316=2025,SUMPRODUCT('[3]Cap IRA'!$F$30:$AL$46,('[3]Cap IRA'!$D$30:$D$46=C316)*('[3]Cap IRA'!$F$29:$AL$29=A316)*('[3]Cap IRA'!$F$28:$AL$28=D316))/4,SUMPRODUCT('[3]Cap IRA'!$F$30:$AL$46,('[3]Cap IRA'!$D$30:$D$46=C316)*('[3]Cap IRA'!$F$29:$AL$29=A316)*('[3]Cap IRA'!$F$28:$AL$28=D316))/5)</f>
        <v>0</v>
      </c>
      <c r="F316" cm="1">
        <f t="array" ref="F316">IF(A316=2025,SUMPRODUCT('[3]Cap IRA'!$F$71:$AL$87,('[3]Cap IRA'!$D$71:$D$87=C316)*('[3]Cap IRA'!$F$70:$AL$70=A316)*('[3]Cap IRA'!$F$69:$AL$69=D316))/4,SUMPRODUCT('[3]Cap IRA'!$F$71:$AL$87,('[3]Cap IRA'!$D$71:$D$87=C316)*('[3]Cap IRA'!$F$70:$AL$70=A316)*('[3]Cap IRA'!$F$69:$AL$69=D316))/5)</f>
        <v>0</v>
      </c>
      <c r="G316">
        <f t="shared" si="4"/>
        <v>0</v>
      </c>
    </row>
    <row r="317" spans="1:7">
      <c r="A317">
        <v>2025</v>
      </c>
      <c r="B317" t="s">
        <v>21</v>
      </c>
      <c r="C317" t="s">
        <v>9</v>
      </c>
      <c r="D317" t="s">
        <v>28</v>
      </c>
      <c r="E317" cm="1">
        <f t="array" ref="E317">IF(A317=2025,SUMPRODUCT('[3]Cap IRA'!$F$30:$AL$46,('[3]Cap IRA'!$D$30:$D$46=C317)*('[3]Cap IRA'!$F$29:$AL$29=A317)*('[3]Cap IRA'!$F$28:$AL$28=D317))/4,SUMPRODUCT('[3]Cap IRA'!$F$30:$AL$46,('[3]Cap IRA'!$D$30:$D$46=C317)*('[3]Cap IRA'!$F$29:$AL$29=A317)*('[3]Cap IRA'!$F$28:$AL$28=D317))/5)</f>
        <v>-53</v>
      </c>
      <c r="F317" cm="1">
        <f t="array" ref="F317">IF(A317=2025,SUMPRODUCT('[3]Cap IRA'!$F$71:$AL$87,('[3]Cap IRA'!$D$71:$D$87=C317)*('[3]Cap IRA'!$F$70:$AL$70=A317)*('[3]Cap IRA'!$F$69:$AL$69=D317))/4,SUMPRODUCT('[3]Cap IRA'!$F$71:$AL$87,('[3]Cap IRA'!$D$71:$D$87=C317)*('[3]Cap IRA'!$F$70:$AL$70=A317)*('[3]Cap IRA'!$F$69:$AL$69=D317))/5)</f>
        <v>-53</v>
      </c>
      <c r="G317">
        <f t="shared" si="4"/>
        <v>0</v>
      </c>
    </row>
    <row r="318" spans="1:7">
      <c r="A318">
        <v>2025</v>
      </c>
      <c r="B318" t="s">
        <v>21</v>
      </c>
      <c r="C318" t="s">
        <v>10</v>
      </c>
      <c r="D318" t="s">
        <v>28</v>
      </c>
      <c r="E318" cm="1">
        <f t="array" ref="E318">IF(A318=2025,SUMPRODUCT('[3]Cap IRA'!$F$30:$AL$46,('[3]Cap IRA'!$D$30:$D$46=C318)*('[3]Cap IRA'!$F$29:$AL$29=A318)*('[3]Cap IRA'!$F$28:$AL$28=D318))/4,SUMPRODUCT('[3]Cap IRA'!$F$30:$AL$46,('[3]Cap IRA'!$D$30:$D$46=C318)*('[3]Cap IRA'!$F$29:$AL$29=A318)*('[3]Cap IRA'!$F$28:$AL$28=D318))/5)</f>
        <v>0</v>
      </c>
      <c r="F318" cm="1">
        <f t="array" ref="F318">IF(A318=2025,SUMPRODUCT('[3]Cap IRA'!$F$71:$AL$87,('[3]Cap IRA'!$D$71:$D$87=C318)*('[3]Cap IRA'!$F$70:$AL$70=A318)*('[3]Cap IRA'!$F$69:$AL$69=D318))/4,SUMPRODUCT('[3]Cap IRA'!$F$71:$AL$87,('[3]Cap IRA'!$D$71:$D$87=C318)*('[3]Cap IRA'!$F$70:$AL$70=A318)*('[3]Cap IRA'!$F$69:$AL$69=D318))/5)</f>
        <v>0</v>
      </c>
      <c r="G318">
        <f t="shared" si="4"/>
        <v>0</v>
      </c>
    </row>
    <row r="319" spans="1:7">
      <c r="A319">
        <v>2025</v>
      </c>
      <c r="B319" t="s">
        <v>21</v>
      </c>
      <c r="C319" t="s">
        <v>11</v>
      </c>
      <c r="D319" t="s">
        <v>28</v>
      </c>
      <c r="E319" cm="1">
        <f t="array" ref="E319">IF(A319=2025,SUMPRODUCT('[3]Cap IRA'!$F$30:$AL$46,('[3]Cap IRA'!$D$30:$D$46=C319)*('[3]Cap IRA'!$F$29:$AL$29=A319)*('[3]Cap IRA'!$F$28:$AL$28=D319))/4,SUMPRODUCT('[3]Cap IRA'!$F$30:$AL$46,('[3]Cap IRA'!$D$30:$D$46=C319)*('[3]Cap IRA'!$F$29:$AL$29=A319)*('[3]Cap IRA'!$F$28:$AL$28=D319))/5)</f>
        <v>2.4600000000000009</v>
      </c>
      <c r="F319" cm="1">
        <f t="array" ref="F319">IF(A319=2025,SUMPRODUCT('[3]Cap IRA'!$F$71:$AL$87,('[3]Cap IRA'!$D$71:$D$87=C319)*('[3]Cap IRA'!$F$70:$AL$70=A319)*('[3]Cap IRA'!$F$69:$AL$69=D319))/4,SUMPRODUCT('[3]Cap IRA'!$F$71:$AL$87,('[3]Cap IRA'!$D$71:$D$87=C319)*('[3]Cap IRA'!$F$70:$AL$70=A319)*('[3]Cap IRA'!$F$69:$AL$69=D319))/5)</f>
        <v>2.4600000000000009</v>
      </c>
      <c r="G319">
        <f t="shared" si="4"/>
        <v>0</v>
      </c>
    </row>
    <row r="320" spans="1:7">
      <c r="A320">
        <v>2025</v>
      </c>
      <c r="B320" t="s">
        <v>21</v>
      </c>
      <c r="C320" t="s">
        <v>12</v>
      </c>
      <c r="D320" t="s">
        <v>28</v>
      </c>
      <c r="E320" cm="1">
        <f t="array" ref="E320">IF(A320=2025,SUMPRODUCT('[3]Cap IRA'!$F$30:$AL$46,('[3]Cap IRA'!$D$30:$D$46=C320)*('[3]Cap IRA'!$F$29:$AL$29=A320)*('[3]Cap IRA'!$F$28:$AL$28=D320))/4,SUMPRODUCT('[3]Cap IRA'!$F$30:$AL$46,('[3]Cap IRA'!$D$30:$D$46=C320)*('[3]Cap IRA'!$F$29:$AL$29=A320)*('[3]Cap IRA'!$F$28:$AL$28=D320))/5)</f>
        <v>26.2425</v>
      </c>
      <c r="F320" cm="1">
        <f t="array" ref="F320">IF(A320=2025,SUMPRODUCT('[3]Cap IRA'!$F$71:$AL$87,('[3]Cap IRA'!$D$71:$D$87=C320)*('[3]Cap IRA'!$F$70:$AL$70=A320)*('[3]Cap IRA'!$F$69:$AL$69=D320))/4,SUMPRODUCT('[3]Cap IRA'!$F$71:$AL$87,('[3]Cap IRA'!$D$71:$D$87=C320)*('[3]Cap IRA'!$F$70:$AL$70=A320)*('[3]Cap IRA'!$F$69:$AL$69=D320))/5)</f>
        <v>26.2425</v>
      </c>
      <c r="G320">
        <f t="shared" si="4"/>
        <v>0</v>
      </c>
    </row>
    <row r="321" spans="1:7">
      <c r="A321">
        <v>2025</v>
      </c>
      <c r="B321" t="s">
        <v>21</v>
      </c>
      <c r="C321" t="s">
        <v>13</v>
      </c>
      <c r="D321" t="s">
        <v>28</v>
      </c>
      <c r="E321" cm="1">
        <f t="array" ref="E321">IF(A321=2025,SUMPRODUCT('[3]Cap IRA'!$F$30:$AL$46,('[3]Cap IRA'!$D$30:$D$46=C321)*('[3]Cap IRA'!$F$29:$AL$29=A321)*('[3]Cap IRA'!$F$28:$AL$28=D321))/4,SUMPRODUCT('[3]Cap IRA'!$F$30:$AL$46,('[3]Cap IRA'!$D$30:$D$46=C321)*('[3]Cap IRA'!$F$29:$AL$29=A321)*('[3]Cap IRA'!$F$28:$AL$28=D321))/5)</f>
        <v>-8.25</v>
      </c>
      <c r="F321" cm="1">
        <f t="array" ref="F321">IF(A321=2025,SUMPRODUCT('[3]Cap IRA'!$F$71:$AL$87,('[3]Cap IRA'!$D$71:$D$87=C321)*('[3]Cap IRA'!$F$70:$AL$70=A321)*('[3]Cap IRA'!$F$69:$AL$69=D321))/4,SUMPRODUCT('[3]Cap IRA'!$F$71:$AL$87,('[3]Cap IRA'!$D$71:$D$87=C321)*('[3]Cap IRA'!$F$70:$AL$70=A321)*('[3]Cap IRA'!$F$69:$AL$69=D321))/5)</f>
        <v>-8.25</v>
      </c>
      <c r="G321">
        <f t="shared" si="4"/>
        <v>0</v>
      </c>
    </row>
    <row r="322" spans="1:7">
      <c r="A322">
        <v>2025</v>
      </c>
      <c r="B322" t="s">
        <v>21</v>
      </c>
      <c r="C322" t="s">
        <v>14</v>
      </c>
      <c r="D322" t="s">
        <v>28</v>
      </c>
      <c r="E322" cm="1">
        <f t="array" ref="E322">IF(A322=2025,SUMPRODUCT('[3]Cap IRA'!$F$30:$AL$46,('[3]Cap IRA'!$D$30:$D$46=C322)*('[3]Cap IRA'!$F$29:$AL$29=A322)*('[3]Cap IRA'!$F$28:$AL$28=D322))/4,SUMPRODUCT('[3]Cap IRA'!$F$30:$AL$46,('[3]Cap IRA'!$D$30:$D$46=C322)*('[3]Cap IRA'!$F$29:$AL$29=A322)*('[3]Cap IRA'!$F$28:$AL$28=D322))/5)</f>
        <v>0</v>
      </c>
      <c r="F322" cm="1">
        <f t="array" ref="F322">IF(A322=2025,SUMPRODUCT('[3]Cap IRA'!$F$71:$AL$87,('[3]Cap IRA'!$D$71:$D$87=C322)*('[3]Cap IRA'!$F$70:$AL$70=A322)*('[3]Cap IRA'!$F$69:$AL$69=D322))/4,SUMPRODUCT('[3]Cap IRA'!$F$71:$AL$87,('[3]Cap IRA'!$D$71:$D$87=C322)*('[3]Cap IRA'!$F$70:$AL$70=A322)*('[3]Cap IRA'!$F$69:$AL$69=D322))/5)</f>
        <v>0</v>
      </c>
      <c r="G322">
        <f t="shared" si="4"/>
        <v>0</v>
      </c>
    </row>
    <row r="323" spans="1:7">
      <c r="A323">
        <v>2025</v>
      </c>
      <c r="B323" t="s">
        <v>21</v>
      </c>
      <c r="C323" t="s">
        <v>15</v>
      </c>
      <c r="D323" t="s">
        <v>28</v>
      </c>
      <c r="E323" cm="1">
        <f t="array" ref="E323">IF(A323=2025,SUMPRODUCT('[3]Cap IRA'!$F$30:$AL$46,('[3]Cap IRA'!$D$30:$D$46=C323)*('[3]Cap IRA'!$F$29:$AL$29=A323)*('[3]Cap IRA'!$F$28:$AL$28=D323))/4,SUMPRODUCT('[3]Cap IRA'!$F$30:$AL$46,('[3]Cap IRA'!$D$30:$D$46=C323)*('[3]Cap IRA'!$F$29:$AL$29=A323)*('[3]Cap IRA'!$F$28:$AL$28=D323))/5)</f>
        <v>1.2600000000000007</v>
      </c>
      <c r="F323" cm="1">
        <f t="array" ref="F323">IF(A323=2025,SUMPRODUCT('[3]Cap IRA'!$F$71:$AL$87,('[3]Cap IRA'!$D$71:$D$87=C323)*('[3]Cap IRA'!$F$70:$AL$70=A323)*('[3]Cap IRA'!$F$69:$AL$69=D323))/4,SUMPRODUCT('[3]Cap IRA'!$F$71:$AL$87,('[3]Cap IRA'!$D$71:$D$87=C323)*('[3]Cap IRA'!$F$70:$AL$70=A323)*('[3]Cap IRA'!$F$69:$AL$69=D323))/5)</f>
        <v>1.2600000000000007</v>
      </c>
      <c r="G323">
        <f t="shared" ref="G323:G386" si="5">E323-F323</f>
        <v>0</v>
      </c>
    </row>
    <row r="324" spans="1:7">
      <c r="A324">
        <v>2025</v>
      </c>
      <c r="B324" t="s">
        <v>21</v>
      </c>
      <c r="C324" t="s">
        <v>16</v>
      </c>
      <c r="D324" t="s">
        <v>28</v>
      </c>
      <c r="E324" cm="1">
        <f t="array" ref="E324">IF(A324=2025,SUMPRODUCT('[3]Cap IRA'!$F$30:$AL$46,('[3]Cap IRA'!$D$30:$D$46=C324)*('[3]Cap IRA'!$F$29:$AL$29=A324)*('[3]Cap IRA'!$F$28:$AL$28=D324))/4,SUMPRODUCT('[3]Cap IRA'!$F$30:$AL$46,('[3]Cap IRA'!$D$30:$D$46=C324)*('[3]Cap IRA'!$F$29:$AL$29=A324)*('[3]Cap IRA'!$F$28:$AL$28=D324))/5)</f>
        <v>0.97250000000000003</v>
      </c>
      <c r="F324" cm="1">
        <f t="array" ref="F324">IF(A324=2025,SUMPRODUCT('[3]Cap IRA'!$F$71:$AL$87,('[3]Cap IRA'!$D$71:$D$87=C324)*('[3]Cap IRA'!$F$70:$AL$70=A324)*('[3]Cap IRA'!$F$69:$AL$69=D324))/4,SUMPRODUCT('[3]Cap IRA'!$F$71:$AL$87,('[3]Cap IRA'!$D$71:$D$87=C324)*('[3]Cap IRA'!$F$70:$AL$70=A324)*('[3]Cap IRA'!$F$69:$AL$69=D324))/5)</f>
        <v>0.97250000000000003</v>
      </c>
      <c r="G324">
        <f t="shared" si="5"/>
        <v>0</v>
      </c>
    </row>
    <row r="325" spans="1:7">
      <c r="A325">
        <v>2030</v>
      </c>
      <c r="B325" t="s">
        <v>21</v>
      </c>
      <c r="C325" t="s">
        <v>0</v>
      </c>
      <c r="D325" t="s">
        <v>28</v>
      </c>
      <c r="E325" cm="1">
        <f t="array" ref="E325">IF(A325=2025,SUMPRODUCT('[3]Cap IRA'!$F$30:$AL$46,('[3]Cap IRA'!$D$30:$D$46=C325)*('[3]Cap IRA'!$F$29:$AL$29=A325)*('[3]Cap IRA'!$F$28:$AL$28=D325))/4,SUMPRODUCT('[3]Cap IRA'!$F$30:$AL$46,('[3]Cap IRA'!$D$30:$D$46=C325)*('[3]Cap IRA'!$F$29:$AL$29=A325)*('[3]Cap IRA'!$F$28:$AL$28=D325))/5)</f>
        <v>-0.21800000000000069</v>
      </c>
      <c r="F325" cm="1">
        <f t="array" ref="F325">IF(A325=2025,SUMPRODUCT('[3]Cap IRA'!$F$71:$AL$87,('[3]Cap IRA'!$D$71:$D$87=C325)*('[3]Cap IRA'!$F$70:$AL$70=A325)*('[3]Cap IRA'!$F$69:$AL$69=D325))/4,SUMPRODUCT('[3]Cap IRA'!$F$71:$AL$87,('[3]Cap IRA'!$D$71:$D$87=C325)*('[3]Cap IRA'!$F$70:$AL$70=A325)*('[3]Cap IRA'!$F$69:$AL$69=D325))/5)</f>
        <v>-0.21800000000000069</v>
      </c>
      <c r="G325">
        <f t="shared" si="5"/>
        <v>0</v>
      </c>
    </row>
    <row r="326" spans="1:7">
      <c r="A326">
        <v>2030</v>
      </c>
      <c r="B326" t="s">
        <v>21</v>
      </c>
      <c r="C326" t="s">
        <v>1</v>
      </c>
      <c r="D326" t="s">
        <v>28</v>
      </c>
      <c r="E326" cm="1">
        <f t="array" ref="E326">IF(A326=2025,SUMPRODUCT('[3]Cap IRA'!$F$30:$AL$46,('[3]Cap IRA'!$D$30:$D$46=C326)*('[3]Cap IRA'!$F$29:$AL$29=A326)*('[3]Cap IRA'!$F$28:$AL$28=D326))/4,SUMPRODUCT('[3]Cap IRA'!$F$30:$AL$46,('[3]Cap IRA'!$D$30:$D$46=C326)*('[3]Cap IRA'!$F$29:$AL$29=A326)*('[3]Cap IRA'!$F$28:$AL$28=D326))/5)</f>
        <v>0</v>
      </c>
      <c r="F326" cm="1">
        <f t="array" ref="F326">IF(A326=2025,SUMPRODUCT('[3]Cap IRA'!$F$71:$AL$87,('[3]Cap IRA'!$D$71:$D$87=C326)*('[3]Cap IRA'!$F$70:$AL$70=A326)*('[3]Cap IRA'!$F$69:$AL$69=D326))/4,SUMPRODUCT('[3]Cap IRA'!$F$71:$AL$87,('[3]Cap IRA'!$D$71:$D$87=C326)*('[3]Cap IRA'!$F$70:$AL$70=A326)*('[3]Cap IRA'!$F$69:$AL$69=D326))/5)</f>
        <v>0</v>
      </c>
      <c r="G326">
        <f t="shared" si="5"/>
        <v>0</v>
      </c>
    </row>
    <row r="327" spans="1:7">
      <c r="A327">
        <v>2030</v>
      </c>
      <c r="B327" t="s">
        <v>21</v>
      </c>
      <c r="C327" t="s">
        <v>2</v>
      </c>
      <c r="D327" t="s">
        <v>28</v>
      </c>
      <c r="E327" cm="1">
        <f t="array" ref="E327">IF(A327=2025,SUMPRODUCT('[3]Cap IRA'!$F$30:$AL$46,('[3]Cap IRA'!$D$30:$D$46=C327)*('[3]Cap IRA'!$F$29:$AL$29=A327)*('[3]Cap IRA'!$F$28:$AL$28=D327))/4,SUMPRODUCT('[3]Cap IRA'!$F$30:$AL$46,('[3]Cap IRA'!$D$30:$D$46=C327)*('[3]Cap IRA'!$F$29:$AL$29=A327)*('[3]Cap IRA'!$F$28:$AL$28=D327))/5)</f>
        <v>0</v>
      </c>
      <c r="F327" cm="1">
        <f t="array" ref="F327">IF(A327=2025,SUMPRODUCT('[3]Cap IRA'!$F$71:$AL$87,('[3]Cap IRA'!$D$71:$D$87=C327)*('[3]Cap IRA'!$F$70:$AL$70=A327)*('[3]Cap IRA'!$F$69:$AL$69=D327))/4,SUMPRODUCT('[3]Cap IRA'!$F$71:$AL$87,('[3]Cap IRA'!$D$71:$D$87=C327)*('[3]Cap IRA'!$F$70:$AL$70=A327)*('[3]Cap IRA'!$F$69:$AL$69=D327))/5)</f>
        <v>0</v>
      </c>
      <c r="G327">
        <f t="shared" si="5"/>
        <v>0</v>
      </c>
    </row>
    <row r="328" spans="1:7">
      <c r="A328">
        <v>2030</v>
      </c>
      <c r="B328" t="s">
        <v>21</v>
      </c>
      <c r="C328" t="s">
        <v>3</v>
      </c>
      <c r="D328" t="s">
        <v>28</v>
      </c>
      <c r="E328" cm="1">
        <f t="array" ref="E328">IF(A328=2025,SUMPRODUCT('[3]Cap IRA'!$F$30:$AL$46,('[3]Cap IRA'!$D$30:$D$46=C328)*('[3]Cap IRA'!$F$29:$AL$29=A328)*('[3]Cap IRA'!$F$28:$AL$28=D328))/4,SUMPRODUCT('[3]Cap IRA'!$F$30:$AL$46,('[3]Cap IRA'!$D$30:$D$46=C328)*('[3]Cap IRA'!$F$29:$AL$29=A328)*('[3]Cap IRA'!$F$28:$AL$28=D328))/5)</f>
        <v>0</v>
      </c>
      <c r="F328" cm="1">
        <f t="array" ref="F328">IF(A328=2025,SUMPRODUCT('[3]Cap IRA'!$F$71:$AL$87,('[3]Cap IRA'!$D$71:$D$87=C328)*('[3]Cap IRA'!$F$70:$AL$70=A328)*('[3]Cap IRA'!$F$69:$AL$69=D328))/4,SUMPRODUCT('[3]Cap IRA'!$F$71:$AL$87,('[3]Cap IRA'!$D$71:$D$87=C328)*('[3]Cap IRA'!$F$70:$AL$70=A328)*('[3]Cap IRA'!$F$69:$AL$69=D328))/5)</f>
        <v>0</v>
      </c>
      <c r="G328">
        <f t="shared" si="5"/>
        <v>0</v>
      </c>
    </row>
    <row r="329" spans="1:7">
      <c r="A329">
        <v>2030</v>
      </c>
      <c r="B329" t="s">
        <v>21</v>
      </c>
      <c r="C329" t="s">
        <v>4</v>
      </c>
      <c r="D329" t="s">
        <v>28</v>
      </c>
      <c r="E329" cm="1">
        <f t="array" ref="E329">IF(A329=2025,SUMPRODUCT('[3]Cap IRA'!$F$30:$AL$46,('[3]Cap IRA'!$D$30:$D$46=C329)*('[3]Cap IRA'!$F$29:$AL$29=A329)*('[3]Cap IRA'!$F$28:$AL$28=D329))/4,SUMPRODUCT('[3]Cap IRA'!$F$30:$AL$46,('[3]Cap IRA'!$D$30:$D$46=C329)*('[3]Cap IRA'!$F$29:$AL$29=A329)*('[3]Cap IRA'!$F$28:$AL$28=D329))/5)</f>
        <v>0</v>
      </c>
      <c r="F329" cm="1">
        <f t="array" ref="F329">IF(A329=2025,SUMPRODUCT('[3]Cap IRA'!$F$71:$AL$87,('[3]Cap IRA'!$D$71:$D$87=C329)*('[3]Cap IRA'!$F$70:$AL$70=A329)*('[3]Cap IRA'!$F$69:$AL$69=D329))/4,SUMPRODUCT('[3]Cap IRA'!$F$71:$AL$87,('[3]Cap IRA'!$D$71:$D$87=C329)*('[3]Cap IRA'!$F$70:$AL$70=A329)*('[3]Cap IRA'!$F$69:$AL$69=D329))/5)</f>
        <v>0</v>
      </c>
      <c r="G329">
        <f t="shared" si="5"/>
        <v>0</v>
      </c>
    </row>
    <row r="330" spans="1:7">
      <c r="A330">
        <v>2030</v>
      </c>
      <c r="B330" t="s">
        <v>21</v>
      </c>
      <c r="C330" t="s">
        <v>5</v>
      </c>
      <c r="D330" t="s">
        <v>28</v>
      </c>
      <c r="E330" cm="1">
        <f t="array" ref="E330">IF(A330=2025,SUMPRODUCT('[3]Cap IRA'!$F$30:$AL$46,('[3]Cap IRA'!$D$30:$D$46=C330)*('[3]Cap IRA'!$F$29:$AL$29=A330)*('[3]Cap IRA'!$F$28:$AL$28=D330))/4,SUMPRODUCT('[3]Cap IRA'!$F$30:$AL$46,('[3]Cap IRA'!$D$30:$D$46=C330)*('[3]Cap IRA'!$F$29:$AL$29=A330)*('[3]Cap IRA'!$F$28:$AL$28=D330))/5)</f>
        <v>-7.5040000000000022</v>
      </c>
      <c r="F330" cm="1">
        <f t="array" ref="F330">IF(A330=2025,SUMPRODUCT('[3]Cap IRA'!$F$71:$AL$87,('[3]Cap IRA'!$D$71:$D$87=C330)*('[3]Cap IRA'!$F$70:$AL$70=A330)*('[3]Cap IRA'!$F$69:$AL$69=D330))/4,SUMPRODUCT('[3]Cap IRA'!$F$71:$AL$87,('[3]Cap IRA'!$D$71:$D$87=C330)*('[3]Cap IRA'!$F$70:$AL$70=A330)*('[3]Cap IRA'!$F$69:$AL$69=D330))/5)</f>
        <v>-7.5040000000000022</v>
      </c>
      <c r="G330">
        <f t="shared" si="5"/>
        <v>0</v>
      </c>
    </row>
    <row r="331" spans="1:7">
      <c r="A331">
        <v>2030</v>
      </c>
      <c r="B331" t="s">
        <v>21</v>
      </c>
      <c r="C331" t="s">
        <v>6</v>
      </c>
      <c r="D331" t="s">
        <v>28</v>
      </c>
      <c r="E331" cm="1">
        <f t="array" ref="E331">IF(A331=2025,SUMPRODUCT('[3]Cap IRA'!$F$30:$AL$46,('[3]Cap IRA'!$D$30:$D$46=C331)*('[3]Cap IRA'!$F$29:$AL$29=A331)*('[3]Cap IRA'!$F$28:$AL$28=D331))/4,SUMPRODUCT('[3]Cap IRA'!$F$30:$AL$46,('[3]Cap IRA'!$D$30:$D$46=C331)*('[3]Cap IRA'!$F$29:$AL$29=A331)*('[3]Cap IRA'!$F$28:$AL$28=D331))/5)</f>
        <v>3.2359999999999998</v>
      </c>
      <c r="F331" cm="1">
        <f t="array" ref="F331">IF(A331=2025,SUMPRODUCT('[3]Cap IRA'!$F$71:$AL$87,('[3]Cap IRA'!$D$71:$D$87=C331)*('[3]Cap IRA'!$F$70:$AL$70=A331)*('[3]Cap IRA'!$F$69:$AL$69=D331))/4,SUMPRODUCT('[3]Cap IRA'!$F$71:$AL$87,('[3]Cap IRA'!$D$71:$D$87=C331)*('[3]Cap IRA'!$F$70:$AL$70=A331)*('[3]Cap IRA'!$F$69:$AL$69=D331))/5)</f>
        <v>3.2359999999999998</v>
      </c>
      <c r="G331">
        <f t="shared" si="5"/>
        <v>0</v>
      </c>
    </row>
    <row r="332" spans="1:7">
      <c r="A332">
        <v>2030</v>
      </c>
      <c r="B332" t="s">
        <v>21</v>
      </c>
      <c r="C332" t="s">
        <v>7</v>
      </c>
      <c r="D332" t="s">
        <v>28</v>
      </c>
      <c r="E332" cm="1">
        <f t="array" ref="E332">IF(A332=2025,SUMPRODUCT('[3]Cap IRA'!$F$30:$AL$46,('[3]Cap IRA'!$D$30:$D$46=C332)*('[3]Cap IRA'!$F$29:$AL$29=A332)*('[3]Cap IRA'!$F$28:$AL$28=D332))/4,SUMPRODUCT('[3]Cap IRA'!$F$30:$AL$46,('[3]Cap IRA'!$D$30:$D$46=C332)*('[3]Cap IRA'!$F$29:$AL$29=A332)*('[3]Cap IRA'!$F$28:$AL$28=D332))/5)</f>
        <v>-10.655999999999995</v>
      </c>
      <c r="F332" cm="1">
        <f t="array" ref="F332">IF(A332=2025,SUMPRODUCT('[3]Cap IRA'!$F$71:$AL$87,('[3]Cap IRA'!$D$71:$D$87=C332)*('[3]Cap IRA'!$F$70:$AL$70=A332)*('[3]Cap IRA'!$F$69:$AL$69=D332))/4,SUMPRODUCT('[3]Cap IRA'!$F$71:$AL$87,('[3]Cap IRA'!$D$71:$D$87=C332)*('[3]Cap IRA'!$F$70:$AL$70=A332)*('[3]Cap IRA'!$F$69:$AL$69=D332))/5)</f>
        <v>-10.655999999999995</v>
      </c>
      <c r="G332">
        <f t="shared" si="5"/>
        <v>0</v>
      </c>
    </row>
    <row r="333" spans="1:7">
      <c r="A333">
        <v>2030</v>
      </c>
      <c r="B333" t="s">
        <v>21</v>
      </c>
      <c r="C333" t="s">
        <v>8</v>
      </c>
      <c r="D333" t="s">
        <v>28</v>
      </c>
      <c r="E333" cm="1">
        <f t="array" ref="E333">IF(A333=2025,SUMPRODUCT('[3]Cap IRA'!$F$30:$AL$46,('[3]Cap IRA'!$D$30:$D$46=C333)*('[3]Cap IRA'!$F$29:$AL$29=A333)*('[3]Cap IRA'!$F$28:$AL$28=D333))/4,SUMPRODUCT('[3]Cap IRA'!$F$30:$AL$46,('[3]Cap IRA'!$D$30:$D$46=C333)*('[3]Cap IRA'!$F$29:$AL$29=A333)*('[3]Cap IRA'!$F$28:$AL$28=D333))/5)</f>
        <v>1.986</v>
      </c>
      <c r="F333" cm="1">
        <f t="array" ref="F333">IF(A333=2025,SUMPRODUCT('[3]Cap IRA'!$F$71:$AL$87,('[3]Cap IRA'!$D$71:$D$87=C333)*('[3]Cap IRA'!$F$70:$AL$70=A333)*('[3]Cap IRA'!$F$69:$AL$69=D333))/4,SUMPRODUCT('[3]Cap IRA'!$F$71:$AL$87,('[3]Cap IRA'!$D$71:$D$87=C333)*('[3]Cap IRA'!$F$70:$AL$70=A333)*('[3]Cap IRA'!$F$69:$AL$69=D333))/5)</f>
        <v>1.986</v>
      </c>
      <c r="G333">
        <f t="shared" si="5"/>
        <v>0</v>
      </c>
    </row>
    <row r="334" spans="1:7">
      <c r="A334">
        <v>2030</v>
      </c>
      <c r="B334" t="s">
        <v>21</v>
      </c>
      <c r="C334" t="s">
        <v>9</v>
      </c>
      <c r="D334" t="s">
        <v>28</v>
      </c>
      <c r="E334" cm="1">
        <f t="array" ref="E334">IF(A334=2025,SUMPRODUCT('[3]Cap IRA'!$F$30:$AL$46,('[3]Cap IRA'!$D$30:$D$46=C334)*('[3]Cap IRA'!$F$29:$AL$29=A334)*('[3]Cap IRA'!$F$28:$AL$28=D334))/4,SUMPRODUCT('[3]Cap IRA'!$F$30:$AL$46,('[3]Cap IRA'!$D$30:$D$46=C334)*('[3]Cap IRA'!$F$29:$AL$29=A334)*('[3]Cap IRA'!$F$28:$AL$28=D334))/5)</f>
        <v>0</v>
      </c>
      <c r="F334" cm="1">
        <f t="array" ref="F334">IF(A334=2025,SUMPRODUCT('[3]Cap IRA'!$F$71:$AL$87,('[3]Cap IRA'!$D$71:$D$87=C334)*('[3]Cap IRA'!$F$70:$AL$70=A334)*('[3]Cap IRA'!$F$69:$AL$69=D334))/4,SUMPRODUCT('[3]Cap IRA'!$F$71:$AL$87,('[3]Cap IRA'!$D$71:$D$87=C334)*('[3]Cap IRA'!$F$70:$AL$70=A334)*('[3]Cap IRA'!$F$69:$AL$69=D334))/5)</f>
        <v>0</v>
      </c>
      <c r="G334">
        <f t="shared" si="5"/>
        <v>0</v>
      </c>
    </row>
    <row r="335" spans="1:7">
      <c r="A335">
        <v>2030</v>
      </c>
      <c r="B335" t="s">
        <v>21</v>
      </c>
      <c r="C335" t="s">
        <v>10</v>
      </c>
      <c r="D335" t="s">
        <v>28</v>
      </c>
      <c r="E335" cm="1">
        <f t="array" ref="E335">IF(A335=2025,SUMPRODUCT('[3]Cap IRA'!$F$30:$AL$46,('[3]Cap IRA'!$D$30:$D$46=C335)*('[3]Cap IRA'!$F$29:$AL$29=A335)*('[3]Cap IRA'!$F$28:$AL$28=D335))/4,SUMPRODUCT('[3]Cap IRA'!$F$30:$AL$46,('[3]Cap IRA'!$D$30:$D$46=C335)*('[3]Cap IRA'!$F$29:$AL$29=A335)*('[3]Cap IRA'!$F$28:$AL$28=D335))/5)</f>
        <v>0</v>
      </c>
      <c r="F335" cm="1">
        <f t="array" ref="F335">IF(A335=2025,SUMPRODUCT('[3]Cap IRA'!$F$71:$AL$87,('[3]Cap IRA'!$D$71:$D$87=C335)*('[3]Cap IRA'!$F$70:$AL$70=A335)*('[3]Cap IRA'!$F$69:$AL$69=D335))/4,SUMPRODUCT('[3]Cap IRA'!$F$71:$AL$87,('[3]Cap IRA'!$D$71:$D$87=C335)*('[3]Cap IRA'!$F$70:$AL$70=A335)*('[3]Cap IRA'!$F$69:$AL$69=D335))/5)</f>
        <v>0</v>
      </c>
      <c r="G335">
        <f t="shared" si="5"/>
        <v>0</v>
      </c>
    </row>
    <row r="336" spans="1:7">
      <c r="A336">
        <v>2030</v>
      </c>
      <c r="B336" t="s">
        <v>21</v>
      </c>
      <c r="C336" t="s">
        <v>11</v>
      </c>
      <c r="D336" t="s">
        <v>28</v>
      </c>
      <c r="E336" cm="1">
        <f t="array" ref="E336">IF(A336=2025,SUMPRODUCT('[3]Cap IRA'!$F$30:$AL$46,('[3]Cap IRA'!$D$30:$D$46=C336)*('[3]Cap IRA'!$F$29:$AL$29=A336)*('[3]Cap IRA'!$F$28:$AL$28=D336))/4,SUMPRODUCT('[3]Cap IRA'!$F$30:$AL$46,('[3]Cap IRA'!$D$30:$D$46=C336)*('[3]Cap IRA'!$F$29:$AL$29=A336)*('[3]Cap IRA'!$F$28:$AL$28=D336))/5)</f>
        <v>0</v>
      </c>
      <c r="F336" cm="1">
        <f t="array" ref="F336">IF(A336=2025,SUMPRODUCT('[3]Cap IRA'!$F$71:$AL$87,('[3]Cap IRA'!$D$71:$D$87=C336)*('[3]Cap IRA'!$F$70:$AL$70=A336)*('[3]Cap IRA'!$F$69:$AL$69=D336))/4,SUMPRODUCT('[3]Cap IRA'!$F$71:$AL$87,('[3]Cap IRA'!$D$71:$D$87=C336)*('[3]Cap IRA'!$F$70:$AL$70=A336)*('[3]Cap IRA'!$F$69:$AL$69=D336))/5)</f>
        <v>0</v>
      </c>
      <c r="G336">
        <f t="shared" si="5"/>
        <v>0</v>
      </c>
    </row>
    <row r="337" spans="1:7">
      <c r="A337">
        <v>2030</v>
      </c>
      <c r="B337" t="s">
        <v>21</v>
      </c>
      <c r="C337" t="s">
        <v>12</v>
      </c>
      <c r="D337" t="s">
        <v>28</v>
      </c>
      <c r="E337" cm="1">
        <f t="array" ref="E337">IF(A337=2025,SUMPRODUCT('[3]Cap IRA'!$F$30:$AL$46,('[3]Cap IRA'!$D$30:$D$46=C337)*('[3]Cap IRA'!$F$29:$AL$29=A337)*('[3]Cap IRA'!$F$28:$AL$28=D337))/4,SUMPRODUCT('[3]Cap IRA'!$F$30:$AL$46,('[3]Cap IRA'!$D$30:$D$46=C337)*('[3]Cap IRA'!$F$29:$AL$29=A337)*('[3]Cap IRA'!$F$28:$AL$28=D337))/5)</f>
        <v>2.4860000000000015</v>
      </c>
      <c r="F337" cm="1">
        <f t="array" ref="F337">IF(A337=2025,SUMPRODUCT('[3]Cap IRA'!$F$71:$AL$87,('[3]Cap IRA'!$D$71:$D$87=C337)*('[3]Cap IRA'!$F$70:$AL$70=A337)*('[3]Cap IRA'!$F$69:$AL$69=D337))/4,SUMPRODUCT('[3]Cap IRA'!$F$71:$AL$87,('[3]Cap IRA'!$D$71:$D$87=C337)*('[3]Cap IRA'!$F$70:$AL$70=A337)*('[3]Cap IRA'!$F$69:$AL$69=D337))/5)</f>
        <v>2.4860000000000015</v>
      </c>
      <c r="G337">
        <f t="shared" si="5"/>
        <v>0</v>
      </c>
    </row>
    <row r="338" spans="1:7">
      <c r="A338">
        <v>2030</v>
      </c>
      <c r="B338" t="s">
        <v>21</v>
      </c>
      <c r="C338" t="s">
        <v>13</v>
      </c>
      <c r="D338" t="s">
        <v>28</v>
      </c>
      <c r="E338" cm="1">
        <f t="array" ref="E338">IF(A338=2025,SUMPRODUCT('[3]Cap IRA'!$F$30:$AL$46,('[3]Cap IRA'!$D$30:$D$46=C338)*('[3]Cap IRA'!$F$29:$AL$29=A338)*('[3]Cap IRA'!$F$28:$AL$28=D338))/4,SUMPRODUCT('[3]Cap IRA'!$F$30:$AL$46,('[3]Cap IRA'!$D$30:$D$46=C338)*('[3]Cap IRA'!$F$29:$AL$29=A338)*('[3]Cap IRA'!$F$28:$AL$28=D338))/5)</f>
        <v>0</v>
      </c>
      <c r="F338" cm="1">
        <f t="array" ref="F338">IF(A338=2025,SUMPRODUCT('[3]Cap IRA'!$F$71:$AL$87,('[3]Cap IRA'!$D$71:$D$87=C338)*('[3]Cap IRA'!$F$70:$AL$70=A338)*('[3]Cap IRA'!$F$69:$AL$69=D338))/4,SUMPRODUCT('[3]Cap IRA'!$F$71:$AL$87,('[3]Cap IRA'!$D$71:$D$87=C338)*('[3]Cap IRA'!$F$70:$AL$70=A338)*('[3]Cap IRA'!$F$69:$AL$69=D338))/5)</f>
        <v>0</v>
      </c>
      <c r="G338">
        <f t="shared" si="5"/>
        <v>0</v>
      </c>
    </row>
    <row r="339" spans="1:7">
      <c r="A339">
        <v>2030</v>
      </c>
      <c r="B339" t="s">
        <v>21</v>
      </c>
      <c r="C339" t="s">
        <v>14</v>
      </c>
      <c r="D339" t="s">
        <v>28</v>
      </c>
      <c r="E339" cm="1">
        <f t="array" ref="E339">IF(A339=2025,SUMPRODUCT('[3]Cap IRA'!$F$30:$AL$46,('[3]Cap IRA'!$D$30:$D$46=C339)*('[3]Cap IRA'!$F$29:$AL$29=A339)*('[3]Cap IRA'!$F$28:$AL$28=D339))/4,SUMPRODUCT('[3]Cap IRA'!$F$30:$AL$46,('[3]Cap IRA'!$D$30:$D$46=C339)*('[3]Cap IRA'!$F$29:$AL$29=A339)*('[3]Cap IRA'!$F$28:$AL$28=D339))/5)</f>
        <v>0</v>
      </c>
      <c r="F339" cm="1">
        <f t="array" ref="F339">IF(A339=2025,SUMPRODUCT('[3]Cap IRA'!$F$71:$AL$87,('[3]Cap IRA'!$D$71:$D$87=C339)*('[3]Cap IRA'!$F$70:$AL$70=A339)*('[3]Cap IRA'!$F$69:$AL$69=D339))/4,SUMPRODUCT('[3]Cap IRA'!$F$71:$AL$87,('[3]Cap IRA'!$D$71:$D$87=C339)*('[3]Cap IRA'!$F$70:$AL$70=A339)*('[3]Cap IRA'!$F$69:$AL$69=D339))/5)</f>
        <v>0</v>
      </c>
      <c r="G339">
        <f t="shared" si="5"/>
        <v>0</v>
      </c>
    </row>
    <row r="340" spans="1:7">
      <c r="A340">
        <v>2030</v>
      </c>
      <c r="B340" t="s">
        <v>21</v>
      </c>
      <c r="C340" t="s">
        <v>15</v>
      </c>
      <c r="D340" t="s">
        <v>28</v>
      </c>
      <c r="E340" cm="1">
        <f t="array" ref="E340">IF(A340=2025,SUMPRODUCT('[3]Cap IRA'!$F$30:$AL$46,('[3]Cap IRA'!$D$30:$D$46=C340)*('[3]Cap IRA'!$F$29:$AL$29=A340)*('[3]Cap IRA'!$F$28:$AL$28=D340))/4,SUMPRODUCT('[3]Cap IRA'!$F$30:$AL$46,('[3]Cap IRA'!$D$30:$D$46=C340)*('[3]Cap IRA'!$F$29:$AL$29=A340)*('[3]Cap IRA'!$F$28:$AL$28=D340))/5)</f>
        <v>0.22399999999999948</v>
      </c>
      <c r="F340" cm="1">
        <f t="array" ref="F340">IF(A340=2025,SUMPRODUCT('[3]Cap IRA'!$F$71:$AL$87,('[3]Cap IRA'!$D$71:$D$87=C340)*('[3]Cap IRA'!$F$70:$AL$70=A340)*('[3]Cap IRA'!$F$69:$AL$69=D340))/4,SUMPRODUCT('[3]Cap IRA'!$F$71:$AL$87,('[3]Cap IRA'!$D$71:$D$87=C340)*('[3]Cap IRA'!$F$70:$AL$70=A340)*('[3]Cap IRA'!$F$69:$AL$69=D340))/5)</f>
        <v>0.22399999999999948</v>
      </c>
      <c r="G340">
        <f t="shared" si="5"/>
        <v>0</v>
      </c>
    </row>
    <row r="341" spans="1:7">
      <c r="A341">
        <v>2030</v>
      </c>
      <c r="B341" t="s">
        <v>21</v>
      </c>
      <c r="C341" t="s">
        <v>16</v>
      </c>
      <c r="D341" t="s">
        <v>28</v>
      </c>
      <c r="E341" cm="1">
        <f t="array" ref="E341">IF(A341=2025,SUMPRODUCT('[3]Cap IRA'!$F$30:$AL$46,('[3]Cap IRA'!$D$30:$D$46=C341)*('[3]Cap IRA'!$F$29:$AL$29=A341)*('[3]Cap IRA'!$F$28:$AL$28=D341))/4,SUMPRODUCT('[3]Cap IRA'!$F$30:$AL$46,('[3]Cap IRA'!$D$30:$D$46=C341)*('[3]Cap IRA'!$F$29:$AL$29=A341)*('[3]Cap IRA'!$F$28:$AL$28=D341))/5)</f>
        <v>0</v>
      </c>
      <c r="F341" cm="1">
        <f t="array" ref="F341">IF(A341=2025,SUMPRODUCT('[3]Cap IRA'!$F$71:$AL$87,('[3]Cap IRA'!$D$71:$D$87=C341)*('[3]Cap IRA'!$F$70:$AL$70=A341)*('[3]Cap IRA'!$F$69:$AL$69=D341))/4,SUMPRODUCT('[3]Cap IRA'!$F$71:$AL$87,('[3]Cap IRA'!$D$71:$D$87=C341)*('[3]Cap IRA'!$F$70:$AL$70=A341)*('[3]Cap IRA'!$F$69:$AL$69=D341))/5)</f>
        <v>0</v>
      </c>
      <c r="G341">
        <f t="shared" si="5"/>
        <v>0</v>
      </c>
    </row>
    <row r="342" spans="1:7">
      <c r="A342">
        <v>2035</v>
      </c>
      <c r="B342" t="s">
        <v>21</v>
      </c>
      <c r="C342" t="s">
        <v>0</v>
      </c>
      <c r="D342" t="s">
        <v>28</v>
      </c>
      <c r="E342" cm="1">
        <f t="array" ref="E342">IF(A342=2025,SUMPRODUCT('[3]Cap IRA'!$F$30:$AL$46,('[3]Cap IRA'!$D$30:$D$46=C342)*('[3]Cap IRA'!$F$29:$AL$29=A342)*('[3]Cap IRA'!$F$28:$AL$28=D342))/4,SUMPRODUCT('[3]Cap IRA'!$F$30:$AL$46,('[3]Cap IRA'!$D$30:$D$46=C342)*('[3]Cap IRA'!$F$29:$AL$29=A342)*('[3]Cap IRA'!$F$28:$AL$28=D342))/5)</f>
        <v>0</v>
      </c>
      <c r="F342" cm="1">
        <f t="array" ref="F342">IF(A342=2025,SUMPRODUCT('[3]Cap IRA'!$F$71:$AL$87,('[3]Cap IRA'!$D$71:$D$87=C342)*('[3]Cap IRA'!$F$70:$AL$70=A342)*('[3]Cap IRA'!$F$69:$AL$69=D342))/4,SUMPRODUCT('[3]Cap IRA'!$F$71:$AL$87,('[3]Cap IRA'!$D$71:$D$87=C342)*('[3]Cap IRA'!$F$70:$AL$70=A342)*('[3]Cap IRA'!$F$69:$AL$69=D342))/5)</f>
        <v>0</v>
      </c>
      <c r="G342">
        <f t="shared" si="5"/>
        <v>0</v>
      </c>
    </row>
    <row r="343" spans="1:7">
      <c r="A343">
        <v>2035</v>
      </c>
      <c r="B343" t="s">
        <v>21</v>
      </c>
      <c r="C343" t="s">
        <v>1</v>
      </c>
      <c r="D343" t="s">
        <v>28</v>
      </c>
      <c r="E343" cm="1">
        <f t="array" ref="E343">IF(A343=2025,SUMPRODUCT('[3]Cap IRA'!$F$30:$AL$46,('[3]Cap IRA'!$D$30:$D$46=C343)*('[3]Cap IRA'!$F$29:$AL$29=A343)*('[3]Cap IRA'!$F$28:$AL$28=D343))/4,SUMPRODUCT('[3]Cap IRA'!$F$30:$AL$46,('[3]Cap IRA'!$D$30:$D$46=C343)*('[3]Cap IRA'!$F$29:$AL$29=A343)*('[3]Cap IRA'!$F$28:$AL$28=D343))/5)</f>
        <v>0</v>
      </c>
      <c r="F343" cm="1">
        <f t="array" ref="F343">IF(A343=2025,SUMPRODUCT('[3]Cap IRA'!$F$71:$AL$87,('[3]Cap IRA'!$D$71:$D$87=C343)*('[3]Cap IRA'!$F$70:$AL$70=A343)*('[3]Cap IRA'!$F$69:$AL$69=D343))/4,SUMPRODUCT('[3]Cap IRA'!$F$71:$AL$87,('[3]Cap IRA'!$D$71:$D$87=C343)*('[3]Cap IRA'!$F$70:$AL$70=A343)*('[3]Cap IRA'!$F$69:$AL$69=D343))/5)</f>
        <v>0</v>
      </c>
      <c r="G343">
        <f t="shared" si="5"/>
        <v>0</v>
      </c>
    </row>
    <row r="344" spans="1:7">
      <c r="A344">
        <v>2035</v>
      </c>
      <c r="B344" t="s">
        <v>21</v>
      </c>
      <c r="C344" t="s">
        <v>2</v>
      </c>
      <c r="D344" t="s">
        <v>28</v>
      </c>
      <c r="E344" cm="1">
        <f t="array" ref="E344">IF(A344=2025,SUMPRODUCT('[3]Cap IRA'!$F$30:$AL$46,('[3]Cap IRA'!$D$30:$D$46=C344)*('[3]Cap IRA'!$F$29:$AL$29=A344)*('[3]Cap IRA'!$F$28:$AL$28=D344))/4,SUMPRODUCT('[3]Cap IRA'!$F$30:$AL$46,('[3]Cap IRA'!$D$30:$D$46=C344)*('[3]Cap IRA'!$F$29:$AL$29=A344)*('[3]Cap IRA'!$F$28:$AL$28=D344))/5)</f>
        <v>0</v>
      </c>
      <c r="F344" cm="1">
        <f t="array" ref="F344">IF(A344=2025,SUMPRODUCT('[3]Cap IRA'!$F$71:$AL$87,('[3]Cap IRA'!$D$71:$D$87=C344)*('[3]Cap IRA'!$F$70:$AL$70=A344)*('[3]Cap IRA'!$F$69:$AL$69=D344))/4,SUMPRODUCT('[3]Cap IRA'!$F$71:$AL$87,('[3]Cap IRA'!$D$71:$D$87=C344)*('[3]Cap IRA'!$F$70:$AL$70=A344)*('[3]Cap IRA'!$F$69:$AL$69=D344))/5)</f>
        <v>0</v>
      </c>
      <c r="G344">
        <f t="shared" si="5"/>
        <v>0</v>
      </c>
    </row>
    <row r="345" spans="1:7">
      <c r="A345">
        <v>2035</v>
      </c>
      <c r="B345" t="s">
        <v>21</v>
      </c>
      <c r="C345" t="s">
        <v>3</v>
      </c>
      <c r="D345" t="s">
        <v>28</v>
      </c>
      <c r="E345" cm="1">
        <f t="array" ref="E345">IF(A345=2025,SUMPRODUCT('[3]Cap IRA'!$F$30:$AL$46,('[3]Cap IRA'!$D$30:$D$46=C345)*('[3]Cap IRA'!$F$29:$AL$29=A345)*('[3]Cap IRA'!$F$28:$AL$28=D345))/4,SUMPRODUCT('[3]Cap IRA'!$F$30:$AL$46,('[3]Cap IRA'!$D$30:$D$46=C345)*('[3]Cap IRA'!$F$29:$AL$29=A345)*('[3]Cap IRA'!$F$28:$AL$28=D345))/5)</f>
        <v>0</v>
      </c>
      <c r="F345" cm="1">
        <f t="array" ref="F345">IF(A345=2025,SUMPRODUCT('[3]Cap IRA'!$F$71:$AL$87,('[3]Cap IRA'!$D$71:$D$87=C345)*('[3]Cap IRA'!$F$70:$AL$70=A345)*('[3]Cap IRA'!$F$69:$AL$69=D345))/4,SUMPRODUCT('[3]Cap IRA'!$F$71:$AL$87,('[3]Cap IRA'!$D$71:$D$87=C345)*('[3]Cap IRA'!$F$70:$AL$70=A345)*('[3]Cap IRA'!$F$69:$AL$69=D345))/5)</f>
        <v>0</v>
      </c>
      <c r="G345">
        <f t="shared" si="5"/>
        <v>0</v>
      </c>
    </row>
    <row r="346" spans="1:7">
      <c r="A346">
        <v>2035</v>
      </c>
      <c r="B346" t="s">
        <v>21</v>
      </c>
      <c r="C346" t="s">
        <v>4</v>
      </c>
      <c r="D346" t="s">
        <v>28</v>
      </c>
      <c r="E346" cm="1">
        <f t="array" ref="E346">IF(A346=2025,SUMPRODUCT('[3]Cap IRA'!$F$30:$AL$46,('[3]Cap IRA'!$D$30:$D$46=C346)*('[3]Cap IRA'!$F$29:$AL$29=A346)*('[3]Cap IRA'!$F$28:$AL$28=D346))/4,SUMPRODUCT('[3]Cap IRA'!$F$30:$AL$46,('[3]Cap IRA'!$D$30:$D$46=C346)*('[3]Cap IRA'!$F$29:$AL$29=A346)*('[3]Cap IRA'!$F$28:$AL$28=D346))/5)</f>
        <v>0</v>
      </c>
      <c r="F346" cm="1">
        <f t="array" ref="F346">IF(A346=2025,SUMPRODUCT('[3]Cap IRA'!$F$71:$AL$87,('[3]Cap IRA'!$D$71:$D$87=C346)*('[3]Cap IRA'!$F$70:$AL$70=A346)*('[3]Cap IRA'!$F$69:$AL$69=D346))/4,SUMPRODUCT('[3]Cap IRA'!$F$71:$AL$87,('[3]Cap IRA'!$D$71:$D$87=C346)*('[3]Cap IRA'!$F$70:$AL$70=A346)*('[3]Cap IRA'!$F$69:$AL$69=D346))/5)</f>
        <v>0</v>
      </c>
      <c r="G346">
        <f t="shared" si="5"/>
        <v>0</v>
      </c>
    </row>
    <row r="347" spans="1:7">
      <c r="A347">
        <v>2035</v>
      </c>
      <c r="B347" t="s">
        <v>21</v>
      </c>
      <c r="C347" t="s">
        <v>5</v>
      </c>
      <c r="D347" t="s">
        <v>28</v>
      </c>
      <c r="E347" cm="1">
        <f t="array" ref="E347">IF(A347=2025,SUMPRODUCT('[3]Cap IRA'!$F$30:$AL$46,('[3]Cap IRA'!$D$30:$D$46=C347)*('[3]Cap IRA'!$F$29:$AL$29=A347)*('[3]Cap IRA'!$F$28:$AL$28=D347))/4,SUMPRODUCT('[3]Cap IRA'!$F$30:$AL$46,('[3]Cap IRA'!$D$30:$D$46=C347)*('[3]Cap IRA'!$F$29:$AL$29=A347)*('[3]Cap IRA'!$F$28:$AL$28=D347))/5)</f>
        <v>-7.4959999999999924</v>
      </c>
      <c r="F347" cm="1">
        <f t="array" ref="F347">IF(A347=2025,SUMPRODUCT('[3]Cap IRA'!$F$71:$AL$87,('[3]Cap IRA'!$D$71:$D$87=C347)*('[3]Cap IRA'!$F$70:$AL$70=A347)*('[3]Cap IRA'!$F$69:$AL$69=D347))/4,SUMPRODUCT('[3]Cap IRA'!$F$71:$AL$87,('[3]Cap IRA'!$D$71:$D$87=C347)*('[3]Cap IRA'!$F$70:$AL$70=A347)*('[3]Cap IRA'!$F$69:$AL$69=D347))/5)</f>
        <v>-7.4959999999999924</v>
      </c>
      <c r="G347">
        <f t="shared" si="5"/>
        <v>0</v>
      </c>
    </row>
    <row r="348" spans="1:7">
      <c r="A348">
        <v>2035</v>
      </c>
      <c r="B348" t="s">
        <v>21</v>
      </c>
      <c r="C348" t="s">
        <v>6</v>
      </c>
      <c r="D348" t="s">
        <v>28</v>
      </c>
      <c r="E348" cm="1">
        <f t="array" ref="E348">IF(A348=2025,SUMPRODUCT('[3]Cap IRA'!$F$30:$AL$46,('[3]Cap IRA'!$D$30:$D$46=C348)*('[3]Cap IRA'!$F$29:$AL$29=A348)*('[3]Cap IRA'!$F$28:$AL$28=D348))/4,SUMPRODUCT('[3]Cap IRA'!$F$30:$AL$46,('[3]Cap IRA'!$D$30:$D$46=C348)*('[3]Cap IRA'!$F$29:$AL$29=A348)*('[3]Cap IRA'!$F$28:$AL$28=D348))/5)</f>
        <v>25.623999999999995</v>
      </c>
      <c r="F348" cm="1">
        <f t="array" ref="F348">IF(A348=2025,SUMPRODUCT('[3]Cap IRA'!$F$71:$AL$87,('[3]Cap IRA'!$D$71:$D$87=C348)*('[3]Cap IRA'!$F$70:$AL$70=A348)*('[3]Cap IRA'!$F$69:$AL$69=D348))/4,SUMPRODUCT('[3]Cap IRA'!$F$71:$AL$87,('[3]Cap IRA'!$D$71:$D$87=C348)*('[3]Cap IRA'!$F$70:$AL$70=A348)*('[3]Cap IRA'!$F$69:$AL$69=D348))/5)</f>
        <v>25.623999999999995</v>
      </c>
      <c r="G348">
        <f t="shared" si="5"/>
        <v>0</v>
      </c>
    </row>
    <row r="349" spans="1:7">
      <c r="A349">
        <v>2035</v>
      </c>
      <c r="B349" t="s">
        <v>21</v>
      </c>
      <c r="C349" t="s">
        <v>7</v>
      </c>
      <c r="D349" t="s">
        <v>28</v>
      </c>
      <c r="E349" cm="1">
        <f t="array" ref="E349">IF(A349=2025,SUMPRODUCT('[3]Cap IRA'!$F$30:$AL$46,('[3]Cap IRA'!$D$30:$D$46=C349)*('[3]Cap IRA'!$F$29:$AL$29=A349)*('[3]Cap IRA'!$F$28:$AL$28=D349))/4,SUMPRODUCT('[3]Cap IRA'!$F$30:$AL$46,('[3]Cap IRA'!$D$30:$D$46=C349)*('[3]Cap IRA'!$F$29:$AL$29=A349)*('[3]Cap IRA'!$F$28:$AL$28=D349))/5)</f>
        <v>-13.151999999999997</v>
      </c>
      <c r="F349" cm="1">
        <f t="array" ref="F349">IF(A349=2025,SUMPRODUCT('[3]Cap IRA'!$F$71:$AL$87,('[3]Cap IRA'!$D$71:$D$87=C349)*('[3]Cap IRA'!$F$70:$AL$70=A349)*('[3]Cap IRA'!$F$69:$AL$69=D349))/4,SUMPRODUCT('[3]Cap IRA'!$F$71:$AL$87,('[3]Cap IRA'!$D$71:$D$87=C349)*('[3]Cap IRA'!$F$70:$AL$70=A349)*('[3]Cap IRA'!$F$69:$AL$69=D349))/5)</f>
        <v>-13.151999999999997</v>
      </c>
      <c r="G349">
        <f t="shared" si="5"/>
        <v>0</v>
      </c>
    </row>
    <row r="350" spans="1:7">
      <c r="A350">
        <v>2035</v>
      </c>
      <c r="B350" t="s">
        <v>21</v>
      </c>
      <c r="C350" t="s">
        <v>8</v>
      </c>
      <c r="D350" t="s">
        <v>28</v>
      </c>
      <c r="E350" cm="1">
        <f t="array" ref="E350">IF(A350=2025,SUMPRODUCT('[3]Cap IRA'!$F$30:$AL$46,('[3]Cap IRA'!$D$30:$D$46=C350)*('[3]Cap IRA'!$F$29:$AL$29=A350)*('[3]Cap IRA'!$F$28:$AL$28=D350))/4,SUMPRODUCT('[3]Cap IRA'!$F$30:$AL$46,('[3]Cap IRA'!$D$30:$D$46=C350)*('[3]Cap IRA'!$F$29:$AL$29=A350)*('[3]Cap IRA'!$F$28:$AL$28=D350))/5)</f>
        <v>0</v>
      </c>
      <c r="F350" cm="1">
        <f t="array" ref="F350">IF(A350=2025,SUMPRODUCT('[3]Cap IRA'!$F$71:$AL$87,('[3]Cap IRA'!$D$71:$D$87=C350)*('[3]Cap IRA'!$F$70:$AL$70=A350)*('[3]Cap IRA'!$F$69:$AL$69=D350))/4,SUMPRODUCT('[3]Cap IRA'!$F$71:$AL$87,('[3]Cap IRA'!$D$71:$D$87=C350)*('[3]Cap IRA'!$F$70:$AL$70=A350)*('[3]Cap IRA'!$F$69:$AL$69=D350))/5)</f>
        <v>0</v>
      </c>
      <c r="G350">
        <f t="shared" si="5"/>
        <v>0</v>
      </c>
    </row>
    <row r="351" spans="1:7">
      <c r="A351">
        <v>2035</v>
      </c>
      <c r="B351" t="s">
        <v>21</v>
      </c>
      <c r="C351" t="s">
        <v>9</v>
      </c>
      <c r="D351" t="s">
        <v>28</v>
      </c>
      <c r="E351" cm="1">
        <f t="array" ref="E351">IF(A351=2025,SUMPRODUCT('[3]Cap IRA'!$F$30:$AL$46,('[3]Cap IRA'!$D$30:$D$46=C351)*('[3]Cap IRA'!$F$29:$AL$29=A351)*('[3]Cap IRA'!$F$28:$AL$28=D351))/4,SUMPRODUCT('[3]Cap IRA'!$F$30:$AL$46,('[3]Cap IRA'!$D$30:$D$46=C351)*('[3]Cap IRA'!$F$29:$AL$29=A351)*('[3]Cap IRA'!$F$28:$AL$28=D351))/5)</f>
        <v>0</v>
      </c>
      <c r="F351" cm="1">
        <f t="array" ref="F351">IF(A351=2025,SUMPRODUCT('[3]Cap IRA'!$F$71:$AL$87,('[3]Cap IRA'!$D$71:$D$87=C351)*('[3]Cap IRA'!$F$70:$AL$70=A351)*('[3]Cap IRA'!$F$69:$AL$69=D351))/4,SUMPRODUCT('[3]Cap IRA'!$F$71:$AL$87,('[3]Cap IRA'!$D$71:$D$87=C351)*('[3]Cap IRA'!$F$70:$AL$70=A351)*('[3]Cap IRA'!$F$69:$AL$69=D351))/5)</f>
        <v>0</v>
      </c>
      <c r="G351">
        <f t="shared" si="5"/>
        <v>0</v>
      </c>
    </row>
    <row r="352" spans="1:7">
      <c r="A352">
        <v>2035</v>
      </c>
      <c r="B352" t="s">
        <v>21</v>
      </c>
      <c r="C352" t="s">
        <v>10</v>
      </c>
      <c r="D352" t="s">
        <v>28</v>
      </c>
      <c r="E352" cm="1">
        <f t="array" ref="E352">IF(A352=2025,SUMPRODUCT('[3]Cap IRA'!$F$30:$AL$46,('[3]Cap IRA'!$D$30:$D$46=C352)*('[3]Cap IRA'!$F$29:$AL$29=A352)*('[3]Cap IRA'!$F$28:$AL$28=D352))/4,SUMPRODUCT('[3]Cap IRA'!$F$30:$AL$46,('[3]Cap IRA'!$D$30:$D$46=C352)*('[3]Cap IRA'!$F$29:$AL$29=A352)*('[3]Cap IRA'!$F$28:$AL$28=D352))/5)</f>
        <v>0</v>
      </c>
      <c r="F352" cm="1">
        <f t="array" ref="F352">IF(A352=2025,SUMPRODUCT('[3]Cap IRA'!$F$71:$AL$87,('[3]Cap IRA'!$D$71:$D$87=C352)*('[3]Cap IRA'!$F$70:$AL$70=A352)*('[3]Cap IRA'!$F$69:$AL$69=D352))/4,SUMPRODUCT('[3]Cap IRA'!$F$71:$AL$87,('[3]Cap IRA'!$D$71:$D$87=C352)*('[3]Cap IRA'!$F$70:$AL$70=A352)*('[3]Cap IRA'!$F$69:$AL$69=D352))/5)</f>
        <v>0</v>
      </c>
      <c r="G352">
        <f t="shared" si="5"/>
        <v>0</v>
      </c>
    </row>
    <row r="353" spans="1:7">
      <c r="A353">
        <v>2035</v>
      </c>
      <c r="B353" t="s">
        <v>21</v>
      </c>
      <c r="C353" t="s">
        <v>11</v>
      </c>
      <c r="D353" t="s">
        <v>28</v>
      </c>
      <c r="E353" cm="1">
        <f t="array" ref="E353">IF(A353=2025,SUMPRODUCT('[3]Cap IRA'!$F$30:$AL$46,('[3]Cap IRA'!$D$30:$D$46=C353)*('[3]Cap IRA'!$F$29:$AL$29=A353)*('[3]Cap IRA'!$F$28:$AL$28=D353))/4,SUMPRODUCT('[3]Cap IRA'!$F$30:$AL$46,('[3]Cap IRA'!$D$30:$D$46=C353)*('[3]Cap IRA'!$F$29:$AL$29=A353)*('[3]Cap IRA'!$F$28:$AL$28=D353))/5)</f>
        <v>0</v>
      </c>
      <c r="F353" cm="1">
        <f t="array" ref="F353">IF(A353=2025,SUMPRODUCT('[3]Cap IRA'!$F$71:$AL$87,('[3]Cap IRA'!$D$71:$D$87=C353)*('[3]Cap IRA'!$F$70:$AL$70=A353)*('[3]Cap IRA'!$F$69:$AL$69=D353))/4,SUMPRODUCT('[3]Cap IRA'!$F$71:$AL$87,('[3]Cap IRA'!$D$71:$D$87=C353)*('[3]Cap IRA'!$F$70:$AL$70=A353)*('[3]Cap IRA'!$F$69:$AL$69=D353))/5)</f>
        <v>0</v>
      </c>
      <c r="G353">
        <f t="shared" si="5"/>
        <v>0</v>
      </c>
    </row>
    <row r="354" spans="1:7">
      <c r="A354">
        <v>2035</v>
      </c>
      <c r="B354" t="s">
        <v>21</v>
      </c>
      <c r="C354" t="s">
        <v>12</v>
      </c>
      <c r="D354" t="s">
        <v>28</v>
      </c>
      <c r="E354" cm="1">
        <f t="array" ref="E354">IF(A354=2025,SUMPRODUCT('[3]Cap IRA'!$F$30:$AL$46,('[3]Cap IRA'!$D$30:$D$46=C354)*('[3]Cap IRA'!$F$29:$AL$29=A354)*('[3]Cap IRA'!$F$28:$AL$28=D354))/4,SUMPRODUCT('[3]Cap IRA'!$F$30:$AL$46,('[3]Cap IRA'!$D$30:$D$46=C354)*('[3]Cap IRA'!$F$29:$AL$29=A354)*('[3]Cap IRA'!$F$28:$AL$28=D354))/5)</f>
        <v>2.4900000000000033</v>
      </c>
      <c r="F354" cm="1">
        <f t="array" ref="F354">IF(A354=2025,SUMPRODUCT('[3]Cap IRA'!$F$71:$AL$87,('[3]Cap IRA'!$D$71:$D$87=C354)*('[3]Cap IRA'!$F$70:$AL$70=A354)*('[3]Cap IRA'!$F$69:$AL$69=D354))/4,SUMPRODUCT('[3]Cap IRA'!$F$71:$AL$87,('[3]Cap IRA'!$D$71:$D$87=C354)*('[3]Cap IRA'!$F$70:$AL$70=A354)*('[3]Cap IRA'!$F$69:$AL$69=D354))/5)</f>
        <v>2.4900000000000033</v>
      </c>
      <c r="G354">
        <f t="shared" si="5"/>
        <v>0</v>
      </c>
    </row>
    <row r="355" spans="1:7">
      <c r="A355">
        <v>2035</v>
      </c>
      <c r="B355" t="s">
        <v>21</v>
      </c>
      <c r="C355" t="s">
        <v>13</v>
      </c>
      <c r="D355" t="s">
        <v>28</v>
      </c>
      <c r="E355" cm="1">
        <f t="array" ref="E355">IF(A355=2025,SUMPRODUCT('[3]Cap IRA'!$F$30:$AL$46,('[3]Cap IRA'!$D$30:$D$46=C355)*('[3]Cap IRA'!$F$29:$AL$29=A355)*('[3]Cap IRA'!$F$28:$AL$28=D355))/4,SUMPRODUCT('[3]Cap IRA'!$F$30:$AL$46,('[3]Cap IRA'!$D$30:$D$46=C355)*('[3]Cap IRA'!$F$29:$AL$29=A355)*('[3]Cap IRA'!$F$28:$AL$28=D355))/5)</f>
        <v>0</v>
      </c>
      <c r="F355" cm="1">
        <f t="array" ref="F355">IF(A355=2025,SUMPRODUCT('[3]Cap IRA'!$F$71:$AL$87,('[3]Cap IRA'!$D$71:$D$87=C355)*('[3]Cap IRA'!$F$70:$AL$70=A355)*('[3]Cap IRA'!$F$69:$AL$69=D355))/4,SUMPRODUCT('[3]Cap IRA'!$F$71:$AL$87,('[3]Cap IRA'!$D$71:$D$87=C355)*('[3]Cap IRA'!$F$70:$AL$70=A355)*('[3]Cap IRA'!$F$69:$AL$69=D355))/5)</f>
        <v>0</v>
      </c>
      <c r="G355">
        <f t="shared" si="5"/>
        <v>0</v>
      </c>
    </row>
    <row r="356" spans="1:7">
      <c r="A356">
        <v>2035</v>
      </c>
      <c r="B356" t="s">
        <v>21</v>
      </c>
      <c r="C356" t="s">
        <v>14</v>
      </c>
      <c r="D356" t="s">
        <v>28</v>
      </c>
      <c r="E356" cm="1">
        <f t="array" ref="E356">IF(A356=2025,SUMPRODUCT('[3]Cap IRA'!$F$30:$AL$46,('[3]Cap IRA'!$D$30:$D$46=C356)*('[3]Cap IRA'!$F$29:$AL$29=A356)*('[3]Cap IRA'!$F$28:$AL$28=D356))/4,SUMPRODUCT('[3]Cap IRA'!$F$30:$AL$46,('[3]Cap IRA'!$D$30:$D$46=C356)*('[3]Cap IRA'!$F$29:$AL$29=A356)*('[3]Cap IRA'!$F$28:$AL$28=D356))/5)</f>
        <v>0</v>
      </c>
      <c r="F356" cm="1">
        <f t="array" ref="F356">IF(A356=2025,SUMPRODUCT('[3]Cap IRA'!$F$71:$AL$87,('[3]Cap IRA'!$D$71:$D$87=C356)*('[3]Cap IRA'!$F$70:$AL$70=A356)*('[3]Cap IRA'!$F$69:$AL$69=D356))/4,SUMPRODUCT('[3]Cap IRA'!$F$71:$AL$87,('[3]Cap IRA'!$D$71:$D$87=C356)*('[3]Cap IRA'!$F$70:$AL$70=A356)*('[3]Cap IRA'!$F$69:$AL$69=D356))/5)</f>
        <v>0</v>
      </c>
      <c r="G356">
        <f t="shared" si="5"/>
        <v>0</v>
      </c>
    </row>
    <row r="357" spans="1:7">
      <c r="A357">
        <v>2035</v>
      </c>
      <c r="B357" t="s">
        <v>21</v>
      </c>
      <c r="C357" t="s">
        <v>15</v>
      </c>
      <c r="D357" t="s">
        <v>28</v>
      </c>
      <c r="E357" cm="1">
        <f t="array" ref="E357">IF(A357=2025,SUMPRODUCT('[3]Cap IRA'!$F$30:$AL$46,('[3]Cap IRA'!$D$30:$D$46=C357)*('[3]Cap IRA'!$F$29:$AL$29=A357)*('[3]Cap IRA'!$F$28:$AL$28=D357))/4,SUMPRODUCT('[3]Cap IRA'!$F$30:$AL$46,('[3]Cap IRA'!$D$30:$D$46=C357)*('[3]Cap IRA'!$F$29:$AL$29=A357)*('[3]Cap IRA'!$F$28:$AL$28=D357))/5)</f>
        <v>0.28999999999999915</v>
      </c>
      <c r="F357" cm="1">
        <f t="array" ref="F357">IF(A357=2025,SUMPRODUCT('[3]Cap IRA'!$F$71:$AL$87,('[3]Cap IRA'!$D$71:$D$87=C357)*('[3]Cap IRA'!$F$70:$AL$70=A357)*('[3]Cap IRA'!$F$69:$AL$69=D357))/4,SUMPRODUCT('[3]Cap IRA'!$F$71:$AL$87,('[3]Cap IRA'!$D$71:$D$87=C357)*('[3]Cap IRA'!$F$70:$AL$70=A357)*('[3]Cap IRA'!$F$69:$AL$69=D357))/5)</f>
        <v>0.28999999999999915</v>
      </c>
      <c r="G357">
        <f t="shared" si="5"/>
        <v>0</v>
      </c>
    </row>
    <row r="358" spans="1:7">
      <c r="A358">
        <v>2035</v>
      </c>
      <c r="B358" t="s">
        <v>21</v>
      </c>
      <c r="C358" t="s">
        <v>16</v>
      </c>
      <c r="D358" t="s">
        <v>28</v>
      </c>
      <c r="E358" cm="1">
        <f t="array" ref="E358">IF(A358=2025,SUMPRODUCT('[3]Cap IRA'!$F$30:$AL$46,('[3]Cap IRA'!$D$30:$D$46=C358)*('[3]Cap IRA'!$F$29:$AL$29=A358)*('[3]Cap IRA'!$F$28:$AL$28=D358))/4,SUMPRODUCT('[3]Cap IRA'!$F$30:$AL$46,('[3]Cap IRA'!$D$30:$D$46=C358)*('[3]Cap IRA'!$F$29:$AL$29=A358)*('[3]Cap IRA'!$F$28:$AL$28=D358))/5)</f>
        <v>0</v>
      </c>
      <c r="F358" cm="1">
        <f t="array" ref="F358">IF(A358=2025,SUMPRODUCT('[3]Cap IRA'!$F$71:$AL$87,('[3]Cap IRA'!$D$71:$D$87=C358)*('[3]Cap IRA'!$F$70:$AL$70=A358)*('[3]Cap IRA'!$F$69:$AL$69=D358))/4,SUMPRODUCT('[3]Cap IRA'!$F$71:$AL$87,('[3]Cap IRA'!$D$71:$D$87=C358)*('[3]Cap IRA'!$F$70:$AL$70=A358)*('[3]Cap IRA'!$F$69:$AL$69=D358))/5)</f>
        <v>0</v>
      </c>
      <c r="G358">
        <f t="shared" si="5"/>
        <v>0</v>
      </c>
    </row>
    <row r="359" spans="1:7">
      <c r="A359">
        <v>2025</v>
      </c>
      <c r="B359" t="s">
        <v>21</v>
      </c>
      <c r="C359" t="s">
        <v>0</v>
      </c>
      <c r="D359" t="s">
        <v>29</v>
      </c>
      <c r="E359" cm="1">
        <f t="array" ref="E359">IF(A359=2025,SUMPRODUCT('[3]Cap IRA'!$F$30:$AL$46,('[3]Cap IRA'!$D$30:$D$46=C359)*('[3]Cap IRA'!$F$29:$AL$29=A359)*('[3]Cap IRA'!$F$28:$AL$28=D359))/4,SUMPRODUCT('[3]Cap IRA'!$F$30:$AL$46,('[3]Cap IRA'!$D$30:$D$46=C359)*('[3]Cap IRA'!$F$29:$AL$29=A359)*('[3]Cap IRA'!$F$28:$AL$28=D359))/5)</f>
        <v>0.12968449999999976</v>
      </c>
      <c r="F359" cm="1">
        <f t="array" ref="F359">IF(A359=2025,SUMPRODUCT('[3]Cap IRA'!$F$71:$AL$87,('[3]Cap IRA'!$D$71:$D$87=C359)*('[3]Cap IRA'!$F$70:$AL$70=A359)*('[3]Cap IRA'!$F$69:$AL$69=D359))/4,SUMPRODUCT('[3]Cap IRA'!$F$71:$AL$87,('[3]Cap IRA'!$D$71:$D$87=C359)*('[3]Cap IRA'!$F$70:$AL$70=A359)*('[3]Cap IRA'!$F$69:$AL$69=D359))/5)</f>
        <v>0.12968449999999976</v>
      </c>
      <c r="G359">
        <f t="shared" si="5"/>
        <v>0</v>
      </c>
    </row>
    <row r="360" spans="1:7">
      <c r="A360">
        <v>2025</v>
      </c>
      <c r="B360" t="s">
        <v>21</v>
      </c>
      <c r="C360" t="s">
        <v>1</v>
      </c>
      <c r="D360" t="s">
        <v>29</v>
      </c>
      <c r="E360" cm="1">
        <f t="array" ref="E360">IF(A360=2025,SUMPRODUCT('[3]Cap IRA'!$F$30:$AL$46,('[3]Cap IRA'!$D$30:$D$46=C360)*('[3]Cap IRA'!$F$29:$AL$29=A360)*('[3]Cap IRA'!$F$28:$AL$28=D360))/4,SUMPRODUCT('[3]Cap IRA'!$F$30:$AL$46,('[3]Cap IRA'!$D$30:$D$46=C360)*('[3]Cap IRA'!$F$29:$AL$29=A360)*('[3]Cap IRA'!$F$28:$AL$28=D360))/5)</f>
        <v>0</v>
      </c>
      <c r="F360" cm="1">
        <f t="array" ref="F360">IF(A360=2025,SUMPRODUCT('[3]Cap IRA'!$F$71:$AL$87,('[3]Cap IRA'!$D$71:$D$87=C360)*('[3]Cap IRA'!$F$70:$AL$70=A360)*('[3]Cap IRA'!$F$69:$AL$69=D360))/4,SUMPRODUCT('[3]Cap IRA'!$F$71:$AL$87,('[3]Cap IRA'!$D$71:$D$87=C360)*('[3]Cap IRA'!$F$70:$AL$70=A360)*('[3]Cap IRA'!$F$69:$AL$69=D360))/5)</f>
        <v>0</v>
      </c>
      <c r="G360">
        <f t="shared" si="5"/>
        <v>0</v>
      </c>
    </row>
    <row r="361" spans="1:7">
      <c r="A361">
        <v>2025</v>
      </c>
      <c r="B361" t="s">
        <v>21</v>
      </c>
      <c r="C361" t="s">
        <v>2</v>
      </c>
      <c r="D361" t="s">
        <v>29</v>
      </c>
      <c r="E361" cm="1">
        <f t="array" ref="E361">IF(A361=2025,SUMPRODUCT('[3]Cap IRA'!$F$30:$AL$46,('[3]Cap IRA'!$D$30:$D$46=C361)*('[3]Cap IRA'!$F$29:$AL$29=A361)*('[3]Cap IRA'!$F$28:$AL$28=D361))/4,SUMPRODUCT('[3]Cap IRA'!$F$30:$AL$46,('[3]Cap IRA'!$D$30:$D$46=C361)*('[3]Cap IRA'!$F$29:$AL$29=A361)*('[3]Cap IRA'!$F$28:$AL$28=D361))/5)</f>
        <v>-0.17237850000000066</v>
      </c>
      <c r="F361" cm="1">
        <f t="array" ref="F361">IF(A361=2025,SUMPRODUCT('[3]Cap IRA'!$F$71:$AL$87,('[3]Cap IRA'!$D$71:$D$87=C361)*('[3]Cap IRA'!$F$70:$AL$70=A361)*('[3]Cap IRA'!$F$69:$AL$69=D361))/4,SUMPRODUCT('[3]Cap IRA'!$F$71:$AL$87,('[3]Cap IRA'!$D$71:$D$87=C361)*('[3]Cap IRA'!$F$70:$AL$70=A361)*('[3]Cap IRA'!$F$69:$AL$69=D361))/5)</f>
        <v>-0.17237850000000066</v>
      </c>
      <c r="G361">
        <f t="shared" si="5"/>
        <v>0</v>
      </c>
    </row>
    <row r="362" spans="1:7">
      <c r="A362">
        <v>2025</v>
      </c>
      <c r="B362" t="s">
        <v>21</v>
      </c>
      <c r="C362" t="s">
        <v>3</v>
      </c>
      <c r="D362" t="s">
        <v>29</v>
      </c>
      <c r="E362" cm="1">
        <f t="array" ref="E362">IF(A362=2025,SUMPRODUCT('[3]Cap IRA'!$F$30:$AL$46,('[3]Cap IRA'!$D$30:$D$46=C362)*('[3]Cap IRA'!$F$29:$AL$29=A362)*('[3]Cap IRA'!$F$28:$AL$28=D362))/4,SUMPRODUCT('[3]Cap IRA'!$F$30:$AL$46,('[3]Cap IRA'!$D$30:$D$46=C362)*('[3]Cap IRA'!$F$29:$AL$29=A362)*('[3]Cap IRA'!$F$28:$AL$28=D362))/5)</f>
        <v>-9.4532002500000001</v>
      </c>
      <c r="F362" cm="1">
        <f t="array" ref="F362">IF(A362=2025,SUMPRODUCT('[3]Cap IRA'!$F$71:$AL$87,('[3]Cap IRA'!$D$71:$D$87=C362)*('[3]Cap IRA'!$F$70:$AL$70=A362)*('[3]Cap IRA'!$F$69:$AL$69=D362))/4,SUMPRODUCT('[3]Cap IRA'!$F$71:$AL$87,('[3]Cap IRA'!$D$71:$D$87=C362)*('[3]Cap IRA'!$F$70:$AL$70=A362)*('[3]Cap IRA'!$F$69:$AL$69=D362))/5)</f>
        <v>-9.4532002500000001</v>
      </c>
      <c r="G362">
        <f t="shared" si="5"/>
        <v>0</v>
      </c>
    </row>
    <row r="363" spans="1:7">
      <c r="A363">
        <v>2025</v>
      </c>
      <c r="B363" t="s">
        <v>21</v>
      </c>
      <c r="C363" t="s">
        <v>4</v>
      </c>
      <c r="D363" t="s">
        <v>29</v>
      </c>
      <c r="E363" cm="1">
        <f t="array" ref="E363">IF(A363=2025,SUMPRODUCT('[3]Cap IRA'!$F$30:$AL$46,('[3]Cap IRA'!$D$30:$D$46=C363)*('[3]Cap IRA'!$F$29:$AL$29=A363)*('[3]Cap IRA'!$F$28:$AL$28=D363))/4,SUMPRODUCT('[3]Cap IRA'!$F$30:$AL$46,('[3]Cap IRA'!$D$30:$D$46=C363)*('[3]Cap IRA'!$F$29:$AL$29=A363)*('[3]Cap IRA'!$F$28:$AL$28=D363))/5)</f>
        <v>0</v>
      </c>
      <c r="F363" cm="1">
        <f t="array" ref="F363">IF(A363=2025,SUMPRODUCT('[3]Cap IRA'!$F$71:$AL$87,('[3]Cap IRA'!$D$71:$D$87=C363)*('[3]Cap IRA'!$F$70:$AL$70=A363)*('[3]Cap IRA'!$F$69:$AL$69=D363))/4,SUMPRODUCT('[3]Cap IRA'!$F$71:$AL$87,('[3]Cap IRA'!$D$71:$D$87=C363)*('[3]Cap IRA'!$F$70:$AL$70=A363)*('[3]Cap IRA'!$F$69:$AL$69=D363))/5)</f>
        <v>0</v>
      </c>
      <c r="G363">
        <f t="shared" si="5"/>
        <v>0</v>
      </c>
    </row>
    <row r="364" spans="1:7">
      <c r="A364">
        <v>2025</v>
      </c>
      <c r="B364" t="s">
        <v>21</v>
      </c>
      <c r="C364" t="s">
        <v>5</v>
      </c>
      <c r="D364" t="s">
        <v>29</v>
      </c>
      <c r="E364" cm="1">
        <f t="array" ref="E364">IF(A364=2025,SUMPRODUCT('[3]Cap IRA'!$F$30:$AL$46,('[3]Cap IRA'!$D$30:$D$46=C364)*('[3]Cap IRA'!$F$29:$AL$29=A364)*('[3]Cap IRA'!$F$28:$AL$28=D364))/4,SUMPRODUCT('[3]Cap IRA'!$F$30:$AL$46,('[3]Cap IRA'!$D$30:$D$46=C364)*('[3]Cap IRA'!$F$29:$AL$29=A364)*('[3]Cap IRA'!$F$28:$AL$28=D364))/5)</f>
        <v>-19.712820499999999</v>
      </c>
      <c r="F364" cm="1">
        <f t="array" ref="F364">IF(A364=2025,SUMPRODUCT('[3]Cap IRA'!$F$71:$AL$87,('[3]Cap IRA'!$D$71:$D$87=C364)*('[3]Cap IRA'!$F$70:$AL$70=A364)*('[3]Cap IRA'!$F$69:$AL$69=D364))/4,SUMPRODUCT('[3]Cap IRA'!$F$71:$AL$87,('[3]Cap IRA'!$D$71:$D$87=C364)*('[3]Cap IRA'!$F$70:$AL$70=A364)*('[3]Cap IRA'!$F$69:$AL$69=D364))/5)</f>
        <v>-19.712820499999999</v>
      </c>
      <c r="G364">
        <f t="shared" si="5"/>
        <v>0</v>
      </c>
    </row>
    <row r="365" spans="1:7">
      <c r="A365">
        <v>2025</v>
      </c>
      <c r="B365" t="s">
        <v>21</v>
      </c>
      <c r="C365" t="s">
        <v>6</v>
      </c>
      <c r="D365" t="s">
        <v>29</v>
      </c>
      <c r="E365" cm="1">
        <f t="array" ref="E365">IF(A365=2025,SUMPRODUCT('[3]Cap IRA'!$F$30:$AL$46,('[3]Cap IRA'!$D$30:$D$46=C365)*('[3]Cap IRA'!$F$29:$AL$29=A365)*('[3]Cap IRA'!$F$28:$AL$28=D365))/4,SUMPRODUCT('[3]Cap IRA'!$F$30:$AL$46,('[3]Cap IRA'!$D$30:$D$46=C365)*('[3]Cap IRA'!$F$29:$AL$29=A365)*('[3]Cap IRA'!$F$28:$AL$28=D365))/5)</f>
        <v>0</v>
      </c>
      <c r="F365" cm="1">
        <f t="array" ref="F365">IF(A365=2025,SUMPRODUCT('[3]Cap IRA'!$F$71:$AL$87,('[3]Cap IRA'!$D$71:$D$87=C365)*('[3]Cap IRA'!$F$70:$AL$70=A365)*('[3]Cap IRA'!$F$69:$AL$69=D365))/4,SUMPRODUCT('[3]Cap IRA'!$F$71:$AL$87,('[3]Cap IRA'!$D$71:$D$87=C365)*('[3]Cap IRA'!$F$70:$AL$70=A365)*('[3]Cap IRA'!$F$69:$AL$69=D365))/5)</f>
        <v>0</v>
      </c>
      <c r="G365">
        <f t="shared" si="5"/>
        <v>0</v>
      </c>
    </row>
    <row r="366" spans="1:7">
      <c r="A366">
        <v>2025</v>
      </c>
      <c r="B366" t="s">
        <v>21</v>
      </c>
      <c r="C366" t="s">
        <v>7</v>
      </c>
      <c r="D366" t="s">
        <v>29</v>
      </c>
      <c r="E366" cm="1">
        <f t="array" ref="E366">IF(A366=2025,SUMPRODUCT('[3]Cap IRA'!$F$30:$AL$46,('[3]Cap IRA'!$D$30:$D$46=C366)*('[3]Cap IRA'!$F$29:$AL$29=A366)*('[3]Cap IRA'!$F$28:$AL$28=D366))/4,SUMPRODUCT('[3]Cap IRA'!$F$30:$AL$46,('[3]Cap IRA'!$D$30:$D$46=C366)*('[3]Cap IRA'!$F$29:$AL$29=A366)*('[3]Cap IRA'!$F$28:$AL$28=D366))/5)</f>
        <v>6.5934672500000033</v>
      </c>
      <c r="F366" cm="1">
        <f t="array" ref="F366">IF(A366=2025,SUMPRODUCT('[3]Cap IRA'!$F$71:$AL$87,('[3]Cap IRA'!$D$71:$D$87=C366)*('[3]Cap IRA'!$F$70:$AL$70=A366)*('[3]Cap IRA'!$F$69:$AL$69=D366))/4,SUMPRODUCT('[3]Cap IRA'!$F$71:$AL$87,('[3]Cap IRA'!$D$71:$D$87=C366)*('[3]Cap IRA'!$F$70:$AL$70=A366)*('[3]Cap IRA'!$F$69:$AL$69=D366))/5)</f>
        <v>6.5934672500000033</v>
      </c>
      <c r="G366">
        <f t="shared" si="5"/>
        <v>0</v>
      </c>
    </row>
    <row r="367" spans="1:7">
      <c r="A367">
        <v>2025</v>
      </c>
      <c r="B367" t="s">
        <v>21</v>
      </c>
      <c r="C367" t="s">
        <v>8</v>
      </c>
      <c r="D367" t="s">
        <v>29</v>
      </c>
      <c r="E367" cm="1">
        <f t="array" ref="E367">IF(A367=2025,SUMPRODUCT('[3]Cap IRA'!$F$30:$AL$46,('[3]Cap IRA'!$D$30:$D$46=C367)*('[3]Cap IRA'!$F$29:$AL$29=A367)*('[3]Cap IRA'!$F$28:$AL$28=D367))/4,SUMPRODUCT('[3]Cap IRA'!$F$30:$AL$46,('[3]Cap IRA'!$D$30:$D$46=C367)*('[3]Cap IRA'!$F$29:$AL$29=A367)*('[3]Cap IRA'!$F$28:$AL$28=D367))/5)</f>
        <v>0</v>
      </c>
      <c r="F367" cm="1">
        <f t="array" ref="F367">IF(A367=2025,SUMPRODUCT('[3]Cap IRA'!$F$71:$AL$87,('[3]Cap IRA'!$D$71:$D$87=C367)*('[3]Cap IRA'!$F$70:$AL$70=A367)*('[3]Cap IRA'!$F$69:$AL$69=D367))/4,SUMPRODUCT('[3]Cap IRA'!$F$71:$AL$87,('[3]Cap IRA'!$D$71:$D$87=C367)*('[3]Cap IRA'!$F$70:$AL$70=A367)*('[3]Cap IRA'!$F$69:$AL$69=D367))/5)</f>
        <v>0</v>
      </c>
      <c r="G367">
        <f t="shared" si="5"/>
        <v>0</v>
      </c>
    </row>
    <row r="368" spans="1:7">
      <c r="A368">
        <v>2025</v>
      </c>
      <c r="B368" t="s">
        <v>21</v>
      </c>
      <c r="C368" t="s">
        <v>9</v>
      </c>
      <c r="D368" t="s">
        <v>29</v>
      </c>
      <c r="E368" cm="1">
        <f t="array" ref="E368">IF(A368=2025,SUMPRODUCT('[3]Cap IRA'!$F$30:$AL$46,('[3]Cap IRA'!$D$30:$D$46=C368)*('[3]Cap IRA'!$F$29:$AL$29=A368)*('[3]Cap IRA'!$F$28:$AL$28=D368))/4,SUMPRODUCT('[3]Cap IRA'!$F$30:$AL$46,('[3]Cap IRA'!$D$30:$D$46=C368)*('[3]Cap IRA'!$F$29:$AL$29=A368)*('[3]Cap IRA'!$F$28:$AL$28=D368))/5)</f>
        <v>9.7968130000000002</v>
      </c>
      <c r="F368" cm="1">
        <f t="array" ref="F368">IF(A368=2025,SUMPRODUCT('[3]Cap IRA'!$F$71:$AL$87,('[3]Cap IRA'!$D$71:$D$87=C368)*('[3]Cap IRA'!$F$70:$AL$70=A368)*('[3]Cap IRA'!$F$69:$AL$69=D368))/4,SUMPRODUCT('[3]Cap IRA'!$F$71:$AL$87,('[3]Cap IRA'!$D$71:$D$87=C368)*('[3]Cap IRA'!$F$70:$AL$70=A368)*('[3]Cap IRA'!$F$69:$AL$69=D368))/5)</f>
        <v>9.7968130000000002</v>
      </c>
      <c r="G368">
        <f t="shared" si="5"/>
        <v>0</v>
      </c>
    </row>
    <row r="369" spans="1:7">
      <c r="A369">
        <v>2025</v>
      </c>
      <c r="B369" t="s">
        <v>21</v>
      </c>
      <c r="C369" t="s">
        <v>10</v>
      </c>
      <c r="D369" t="s">
        <v>29</v>
      </c>
      <c r="E369" cm="1">
        <f t="array" ref="E369">IF(A369=2025,SUMPRODUCT('[3]Cap IRA'!$F$30:$AL$46,('[3]Cap IRA'!$D$30:$D$46=C369)*('[3]Cap IRA'!$F$29:$AL$29=A369)*('[3]Cap IRA'!$F$28:$AL$28=D369))/4,SUMPRODUCT('[3]Cap IRA'!$F$30:$AL$46,('[3]Cap IRA'!$D$30:$D$46=C369)*('[3]Cap IRA'!$F$29:$AL$29=A369)*('[3]Cap IRA'!$F$28:$AL$28=D369))/5)</f>
        <v>0</v>
      </c>
      <c r="F369" cm="1">
        <f t="array" ref="F369">IF(A369=2025,SUMPRODUCT('[3]Cap IRA'!$F$71:$AL$87,('[3]Cap IRA'!$D$71:$D$87=C369)*('[3]Cap IRA'!$F$70:$AL$70=A369)*('[3]Cap IRA'!$F$69:$AL$69=D369))/4,SUMPRODUCT('[3]Cap IRA'!$F$71:$AL$87,('[3]Cap IRA'!$D$71:$D$87=C369)*('[3]Cap IRA'!$F$70:$AL$70=A369)*('[3]Cap IRA'!$F$69:$AL$69=D369))/5)</f>
        <v>0</v>
      </c>
      <c r="G369">
        <f t="shared" si="5"/>
        <v>0</v>
      </c>
    </row>
    <row r="370" spans="1:7">
      <c r="A370">
        <v>2025</v>
      </c>
      <c r="B370" t="s">
        <v>21</v>
      </c>
      <c r="C370" t="s">
        <v>11</v>
      </c>
      <c r="D370" t="s">
        <v>29</v>
      </c>
      <c r="E370" cm="1">
        <f t="array" ref="E370">IF(A370=2025,SUMPRODUCT('[3]Cap IRA'!$F$30:$AL$46,('[3]Cap IRA'!$D$30:$D$46=C370)*('[3]Cap IRA'!$F$29:$AL$29=A370)*('[3]Cap IRA'!$F$28:$AL$28=D370))/4,SUMPRODUCT('[3]Cap IRA'!$F$30:$AL$46,('[3]Cap IRA'!$D$30:$D$46=C370)*('[3]Cap IRA'!$F$29:$AL$29=A370)*('[3]Cap IRA'!$F$28:$AL$28=D370))/5)</f>
        <v>3.4318634999999986</v>
      </c>
      <c r="F370" cm="1">
        <f t="array" ref="F370">IF(A370=2025,SUMPRODUCT('[3]Cap IRA'!$F$71:$AL$87,('[3]Cap IRA'!$D$71:$D$87=C370)*('[3]Cap IRA'!$F$70:$AL$70=A370)*('[3]Cap IRA'!$F$69:$AL$69=D370))/4,SUMPRODUCT('[3]Cap IRA'!$F$71:$AL$87,('[3]Cap IRA'!$D$71:$D$87=C370)*('[3]Cap IRA'!$F$70:$AL$70=A370)*('[3]Cap IRA'!$F$69:$AL$69=D370))/5)</f>
        <v>3.4318634999999986</v>
      </c>
      <c r="G370">
        <f t="shared" si="5"/>
        <v>0</v>
      </c>
    </row>
    <row r="371" spans="1:7">
      <c r="A371">
        <v>2025</v>
      </c>
      <c r="B371" t="s">
        <v>21</v>
      </c>
      <c r="C371" t="s">
        <v>12</v>
      </c>
      <c r="D371" t="s">
        <v>29</v>
      </c>
      <c r="E371" cm="1">
        <f t="array" ref="E371">IF(A371=2025,SUMPRODUCT('[3]Cap IRA'!$F$30:$AL$46,('[3]Cap IRA'!$D$30:$D$46=C371)*('[3]Cap IRA'!$F$29:$AL$29=A371)*('[3]Cap IRA'!$F$28:$AL$28=D371))/4,SUMPRODUCT('[3]Cap IRA'!$F$30:$AL$46,('[3]Cap IRA'!$D$30:$D$46=C371)*('[3]Cap IRA'!$F$29:$AL$29=A371)*('[3]Cap IRA'!$F$28:$AL$28=D371))/5)</f>
        <v>24.521501750000006</v>
      </c>
      <c r="F371" cm="1">
        <f t="array" ref="F371">IF(A371=2025,SUMPRODUCT('[3]Cap IRA'!$F$71:$AL$87,('[3]Cap IRA'!$D$71:$D$87=C371)*('[3]Cap IRA'!$F$70:$AL$70=A371)*('[3]Cap IRA'!$F$69:$AL$69=D371))/4,SUMPRODUCT('[3]Cap IRA'!$F$71:$AL$87,('[3]Cap IRA'!$D$71:$D$87=C371)*('[3]Cap IRA'!$F$70:$AL$70=A371)*('[3]Cap IRA'!$F$69:$AL$69=D371))/5)</f>
        <v>24.521501750000006</v>
      </c>
      <c r="G371">
        <f t="shared" si="5"/>
        <v>0</v>
      </c>
    </row>
    <row r="372" spans="1:7">
      <c r="A372">
        <v>2025</v>
      </c>
      <c r="B372" t="s">
        <v>21</v>
      </c>
      <c r="C372" t="s">
        <v>13</v>
      </c>
      <c r="D372" t="s">
        <v>29</v>
      </c>
      <c r="E372" cm="1">
        <f t="array" ref="E372">IF(A372=2025,SUMPRODUCT('[3]Cap IRA'!$F$30:$AL$46,('[3]Cap IRA'!$D$30:$D$46=C372)*('[3]Cap IRA'!$F$29:$AL$29=A372)*('[3]Cap IRA'!$F$28:$AL$28=D372))/4,SUMPRODUCT('[3]Cap IRA'!$F$30:$AL$46,('[3]Cap IRA'!$D$30:$D$46=C372)*('[3]Cap IRA'!$F$29:$AL$29=A372)*('[3]Cap IRA'!$F$28:$AL$28=D372))/5)</f>
        <v>7.2555637500000003</v>
      </c>
      <c r="F372" cm="1">
        <f t="array" ref="F372">IF(A372=2025,SUMPRODUCT('[3]Cap IRA'!$F$71:$AL$87,('[3]Cap IRA'!$D$71:$D$87=C372)*('[3]Cap IRA'!$F$70:$AL$70=A372)*('[3]Cap IRA'!$F$69:$AL$69=D372))/4,SUMPRODUCT('[3]Cap IRA'!$F$71:$AL$87,('[3]Cap IRA'!$D$71:$D$87=C372)*('[3]Cap IRA'!$F$70:$AL$70=A372)*('[3]Cap IRA'!$F$69:$AL$69=D372))/5)</f>
        <v>7.2555637500000003</v>
      </c>
      <c r="G372">
        <f t="shared" si="5"/>
        <v>0</v>
      </c>
    </row>
    <row r="373" spans="1:7">
      <c r="A373">
        <v>2025</v>
      </c>
      <c r="B373" t="s">
        <v>21</v>
      </c>
      <c r="C373" t="s">
        <v>14</v>
      </c>
      <c r="D373" t="s">
        <v>29</v>
      </c>
      <c r="E373" cm="1">
        <f t="array" ref="E373">IF(A373=2025,SUMPRODUCT('[3]Cap IRA'!$F$30:$AL$46,('[3]Cap IRA'!$D$30:$D$46=C373)*('[3]Cap IRA'!$F$29:$AL$29=A373)*('[3]Cap IRA'!$F$28:$AL$28=D373))/4,SUMPRODUCT('[3]Cap IRA'!$F$30:$AL$46,('[3]Cap IRA'!$D$30:$D$46=C373)*('[3]Cap IRA'!$F$29:$AL$29=A373)*('[3]Cap IRA'!$F$28:$AL$28=D373))/5)</f>
        <v>0</v>
      </c>
      <c r="F373" cm="1">
        <f t="array" ref="F373">IF(A373=2025,SUMPRODUCT('[3]Cap IRA'!$F$71:$AL$87,('[3]Cap IRA'!$D$71:$D$87=C373)*('[3]Cap IRA'!$F$70:$AL$70=A373)*('[3]Cap IRA'!$F$69:$AL$69=D373))/4,SUMPRODUCT('[3]Cap IRA'!$F$71:$AL$87,('[3]Cap IRA'!$D$71:$D$87=C373)*('[3]Cap IRA'!$F$70:$AL$70=A373)*('[3]Cap IRA'!$F$69:$AL$69=D373))/5)</f>
        <v>0</v>
      </c>
      <c r="G373">
        <f t="shared" si="5"/>
        <v>0</v>
      </c>
    </row>
    <row r="374" spans="1:7">
      <c r="A374">
        <v>2025</v>
      </c>
      <c r="B374" t="s">
        <v>21</v>
      </c>
      <c r="C374" t="s">
        <v>15</v>
      </c>
      <c r="D374" t="s">
        <v>29</v>
      </c>
      <c r="E374" cm="1">
        <f t="array" ref="E374">IF(A374=2025,SUMPRODUCT('[3]Cap IRA'!$F$30:$AL$46,('[3]Cap IRA'!$D$30:$D$46=C374)*('[3]Cap IRA'!$F$29:$AL$29=A374)*('[3]Cap IRA'!$F$28:$AL$28=D374))/4,SUMPRODUCT('[3]Cap IRA'!$F$30:$AL$46,('[3]Cap IRA'!$D$30:$D$46=C374)*('[3]Cap IRA'!$F$29:$AL$29=A374)*('[3]Cap IRA'!$F$28:$AL$28=D374))/5)</f>
        <v>4.1485632499999996</v>
      </c>
      <c r="F374" cm="1">
        <f t="array" ref="F374">IF(A374=2025,SUMPRODUCT('[3]Cap IRA'!$F$71:$AL$87,('[3]Cap IRA'!$D$71:$D$87=C374)*('[3]Cap IRA'!$F$70:$AL$70=A374)*('[3]Cap IRA'!$F$69:$AL$69=D374))/4,SUMPRODUCT('[3]Cap IRA'!$F$71:$AL$87,('[3]Cap IRA'!$D$71:$D$87=C374)*('[3]Cap IRA'!$F$70:$AL$70=A374)*('[3]Cap IRA'!$F$69:$AL$69=D374))/5)</f>
        <v>4.1485632499999996</v>
      </c>
      <c r="G374">
        <f t="shared" si="5"/>
        <v>0</v>
      </c>
    </row>
    <row r="375" spans="1:7">
      <c r="A375">
        <v>2025</v>
      </c>
      <c r="B375" t="s">
        <v>21</v>
      </c>
      <c r="C375" t="s">
        <v>16</v>
      </c>
      <c r="D375" t="s">
        <v>29</v>
      </c>
      <c r="E375" cm="1">
        <f t="array" ref="E375">IF(A375=2025,SUMPRODUCT('[3]Cap IRA'!$F$30:$AL$46,('[3]Cap IRA'!$D$30:$D$46=C375)*('[3]Cap IRA'!$F$29:$AL$29=A375)*('[3]Cap IRA'!$F$28:$AL$28=D375))/4,SUMPRODUCT('[3]Cap IRA'!$F$30:$AL$46,('[3]Cap IRA'!$D$30:$D$46=C375)*('[3]Cap IRA'!$F$29:$AL$29=A375)*('[3]Cap IRA'!$F$28:$AL$28=D375))/5)</f>
        <v>6.5118250000000003E-2</v>
      </c>
      <c r="F375" cm="1">
        <f t="array" ref="F375">IF(A375=2025,SUMPRODUCT('[3]Cap IRA'!$F$71:$AL$87,('[3]Cap IRA'!$D$71:$D$87=C375)*('[3]Cap IRA'!$F$70:$AL$70=A375)*('[3]Cap IRA'!$F$69:$AL$69=D375))/4,SUMPRODUCT('[3]Cap IRA'!$F$71:$AL$87,('[3]Cap IRA'!$D$71:$D$87=C375)*('[3]Cap IRA'!$F$70:$AL$70=A375)*('[3]Cap IRA'!$F$69:$AL$69=D375))/5)</f>
        <v>6.5118250000000003E-2</v>
      </c>
      <c r="G375">
        <f t="shared" si="5"/>
        <v>0</v>
      </c>
    </row>
    <row r="376" spans="1:7">
      <c r="A376">
        <v>2030</v>
      </c>
      <c r="B376" t="s">
        <v>21</v>
      </c>
      <c r="C376" t="s">
        <v>0</v>
      </c>
      <c r="D376" t="s">
        <v>29</v>
      </c>
      <c r="E376" cm="1">
        <f t="array" ref="E376">IF(A376=2025,SUMPRODUCT('[3]Cap IRA'!$F$30:$AL$46,('[3]Cap IRA'!$D$30:$D$46=C376)*('[3]Cap IRA'!$F$29:$AL$29=A376)*('[3]Cap IRA'!$F$28:$AL$28=D376))/4,SUMPRODUCT('[3]Cap IRA'!$F$30:$AL$46,('[3]Cap IRA'!$D$30:$D$46=C376)*('[3]Cap IRA'!$F$29:$AL$29=A376)*('[3]Cap IRA'!$F$28:$AL$28=D376))/5)</f>
        <v>-0.17709659999999872</v>
      </c>
      <c r="F376" cm="1">
        <f t="array" ref="F376">IF(A376=2025,SUMPRODUCT('[3]Cap IRA'!$F$71:$AL$87,('[3]Cap IRA'!$D$71:$D$87=C376)*('[3]Cap IRA'!$F$70:$AL$70=A376)*('[3]Cap IRA'!$F$69:$AL$69=D376))/4,SUMPRODUCT('[3]Cap IRA'!$F$71:$AL$87,('[3]Cap IRA'!$D$71:$D$87=C376)*('[3]Cap IRA'!$F$70:$AL$70=A376)*('[3]Cap IRA'!$F$69:$AL$69=D376))/5)</f>
        <v>-0.17709659999999872</v>
      </c>
      <c r="G376">
        <f t="shared" si="5"/>
        <v>0</v>
      </c>
    </row>
    <row r="377" spans="1:7">
      <c r="A377">
        <v>2030</v>
      </c>
      <c r="B377" t="s">
        <v>21</v>
      </c>
      <c r="C377" t="s">
        <v>1</v>
      </c>
      <c r="D377" t="s">
        <v>29</v>
      </c>
      <c r="E377" cm="1">
        <f t="array" ref="E377">IF(A377=2025,SUMPRODUCT('[3]Cap IRA'!$F$30:$AL$46,('[3]Cap IRA'!$D$30:$D$46=C377)*('[3]Cap IRA'!$F$29:$AL$29=A377)*('[3]Cap IRA'!$F$28:$AL$28=D377))/4,SUMPRODUCT('[3]Cap IRA'!$F$30:$AL$46,('[3]Cap IRA'!$D$30:$D$46=C377)*('[3]Cap IRA'!$F$29:$AL$29=A377)*('[3]Cap IRA'!$F$28:$AL$28=D377))/5)</f>
        <v>0</v>
      </c>
      <c r="F377" cm="1">
        <f t="array" ref="F377">IF(A377=2025,SUMPRODUCT('[3]Cap IRA'!$F$71:$AL$87,('[3]Cap IRA'!$D$71:$D$87=C377)*('[3]Cap IRA'!$F$70:$AL$70=A377)*('[3]Cap IRA'!$F$69:$AL$69=D377))/4,SUMPRODUCT('[3]Cap IRA'!$F$71:$AL$87,('[3]Cap IRA'!$D$71:$D$87=C377)*('[3]Cap IRA'!$F$70:$AL$70=A377)*('[3]Cap IRA'!$F$69:$AL$69=D377))/5)</f>
        <v>0</v>
      </c>
      <c r="G377">
        <f t="shared" si="5"/>
        <v>0</v>
      </c>
    </row>
    <row r="378" spans="1:7">
      <c r="A378">
        <v>2030</v>
      </c>
      <c r="B378" t="s">
        <v>21</v>
      </c>
      <c r="C378" t="s">
        <v>2</v>
      </c>
      <c r="D378" t="s">
        <v>29</v>
      </c>
      <c r="E378" cm="1">
        <f t="array" ref="E378">IF(A378=2025,SUMPRODUCT('[3]Cap IRA'!$F$30:$AL$46,('[3]Cap IRA'!$D$30:$D$46=C378)*('[3]Cap IRA'!$F$29:$AL$29=A378)*('[3]Cap IRA'!$F$28:$AL$28=D378))/4,SUMPRODUCT('[3]Cap IRA'!$F$30:$AL$46,('[3]Cap IRA'!$D$30:$D$46=C378)*('[3]Cap IRA'!$F$29:$AL$29=A378)*('[3]Cap IRA'!$F$28:$AL$28=D378))/5)</f>
        <v>2.8839999999945575E-4</v>
      </c>
      <c r="F378" cm="1">
        <f t="array" ref="F378">IF(A378=2025,SUMPRODUCT('[3]Cap IRA'!$F$71:$AL$87,('[3]Cap IRA'!$D$71:$D$87=C378)*('[3]Cap IRA'!$F$70:$AL$70=A378)*('[3]Cap IRA'!$F$69:$AL$69=D378))/4,SUMPRODUCT('[3]Cap IRA'!$F$71:$AL$87,('[3]Cap IRA'!$D$71:$D$87=C378)*('[3]Cap IRA'!$F$70:$AL$70=A378)*('[3]Cap IRA'!$F$69:$AL$69=D378))/5)</f>
        <v>2.8839999999945575E-4</v>
      </c>
      <c r="G378">
        <f t="shared" si="5"/>
        <v>0</v>
      </c>
    </row>
    <row r="379" spans="1:7">
      <c r="A379">
        <v>2030</v>
      </c>
      <c r="B379" t="s">
        <v>21</v>
      </c>
      <c r="C379" t="s">
        <v>3</v>
      </c>
      <c r="D379" t="s">
        <v>29</v>
      </c>
      <c r="E379" cm="1">
        <f t="array" ref="E379">IF(A379=2025,SUMPRODUCT('[3]Cap IRA'!$F$30:$AL$46,('[3]Cap IRA'!$D$30:$D$46=C379)*('[3]Cap IRA'!$F$29:$AL$29=A379)*('[3]Cap IRA'!$F$28:$AL$28=D379))/4,SUMPRODUCT('[3]Cap IRA'!$F$30:$AL$46,('[3]Cap IRA'!$D$30:$D$46=C379)*('[3]Cap IRA'!$F$29:$AL$29=A379)*('[3]Cap IRA'!$F$28:$AL$28=D379))/5)</f>
        <v>0.28432239999999992</v>
      </c>
      <c r="F379" cm="1">
        <f t="array" ref="F379">IF(A379=2025,SUMPRODUCT('[3]Cap IRA'!$F$71:$AL$87,('[3]Cap IRA'!$D$71:$D$87=C379)*('[3]Cap IRA'!$F$70:$AL$70=A379)*('[3]Cap IRA'!$F$69:$AL$69=D379))/4,SUMPRODUCT('[3]Cap IRA'!$F$71:$AL$87,('[3]Cap IRA'!$D$71:$D$87=C379)*('[3]Cap IRA'!$F$70:$AL$70=A379)*('[3]Cap IRA'!$F$69:$AL$69=D379))/5)</f>
        <v>0.28432239999999992</v>
      </c>
      <c r="G379">
        <f t="shared" si="5"/>
        <v>0</v>
      </c>
    </row>
    <row r="380" spans="1:7">
      <c r="A380">
        <v>2030</v>
      </c>
      <c r="B380" t="s">
        <v>21</v>
      </c>
      <c r="C380" t="s">
        <v>4</v>
      </c>
      <c r="D380" t="s">
        <v>29</v>
      </c>
      <c r="E380" cm="1">
        <f t="array" ref="E380">IF(A380=2025,SUMPRODUCT('[3]Cap IRA'!$F$30:$AL$46,('[3]Cap IRA'!$D$30:$D$46=C380)*('[3]Cap IRA'!$F$29:$AL$29=A380)*('[3]Cap IRA'!$F$28:$AL$28=D380))/4,SUMPRODUCT('[3]Cap IRA'!$F$30:$AL$46,('[3]Cap IRA'!$D$30:$D$46=C380)*('[3]Cap IRA'!$F$29:$AL$29=A380)*('[3]Cap IRA'!$F$28:$AL$28=D380))/5)</f>
        <v>0</v>
      </c>
      <c r="F380" cm="1">
        <f t="array" ref="F380">IF(A380=2025,SUMPRODUCT('[3]Cap IRA'!$F$71:$AL$87,('[3]Cap IRA'!$D$71:$D$87=C380)*('[3]Cap IRA'!$F$70:$AL$70=A380)*('[3]Cap IRA'!$F$69:$AL$69=D380))/4,SUMPRODUCT('[3]Cap IRA'!$F$71:$AL$87,('[3]Cap IRA'!$D$71:$D$87=C380)*('[3]Cap IRA'!$F$70:$AL$70=A380)*('[3]Cap IRA'!$F$69:$AL$69=D380))/5)</f>
        <v>0</v>
      </c>
      <c r="G380">
        <f t="shared" si="5"/>
        <v>0</v>
      </c>
    </row>
    <row r="381" spans="1:7">
      <c r="A381">
        <v>2030</v>
      </c>
      <c r="B381" t="s">
        <v>21</v>
      </c>
      <c r="C381" t="s">
        <v>5</v>
      </c>
      <c r="D381" t="s">
        <v>29</v>
      </c>
      <c r="E381" cm="1">
        <f t="array" ref="E381">IF(A381=2025,SUMPRODUCT('[3]Cap IRA'!$F$30:$AL$46,('[3]Cap IRA'!$D$30:$D$46=C381)*('[3]Cap IRA'!$F$29:$AL$29=A381)*('[3]Cap IRA'!$F$28:$AL$28=D381))/4,SUMPRODUCT('[3]Cap IRA'!$F$30:$AL$46,('[3]Cap IRA'!$D$30:$D$46=C381)*('[3]Cap IRA'!$F$29:$AL$29=A381)*('[3]Cap IRA'!$F$28:$AL$28=D381))/5)</f>
        <v>-11.3658828</v>
      </c>
      <c r="F381" cm="1">
        <f t="array" ref="F381">IF(A381=2025,SUMPRODUCT('[3]Cap IRA'!$F$71:$AL$87,('[3]Cap IRA'!$D$71:$D$87=C381)*('[3]Cap IRA'!$F$70:$AL$70=A381)*('[3]Cap IRA'!$F$69:$AL$69=D381))/4,SUMPRODUCT('[3]Cap IRA'!$F$71:$AL$87,('[3]Cap IRA'!$D$71:$D$87=C381)*('[3]Cap IRA'!$F$70:$AL$70=A381)*('[3]Cap IRA'!$F$69:$AL$69=D381))/5)</f>
        <v>-11.3658828</v>
      </c>
      <c r="G381">
        <f t="shared" si="5"/>
        <v>0</v>
      </c>
    </row>
    <row r="382" spans="1:7">
      <c r="A382">
        <v>2030</v>
      </c>
      <c r="B382" t="s">
        <v>21</v>
      </c>
      <c r="C382" t="s">
        <v>6</v>
      </c>
      <c r="D382" t="s">
        <v>29</v>
      </c>
      <c r="E382" cm="1">
        <f t="array" ref="E382">IF(A382=2025,SUMPRODUCT('[3]Cap IRA'!$F$30:$AL$46,('[3]Cap IRA'!$D$30:$D$46=C382)*('[3]Cap IRA'!$F$29:$AL$29=A382)*('[3]Cap IRA'!$F$28:$AL$28=D382))/4,SUMPRODUCT('[3]Cap IRA'!$F$30:$AL$46,('[3]Cap IRA'!$D$30:$D$46=C382)*('[3]Cap IRA'!$F$29:$AL$29=A382)*('[3]Cap IRA'!$F$28:$AL$28=D382))/5)</f>
        <v>0</v>
      </c>
      <c r="F382" cm="1">
        <f t="array" ref="F382">IF(A382=2025,SUMPRODUCT('[3]Cap IRA'!$F$71:$AL$87,('[3]Cap IRA'!$D$71:$D$87=C382)*('[3]Cap IRA'!$F$70:$AL$70=A382)*('[3]Cap IRA'!$F$69:$AL$69=D382))/4,SUMPRODUCT('[3]Cap IRA'!$F$71:$AL$87,('[3]Cap IRA'!$D$71:$D$87=C382)*('[3]Cap IRA'!$F$70:$AL$70=A382)*('[3]Cap IRA'!$F$69:$AL$69=D382))/5)</f>
        <v>0</v>
      </c>
      <c r="G382">
        <f t="shared" si="5"/>
        <v>0</v>
      </c>
    </row>
    <row r="383" spans="1:7">
      <c r="A383">
        <v>2030</v>
      </c>
      <c r="B383" t="s">
        <v>21</v>
      </c>
      <c r="C383" t="s">
        <v>7</v>
      </c>
      <c r="D383" t="s">
        <v>29</v>
      </c>
      <c r="E383" cm="1">
        <f t="array" ref="E383">IF(A383=2025,SUMPRODUCT('[3]Cap IRA'!$F$30:$AL$46,('[3]Cap IRA'!$D$30:$D$46=C383)*('[3]Cap IRA'!$F$29:$AL$29=A383)*('[3]Cap IRA'!$F$28:$AL$28=D383))/4,SUMPRODUCT('[3]Cap IRA'!$F$30:$AL$46,('[3]Cap IRA'!$D$30:$D$46=C383)*('[3]Cap IRA'!$F$29:$AL$29=A383)*('[3]Cap IRA'!$F$28:$AL$28=D383))/5)</f>
        <v>5.8214219999999957</v>
      </c>
      <c r="F383" cm="1">
        <f t="array" ref="F383">IF(A383=2025,SUMPRODUCT('[3]Cap IRA'!$F$71:$AL$87,('[3]Cap IRA'!$D$71:$D$87=C383)*('[3]Cap IRA'!$F$70:$AL$70=A383)*('[3]Cap IRA'!$F$69:$AL$69=D383))/4,SUMPRODUCT('[3]Cap IRA'!$F$71:$AL$87,('[3]Cap IRA'!$D$71:$D$87=C383)*('[3]Cap IRA'!$F$70:$AL$70=A383)*('[3]Cap IRA'!$F$69:$AL$69=D383))/5)</f>
        <v>5.8214219999999957</v>
      </c>
      <c r="G383">
        <f t="shared" si="5"/>
        <v>0</v>
      </c>
    </row>
    <row r="384" spans="1:7">
      <c r="A384">
        <v>2030</v>
      </c>
      <c r="B384" t="s">
        <v>21</v>
      </c>
      <c r="C384" t="s">
        <v>8</v>
      </c>
      <c r="D384" t="s">
        <v>29</v>
      </c>
      <c r="E384" cm="1">
        <f t="array" ref="E384">IF(A384=2025,SUMPRODUCT('[3]Cap IRA'!$F$30:$AL$46,('[3]Cap IRA'!$D$30:$D$46=C384)*('[3]Cap IRA'!$F$29:$AL$29=A384)*('[3]Cap IRA'!$F$28:$AL$28=D384))/4,SUMPRODUCT('[3]Cap IRA'!$F$30:$AL$46,('[3]Cap IRA'!$D$30:$D$46=C384)*('[3]Cap IRA'!$F$29:$AL$29=A384)*('[3]Cap IRA'!$F$28:$AL$28=D384))/5)</f>
        <v>0</v>
      </c>
      <c r="F384" cm="1">
        <f t="array" ref="F384">IF(A384=2025,SUMPRODUCT('[3]Cap IRA'!$F$71:$AL$87,('[3]Cap IRA'!$D$71:$D$87=C384)*('[3]Cap IRA'!$F$70:$AL$70=A384)*('[3]Cap IRA'!$F$69:$AL$69=D384))/4,SUMPRODUCT('[3]Cap IRA'!$F$71:$AL$87,('[3]Cap IRA'!$D$71:$D$87=C384)*('[3]Cap IRA'!$F$70:$AL$70=A384)*('[3]Cap IRA'!$F$69:$AL$69=D384))/5)</f>
        <v>0</v>
      </c>
      <c r="G384">
        <f t="shared" si="5"/>
        <v>0</v>
      </c>
    </row>
    <row r="385" spans="1:7">
      <c r="A385">
        <v>2030</v>
      </c>
      <c r="B385" t="s">
        <v>21</v>
      </c>
      <c r="C385" t="s">
        <v>9</v>
      </c>
      <c r="D385" t="s">
        <v>29</v>
      </c>
      <c r="E385" cm="1">
        <f t="array" ref="E385">IF(A385=2025,SUMPRODUCT('[3]Cap IRA'!$F$30:$AL$46,('[3]Cap IRA'!$D$30:$D$46=C385)*('[3]Cap IRA'!$F$29:$AL$29=A385)*('[3]Cap IRA'!$F$28:$AL$28=D385))/4,SUMPRODUCT('[3]Cap IRA'!$F$30:$AL$46,('[3]Cap IRA'!$D$30:$D$46=C385)*('[3]Cap IRA'!$F$29:$AL$29=A385)*('[3]Cap IRA'!$F$28:$AL$28=D385))/5)</f>
        <v>12.182857799999999</v>
      </c>
      <c r="F385" cm="1">
        <f t="array" ref="F385">IF(A385=2025,SUMPRODUCT('[3]Cap IRA'!$F$71:$AL$87,('[3]Cap IRA'!$D$71:$D$87=C385)*('[3]Cap IRA'!$F$70:$AL$70=A385)*('[3]Cap IRA'!$F$69:$AL$69=D385))/4,SUMPRODUCT('[3]Cap IRA'!$F$71:$AL$87,('[3]Cap IRA'!$D$71:$D$87=C385)*('[3]Cap IRA'!$F$70:$AL$70=A385)*('[3]Cap IRA'!$F$69:$AL$69=D385))/5)</f>
        <v>12.182857799999999</v>
      </c>
      <c r="G385">
        <f t="shared" si="5"/>
        <v>0</v>
      </c>
    </row>
    <row r="386" spans="1:7">
      <c r="A386">
        <v>2030</v>
      </c>
      <c r="B386" t="s">
        <v>21</v>
      </c>
      <c r="C386" t="s">
        <v>10</v>
      </c>
      <c r="D386" t="s">
        <v>29</v>
      </c>
      <c r="E386" cm="1">
        <f t="array" ref="E386">IF(A386=2025,SUMPRODUCT('[3]Cap IRA'!$F$30:$AL$46,('[3]Cap IRA'!$D$30:$D$46=C386)*('[3]Cap IRA'!$F$29:$AL$29=A386)*('[3]Cap IRA'!$F$28:$AL$28=D386))/4,SUMPRODUCT('[3]Cap IRA'!$F$30:$AL$46,('[3]Cap IRA'!$D$30:$D$46=C386)*('[3]Cap IRA'!$F$29:$AL$29=A386)*('[3]Cap IRA'!$F$28:$AL$28=D386))/5)</f>
        <v>0</v>
      </c>
      <c r="F386" cm="1">
        <f t="array" ref="F386">IF(A386=2025,SUMPRODUCT('[3]Cap IRA'!$F$71:$AL$87,('[3]Cap IRA'!$D$71:$D$87=C386)*('[3]Cap IRA'!$F$70:$AL$70=A386)*('[3]Cap IRA'!$F$69:$AL$69=D386))/4,SUMPRODUCT('[3]Cap IRA'!$F$71:$AL$87,('[3]Cap IRA'!$D$71:$D$87=C386)*('[3]Cap IRA'!$F$70:$AL$70=A386)*('[3]Cap IRA'!$F$69:$AL$69=D386))/5)</f>
        <v>0</v>
      </c>
      <c r="G386">
        <f t="shared" si="5"/>
        <v>0</v>
      </c>
    </row>
    <row r="387" spans="1:7">
      <c r="A387">
        <v>2030</v>
      </c>
      <c r="B387" t="s">
        <v>21</v>
      </c>
      <c r="C387" t="s">
        <v>11</v>
      </c>
      <c r="D387" t="s">
        <v>29</v>
      </c>
      <c r="E387" cm="1">
        <f t="array" ref="E387">IF(A387=2025,SUMPRODUCT('[3]Cap IRA'!$F$30:$AL$46,('[3]Cap IRA'!$D$30:$D$46=C387)*('[3]Cap IRA'!$F$29:$AL$29=A387)*('[3]Cap IRA'!$F$28:$AL$28=D387))/4,SUMPRODUCT('[3]Cap IRA'!$F$30:$AL$46,('[3]Cap IRA'!$D$30:$D$46=C387)*('[3]Cap IRA'!$F$29:$AL$29=A387)*('[3]Cap IRA'!$F$28:$AL$28=D387))/5)</f>
        <v>42.953722999999997</v>
      </c>
      <c r="F387" cm="1">
        <f t="array" ref="F387">IF(A387=2025,SUMPRODUCT('[3]Cap IRA'!$F$71:$AL$87,('[3]Cap IRA'!$D$71:$D$87=C387)*('[3]Cap IRA'!$F$70:$AL$70=A387)*('[3]Cap IRA'!$F$69:$AL$69=D387))/4,SUMPRODUCT('[3]Cap IRA'!$F$71:$AL$87,('[3]Cap IRA'!$D$71:$D$87=C387)*('[3]Cap IRA'!$F$70:$AL$70=A387)*('[3]Cap IRA'!$F$69:$AL$69=D387))/5)</f>
        <v>42.953722999999997</v>
      </c>
      <c r="G387">
        <f t="shared" ref="G387:G450" si="6">E387-F387</f>
        <v>0</v>
      </c>
    </row>
    <row r="388" spans="1:7">
      <c r="A388">
        <v>2030</v>
      </c>
      <c r="B388" t="s">
        <v>21</v>
      </c>
      <c r="C388" t="s">
        <v>12</v>
      </c>
      <c r="D388" t="s">
        <v>29</v>
      </c>
      <c r="E388" cm="1">
        <f t="array" ref="E388">IF(A388=2025,SUMPRODUCT('[3]Cap IRA'!$F$30:$AL$46,('[3]Cap IRA'!$D$30:$D$46=C388)*('[3]Cap IRA'!$F$29:$AL$29=A388)*('[3]Cap IRA'!$F$28:$AL$28=D388))/4,SUMPRODUCT('[3]Cap IRA'!$F$30:$AL$46,('[3]Cap IRA'!$D$30:$D$46=C388)*('[3]Cap IRA'!$F$29:$AL$29=A388)*('[3]Cap IRA'!$F$28:$AL$28=D388))/5)</f>
        <v>45.78128980000001</v>
      </c>
      <c r="F388" cm="1">
        <f t="array" ref="F388">IF(A388=2025,SUMPRODUCT('[3]Cap IRA'!$F$71:$AL$87,('[3]Cap IRA'!$D$71:$D$87=C388)*('[3]Cap IRA'!$F$70:$AL$70=A388)*('[3]Cap IRA'!$F$69:$AL$69=D388))/4,SUMPRODUCT('[3]Cap IRA'!$F$71:$AL$87,('[3]Cap IRA'!$D$71:$D$87=C388)*('[3]Cap IRA'!$F$70:$AL$70=A388)*('[3]Cap IRA'!$F$69:$AL$69=D388))/5)</f>
        <v>45.78128980000001</v>
      </c>
      <c r="G388">
        <f t="shared" si="6"/>
        <v>0</v>
      </c>
    </row>
    <row r="389" spans="1:7">
      <c r="A389">
        <v>2030</v>
      </c>
      <c r="B389" t="s">
        <v>21</v>
      </c>
      <c r="C389" t="s">
        <v>13</v>
      </c>
      <c r="D389" t="s">
        <v>29</v>
      </c>
      <c r="E389" cm="1">
        <f t="array" ref="E389">IF(A389=2025,SUMPRODUCT('[3]Cap IRA'!$F$30:$AL$46,('[3]Cap IRA'!$D$30:$D$46=C389)*('[3]Cap IRA'!$F$29:$AL$29=A389)*('[3]Cap IRA'!$F$28:$AL$28=D389))/4,SUMPRODUCT('[3]Cap IRA'!$F$30:$AL$46,('[3]Cap IRA'!$D$30:$D$46=C389)*('[3]Cap IRA'!$F$29:$AL$29=A389)*('[3]Cap IRA'!$F$28:$AL$28=D389))/5)</f>
        <v>10.4022278</v>
      </c>
      <c r="F389" cm="1">
        <f t="array" ref="F389">IF(A389=2025,SUMPRODUCT('[3]Cap IRA'!$F$71:$AL$87,('[3]Cap IRA'!$D$71:$D$87=C389)*('[3]Cap IRA'!$F$70:$AL$70=A389)*('[3]Cap IRA'!$F$69:$AL$69=D389))/4,SUMPRODUCT('[3]Cap IRA'!$F$71:$AL$87,('[3]Cap IRA'!$D$71:$D$87=C389)*('[3]Cap IRA'!$F$70:$AL$70=A389)*('[3]Cap IRA'!$F$69:$AL$69=D389))/5)</f>
        <v>10.4022278</v>
      </c>
      <c r="G389">
        <f t="shared" si="6"/>
        <v>0</v>
      </c>
    </row>
    <row r="390" spans="1:7">
      <c r="A390">
        <v>2030</v>
      </c>
      <c r="B390" t="s">
        <v>21</v>
      </c>
      <c r="C390" t="s">
        <v>14</v>
      </c>
      <c r="D390" t="s">
        <v>29</v>
      </c>
      <c r="E390" cm="1">
        <f t="array" ref="E390">IF(A390=2025,SUMPRODUCT('[3]Cap IRA'!$F$30:$AL$46,('[3]Cap IRA'!$D$30:$D$46=C390)*('[3]Cap IRA'!$F$29:$AL$29=A390)*('[3]Cap IRA'!$F$28:$AL$28=D390))/4,SUMPRODUCT('[3]Cap IRA'!$F$30:$AL$46,('[3]Cap IRA'!$D$30:$D$46=C390)*('[3]Cap IRA'!$F$29:$AL$29=A390)*('[3]Cap IRA'!$F$28:$AL$28=D390))/5)</f>
        <v>0</v>
      </c>
      <c r="F390" cm="1">
        <f t="array" ref="F390">IF(A390=2025,SUMPRODUCT('[3]Cap IRA'!$F$71:$AL$87,('[3]Cap IRA'!$D$71:$D$87=C390)*('[3]Cap IRA'!$F$70:$AL$70=A390)*('[3]Cap IRA'!$F$69:$AL$69=D390))/4,SUMPRODUCT('[3]Cap IRA'!$F$71:$AL$87,('[3]Cap IRA'!$D$71:$D$87=C390)*('[3]Cap IRA'!$F$70:$AL$70=A390)*('[3]Cap IRA'!$F$69:$AL$69=D390))/5)</f>
        <v>0</v>
      </c>
      <c r="G390">
        <f t="shared" si="6"/>
        <v>0</v>
      </c>
    </row>
    <row r="391" spans="1:7">
      <c r="A391">
        <v>2030</v>
      </c>
      <c r="B391" t="s">
        <v>21</v>
      </c>
      <c r="C391" t="s">
        <v>15</v>
      </c>
      <c r="D391" t="s">
        <v>29</v>
      </c>
      <c r="E391" cm="1">
        <f t="array" ref="E391">IF(A391=2025,SUMPRODUCT('[3]Cap IRA'!$F$30:$AL$46,('[3]Cap IRA'!$D$30:$D$46=C391)*('[3]Cap IRA'!$F$29:$AL$29=A391)*('[3]Cap IRA'!$F$28:$AL$28=D391))/4,SUMPRODUCT('[3]Cap IRA'!$F$30:$AL$46,('[3]Cap IRA'!$D$30:$D$46=C391)*('[3]Cap IRA'!$F$29:$AL$29=A391)*('[3]Cap IRA'!$F$28:$AL$28=D391))/5)</f>
        <v>7.6321838</v>
      </c>
      <c r="F391" cm="1">
        <f t="array" ref="F391">IF(A391=2025,SUMPRODUCT('[3]Cap IRA'!$F$71:$AL$87,('[3]Cap IRA'!$D$71:$D$87=C391)*('[3]Cap IRA'!$F$70:$AL$70=A391)*('[3]Cap IRA'!$F$69:$AL$69=D391))/4,SUMPRODUCT('[3]Cap IRA'!$F$71:$AL$87,('[3]Cap IRA'!$D$71:$D$87=C391)*('[3]Cap IRA'!$F$70:$AL$70=A391)*('[3]Cap IRA'!$F$69:$AL$69=D391))/5)</f>
        <v>7.6321838</v>
      </c>
      <c r="G391">
        <f t="shared" si="6"/>
        <v>0</v>
      </c>
    </row>
    <row r="392" spans="1:7">
      <c r="A392">
        <v>2030</v>
      </c>
      <c r="B392" t="s">
        <v>21</v>
      </c>
      <c r="C392" t="s">
        <v>16</v>
      </c>
      <c r="D392" t="s">
        <v>29</v>
      </c>
      <c r="E392" cm="1">
        <f t="array" ref="E392">IF(A392=2025,SUMPRODUCT('[3]Cap IRA'!$F$30:$AL$46,('[3]Cap IRA'!$D$30:$D$46=C392)*('[3]Cap IRA'!$F$29:$AL$29=A392)*('[3]Cap IRA'!$F$28:$AL$28=D392))/4,SUMPRODUCT('[3]Cap IRA'!$F$30:$AL$46,('[3]Cap IRA'!$D$30:$D$46=C392)*('[3]Cap IRA'!$F$29:$AL$29=A392)*('[3]Cap IRA'!$F$28:$AL$28=D392))/5)</f>
        <v>0</v>
      </c>
      <c r="F392" cm="1">
        <f t="array" ref="F392">IF(A392=2025,SUMPRODUCT('[3]Cap IRA'!$F$71:$AL$87,('[3]Cap IRA'!$D$71:$D$87=C392)*('[3]Cap IRA'!$F$70:$AL$70=A392)*('[3]Cap IRA'!$F$69:$AL$69=D392))/4,SUMPRODUCT('[3]Cap IRA'!$F$71:$AL$87,('[3]Cap IRA'!$D$71:$D$87=C392)*('[3]Cap IRA'!$F$70:$AL$70=A392)*('[3]Cap IRA'!$F$69:$AL$69=D392))/5)</f>
        <v>0</v>
      </c>
      <c r="G392">
        <f t="shared" si="6"/>
        <v>0</v>
      </c>
    </row>
    <row r="393" spans="1:7">
      <c r="A393">
        <v>2035</v>
      </c>
      <c r="B393" t="s">
        <v>21</v>
      </c>
      <c r="C393" t="s">
        <v>0</v>
      </c>
      <c r="D393" t="s">
        <v>29</v>
      </c>
      <c r="E393" cm="1">
        <f t="array" ref="E393">IF(A393=2025,SUMPRODUCT('[3]Cap IRA'!$F$30:$AL$46,('[3]Cap IRA'!$D$30:$D$46=C393)*('[3]Cap IRA'!$F$29:$AL$29=A393)*('[3]Cap IRA'!$F$28:$AL$28=D393))/4,SUMPRODUCT('[3]Cap IRA'!$F$30:$AL$46,('[3]Cap IRA'!$D$30:$D$46=C393)*('[3]Cap IRA'!$F$29:$AL$29=A393)*('[3]Cap IRA'!$F$28:$AL$28=D393))/5)</f>
        <v>-14.421650400000001</v>
      </c>
      <c r="F393" cm="1">
        <f t="array" ref="F393">IF(A393=2025,SUMPRODUCT('[3]Cap IRA'!$F$71:$AL$87,('[3]Cap IRA'!$D$71:$D$87=C393)*('[3]Cap IRA'!$F$70:$AL$70=A393)*('[3]Cap IRA'!$F$69:$AL$69=D393))/4,SUMPRODUCT('[3]Cap IRA'!$F$71:$AL$87,('[3]Cap IRA'!$D$71:$D$87=C393)*('[3]Cap IRA'!$F$70:$AL$70=A393)*('[3]Cap IRA'!$F$69:$AL$69=D393))/5)</f>
        <v>-14.421650400000001</v>
      </c>
      <c r="G393">
        <f t="shared" si="6"/>
        <v>0</v>
      </c>
    </row>
    <row r="394" spans="1:7">
      <c r="A394">
        <v>2035</v>
      </c>
      <c r="B394" t="s">
        <v>21</v>
      </c>
      <c r="C394" t="s">
        <v>1</v>
      </c>
      <c r="D394" t="s">
        <v>29</v>
      </c>
      <c r="E394" cm="1">
        <f t="array" ref="E394">IF(A394=2025,SUMPRODUCT('[3]Cap IRA'!$F$30:$AL$46,('[3]Cap IRA'!$D$30:$D$46=C394)*('[3]Cap IRA'!$F$29:$AL$29=A394)*('[3]Cap IRA'!$F$28:$AL$28=D394))/4,SUMPRODUCT('[3]Cap IRA'!$F$30:$AL$46,('[3]Cap IRA'!$D$30:$D$46=C394)*('[3]Cap IRA'!$F$29:$AL$29=A394)*('[3]Cap IRA'!$F$28:$AL$28=D394))/5)</f>
        <v>0</v>
      </c>
      <c r="F394" cm="1">
        <f t="array" ref="F394">IF(A394=2025,SUMPRODUCT('[3]Cap IRA'!$F$71:$AL$87,('[3]Cap IRA'!$D$71:$D$87=C394)*('[3]Cap IRA'!$F$70:$AL$70=A394)*('[3]Cap IRA'!$F$69:$AL$69=D394))/4,SUMPRODUCT('[3]Cap IRA'!$F$71:$AL$87,('[3]Cap IRA'!$D$71:$D$87=C394)*('[3]Cap IRA'!$F$70:$AL$70=A394)*('[3]Cap IRA'!$F$69:$AL$69=D394))/5)</f>
        <v>0</v>
      </c>
      <c r="G394">
        <f t="shared" si="6"/>
        <v>0</v>
      </c>
    </row>
    <row r="395" spans="1:7">
      <c r="A395">
        <v>2035</v>
      </c>
      <c r="B395" t="s">
        <v>21</v>
      </c>
      <c r="C395" t="s">
        <v>2</v>
      </c>
      <c r="D395" t="s">
        <v>29</v>
      </c>
      <c r="E395" cm="1">
        <f t="array" ref="E395">IF(A395=2025,SUMPRODUCT('[3]Cap IRA'!$F$30:$AL$46,('[3]Cap IRA'!$D$30:$D$46=C395)*('[3]Cap IRA'!$F$29:$AL$29=A395)*('[3]Cap IRA'!$F$28:$AL$28=D395))/4,SUMPRODUCT('[3]Cap IRA'!$F$30:$AL$46,('[3]Cap IRA'!$D$30:$D$46=C395)*('[3]Cap IRA'!$F$29:$AL$29=A395)*('[3]Cap IRA'!$F$28:$AL$28=D395))/5)</f>
        <v>0</v>
      </c>
      <c r="F395" cm="1">
        <f t="array" ref="F395">IF(A395=2025,SUMPRODUCT('[3]Cap IRA'!$F$71:$AL$87,('[3]Cap IRA'!$D$71:$D$87=C395)*('[3]Cap IRA'!$F$70:$AL$70=A395)*('[3]Cap IRA'!$F$69:$AL$69=D395))/4,SUMPRODUCT('[3]Cap IRA'!$F$71:$AL$87,('[3]Cap IRA'!$D$71:$D$87=C395)*('[3]Cap IRA'!$F$70:$AL$70=A395)*('[3]Cap IRA'!$F$69:$AL$69=D395))/5)</f>
        <v>0</v>
      </c>
      <c r="G395">
        <f t="shared" si="6"/>
        <v>0</v>
      </c>
    </row>
    <row r="396" spans="1:7">
      <c r="A396">
        <v>2035</v>
      </c>
      <c r="B396" t="s">
        <v>21</v>
      </c>
      <c r="C396" t="s">
        <v>3</v>
      </c>
      <c r="D396" t="s">
        <v>29</v>
      </c>
      <c r="E396" cm="1">
        <f t="array" ref="E396">IF(A396=2025,SUMPRODUCT('[3]Cap IRA'!$F$30:$AL$46,('[3]Cap IRA'!$D$30:$D$46=C396)*('[3]Cap IRA'!$F$29:$AL$29=A396)*('[3]Cap IRA'!$F$28:$AL$28=D396))/4,SUMPRODUCT('[3]Cap IRA'!$F$30:$AL$46,('[3]Cap IRA'!$D$30:$D$46=C396)*('[3]Cap IRA'!$F$29:$AL$29=A396)*('[3]Cap IRA'!$F$28:$AL$28=D396))/5)</f>
        <v>0.25364360000000019</v>
      </c>
      <c r="F396" cm="1">
        <f t="array" ref="F396">IF(A396=2025,SUMPRODUCT('[3]Cap IRA'!$F$71:$AL$87,('[3]Cap IRA'!$D$71:$D$87=C396)*('[3]Cap IRA'!$F$70:$AL$70=A396)*('[3]Cap IRA'!$F$69:$AL$69=D396))/4,SUMPRODUCT('[3]Cap IRA'!$F$71:$AL$87,('[3]Cap IRA'!$D$71:$D$87=C396)*('[3]Cap IRA'!$F$70:$AL$70=A396)*('[3]Cap IRA'!$F$69:$AL$69=D396))/5)</f>
        <v>0.25364360000000019</v>
      </c>
      <c r="G396">
        <f t="shared" si="6"/>
        <v>0</v>
      </c>
    </row>
    <row r="397" spans="1:7">
      <c r="A397">
        <v>2035</v>
      </c>
      <c r="B397" t="s">
        <v>21</v>
      </c>
      <c r="C397" t="s">
        <v>4</v>
      </c>
      <c r="D397" t="s">
        <v>29</v>
      </c>
      <c r="E397" cm="1">
        <f t="array" ref="E397">IF(A397=2025,SUMPRODUCT('[3]Cap IRA'!$F$30:$AL$46,('[3]Cap IRA'!$D$30:$D$46=C397)*('[3]Cap IRA'!$F$29:$AL$29=A397)*('[3]Cap IRA'!$F$28:$AL$28=D397))/4,SUMPRODUCT('[3]Cap IRA'!$F$30:$AL$46,('[3]Cap IRA'!$D$30:$D$46=C397)*('[3]Cap IRA'!$F$29:$AL$29=A397)*('[3]Cap IRA'!$F$28:$AL$28=D397))/5)</f>
        <v>0</v>
      </c>
      <c r="F397" cm="1">
        <f t="array" ref="F397">IF(A397=2025,SUMPRODUCT('[3]Cap IRA'!$F$71:$AL$87,('[3]Cap IRA'!$D$71:$D$87=C397)*('[3]Cap IRA'!$F$70:$AL$70=A397)*('[3]Cap IRA'!$F$69:$AL$69=D397))/4,SUMPRODUCT('[3]Cap IRA'!$F$71:$AL$87,('[3]Cap IRA'!$D$71:$D$87=C397)*('[3]Cap IRA'!$F$70:$AL$70=A397)*('[3]Cap IRA'!$F$69:$AL$69=D397))/5)</f>
        <v>0</v>
      </c>
      <c r="G397">
        <f t="shared" si="6"/>
        <v>0</v>
      </c>
    </row>
    <row r="398" spans="1:7">
      <c r="A398">
        <v>2035</v>
      </c>
      <c r="B398" t="s">
        <v>21</v>
      </c>
      <c r="C398" t="s">
        <v>5</v>
      </c>
      <c r="D398" t="s">
        <v>29</v>
      </c>
      <c r="E398" cm="1">
        <f t="array" ref="E398">IF(A398=2025,SUMPRODUCT('[3]Cap IRA'!$F$30:$AL$46,('[3]Cap IRA'!$D$30:$D$46=C398)*('[3]Cap IRA'!$F$29:$AL$29=A398)*('[3]Cap IRA'!$F$28:$AL$28=D398))/4,SUMPRODUCT('[3]Cap IRA'!$F$30:$AL$46,('[3]Cap IRA'!$D$30:$D$46=C398)*('[3]Cap IRA'!$F$29:$AL$29=A398)*('[3]Cap IRA'!$F$28:$AL$28=D398))/5)</f>
        <v>-2.5003601999999985</v>
      </c>
      <c r="F398" cm="1">
        <f t="array" ref="F398">IF(A398=2025,SUMPRODUCT('[3]Cap IRA'!$F$71:$AL$87,('[3]Cap IRA'!$D$71:$D$87=C398)*('[3]Cap IRA'!$F$70:$AL$70=A398)*('[3]Cap IRA'!$F$69:$AL$69=D398))/4,SUMPRODUCT('[3]Cap IRA'!$F$71:$AL$87,('[3]Cap IRA'!$D$71:$D$87=C398)*('[3]Cap IRA'!$F$70:$AL$70=A398)*('[3]Cap IRA'!$F$69:$AL$69=D398))/5)</f>
        <v>-2.5003601999999985</v>
      </c>
      <c r="G398">
        <f t="shared" si="6"/>
        <v>0</v>
      </c>
    </row>
    <row r="399" spans="1:7">
      <c r="A399">
        <v>2035</v>
      </c>
      <c r="B399" t="s">
        <v>21</v>
      </c>
      <c r="C399" t="s">
        <v>6</v>
      </c>
      <c r="D399" t="s">
        <v>29</v>
      </c>
      <c r="E399" cm="1">
        <f t="array" ref="E399">IF(A399=2025,SUMPRODUCT('[3]Cap IRA'!$F$30:$AL$46,('[3]Cap IRA'!$D$30:$D$46=C399)*('[3]Cap IRA'!$F$29:$AL$29=A399)*('[3]Cap IRA'!$F$28:$AL$28=D399))/4,SUMPRODUCT('[3]Cap IRA'!$F$30:$AL$46,('[3]Cap IRA'!$D$30:$D$46=C399)*('[3]Cap IRA'!$F$29:$AL$29=A399)*('[3]Cap IRA'!$F$28:$AL$28=D399))/5)</f>
        <v>0</v>
      </c>
      <c r="F399" cm="1">
        <f t="array" ref="F399">IF(A399=2025,SUMPRODUCT('[3]Cap IRA'!$F$71:$AL$87,('[3]Cap IRA'!$D$71:$D$87=C399)*('[3]Cap IRA'!$F$70:$AL$70=A399)*('[3]Cap IRA'!$F$69:$AL$69=D399))/4,SUMPRODUCT('[3]Cap IRA'!$F$71:$AL$87,('[3]Cap IRA'!$D$71:$D$87=C399)*('[3]Cap IRA'!$F$70:$AL$70=A399)*('[3]Cap IRA'!$F$69:$AL$69=D399))/5)</f>
        <v>0</v>
      </c>
      <c r="G399">
        <f t="shared" si="6"/>
        <v>0</v>
      </c>
    </row>
    <row r="400" spans="1:7">
      <c r="A400">
        <v>2035</v>
      </c>
      <c r="B400" t="s">
        <v>21</v>
      </c>
      <c r="C400" t="s">
        <v>7</v>
      </c>
      <c r="D400" t="s">
        <v>29</v>
      </c>
      <c r="E400" cm="1">
        <f t="array" ref="E400">IF(A400=2025,SUMPRODUCT('[3]Cap IRA'!$F$30:$AL$46,('[3]Cap IRA'!$D$30:$D$46=C400)*('[3]Cap IRA'!$F$29:$AL$29=A400)*('[3]Cap IRA'!$F$28:$AL$28=D400))/4,SUMPRODUCT('[3]Cap IRA'!$F$30:$AL$46,('[3]Cap IRA'!$D$30:$D$46=C400)*('[3]Cap IRA'!$F$29:$AL$29=A400)*('[3]Cap IRA'!$F$28:$AL$28=D400))/5)</f>
        <v>4.1314953999999942</v>
      </c>
      <c r="F400" cm="1">
        <f t="array" ref="F400">IF(A400=2025,SUMPRODUCT('[3]Cap IRA'!$F$71:$AL$87,('[3]Cap IRA'!$D$71:$D$87=C400)*('[3]Cap IRA'!$F$70:$AL$70=A400)*('[3]Cap IRA'!$F$69:$AL$69=D400))/4,SUMPRODUCT('[3]Cap IRA'!$F$71:$AL$87,('[3]Cap IRA'!$D$71:$D$87=C400)*('[3]Cap IRA'!$F$70:$AL$70=A400)*('[3]Cap IRA'!$F$69:$AL$69=D400))/5)</f>
        <v>4.1314953999999942</v>
      </c>
      <c r="G400">
        <f t="shared" si="6"/>
        <v>0</v>
      </c>
    </row>
    <row r="401" spans="1:7">
      <c r="A401">
        <v>2035</v>
      </c>
      <c r="B401" t="s">
        <v>21</v>
      </c>
      <c r="C401" t="s">
        <v>8</v>
      </c>
      <c r="D401" t="s">
        <v>29</v>
      </c>
      <c r="E401" cm="1">
        <f t="array" ref="E401">IF(A401=2025,SUMPRODUCT('[3]Cap IRA'!$F$30:$AL$46,('[3]Cap IRA'!$D$30:$D$46=C401)*('[3]Cap IRA'!$F$29:$AL$29=A401)*('[3]Cap IRA'!$F$28:$AL$28=D401))/4,SUMPRODUCT('[3]Cap IRA'!$F$30:$AL$46,('[3]Cap IRA'!$D$30:$D$46=C401)*('[3]Cap IRA'!$F$29:$AL$29=A401)*('[3]Cap IRA'!$F$28:$AL$28=D401))/5)</f>
        <v>0</v>
      </c>
      <c r="F401" cm="1">
        <f t="array" ref="F401">IF(A401=2025,SUMPRODUCT('[3]Cap IRA'!$F$71:$AL$87,('[3]Cap IRA'!$D$71:$D$87=C401)*('[3]Cap IRA'!$F$70:$AL$70=A401)*('[3]Cap IRA'!$F$69:$AL$69=D401))/4,SUMPRODUCT('[3]Cap IRA'!$F$71:$AL$87,('[3]Cap IRA'!$D$71:$D$87=C401)*('[3]Cap IRA'!$F$70:$AL$70=A401)*('[3]Cap IRA'!$F$69:$AL$69=D401))/5)</f>
        <v>0</v>
      </c>
      <c r="G401">
        <f t="shared" si="6"/>
        <v>0</v>
      </c>
    </row>
    <row r="402" spans="1:7">
      <c r="A402">
        <v>2035</v>
      </c>
      <c r="B402" t="s">
        <v>21</v>
      </c>
      <c r="C402" t="s">
        <v>9</v>
      </c>
      <c r="D402" t="s">
        <v>29</v>
      </c>
      <c r="E402" cm="1">
        <f t="array" ref="E402">IF(A402=2025,SUMPRODUCT('[3]Cap IRA'!$F$30:$AL$46,('[3]Cap IRA'!$D$30:$D$46=C402)*('[3]Cap IRA'!$F$29:$AL$29=A402)*('[3]Cap IRA'!$F$28:$AL$28=D402))/4,SUMPRODUCT('[3]Cap IRA'!$F$30:$AL$46,('[3]Cap IRA'!$D$30:$D$46=C402)*('[3]Cap IRA'!$F$29:$AL$29=A402)*('[3]Cap IRA'!$F$28:$AL$28=D402))/5)</f>
        <v>11.009221399999991</v>
      </c>
      <c r="F402" cm="1">
        <f t="array" ref="F402">IF(A402=2025,SUMPRODUCT('[3]Cap IRA'!$F$71:$AL$87,('[3]Cap IRA'!$D$71:$D$87=C402)*('[3]Cap IRA'!$F$70:$AL$70=A402)*('[3]Cap IRA'!$F$69:$AL$69=D402))/4,SUMPRODUCT('[3]Cap IRA'!$F$71:$AL$87,('[3]Cap IRA'!$D$71:$D$87=C402)*('[3]Cap IRA'!$F$70:$AL$70=A402)*('[3]Cap IRA'!$F$69:$AL$69=D402))/5)</f>
        <v>11.009221399999991</v>
      </c>
      <c r="G402">
        <f t="shared" si="6"/>
        <v>0</v>
      </c>
    </row>
    <row r="403" spans="1:7">
      <c r="A403">
        <v>2035</v>
      </c>
      <c r="B403" t="s">
        <v>21</v>
      </c>
      <c r="C403" t="s">
        <v>10</v>
      </c>
      <c r="D403" t="s">
        <v>29</v>
      </c>
      <c r="E403" cm="1">
        <f t="array" ref="E403">IF(A403=2025,SUMPRODUCT('[3]Cap IRA'!$F$30:$AL$46,('[3]Cap IRA'!$D$30:$D$46=C403)*('[3]Cap IRA'!$F$29:$AL$29=A403)*('[3]Cap IRA'!$F$28:$AL$28=D403))/4,SUMPRODUCT('[3]Cap IRA'!$F$30:$AL$46,('[3]Cap IRA'!$D$30:$D$46=C403)*('[3]Cap IRA'!$F$29:$AL$29=A403)*('[3]Cap IRA'!$F$28:$AL$28=D403))/5)</f>
        <v>0</v>
      </c>
      <c r="F403" cm="1">
        <f t="array" ref="F403">IF(A403=2025,SUMPRODUCT('[3]Cap IRA'!$F$71:$AL$87,('[3]Cap IRA'!$D$71:$D$87=C403)*('[3]Cap IRA'!$F$70:$AL$70=A403)*('[3]Cap IRA'!$F$69:$AL$69=D403))/4,SUMPRODUCT('[3]Cap IRA'!$F$71:$AL$87,('[3]Cap IRA'!$D$71:$D$87=C403)*('[3]Cap IRA'!$F$70:$AL$70=A403)*('[3]Cap IRA'!$F$69:$AL$69=D403))/5)</f>
        <v>0</v>
      </c>
      <c r="G403">
        <f t="shared" si="6"/>
        <v>0</v>
      </c>
    </row>
    <row r="404" spans="1:7">
      <c r="A404">
        <v>2035</v>
      </c>
      <c r="B404" t="s">
        <v>21</v>
      </c>
      <c r="C404" t="s">
        <v>11</v>
      </c>
      <c r="D404" t="s">
        <v>29</v>
      </c>
      <c r="E404" cm="1">
        <f t="array" ref="E404">IF(A404=2025,SUMPRODUCT('[3]Cap IRA'!$F$30:$AL$46,('[3]Cap IRA'!$D$30:$D$46=C404)*('[3]Cap IRA'!$F$29:$AL$29=A404)*('[3]Cap IRA'!$F$28:$AL$28=D404))/4,SUMPRODUCT('[3]Cap IRA'!$F$30:$AL$46,('[3]Cap IRA'!$D$30:$D$46=C404)*('[3]Cap IRA'!$F$29:$AL$29=A404)*('[3]Cap IRA'!$F$28:$AL$28=D404))/5)</f>
        <v>14.914312400000005</v>
      </c>
      <c r="F404" cm="1">
        <f t="array" ref="F404">IF(A404=2025,SUMPRODUCT('[3]Cap IRA'!$F$71:$AL$87,('[3]Cap IRA'!$D$71:$D$87=C404)*('[3]Cap IRA'!$F$70:$AL$70=A404)*('[3]Cap IRA'!$F$69:$AL$69=D404))/4,SUMPRODUCT('[3]Cap IRA'!$F$71:$AL$87,('[3]Cap IRA'!$D$71:$D$87=C404)*('[3]Cap IRA'!$F$70:$AL$70=A404)*('[3]Cap IRA'!$F$69:$AL$69=D404))/5)</f>
        <v>14.914312400000005</v>
      </c>
      <c r="G404">
        <f t="shared" si="6"/>
        <v>0</v>
      </c>
    </row>
    <row r="405" spans="1:7">
      <c r="A405">
        <v>2035</v>
      </c>
      <c r="B405" t="s">
        <v>21</v>
      </c>
      <c r="C405" t="s">
        <v>12</v>
      </c>
      <c r="D405" t="s">
        <v>29</v>
      </c>
      <c r="E405" cm="1">
        <f t="array" ref="E405">IF(A405=2025,SUMPRODUCT('[3]Cap IRA'!$F$30:$AL$46,('[3]Cap IRA'!$D$30:$D$46=C405)*('[3]Cap IRA'!$F$29:$AL$29=A405)*('[3]Cap IRA'!$F$28:$AL$28=D405))/4,SUMPRODUCT('[3]Cap IRA'!$F$30:$AL$46,('[3]Cap IRA'!$D$30:$D$46=C405)*('[3]Cap IRA'!$F$29:$AL$29=A405)*('[3]Cap IRA'!$F$28:$AL$28=D405))/5)</f>
        <v>65.608063799999996</v>
      </c>
      <c r="F405" cm="1">
        <f t="array" ref="F405">IF(A405=2025,SUMPRODUCT('[3]Cap IRA'!$F$71:$AL$87,('[3]Cap IRA'!$D$71:$D$87=C405)*('[3]Cap IRA'!$F$70:$AL$70=A405)*('[3]Cap IRA'!$F$69:$AL$69=D405))/4,SUMPRODUCT('[3]Cap IRA'!$F$71:$AL$87,('[3]Cap IRA'!$D$71:$D$87=C405)*('[3]Cap IRA'!$F$70:$AL$70=A405)*('[3]Cap IRA'!$F$69:$AL$69=D405))/5)</f>
        <v>65.608063799999996</v>
      </c>
      <c r="G405">
        <f t="shared" si="6"/>
        <v>0</v>
      </c>
    </row>
    <row r="406" spans="1:7">
      <c r="A406">
        <v>2035</v>
      </c>
      <c r="B406" t="s">
        <v>21</v>
      </c>
      <c r="C406" t="s">
        <v>13</v>
      </c>
      <c r="D406" t="s">
        <v>29</v>
      </c>
      <c r="E406" cm="1">
        <f t="array" ref="E406">IF(A406=2025,SUMPRODUCT('[3]Cap IRA'!$F$30:$AL$46,('[3]Cap IRA'!$D$30:$D$46=C406)*('[3]Cap IRA'!$F$29:$AL$29=A406)*('[3]Cap IRA'!$F$28:$AL$28=D406))/4,SUMPRODUCT('[3]Cap IRA'!$F$30:$AL$46,('[3]Cap IRA'!$D$30:$D$46=C406)*('[3]Cap IRA'!$F$29:$AL$29=A406)*('[3]Cap IRA'!$F$28:$AL$28=D406))/5)</f>
        <v>3.7090134000000008</v>
      </c>
      <c r="F406" cm="1">
        <f t="array" ref="F406">IF(A406=2025,SUMPRODUCT('[3]Cap IRA'!$F$71:$AL$87,('[3]Cap IRA'!$D$71:$D$87=C406)*('[3]Cap IRA'!$F$70:$AL$70=A406)*('[3]Cap IRA'!$F$69:$AL$69=D406))/4,SUMPRODUCT('[3]Cap IRA'!$F$71:$AL$87,('[3]Cap IRA'!$D$71:$D$87=C406)*('[3]Cap IRA'!$F$70:$AL$70=A406)*('[3]Cap IRA'!$F$69:$AL$69=D406))/5)</f>
        <v>3.7090134000000008</v>
      </c>
      <c r="G406">
        <f t="shared" si="6"/>
        <v>0</v>
      </c>
    </row>
    <row r="407" spans="1:7">
      <c r="A407">
        <v>2035</v>
      </c>
      <c r="B407" t="s">
        <v>21</v>
      </c>
      <c r="C407" t="s">
        <v>14</v>
      </c>
      <c r="D407" t="s">
        <v>29</v>
      </c>
      <c r="E407" cm="1">
        <f t="array" ref="E407">IF(A407=2025,SUMPRODUCT('[3]Cap IRA'!$F$30:$AL$46,('[3]Cap IRA'!$D$30:$D$46=C407)*('[3]Cap IRA'!$F$29:$AL$29=A407)*('[3]Cap IRA'!$F$28:$AL$28=D407))/4,SUMPRODUCT('[3]Cap IRA'!$F$30:$AL$46,('[3]Cap IRA'!$D$30:$D$46=C407)*('[3]Cap IRA'!$F$29:$AL$29=A407)*('[3]Cap IRA'!$F$28:$AL$28=D407))/5)</f>
        <v>0</v>
      </c>
      <c r="F407" cm="1">
        <f t="array" ref="F407">IF(A407=2025,SUMPRODUCT('[3]Cap IRA'!$F$71:$AL$87,('[3]Cap IRA'!$D$71:$D$87=C407)*('[3]Cap IRA'!$F$70:$AL$70=A407)*('[3]Cap IRA'!$F$69:$AL$69=D407))/4,SUMPRODUCT('[3]Cap IRA'!$F$71:$AL$87,('[3]Cap IRA'!$D$71:$D$87=C407)*('[3]Cap IRA'!$F$70:$AL$70=A407)*('[3]Cap IRA'!$F$69:$AL$69=D407))/5)</f>
        <v>0</v>
      </c>
      <c r="G407">
        <f t="shared" si="6"/>
        <v>0</v>
      </c>
    </row>
    <row r="408" spans="1:7">
      <c r="A408">
        <v>2035</v>
      </c>
      <c r="B408" t="s">
        <v>21</v>
      </c>
      <c r="C408" t="s">
        <v>15</v>
      </c>
      <c r="D408" t="s">
        <v>29</v>
      </c>
      <c r="E408" cm="1">
        <f t="array" ref="E408">IF(A408=2025,SUMPRODUCT('[3]Cap IRA'!$F$30:$AL$46,('[3]Cap IRA'!$D$30:$D$46=C408)*('[3]Cap IRA'!$F$29:$AL$29=A408)*('[3]Cap IRA'!$F$28:$AL$28=D408))/4,SUMPRODUCT('[3]Cap IRA'!$F$30:$AL$46,('[3]Cap IRA'!$D$30:$D$46=C408)*('[3]Cap IRA'!$F$29:$AL$29=A408)*('[3]Cap IRA'!$F$28:$AL$28=D408))/5)</f>
        <v>6.7120492000000009</v>
      </c>
      <c r="F408" cm="1">
        <f t="array" ref="F408">IF(A408=2025,SUMPRODUCT('[3]Cap IRA'!$F$71:$AL$87,('[3]Cap IRA'!$D$71:$D$87=C408)*('[3]Cap IRA'!$F$70:$AL$70=A408)*('[3]Cap IRA'!$F$69:$AL$69=D408))/4,SUMPRODUCT('[3]Cap IRA'!$F$71:$AL$87,('[3]Cap IRA'!$D$71:$D$87=C408)*('[3]Cap IRA'!$F$70:$AL$70=A408)*('[3]Cap IRA'!$F$69:$AL$69=D408))/5)</f>
        <v>6.7120492000000009</v>
      </c>
      <c r="G408">
        <f t="shared" si="6"/>
        <v>0</v>
      </c>
    </row>
    <row r="409" spans="1:7">
      <c r="A409">
        <v>2035</v>
      </c>
      <c r="B409" t="s">
        <v>21</v>
      </c>
      <c r="C409" t="s">
        <v>16</v>
      </c>
      <c r="D409" t="s">
        <v>29</v>
      </c>
      <c r="E409" cm="1">
        <f t="array" ref="E409">IF(A409=2025,SUMPRODUCT('[3]Cap IRA'!$F$30:$AL$46,('[3]Cap IRA'!$D$30:$D$46=C409)*('[3]Cap IRA'!$F$29:$AL$29=A409)*('[3]Cap IRA'!$F$28:$AL$28=D409))/4,SUMPRODUCT('[3]Cap IRA'!$F$30:$AL$46,('[3]Cap IRA'!$D$30:$D$46=C409)*('[3]Cap IRA'!$F$29:$AL$29=A409)*('[3]Cap IRA'!$F$28:$AL$28=D409))/5)</f>
        <v>3.1911000000000002E-2</v>
      </c>
      <c r="F409" cm="1">
        <f t="array" ref="F409">IF(A409=2025,SUMPRODUCT('[3]Cap IRA'!$F$71:$AL$87,('[3]Cap IRA'!$D$71:$D$87=C409)*('[3]Cap IRA'!$F$70:$AL$70=A409)*('[3]Cap IRA'!$F$69:$AL$69=D409))/4,SUMPRODUCT('[3]Cap IRA'!$F$71:$AL$87,('[3]Cap IRA'!$D$71:$D$87=C409)*('[3]Cap IRA'!$F$70:$AL$70=A409)*('[3]Cap IRA'!$F$69:$AL$69=D409))/5)</f>
        <v>3.1911000000000002E-2</v>
      </c>
      <c r="G409">
        <f t="shared" si="6"/>
        <v>0</v>
      </c>
    </row>
    <row r="410" spans="1:7">
      <c r="A410">
        <v>2025</v>
      </c>
      <c r="B410" t="s">
        <v>21</v>
      </c>
      <c r="C410" t="s">
        <v>0</v>
      </c>
      <c r="D410" t="s">
        <v>30</v>
      </c>
      <c r="E410" cm="1">
        <f t="array" ref="E410">IF(A410=2025,SUMPRODUCT('[3]Cap IRA'!$F$30:$AL$46,('[3]Cap IRA'!$D$30:$D$46=C410)*('[3]Cap IRA'!$F$29:$AL$29=A410)*('[3]Cap IRA'!$F$28:$AL$28=D410))/4,SUMPRODUCT('[3]Cap IRA'!$F$30:$AL$46,('[3]Cap IRA'!$D$30:$D$46=C410)*('[3]Cap IRA'!$F$29:$AL$29=A410)*('[3]Cap IRA'!$F$28:$AL$28=D410))/5)</f>
        <v>0.36169999999999902</v>
      </c>
      <c r="F410" cm="1">
        <f t="array" ref="F410">IF(A410=2025,SUMPRODUCT('[3]Cap IRA'!$F$71:$AL$87,('[3]Cap IRA'!$D$71:$D$87=C410)*('[3]Cap IRA'!$F$70:$AL$70=A410)*('[3]Cap IRA'!$F$69:$AL$69=D410))/4,SUMPRODUCT('[3]Cap IRA'!$F$71:$AL$87,('[3]Cap IRA'!$D$71:$D$87=C410)*('[3]Cap IRA'!$F$70:$AL$70=A410)*('[3]Cap IRA'!$F$69:$AL$69=D410))/5)</f>
        <v>0.36169999999999902</v>
      </c>
      <c r="G410">
        <f t="shared" si="6"/>
        <v>0</v>
      </c>
    </row>
    <row r="411" spans="1:7">
      <c r="A411">
        <v>2025</v>
      </c>
      <c r="B411" t="s">
        <v>21</v>
      </c>
      <c r="C411" t="s">
        <v>1</v>
      </c>
      <c r="D411" t="s">
        <v>30</v>
      </c>
      <c r="E411" cm="1">
        <f t="array" ref="E411">IF(A411=2025,SUMPRODUCT('[3]Cap IRA'!$F$30:$AL$46,('[3]Cap IRA'!$D$30:$D$46=C411)*('[3]Cap IRA'!$F$29:$AL$29=A411)*('[3]Cap IRA'!$F$28:$AL$28=D411))/4,SUMPRODUCT('[3]Cap IRA'!$F$30:$AL$46,('[3]Cap IRA'!$D$30:$D$46=C411)*('[3]Cap IRA'!$F$29:$AL$29=A411)*('[3]Cap IRA'!$F$28:$AL$28=D411))/5)</f>
        <v>0</v>
      </c>
      <c r="F411" cm="1">
        <f t="array" ref="F411">IF(A411=2025,SUMPRODUCT('[3]Cap IRA'!$F$71:$AL$87,('[3]Cap IRA'!$D$71:$D$87=C411)*('[3]Cap IRA'!$F$70:$AL$70=A411)*('[3]Cap IRA'!$F$69:$AL$69=D411))/4,SUMPRODUCT('[3]Cap IRA'!$F$71:$AL$87,('[3]Cap IRA'!$D$71:$D$87=C411)*('[3]Cap IRA'!$F$70:$AL$70=A411)*('[3]Cap IRA'!$F$69:$AL$69=D411))/5)</f>
        <v>0</v>
      </c>
      <c r="G411">
        <f t="shared" si="6"/>
        <v>0</v>
      </c>
    </row>
    <row r="412" spans="1:7">
      <c r="A412">
        <v>2025</v>
      </c>
      <c r="B412" t="s">
        <v>21</v>
      </c>
      <c r="C412" t="s">
        <v>2</v>
      </c>
      <c r="D412" t="s">
        <v>30</v>
      </c>
      <c r="E412" cm="1">
        <f t="array" ref="E412">IF(A412=2025,SUMPRODUCT('[3]Cap IRA'!$F$30:$AL$46,('[3]Cap IRA'!$D$30:$D$46=C412)*('[3]Cap IRA'!$F$29:$AL$29=A412)*('[3]Cap IRA'!$F$28:$AL$28=D412))/4,SUMPRODUCT('[3]Cap IRA'!$F$30:$AL$46,('[3]Cap IRA'!$D$30:$D$46=C412)*('[3]Cap IRA'!$F$29:$AL$29=A412)*('[3]Cap IRA'!$F$28:$AL$28=D412))/5)</f>
        <v>0.77110024999999993</v>
      </c>
      <c r="F412" cm="1">
        <f t="array" ref="F412">IF(A412=2025,SUMPRODUCT('[3]Cap IRA'!$F$71:$AL$87,('[3]Cap IRA'!$D$71:$D$87=C412)*('[3]Cap IRA'!$F$70:$AL$70=A412)*('[3]Cap IRA'!$F$69:$AL$69=D412))/4,SUMPRODUCT('[3]Cap IRA'!$F$71:$AL$87,('[3]Cap IRA'!$D$71:$D$87=C412)*('[3]Cap IRA'!$F$70:$AL$70=A412)*('[3]Cap IRA'!$F$69:$AL$69=D412))/5)</f>
        <v>0.77110024999999993</v>
      </c>
      <c r="G412">
        <f t="shared" si="6"/>
        <v>0</v>
      </c>
    </row>
    <row r="413" spans="1:7">
      <c r="A413">
        <v>2025</v>
      </c>
      <c r="B413" t="s">
        <v>21</v>
      </c>
      <c r="C413" t="s">
        <v>3</v>
      </c>
      <c r="D413" t="s">
        <v>30</v>
      </c>
      <c r="E413" cm="1">
        <f t="array" ref="E413">IF(A413=2025,SUMPRODUCT('[3]Cap IRA'!$F$30:$AL$46,('[3]Cap IRA'!$D$30:$D$46=C413)*('[3]Cap IRA'!$F$29:$AL$29=A413)*('[3]Cap IRA'!$F$28:$AL$28=D413))/4,SUMPRODUCT('[3]Cap IRA'!$F$30:$AL$46,('[3]Cap IRA'!$D$30:$D$46=C413)*('[3]Cap IRA'!$F$29:$AL$29=A413)*('[3]Cap IRA'!$F$28:$AL$28=D413))/5)</f>
        <v>-10.152825</v>
      </c>
      <c r="F413" cm="1">
        <f t="array" ref="F413">IF(A413=2025,SUMPRODUCT('[3]Cap IRA'!$F$71:$AL$87,('[3]Cap IRA'!$D$71:$D$87=C413)*('[3]Cap IRA'!$F$70:$AL$70=A413)*('[3]Cap IRA'!$F$69:$AL$69=D413))/4,SUMPRODUCT('[3]Cap IRA'!$F$71:$AL$87,('[3]Cap IRA'!$D$71:$D$87=C413)*('[3]Cap IRA'!$F$70:$AL$70=A413)*('[3]Cap IRA'!$F$69:$AL$69=D413))/5)</f>
        <v>-10.152825</v>
      </c>
      <c r="G413">
        <f t="shared" si="6"/>
        <v>0</v>
      </c>
    </row>
    <row r="414" spans="1:7">
      <c r="A414">
        <v>2025</v>
      </c>
      <c r="B414" t="s">
        <v>21</v>
      </c>
      <c r="C414" t="s">
        <v>4</v>
      </c>
      <c r="D414" t="s">
        <v>30</v>
      </c>
      <c r="E414" cm="1">
        <f t="array" ref="E414">IF(A414=2025,SUMPRODUCT('[3]Cap IRA'!$F$30:$AL$46,('[3]Cap IRA'!$D$30:$D$46=C414)*('[3]Cap IRA'!$F$29:$AL$29=A414)*('[3]Cap IRA'!$F$28:$AL$28=D414))/4,SUMPRODUCT('[3]Cap IRA'!$F$30:$AL$46,('[3]Cap IRA'!$D$30:$D$46=C414)*('[3]Cap IRA'!$F$29:$AL$29=A414)*('[3]Cap IRA'!$F$28:$AL$28=D414))/5)</f>
        <v>0</v>
      </c>
      <c r="F414" cm="1">
        <f t="array" ref="F414">IF(A414=2025,SUMPRODUCT('[3]Cap IRA'!$F$71:$AL$87,('[3]Cap IRA'!$D$71:$D$87=C414)*('[3]Cap IRA'!$F$70:$AL$70=A414)*('[3]Cap IRA'!$F$69:$AL$69=D414))/4,SUMPRODUCT('[3]Cap IRA'!$F$71:$AL$87,('[3]Cap IRA'!$D$71:$D$87=C414)*('[3]Cap IRA'!$F$70:$AL$70=A414)*('[3]Cap IRA'!$F$69:$AL$69=D414))/5)</f>
        <v>0</v>
      </c>
      <c r="G414">
        <f t="shared" si="6"/>
        <v>0</v>
      </c>
    </row>
    <row r="415" spans="1:7">
      <c r="A415">
        <v>2025</v>
      </c>
      <c r="B415" t="s">
        <v>21</v>
      </c>
      <c r="C415" t="s">
        <v>5</v>
      </c>
      <c r="D415" t="s">
        <v>30</v>
      </c>
      <c r="E415" cm="1">
        <f t="array" ref="E415">IF(A415=2025,SUMPRODUCT('[3]Cap IRA'!$F$30:$AL$46,('[3]Cap IRA'!$D$30:$D$46=C415)*('[3]Cap IRA'!$F$29:$AL$29=A415)*('[3]Cap IRA'!$F$28:$AL$28=D415))/4,SUMPRODUCT('[3]Cap IRA'!$F$30:$AL$46,('[3]Cap IRA'!$D$30:$D$46=C415)*('[3]Cap IRA'!$F$29:$AL$29=A415)*('[3]Cap IRA'!$F$28:$AL$28=D415))/5)</f>
        <v>-6.8485631921539962</v>
      </c>
      <c r="F415" cm="1">
        <f t="array" ref="F415">IF(A415=2025,SUMPRODUCT('[3]Cap IRA'!$F$71:$AL$87,('[3]Cap IRA'!$D$71:$D$87=C415)*('[3]Cap IRA'!$F$70:$AL$70=A415)*('[3]Cap IRA'!$F$69:$AL$69=D415))/4,SUMPRODUCT('[3]Cap IRA'!$F$71:$AL$87,('[3]Cap IRA'!$D$71:$D$87=C415)*('[3]Cap IRA'!$F$70:$AL$70=A415)*('[3]Cap IRA'!$F$69:$AL$69=D415))/5)</f>
        <v>-6.8485631921539962</v>
      </c>
      <c r="G415">
        <f t="shared" si="6"/>
        <v>0</v>
      </c>
    </row>
    <row r="416" spans="1:7">
      <c r="A416">
        <v>2025</v>
      </c>
      <c r="B416" t="s">
        <v>21</v>
      </c>
      <c r="C416" t="s">
        <v>6</v>
      </c>
      <c r="D416" t="s">
        <v>30</v>
      </c>
      <c r="E416" cm="1">
        <f t="array" ref="E416">IF(A416=2025,SUMPRODUCT('[3]Cap IRA'!$F$30:$AL$46,('[3]Cap IRA'!$D$30:$D$46=C416)*('[3]Cap IRA'!$F$29:$AL$29=A416)*('[3]Cap IRA'!$F$28:$AL$28=D416))/4,SUMPRODUCT('[3]Cap IRA'!$F$30:$AL$46,('[3]Cap IRA'!$D$30:$D$46=C416)*('[3]Cap IRA'!$F$29:$AL$29=A416)*('[3]Cap IRA'!$F$28:$AL$28=D416))/5)</f>
        <v>0</v>
      </c>
      <c r="F416" cm="1">
        <f t="array" ref="F416">IF(A416=2025,SUMPRODUCT('[3]Cap IRA'!$F$71:$AL$87,('[3]Cap IRA'!$D$71:$D$87=C416)*('[3]Cap IRA'!$F$70:$AL$70=A416)*('[3]Cap IRA'!$F$69:$AL$69=D416))/4,SUMPRODUCT('[3]Cap IRA'!$F$71:$AL$87,('[3]Cap IRA'!$D$71:$D$87=C416)*('[3]Cap IRA'!$F$70:$AL$70=A416)*('[3]Cap IRA'!$F$69:$AL$69=D416))/5)</f>
        <v>0</v>
      </c>
      <c r="G416">
        <f t="shared" si="6"/>
        <v>0</v>
      </c>
    </row>
    <row r="417" spans="1:7">
      <c r="A417">
        <v>2025</v>
      </c>
      <c r="B417" t="s">
        <v>21</v>
      </c>
      <c r="C417" t="s">
        <v>7</v>
      </c>
      <c r="D417" t="s">
        <v>30</v>
      </c>
      <c r="E417" cm="1">
        <f t="array" ref="E417">IF(A417=2025,SUMPRODUCT('[3]Cap IRA'!$F$30:$AL$46,('[3]Cap IRA'!$D$30:$D$46=C417)*('[3]Cap IRA'!$F$29:$AL$29=A417)*('[3]Cap IRA'!$F$28:$AL$28=D417))/4,SUMPRODUCT('[3]Cap IRA'!$F$30:$AL$46,('[3]Cap IRA'!$D$30:$D$46=C417)*('[3]Cap IRA'!$F$29:$AL$29=A417)*('[3]Cap IRA'!$F$28:$AL$28=D417))/5)</f>
        <v>2.5458650860584982</v>
      </c>
      <c r="F417" cm="1">
        <f t="array" ref="F417">IF(A417=2025,SUMPRODUCT('[3]Cap IRA'!$F$71:$AL$87,('[3]Cap IRA'!$D$71:$D$87=C417)*('[3]Cap IRA'!$F$70:$AL$70=A417)*('[3]Cap IRA'!$F$69:$AL$69=D417))/4,SUMPRODUCT('[3]Cap IRA'!$F$71:$AL$87,('[3]Cap IRA'!$D$71:$D$87=C417)*('[3]Cap IRA'!$F$70:$AL$70=A417)*('[3]Cap IRA'!$F$69:$AL$69=D417))/5)</f>
        <v>2.5458650860584982</v>
      </c>
      <c r="G417">
        <f t="shared" si="6"/>
        <v>0</v>
      </c>
    </row>
    <row r="418" spans="1:7">
      <c r="A418">
        <v>2025</v>
      </c>
      <c r="B418" t="s">
        <v>21</v>
      </c>
      <c r="C418" t="s">
        <v>8</v>
      </c>
      <c r="D418" t="s">
        <v>30</v>
      </c>
      <c r="E418" cm="1">
        <f t="array" ref="E418">IF(A418=2025,SUMPRODUCT('[3]Cap IRA'!$F$30:$AL$46,('[3]Cap IRA'!$D$30:$D$46=C418)*('[3]Cap IRA'!$F$29:$AL$29=A418)*('[3]Cap IRA'!$F$28:$AL$28=D418))/4,SUMPRODUCT('[3]Cap IRA'!$F$30:$AL$46,('[3]Cap IRA'!$D$30:$D$46=C418)*('[3]Cap IRA'!$F$29:$AL$29=A418)*('[3]Cap IRA'!$F$28:$AL$28=D418))/5)</f>
        <v>0</v>
      </c>
      <c r="F418" cm="1">
        <f t="array" ref="F418">IF(A418=2025,SUMPRODUCT('[3]Cap IRA'!$F$71:$AL$87,('[3]Cap IRA'!$D$71:$D$87=C418)*('[3]Cap IRA'!$F$70:$AL$70=A418)*('[3]Cap IRA'!$F$69:$AL$69=D418))/4,SUMPRODUCT('[3]Cap IRA'!$F$71:$AL$87,('[3]Cap IRA'!$D$71:$D$87=C418)*('[3]Cap IRA'!$F$70:$AL$70=A418)*('[3]Cap IRA'!$F$69:$AL$69=D418))/5)</f>
        <v>0</v>
      </c>
      <c r="G418">
        <f t="shared" si="6"/>
        <v>0</v>
      </c>
    </row>
    <row r="419" spans="1:7">
      <c r="A419">
        <v>2025</v>
      </c>
      <c r="B419" t="s">
        <v>21</v>
      </c>
      <c r="C419" t="s">
        <v>9</v>
      </c>
      <c r="D419" t="s">
        <v>30</v>
      </c>
      <c r="E419" cm="1">
        <f t="array" ref="E419">IF(A419=2025,SUMPRODUCT('[3]Cap IRA'!$F$30:$AL$46,('[3]Cap IRA'!$D$30:$D$46=C419)*('[3]Cap IRA'!$F$29:$AL$29=A419)*('[3]Cap IRA'!$F$28:$AL$28=D419))/4,SUMPRODUCT('[3]Cap IRA'!$F$30:$AL$46,('[3]Cap IRA'!$D$30:$D$46=C419)*('[3]Cap IRA'!$F$29:$AL$29=A419)*('[3]Cap IRA'!$F$28:$AL$28=D419))/5)</f>
        <v>-23.215051864861749</v>
      </c>
      <c r="F419" cm="1">
        <f t="array" ref="F419">IF(A419=2025,SUMPRODUCT('[3]Cap IRA'!$F$71:$AL$87,('[3]Cap IRA'!$D$71:$D$87=C419)*('[3]Cap IRA'!$F$70:$AL$70=A419)*('[3]Cap IRA'!$F$69:$AL$69=D419))/4,SUMPRODUCT('[3]Cap IRA'!$F$71:$AL$87,('[3]Cap IRA'!$D$71:$D$87=C419)*('[3]Cap IRA'!$F$70:$AL$70=A419)*('[3]Cap IRA'!$F$69:$AL$69=D419))/5)</f>
        <v>-23.215051864861749</v>
      </c>
      <c r="G419">
        <f t="shared" si="6"/>
        <v>0</v>
      </c>
    </row>
    <row r="420" spans="1:7">
      <c r="A420">
        <v>2025</v>
      </c>
      <c r="B420" t="s">
        <v>21</v>
      </c>
      <c r="C420" t="s">
        <v>10</v>
      </c>
      <c r="D420" t="s">
        <v>30</v>
      </c>
      <c r="E420" cm="1">
        <f t="array" ref="E420">IF(A420=2025,SUMPRODUCT('[3]Cap IRA'!$F$30:$AL$46,('[3]Cap IRA'!$D$30:$D$46=C420)*('[3]Cap IRA'!$F$29:$AL$29=A420)*('[3]Cap IRA'!$F$28:$AL$28=D420))/4,SUMPRODUCT('[3]Cap IRA'!$F$30:$AL$46,('[3]Cap IRA'!$D$30:$D$46=C420)*('[3]Cap IRA'!$F$29:$AL$29=A420)*('[3]Cap IRA'!$F$28:$AL$28=D420))/5)</f>
        <v>0</v>
      </c>
      <c r="F420" cm="1">
        <f t="array" ref="F420">IF(A420=2025,SUMPRODUCT('[3]Cap IRA'!$F$71:$AL$87,('[3]Cap IRA'!$D$71:$D$87=C420)*('[3]Cap IRA'!$F$70:$AL$70=A420)*('[3]Cap IRA'!$F$69:$AL$69=D420))/4,SUMPRODUCT('[3]Cap IRA'!$F$71:$AL$87,('[3]Cap IRA'!$D$71:$D$87=C420)*('[3]Cap IRA'!$F$70:$AL$70=A420)*('[3]Cap IRA'!$F$69:$AL$69=D420))/5)</f>
        <v>0</v>
      </c>
      <c r="G420">
        <f t="shared" si="6"/>
        <v>0</v>
      </c>
    </row>
    <row r="421" spans="1:7">
      <c r="A421">
        <v>2025</v>
      </c>
      <c r="B421" t="s">
        <v>21</v>
      </c>
      <c r="C421" t="s">
        <v>11</v>
      </c>
      <c r="D421" t="s">
        <v>30</v>
      </c>
      <c r="E421" cm="1">
        <f t="array" ref="E421">IF(A421=2025,SUMPRODUCT('[3]Cap IRA'!$F$30:$AL$46,('[3]Cap IRA'!$D$30:$D$46=C421)*('[3]Cap IRA'!$F$29:$AL$29=A421)*('[3]Cap IRA'!$F$28:$AL$28=D421))/4,SUMPRODUCT('[3]Cap IRA'!$F$30:$AL$46,('[3]Cap IRA'!$D$30:$D$46=C421)*('[3]Cap IRA'!$F$29:$AL$29=A421)*('[3]Cap IRA'!$F$28:$AL$28=D421))/5)</f>
        <v>10.886376621417</v>
      </c>
      <c r="F421" cm="1">
        <f t="array" ref="F421">IF(A421=2025,SUMPRODUCT('[3]Cap IRA'!$F$71:$AL$87,('[3]Cap IRA'!$D$71:$D$87=C421)*('[3]Cap IRA'!$F$70:$AL$70=A421)*('[3]Cap IRA'!$F$69:$AL$69=D421))/4,SUMPRODUCT('[3]Cap IRA'!$F$71:$AL$87,('[3]Cap IRA'!$D$71:$D$87=C421)*('[3]Cap IRA'!$F$70:$AL$70=A421)*('[3]Cap IRA'!$F$69:$AL$69=D421))/5)</f>
        <v>10.886376621417</v>
      </c>
      <c r="G421">
        <f t="shared" si="6"/>
        <v>0</v>
      </c>
    </row>
    <row r="422" spans="1:7">
      <c r="A422">
        <v>2025</v>
      </c>
      <c r="B422" t="s">
        <v>21</v>
      </c>
      <c r="C422" t="s">
        <v>12</v>
      </c>
      <c r="D422" t="s">
        <v>30</v>
      </c>
      <c r="E422" cm="1">
        <f t="array" ref="E422">IF(A422=2025,SUMPRODUCT('[3]Cap IRA'!$F$30:$AL$46,('[3]Cap IRA'!$D$30:$D$46=C422)*('[3]Cap IRA'!$F$29:$AL$29=A422)*('[3]Cap IRA'!$F$28:$AL$28=D422))/4,SUMPRODUCT('[3]Cap IRA'!$F$30:$AL$46,('[3]Cap IRA'!$D$30:$D$46=C422)*('[3]Cap IRA'!$F$29:$AL$29=A422)*('[3]Cap IRA'!$F$28:$AL$28=D422))/5)</f>
        <v>20.961194919779253</v>
      </c>
      <c r="F422" cm="1">
        <f t="array" ref="F422">IF(A422=2025,SUMPRODUCT('[3]Cap IRA'!$F$71:$AL$87,('[3]Cap IRA'!$D$71:$D$87=C422)*('[3]Cap IRA'!$F$70:$AL$70=A422)*('[3]Cap IRA'!$F$69:$AL$69=D422))/4,SUMPRODUCT('[3]Cap IRA'!$F$71:$AL$87,('[3]Cap IRA'!$D$71:$D$87=C422)*('[3]Cap IRA'!$F$70:$AL$70=A422)*('[3]Cap IRA'!$F$69:$AL$69=D422))/5)</f>
        <v>20.961194919779253</v>
      </c>
      <c r="G422">
        <f t="shared" si="6"/>
        <v>0</v>
      </c>
    </row>
    <row r="423" spans="1:7">
      <c r="A423">
        <v>2025</v>
      </c>
      <c r="B423" t="s">
        <v>21</v>
      </c>
      <c r="C423" t="s">
        <v>13</v>
      </c>
      <c r="D423" t="s">
        <v>30</v>
      </c>
      <c r="E423" cm="1">
        <f t="array" ref="E423">IF(A423=2025,SUMPRODUCT('[3]Cap IRA'!$F$30:$AL$46,('[3]Cap IRA'!$D$30:$D$46=C423)*('[3]Cap IRA'!$F$29:$AL$29=A423)*('[3]Cap IRA'!$F$28:$AL$28=D423))/4,SUMPRODUCT('[3]Cap IRA'!$F$30:$AL$46,('[3]Cap IRA'!$D$30:$D$46=C423)*('[3]Cap IRA'!$F$29:$AL$29=A423)*('[3]Cap IRA'!$F$28:$AL$28=D423))/5)</f>
        <v>3.5645681818181743</v>
      </c>
      <c r="F423" cm="1">
        <f t="array" ref="F423">IF(A423=2025,SUMPRODUCT('[3]Cap IRA'!$F$71:$AL$87,('[3]Cap IRA'!$D$71:$D$87=C423)*('[3]Cap IRA'!$F$70:$AL$70=A423)*('[3]Cap IRA'!$F$69:$AL$69=D423))/4,SUMPRODUCT('[3]Cap IRA'!$F$71:$AL$87,('[3]Cap IRA'!$D$71:$D$87=C423)*('[3]Cap IRA'!$F$70:$AL$70=A423)*('[3]Cap IRA'!$F$69:$AL$69=D423))/5)</f>
        <v>3.5645681818181743</v>
      </c>
      <c r="G423">
        <f t="shared" si="6"/>
        <v>0</v>
      </c>
    </row>
    <row r="424" spans="1:7">
      <c r="A424">
        <v>2025</v>
      </c>
      <c r="B424" t="s">
        <v>21</v>
      </c>
      <c r="C424" t="s">
        <v>14</v>
      </c>
      <c r="D424" t="s">
        <v>30</v>
      </c>
      <c r="E424" cm="1">
        <f t="array" ref="E424">IF(A424=2025,SUMPRODUCT('[3]Cap IRA'!$F$30:$AL$46,('[3]Cap IRA'!$D$30:$D$46=C424)*('[3]Cap IRA'!$F$29:$AL$29=A424)*('[3]Cap IRA'!$F$28:$AL$28=D424))/4,SUMPRODUCT('[3]Cap IRA'!$F$30:$AL$46,('[3]Cap IRA'!$D$30:$D$46=C424)*('[3]Cap IRA'!$F$29:$AL$29=A424)*('[3]Cap IRA'!$F$28:$AL$28=D424))/5)</f>
        <v>0</v>
      </c>
      <c r="F424" cm="1">
        <f t="array" ref="F424">IF(A424=2025,SUMPRODUCT('[3]Cap IRA'!$F$71:$AL$87,('[3]Cap IRA'!$D$71:$D$87=C424)*('[3]Cap IRA'!$F$70:$AL$70=A424)*('[3]Cap IRA'!$F$69:$AL$69=D424))/4,SUMPRODUCT('[3]Cap IRA'!$F$71:$AL$87,('[3]Cap IRA'!$D$71:$D$87=C424)*('[3]Cap IRA'!$F$70:$AL$70=A424)*('[3]Cap IRA'!$F$69:$AL$69=D424))/5)</f>
        <v>0</v>
      </c>
      <c r="G424">
        <f t="shared" si="6"/>
        <v>0</v>
      </c>
    </row>
    <row r="425" spans="1:7">
      <c r="A425">
        <v>2025</v>
      </c>
      <c r="B425" t="s">
        <v>21</v>
      </c>
      <c r="C425" t="s">
        <v>15</v>
      </c>
      <c r="D425" t="s">
        <v>30</v>
      </c>
      <c r="E425" cm="1">
        <f t="array" ref="E425">IF(A425=2025,SUMPRODUCT('[3]Cap IRA'!$F$30:$AL$46,('[3]Cap IRA'!$D$30:$D$46=C425)*('[3]Cap IRA'!$F$29:$AL$29=A425)*('[3]Cap IRA'!$F$28:$AL$28=D425))/4,SUMPRODUCT('[3]Cap IRA'!$F$30:$AL$46,('[3]Cap IRA'!$D$30:$D$46=C425)*('[3]Cap IRA'!$F$29:$AL$29=A425)*('[3]Cap IRA'!$F$28:$AL$28=D425))/5)</f>
        <v>2.2447564183571993</v>
      </c>
      <c r="F425" cm="1">
        <f t="array" ref="F425">IF(A425=2025,SUMPRODUCT('[3]Cap IRA'!$F$71:$AL$87,('[3]Cap IRA'!$D$71:$D$87=C425)*('[3]Cap IRA'!$F$70:$AL$70=A425)*('[3]Cap IRA'!$F$69:$AL$69=D425))/4,SUMPRODUCT('[3]Cap IRA'!$F$71:$AL$87,('[3]Cap IRA'!$D$71:$D$87=C425)*('[3]Cap IRA'!$F$70:$AL$70=A425)*('[3]Cap IRA'!$F$69:$AL$69=D425))/5)</f>
        <v>2.2447564183571993</v>
      </c>
      <c r="G425">
        <f t="shared" si="6"/>
        <v>0</v>
      </c>
    </row>
    <row r="426" spans="1:7">
      <c r="A426">
        <v>2025</v>
      </c>
      <c r="B426" t="s">
        <v>21</v>
      </c>
      <c r="C426" t="s">
        <v>16</v>
      </c>
      <c r="D426" t="s">
        <v>30</v>
      </c>
      <c r="E426" cm="1">
        <f t="array" ref="E426">IF(A426=2025,SUMPRODUCT('[3]Cap IRA'!$F$30:$AL$46,('[3]Cap IRA'!$D$30:$D$46=C426)*('[3]Cap IRA'!$F$29:$AL$29=A426)*('[3]Cap IRA'!$F$28:$AL$28=D426))/4,SUMPRODUCT('[3]Cap IRA'!$F$30:$AL$46,('[3]Cap IRA'!$D$30:$D$46=C426)*('[3]Cap IRA'!$F$29:$AL$29=A426)*('[3]Cap IRA'!$F$28:$AL$28=D426))/5)</f>
        <v>17.514204989163623</v>
      </c>
      <c r="F426" cm="1">
        <f t="array" ref="F426">IF(A426=2025,SUMPRODUCT('[3]Cap IRA'!$F$71:$AL$87,('[3]Cap IRA'!$D$71:$D$87=C426)*('[3]Cap IRA'!$F$70:$AL$70=A426)*('[3]Cap IRA'!$F$69:$AL$69=D426))/4,SUMPRODUCT('[3]Cap IRA'!$F$71:$AL$87,('[3]Cap IRA'!$D$71:$D$87=C426)*('[3]Cap IRA'!$F$70:$AL$70=A426)*('[3]Cap IRA'!$F$69:$AL$69=D426))/5)</f>
        <v>17.514204989163623</v>
      </c>
      <c r="G426">
        <f t="shared" si="6"/>
        <v>0</v>
      </c>
    </row>
    <row r="427" spans="1:7">
      <c r="A427">
        <v>2030</v>
      </c>
      <c r="B427" t="s">
        <v>21</v>
      </c>
      <c r="C427" t="s">
        <v>0</v>
      </c>
      <c r="D427" t="s">
        <v>30</v>
      </c>
      <c r="E427" cm="1">
        <f t="array" ref="E427">IF(A427=2025,SUMPRODUCT('[3]Cap IRA'!$F$30:$AL$46,('[3]Cap IRA'!$D$30:$D$46=C427)*('[3]Cap IRA'!$F$29:$AL$29=A427)*('[3]Cap IRA'!$F$28:$AL$28=D427))/4,SUMPRODUCT('[3]Cap IRA'!$F$30:$AL$46,('[3]Cap IRA'!$D$30:$D$46=C427)*('[3]Cap IRA'!$F$29:$AL$29=A427)*('[3]Cap IRA'!$F$28:$AL$28=D427))/5)</f>
        <v>-0.44799999999999895</v>
      </c>
      <c r="F427" cm="1">
        <f t="array" ref="F427">IF(A427=2025,SUMPRODUCT('[3]Cap IRA'!$F$71:$AL$87,('[3]Cap IRA'!$D$71:$D$87=C427)*('[3]Cap IRA'!$F$70:$AL$70=A427)*('[3]Cap IRA'!$F$69:$AL$69=D427))/4,SUMPRODUCT('[3]Cap IRA'!$F$71:$AL$87,('[3]Cap IRA'!$D$71:$D$87=C427)*('[3]Cap IRA'!$F$70:$AL$70=A427)*('[3]Cap IRA'!$F$69:$AL$69=D427))/5)</f>
        <v>-0.44799999999999895</v>
      </c>
      <c r="G427">
        <f t="shared" si="6"/>
        <v>0</v>
      </c>
    </row>
    <row r="428" spans="1:7">
      <c r="A428">
        <v>2030</v>
      </c>
      <c r="B428" t="s">
        <v>21</v>
      </c>
      <c r="C428" t="s">
        <v>1</v>
      </c>
      <c r="D428" t="s">
        <v>30</v>
      </c>
      <c r="E428" cm="1">
        <f t="array" ref="E428">IF(A428=2025,SUMPRODUCT('[3]Cap IRA'!$F$30:$AL$46,('[3]Cap IRA'!$D$30:$D$46=C428)*('[3]Cap IRA'!$F$29:$AL$29=A428)*('[3]Cap IRA'!$F$28:$AL$28=D428))/4,SUMPRODUCT('[3]Cap IRA'!$F$30:$AL$46,('[3]Cap IRA'!$D$30:$D$46=C428)*('[3]Cap IRA'!$F$29:$AL$29=A428)*('[3]Cap IRA'!$F$28:$AL$28=D428))/5)</f>
        <v>0</v>
      </c>
      <c r="F428" cm="1">
        <f t="array" ref="F428">IF(A428=2025,SUMPRODUCT('[3]Cap IRA'!$F$71:$AL$87,('[3]Cap IRA'!$D$71:$D$87=C428)*('[3]Cap IRA'!$F$70:$AL$70=A428)*('[3]Cap IRA'!$F$69:$AL$69=D428))/4,SUMPRODUCT('[3]Cap IRA'!$F$71:$AL$87,('[3]Cap IRA'!$D$71:$D$87=C428)*('[3]Cap IRA'!$F$70:$AL$70=A428)*('[3]Cap IRA'!$F$69:$AL$69=D428))/5)</f>
        <v>0</v>
      </c>
      <c r="G428">
        <f t="shared" si="6"/>
        <v>0</v>
      </c>
    </row>
    <row r="429" spans="1:7">
      <c r="A429">
        <v>2030</v>
      </c>
      <c r="B429" t="s">
        <v>21</v>
      </c>
      <c r="C429" t="s">
        <v>2</v>
      </c>
      <c r="D429" t="s">
        <v>30</v>
      </c>
      <c r="E429" cm="1">
        <f t="array" ref="E429">IF(A429=2025,SUMPRODUCT('[3]Cap IRA'!$F$30:$AL$46,('[3]Cap IRA'!$D$30:$D$46=C429)*('[3]Cap IRA'!$F$29:$AL$29=A429)*('[3]Cap IRA'!$F$28:$AL$28=D429))/4,SUMPRODUCT('[3]Cap IRA'!$F$30:$AL$46,('[3]Cap IRA'!$D$30:$D$46=C429)*('[3]Cap IRA'!$F$29:$AL$29=A429)*('[3]Cap IRA'!$F$28:$AL$28=D429))/5)</f>
        <v>0.27191018000000045</v>
      </c>
      <c r="F429" cm="1">
        <f t="array" ref="F429">IF(A429=2025,SUMPRODUCT('[3]Cap IRA'!$F$71:$AL$87,('[3]Cap IRA'!$D$71:$D$87=C429)*('[3]Cap IRA'!$F$70:$AL$70=A429)*('[3]Cap IRA'!$F$69:$AL$69=D429))/4,SUMPRODUCT('[3]Cap IRA'!$F$71:$AL$87,('[3]Cap IRA'!$D$71:$D$87=C429)*('[3]Cap IRA'!$F$70:$AL$70=A429)*('[3]Cap IRA'!$F$69:$AL$69=D429))/5)</f>
        <v>0.27191018000000045</v>
      </c>
      <c r="G429">
        <f t="shared" si="6"/>
        <v>0</v>
      </c>
    </row>
    <row r="430" spans="1:7">
      <c r="A430">
        <v>2030</v>
      </c>
      <c r="B430" t="s">
        <v>21</v>
      </c>
      <c r="C430" t="s">
        <v>3</v>
      </c>
      <c r="D430" t="s">
        <v>30</v>
      </c>
      <c r="E430" cm="1">
        <f t="array" ref="E430">IF(A430=2025,SUMPRODUCT('[3]Cap IRA'!$F$30:$AL$46,('[3]Cap IRA'!$D$30:$D$46=C430)*('[3]Cap IRA'!$F$29:$AL$29=A430)*('[3]Cap IRA'!$F$28:$AL$28=D430))/4,SUMPRODUCT('[3]Cap IRA'!$F$30:$AL$46,('[3]Cap IRA'!$D$30:$D$46=C430)*('[3]Cap IRA'!$F$29:$AL$29=A430)*('[3]Cap IRA'!$F$28:$AL$28=D430))/5)</f>
        <v>-0.10622000000000006</v>
      </c>
      <c r="F430" cm="1">
        <f t="array" ref="F430">IF(A430=2025,SUMPRODUCT('[3]Cap IRA'!$F$71:$AL$87,('[3]Cap IRA'!$D$71:$D$87=C430)*('[3]Cap IRA'!$F$70:$AL$70=A430)*('[3]Cap IRA'!$F$69:$AL$69=D430))/4,SUMPRODUCT('[3]Cap IRA'!$F$71:$AL$87,('[3]Cap IRA'!$D$71:$D$87=C430)*('[3]Cap IRA'!$F$70:$AL$70=A430)*('[3]Cap IRA'!$F$69:$AL$69=D430))/5)</f>
        <v>-0.10622000000000006</v>
      </c>
      <c r="G430">
        <f t="shared" si="6"/>
        <v>0</v>
      </c>
    </row>
    <row r="431" spans="1:7">
      <c r="A431">
        <v>2030</v>
      </c>
      <c r="B431" t="s">
        <v>21</v>
      </c>
      <c r="C431" t="s">
        <v>4</v>
      </c>
      <c r="D431" t="s">
        <v>30</v>
      </c>
      <c r="E431" cm="1">
        <f t="array" ref="E431">IF(A431=2025,SUMPRODUCT('[3]Cap IRA'!$F$30:$AL$46,('[3]Cap IRA'!$D$30:$D$46=C431)*('[3]Cap IRA'!$F$29:$AL$29=A431)*('[3]Cap IRA'!$F$28:$AL$28=D431))/4,SUMPRODUCT('[3]Cap IRA'!$F$30:$AL$46,('[3]Cap IRA'!$D$30:$D$46=C431)*('[3]Cap IRA'!$F$29:$AL$29=A431)*('[3]Cap IRA'!$F$28:$AL$28=D431))/5)</f>
        <v>0</v>
      </c>
      <c r="F431" cm="1">
        <f t="array" ref="F431">IF(A431=2025,SUMPRODUCT('[3]Cap IRA'!$F$71:$AL$87,('[3]Cap IRA'!$D$71:$D$87=C431)*('[3]Cap IRA'!$F$70:$AL$70=A431)*('[3]Cap IRA'!$F$69:$AL$69=D431))/4,SUMPRODUCT('[3]Cap IRA'!$F$71:$AL$87,('[3]Cap IRA'!$D$71:$D$87=C431)*('[3]Cap IRA'!$F$70:$AL$70=A431)*('[3]Cap IRA'!$F$69:$AL$69=D431))/5)</f>
        <v>0</v>
      </c>
      <c r="G431">
        <f t="shared" si="6"/>
        <v>0</v>
      </c>
    </row>
    <row r="432" spans="1:7">
      <c r="A432">
        <v>2030</v>
      </c>
      <c r="B432" t="s">
        <v>21</v>
      </c>
      <c r="C432" t="s">
        <v>5</v>
      </c>
      <c r="D432" t="s">
        <v>30</v>
      </c>
      <c r="E432" cm="1">
        <f t="array" ref="E432">IF(A432=2025,SUMPRODUCT('[3]Cap IRA'!$F$30:$AL$46,('[3]Cap IRA'!$D$30:$D$46=C432)*('[3]Cap IRA'!$F$29:$AL$29=A432)*('[3]Cap IRA'!$F$28:$AL$28=D432))/4,SUMPRODUCT('[3]Cap IRA'!$F$30:$AL$46,('[3]Cap IRA'!$D$30:$D$46=C432)*('[3]Cap IRA'!$F$29:$AL$29=A432)*('[3]Cap IRA'!$F$28:$AL$28=D432))/5)</f>
        <v>-15.150183692879002</v>
      </c>
      <c r="F432" cm="1">
        <f t="array" ref="F432">IF(A432=2025,SUMPRODUCT('[3]Cap IRA'!$F$71:$AL$87,('[3]Cap IRA'!$D$71:$D$87=C432)*('[3]Cap IRA'!$F$70:$AL$70=A432)*('[3]Cap IRA'!$F$69:$AL$69=D432))/4,SUMPRODUCT('[3]Cap IRA'!$F$71:$AL$87,('[3]Cap IRA'!$D$71:$D$87=C432)*('[3]Cap IRA'!$F$70:$AL$70=A432)*('[3]Cap IRA'!$F$69:$AL$69=D432))/5)</f>
        <v>-15.150183692879002</v>
      </c>
      <c r="G432">
        <f t="shared" si="6"/>
        <v>0</v>
      </c>
    </row>
    <row r="433" spans="1:7">
      <c r="A433">
        <v>2030</v>
      </c>
      <c r="B433" t="s">
        <v>21</v>
      </c>
      <c r="C433" t="s">
        <v>6</v>
      </c>
      <c r="D433" t="s">
        <v>30</v>
      </c>
      <c r="E433" cm="1">
        <f t="array" ref="E433">IF(A433=2025,SUMPRODUCT('[3]Cap IRA'!$F$30:$AL$46,('[3]Cap IRA'!$D$30:$D$46=C433)*('[3]Cap IRA'!$F$29:$AL$29=A433)*('[3]Cap IRA'!$F$28:$AL$28=D433))/4,SUMPRODUCT('[3]Cap IRA'!$F$30:$AL$46,('[3]Cap IRA'!$D$30:$D$46=C433)*('[3]Cap IRA'!$F$29:$AL$29=A433)*('[3]Cap IRA'!$F$28:$AL$28=D433))/5)</f>
        <v>7.6137321585411399</v>
      </c>
      <c r="F433" cm="1">
        <f t="array" ref="F433">IF(A433=2025,SUMPRODUCT('[3]Cap IRA'!$F$71:$AL$87,('[3]Cap IRA'!$D$71:$D$87=C433)*('[3]Cap IRA'!$F$70:$AL$70=A433)*('[3]Cap IRA'!$F$69:$AL$69=D433))/4,SUMPRODUCT('[3]Cap IRA'!$F$71:$AL$87,('[3]Cap IRA'!$D$71:$D$87=C433)*('[3]Cap IRA'!$F$70:$AL$70=A433)*('[3]Cap IRA'!$F$69:$AL$69=D433))/5)</f>
        <v>7.6137321585411399</v>
      </c>
      <c r="G433">
        <f t="shared" si="6"/>
        <v>0</v>
      </c>
    </row>
    <row r="434" spans="1:7">
      <c r="A434">
        <v>2030</v>
      </c>
      <c r="B434" t="s">
        <v>21</v>
      </c>
      <c r="C434" t="s">
        <v>7</v>
      </c>
      <c r="D434" t="s">
        <v>30</v>
      </c>
      <c r="E434" cm="1">
        <f t="array" ref="E434">IF(A434=2025,SUMPRODUCT('[3]Cap IRA'!$F$30:$AL$46,('[3]Cap IRA'!$D$30:$D$46=C434)*('[3]Cap IRA'!$F$29:$AL$29=A434)*('[3]Cap IRA'!$F$28:$AL$28=D434))/4,SUMPRODUCT('[3]Cap IRA'!$F$30:$AL$46,('[3]Cap IRA'!$D$30:$D$46=C434)*('[3]Cap IRA'!$F$29:$AL$29=A434)*('[3]Cap IRA'!$F$28:$AL$28=D434))/5)</f>
        <v>-0.30289972765380069</v>
      </c>
      <c r="F434" cm="1">
        <f t="array" ref="F434">IF(A434=2025,SUMPRODUCT('[3]Cap IRA'!$F$71:$AL$87,('[3]Cap IRA'!$D$71:$D$87=C434)*('[3]Cap IRA'!$F$70:$AL$70=A434)*('[3]Cap IRA'!$F$69:$AL$69=D434))/4,SUMPRODUCT('[3]Cap IRA'!$F$71:$AL$87,('[3]Cap IRA'!$D$71:$D$87=C434)*('[3]Cap IRA'!$F$70:$AL$70=A434)*('[3]Cap IRA'!$F$69:$AL$69=D434))/5)</f>
        <v>-0.30289972765380069</v>
      </c>
      <c r="G434">
        <f t="shared" si="6"/>
        <v>0</v>
      </c>
    </row>
    <row r="435" spans="1:7">
      <c r="A435">
        <v>2030</v>
      </c>
      <c r="B435" t="s">
        <v>21</v>
      </c>
      <c r="C435" t="s">
        <v>8</v>
      </c>
      <c r="D435" t="s">
        <v>30</v>
      </c>
      <c r="E435" cm="1">
        <f t="array" ref="E435">IF(A435=2025,SUMPRODUCT('[3]Cap IRA'!$F$30:$AL$46,('[3]Cap IRA'!$D$30:$D$46=C435)*('[3]Cap IRA'!$F$29:$AL$29=A435)*('[3]Cap IRA'!$F$28:$AL$28=D435))/4,SUMPRODUCT('[3]Cap IRA'!$F$30:$AL$46,('[3]Cap IRA'!$D$30:$D$46=C435)*('[3]Cap IRA'!$F$29:$AL$29=A435)*('[3]Cap IRA'!$F$28:$AL$28=D435))/5)</f>
        <v>0</v>
      </c>
      <c r="F435" cm="1">
        <f t="array" ref="F435">IF(A435=2025,SUMPRODUCT('[3]Cap IRA'!$F$71:$AL$87,('[3]Cap IRA'!$D$71:$D$87=C435)*('[3]Cap IRA'!$F$70:$AL$70=A435)*('[3]Cap IRA'!$F$69:$AL$69=D435))/4,SUMPRODUCT('[3]Cap IRA'!$F$71:$AL$87,('[3]Cap IRA'!$D$71:$D$87=C435)*('[3]Cap IRA'!$F$70:$AL$70=A435)*('[3]Cap IRA'!$F$69:$AL$69=D435))/5)</f>
        <v>0</v>
      </c>
      <c r="G435">
        <f t="shared" si="6"/>
        <v>0</v>
      </c>
    </row>
    <row r="436" spans="1:7">
      <c r="A436">
        <v>2030</v>
      </c>
      <c r="B436" t="s">
        <v>21</v>
      </c>
      <c r="C436" t="s">
        <v>9</v>
      </c>
      <c r="D436" t="s">
        <v>30</v>
      </c>
      <c r="E436" cm="1">
        <f t="array" ref="E436">IF(A436=2025,SUMPRODUCT('[3]Cap IRA'!$F$30:$AL$46,('[3]Cap IRA'!$D$30:$D$46=C436)*('[3]Cap IRA'!$F$29:$AL$29=A436)*('[3]Cap IRA'!$F$28:$AL$28=D436))/4,SUMPRODUCT('[3]Cap IRA'!$F$30:$AL$46,('[3]Cap IRA'!$D$30:$D$46=C436)*('[3]Cap IRA'!$F$29:$AL$29=A436)*('[3]Cap IRA'!$F$28:$AL$28=D436))/5)</f>
        <v>-1.0863782260855999</v>
      </c>
      <c r="F436" cm="1">
        <f t="array" ref="F436">IF(A436=2025,SUMPRODUCT('[3]Cap IRA'!$F$71:$AL$87,('[3]Cap IRA'!$D$71:$D$87=C436)*('[3]Cap IRA'!$F$70:$AL$70=A436)*('[3]Cap IRA'!$F$69:$AL$69=D436))/4,SUMPRODUCT('[3]Cap IRA'!$F$71:$AL$87,('[3]Cap IRA'!$D$71:$D$87=C436)*('[3]Cap IRA'!$F$70:$AL$70=A436)*('[3]Cap IRA'!$F$69:$AL$69=D436))/5)</f>
        <v>-1.0863782260855999</v>
      </c>
      <c r="G436">
        <f t="shared" si="6"/>
        <v>0</v>
      </c>
    </row>
    <row r="437" spans="1:7">
      <c r="A437">
        <v>2030</v>
      </c>
      <c r="B437" t="s">
        <v>21</v>
      </c>
      <c r="C437" t="s">
        <v>10</v>
      </c>
      <c r="D437" t="s">
        <v>30</v>
      </c>
      <c r="E437" cm="1">
        <f t="array" ref="E437">IF(A437=2025,SUMPRODUCT('[3]Cap IRA'!$F$30:$AL$46,('[3]Cap IRA'!$D$30:$D$46=C437)*('[3]Cap IRA'!$F$29:$AL$29=A437)*('[3]Cap IRA'!$F$28:$AL$28=D437))/4,SUMPRODUCT('[3]Cap IRA'!$F$30:$AL$46,('[3]Cap IRA'!$D$30:$D$46=C437)*('[3]Cap IRA'!$F$29:$AL$29=A437)*('[3]Cap IRA'!$F$28:$AL$28=D437))/5)</f>
        <v>0</v>
      </c>
      <c r="F437" cm="1">
        <f t="array" ref="F437">IF(A437=2025,SUMPRODUCT('[3]Cap IRA'!$F$71:$AL$87,('[3]Cap IRA'!$D$71:$D$87=C437)*('[3]Cap IRA'!$F$70:$AL$70=A437)*('[3]Cap IRA'!$F$69:$AL$69=D437))/4,SUMPRODUCT('[3]Cap IRA'!$F$71:$AL$87,('[3]Cap IRA'!$D$71:$D$87=C437)*('[3]Cap IRA'!$F$70:$AL$70=A437)*('[3]Cap IRA'!$F$69:$AL$69=D437))/5)</f>
        <v>0</v>
      </c>
      <c r="G437">
        <f t="shared" si="6"/>
        <v>0</v>
      </c>
    </row>
    <row r="438" spans="1:7">
      <c r="A438">
        <v>2030</v>
      </c>
      <c r="B438" t="s">
        <v>21</v>
      </c>
      <c r="C438" t="s">
        <v>11</v>
      </c>
      <c r="D438" t="s">
        <v>30</v>
      </c>
      <c r="E438" cm="1">
        <f t="array" ref="E438">IF(A438=2025,SUMPRODUCT('[3]Cap IRA'!$F$30:$AL$46,('[3]Cap IRA'!$D$30:$D$46=C438)*('[3]Cap IRA'!$F$29:$AL$29=A438)*('[3]Cap IRA'!$F$28:$AL$28=D438))/4,SUMPRODUCT('[3]Cap IRA'!$F$30:$AL$46,('[3]Cap IRA'!$D$30:$D$46=C438)*('[3]Cap IRA'!$F$29:$AL$29=A438)*('[3]Cap IRA'!$F$28:$AL$28=D438))/5)</f>
        <v>29.263421571605001</v>
      </c>
      <c r="F438" cm="1">
        <f t="array" ref="F438">IF(A438=2025,SUMPRODUCT('[3]Cap IRA'!$F$71:$AL$87,('[3]Cap IRA'!$D$71:$D$87=C438)*('[3]Cap IRA'!$F$70:$AL$70=A438)*('[3]Cap IRA'!$F$69:$AL$69=D438))/4,SUMPRODUCT('[3]Cap IRA'!$F$71:$AL$87,('[3]Cap IRA'!$D$71:$D$87=C438)*('[3]Cap IRA'!$F$70:$AL$70=A438)*('[3]Cap IRA'!$F$69:$AL$69=D438))/5)</f>
        <v>29.263421571605001</v>
      </c>
      <c r="G438">
        <f t="shared" si="6"/>
        <v>0</v>
      </c>
    </row>
    <row r="439" spans="1:7">
      <c r="A439">
        <v>2030</v>
      </c>
      <c r="B439" t="s">
        <v>21</v>
      </c>
      <c r="C439" t="s">
        <v>12</v>
      </c>
      <c r="D439" t="s">
        <v>30</v>
      </c>
      <c r="E439" cm="1">
        <f t="array" ref="E439">IF(A439=2025,SUMPRODUCT('[3]Cap IRA'!$F$30:$AL$46,('[3]Cap IRA'!$D$30:$D$46=C439)*('[3]Cap IRA'!$F$29:$AL$29=A439)*('[3]Cap IRA'!$F$28:$AL$28=D439))/4,SUMPRODUCT('[3]Cap IRA'!$F$30:$AL$46,('[3]Cap IRA'!$D$30:$D$46=C439)*('[3]Cap IRA'!$F$29:$AL$29=A439)*('[3]Cap IRA'!$F$28:$AL$28=D439))/5)</f>
        <v>45.104619520797399</v>
      </c>
      <c r="F439" cm="1">
        <f t="array" ref="F439">IF(A439=2025,SUMPRODUCT('[3]Cap IRA'!$F$71:$AL$87,('[3]Cap IRA'!$D$71:$D$87=C439)*('[3]Cap IRA'!$F$70:$AL$70=A439)*('[3]Cap IRA'!$F$69:$AL$69=D439))/4,SUMPRODUCT('[3]Cap IRA'!$F$71:$AL$87,('[3]Cap IRA'!$D$71:$D$87=C439)*('[3]Cap IRA'!$F$70:$AL$70=A439)*('[3]Cap IRA'!$F$69:$AL$69=D439))/5)</f>
        <v>45.104619520797399</v>
      </c>
      <c r="G439">
        <f t="shared" si="6"/>
        <v>0</v>
      </c>
    </row>
    <row r="440" spans="1:7">
      <c r="A440">
        <v>2030</v>
      </c>
      <c r="B440" t="s">
        <v>21</v>
      </c>
      <c r="C440" t="s">
        <v>13</v>
      </c>
      <c r="D440" t="s">
        <v>30</v>
      </c>
      <c r="E440" cm="1">
        <f t="array" ref="E440">IF(A440=2025,SUMPRODUCT('[3]Cap IRA'!$F$30:$AL$46,('[3]Cap IRA'!$D$30:$D$46=C440)*('[3]Cap IRA'!$F$29:$AL$29=A440)*('[3]Cap IRA'!$F$28:$AL$28=D440))/4,SUMPRODUCT('[3]Cap IRA'!$F$30:$AL$46,('[3]Cap IRA'!$D$30:$D$46=C440)*('[3]Cap IRA'!$F$29:$AL$29=A440)*('[3]Cap IRA'!$F$28:$AL$28=D440))/5)</f>
        <v>9.8144727272727206</v>
      </c>
      <c r="F440" cm="1">
        <f t="array" ref="F440">IF(A440=2025,SUMPRODUCT('[3]Cap IRA'!$F$71:$AL$87,('[3]Cap IRA'!$D$71:$D$87=C440)*('[3]Cap IRA'!$F$70:$AL$70=A440)*('[3]Cap IRA'!$F$69:$AL$69=D440))/4,SUMPRODUCT('[3]Cap IRA'!$F$71:$AL$87,('[3]Cap IRA'!$D$71:$D$87=C440)*('[3]Cap IRA'!$F$70:$AL$70=A440)*('[3]Cap IRA'!$F$69:$AL$69=D440))/5)</f>
        <v>9.8144727272727206</v>
      </c>
      <c r="G440">
        <f t="shared" si="6"/>
        <v>0</v>
      </c>
    </row>
    <row r="441" spans="1:7">
      <c r="A441">
        <v>2030</v>
      </c>
      <c r="B441" t="s">
        <v>21</v>
      </c>
      <c r="C441" t="s">
        <v>14</v>
      </c>
      <c r="D441" t="s">
        <v>30</v>
      </c>
      <c r="E441" cm="1">
        <f t="array" ref="E441">IF(A441=2025,SUMPRODUCT('[3]Cap IRA'!$F$30:$AL$46,('[3]Cap IRA'!$D$30:$D$46=C441)*('[3]Cap IRA'!$F$29:$AL$29=A441)*('[3]Cap IRA'!$F$28:$AL$28=D441))/4,SUMPRODUCT('[3]Cap IRA'!$F$30:$AL$46,('[3]Cap IRA'!$D$30:$D$46=C441)*('[3]Cap IRA'!$F$29:$AL$29=A441)*('[3]Cap IRA'!$F$28:$AL$28=D441))/5)</f>
        <v>0</v>
      </c>
      <c r="F441" cm="1">
        <f t="array" ref="F441">IF(A441=2025,SUMPRODUCT('[3]Cap IRA'!$F$71:$AL$87,('[3]Cap IRA'!$D$71:$D$87=C441)*('[3]Cap IRA'!$F$70:$AL$70=A441)*('[3]Cap IRA'!$F$69:$AL$69=D441))/4,SUMPRODUCT('[3]Cap IRA'!$F$71:$AL$87,('[3]Cap IRA'!$D$71:$D$87=C441)*('[3]Cap IRA'!$F$70:$AL$70=A441)*('[3]Cap IRA'!$F$69:$AL$69=D441))/5)</f>
        <v>0</v>
      </c>
      <c r="G441">
        <f t="shared" si="6"/>
        <v>0</v>
      </c>
    </row>
    <row r="442" spans="1:7">
      <c r="A442">
        <v>2030</v>
      </c>
      <c r="B442" t="s">
        <v>21</v>
      </c>
      <c r="C442" t="s">
        <v>15</v>
      </c>
      <c r="D442" t="s">
        <v>30</v>
      </c>
      <c r="E442" cm="1">
        <f t="array" ref="E442">IF(A442=2025,SUMPRODUCT('[3]Cap IRA'!$F$30:$AL$46,('[3]Cap IRA'!$D$30:$D$46=C442)*('[3]Cap IRA'!$F$29:$AL$29=A442)*('[3]Cap IRA'!$F$28:$AL$28=D442))/4,SUMPRODUCT('[3]Cap IRA'!$F$30:$AL$46,('[3]Cap IRA'!$D$30:$D$46=C442)*('[3]Cap IRA'!$F$29:$AL$29=A442)*('[3]Cap IRA'!$F$28:$AL$28=D442))/5)</f>
        <v>15.052047390803841</v>
      </c>
      <c r="F442" cm="1">
        <f t="array" ref="F442">IF(A442=2025,SUMPRODUCT('[3]Cap IRA'!$F$71:$AL$87,('[3]Cap IRA'!$D$71:$D$87=C442)*('[3]Cap IRA'!$F$70:$AL$70=A442)*('[3]Cap IRA'!$F$69:$AL$69=D442))/4,SUMPRODUCT('[3]Cap IRA'!$F$71:$AL$87,('[3]Cap IRA'!$D$71:$D$87=C442)*('[3]Cap IRA'!$F$70:$AL$70=A442)*('[3]Cap IRA'!$F$69:$AL$69=D442))/5)</f>
        <v>15.052047390803841</v>
      </c>
      <c r="G442">
        <f t="shared" si="6"/>
        <v>0</v>
      </c>
    </row>
    <row r="443" spans="1:7">
      <c r="A443">
        <v>2030</v>
      </c>
      <c r="B443" t="s">
        <v>21</v>
      </c>
      <c r="C443" t="s">
        <v>16</v>
      </c>
      <c r="D443" t="s">
        <v>30</v>
      </c>
      <c r="E443" cm="1">
        <f t="array" ref="E443">IF(A443=2025,SUMPRODUCT('[3]Cap IRA'!$F$30:$AL$46,('[3]Cap IRA'!$D$30:$D$46=C443)*('[3]Cap IRA'!$F$29:$AL$29=A443)*('[3]Cap IRA'!$F$28:$AL$28=D443))/4,SUMPRODUCT('[3]Cap IRA'!$F$30:$AL$46,('[3]Cap IRA'!$D$30:$D$46=C443)*('[3]Cap IRA'!$F$29:$AL$29=A443)*('[3]Cap IRA'!$F$28:$AL$28=D443))/5)</f>
        <v>-1.7538443469798579</v>
      </c>
      <c r="F443" cm="1">
        <f t="array" ref="F443">IF(A443=2025,SUMPRODUCT('[3]Cap IRA'!$F$71:$AL$87,('[3]Cap IRA'!$D$71:$D$87=C443)*('[3]Cap IRA'!$F$70:$AL$70=A443)*('[3]Cap IRA'!$F$69:$AL$69=D443))/4,SUMPRODUCT('[3]Cap IRA'!$F$71:$AL$87,('[3]Cap IRA'!$D$71:$D$87=C443)*('[3]Cap IRA'!$F$70:$AL$70=A443)*('[3]Cap IRA'!$F$69:$AL$69=D443))/5)</f>
        <v>-1.7538443469798579</v>
      </c>
      <c r="G443">
        <f t="shared" si="6"/>
        <v>0</v>
      </c>
    </row>
    <row r="444" spans="1:7">
      <c r="A444">
        <v>2035</v>
      </c>
      <c r="B444" t="s">
        <v>21</v>
      </c>
      <c r="C444" t="s">
        <v>0</v>
      </c>
      <c r="D444" t="s">
        <v>30</v>
      </c>
      <c r="E444" cm="1">
        <f t="array" ref="E444">IF(A444=2025,SUMPRODUCT('[3]Cap IRA'!$F$30:$AL$46,('[3]Cap IRA'!$D$30:$D$46=C444)*('[3]Cap IRA'!$F$29:$AL$29=A444)*('[3]Cap IRA'!$F$28:$AL$28=D444))/4,SUMPRODUCT('[3]Cap IRA'!$F$30:$AL$46,('[3]Cap IRA'!$D$30:$D$46=C444)*('[3]Cap IRA'!$F$29:$AL$29=A444)*('[3]Cap IRA'!$F$28:$AL$28=D444))/5)</f>
        <v>-0.15399999999999919</v>
      </c>
      <c r="F444" cm="1">
        <f t="array" ref="F444">IF(A444=2025,SUMPRODUCT('[3]Cap IRA'!$F$71:$AL$87,('[3]Cap IRA'!$D$71:$D$87=C444)*('[3]Cap IRA'!$F$70:$AL$70=A444)*('[3]Cap IRA'!$F$69:$AL$69=D444))/4,SUMPRODUCT('[3]Cap IRA'!$F$71:$AL$87,('[3]Cap IRA'!$D$71:$D$87=C444)*('[3]Cap IRA'!$F$70:$AL$70=A444)*('[3]Cap IRA'!$F$69:$AL$69=D444))/5)</f>
        <v>-0.15399999999999919</v>
      </c>
      <c r="G444">
        <f t="shared" si="6"/>
        <v>0</v>
      </c>
    </row>
    <row r="445" spans="1:7">
      <c r="A445">
        <v>2035</v>
      </c>
      <c r="B445" t="s">
        <v>21</v>
      </c>
      <c r="C445" t="s">
        <v>1</v>
      </c>
      <c r="D445" t="s">
        <v>30</v>
      </c>
      <c r="E445" cm="1">
        <f t="array" ref="E445">IF(A445=2025,SUMPRODUCT('[3]Cap IRA'!$F$30:$AL$46,('[3]Cap IRA'!$D$30:$D$46=C445)*('[3]Cap IRA'!$F$29:$AL$29=A445)*('[3]Cap IRA'!$F$28:$AL$28=D445))/4,SUMPRODUCT('[3]Cap IRA'!$F$30:$AL$46,('[3]Cap IRA'!$D$30:$D$46=C445)*('[3]Cap IRA'!$F$29:$AL$29=A445)*('[3]Cap IRA'!$F$28:$AL$28=D445))/5)</f>
        <v>0</v>
      </c>
      <c r="F445" cm="1">
        <f t="array" ref="F445">IF(A445=2025,SUMPRODUCT('[3]Cap IRA'!$F$71:$AL$87,('[3]Cap IRA'!$D$71:$D$87=C445)*('[3]Cap IRA'!$F$70:$AL$70=A445)*('[3]Cap IRA'!$F$69:$AL$69=D445))/4,SUMPRODUCT('[3]Cap IRA'!$F$71:$AL$87,('[3]Cap IRA'!$D$71:$D$87=C445)*('[3]Cap IRA'!$F$70:$AL$70=A445)*('[3]Cap IRA'!$F$69:$AL$69=D445))/5)</f>
        <v>0</v>
      </c>
      <c r="G445">
        <f t="shared" si="6"/>
        <v>0</v>
      </c>
    </row>
    <row r="446" spans="1:7">
      <c r="A446">
        <v>2035</v>
      </c>
      <c r="B446" t="s">
        <v>21</v>
      </c>
      <c r="C446" t="s">
        <v>2</v>
      </c>
      <c r="D446" t="s">
        <v>30</v>
      </c>
      <c r="E446" cm="1">
        <f t="array" ref="E446">IF(A446=2025,SUMPRODUCT('[3]Cap IRA'!$F$30:$AL$46,('[3]Cap IRA'!$D$30:$D$46=C446)*('[3]Cap IRA'!$F$29:$AL$29=A446)*('[3]Cap IRA'!$F$28:$AL$28=D446))/4,SUMPRODUCT('[3]Cap IRA'!$F$30:$AL$46,('[3]Cap IRA'!$D$30:$D$46=C446)*('[3]Cap IRA'!$F$29:$AL$29=A446)*('[3]Cap IRA'!$F$28:$AL$28=D446))/5)</f>
        <v>0.11739000000000033</v>
      </c>
      <c r="F446" cm="1">
        <f t="array" ref="F446">IF(A446=2025,SUMPRODUCT('[3]Cap IRA'!$F$71:$AL$87,('[3]Cap IRA'!$D$71:$D$87=C446)*('[3]Cap IRA'!$F$70:$AL$70=A446)*('[3]Cap IRA'!$F$69:$AL$69=D446))/4,SUMPRODUCT('[3]Cap IRA'!$F$71:$AL$87,('[3]Cap IRA'!$D$71:$D$87=C446)*('[3]Cap IRA'!$F$70:$AL$70=A446)*('[3]Cap IRA'!$F$69:$AL$69=D446))/5)</f>
        <v>0.11739000000000033</v>
      </c>
      <c r="G446">
        <f t="shared" si="6"/>
        <v>0</v>
      </c>
    </row>
    <row r="447" spans="1:7">
      <c r="A447">
        <v>2035</v>
      </c>
      <c r="B447" t="s">
        <v>21</v>
      </c>
      <c r="C447" t="s">
        <v>3</v>
      </c>
      <c r="D447" t="s">
        <v>30</v>
      </c>
      <c r="E447" cm="1">
        <f t="array" ref="E447">IF(A447=2025,SUMPRODUCT('[3]Cap IRA'!$F$30:$AL$46,('[3]Cap IRA'!$D$30:$D$46=C447)*('[3]Cap IRA'!$F$29:$AL$29=A447)*('[3]Cap IRA'!$F$28:$AL$28=D447))/4,SUMPRODUCT('[3]Cap IRA'!$F$30:$AL$46,('[3]Cap IRA'!$D$30:$D$46=C447)*('[3]Cap IRA'!$F$29:$AL$29=A447)*('[3]Cap IRA'!$F$28:$AL$28=D447))/5)</f>
        <v>-0.16641999999999993</v>
      </c>
      <c r="F447" cm="1">
        <f t="array" ref="F447">IF(A447=2025,SUMPRODUCT('[3]Cap IRA'!$F$71:$AL$87,('[3]Cap IRA'!$D$71:$D$87=C447)*('[3]Cap IRA'!$F$70:$AL$70=A447)*('[3]Cap IRA'!$F$69:$AL$69=D447))/4,SUMPRODUCT('[3]Cap IRA'!$F$71:$AL$87,('[3]Cap IRA'!$D$71:$D$87=C447)*('[3]Cap IRA'!$F$70:$AL$70=A447)*('[3]Cap IRA'!$F$69:$AL$69=D447))/5)</f>
        <v>-0.16641999999999993</v>
      </c>
      <c r="G447">
        <f t="shared" si="6"/>
        <v>0</v>
      </c>
    </row>
    <row r="448" spans="1:7">
      <c r="A448">
        <v>2035</v>
      </c>
      <c r="B448" t="s">
        <v>21</v>
      </c>
      <c r="C448" t="s">
        <v>4</v>
      </c>
      <c r="D448" t="s">
        <v>30</v>
      </c>
      <c r="E448" cm="1">
        <f t="array" ref="E448">IF(A448=2025,SUMPRODUCT('[3]Cap IRA'!$F$30:$AL$46,('[3]Cap IRA'!$D$30:$D$46=C448)*('[3]Cap IRA'!$F$29:$AL$29=A448)*('[3]Cap IRA'!$F$28:$AL$28=D448))/4,SUMPRODUCT('[3]Cap IRA'!$F$30:$AL$46,('[3]Cap IRA'!$D$30:$D$46=C448)*('[3]Cap IRA'!$F$29:$AL$29=A448)*('[3]Cap IRA'!$F$28:$AL$28=D448))/5)</f>
        <v>0</v>
      </c>
      <c r="F448" cm="1">
        <f t="array" ref="F448">IF(A448=2025,SUMPRODUCT('[3]Cap IRA'!$F$71:$AL$87,('[3]Cap IRA'!$D$71:$D$87=C448)*('[3]Cap IRA'!$F$70:$AL$70=A448)*('[3]Cap IRA'!$F$69:$AL$69=D448))/4,SUMPRODUCT('[3]Cap IRA'!$F$71:$AL$87,('[3]Cap IRA'!$D$71:$D$87=C448)*('[3]Cap IRA'!$F$70:$AL$70=A448)*('[3]Cap IRA'!$F$69:$AL$69=D448))/5)</f>
        <v>0</v>
      </c>
      <c r="G448">
        <f t="shared" si="6"/>
        <v>0</v>
      </c>
    </row>
    <row r="449" spans="1:7">
      <c r="A449">
        <v>2035</v>
      </c>
      <c r="B449" t="s">
        <v>21</v>
      </c>
      <c r="C449" t="s">
        <v>5</v>
      </c>
      <c r="D449" t="s">
        <v>30</v>
      </c>
      <c r="E449" cm="1">
        <f t="array" ref="E449">IF(A449=2025,SUMPRODUCT('[3]Cap IRA'!$F$30:$AL$46,('[3]Cap IRA'!$D$30:$D$46=C449)*('[3]Cap IRA'!$F$29:$AL$29=A449)*('[3]Cap IRA'!$F$28:$AL$28=D449))/4,SUMPRODUCT('[3]Cap IRA'!$F$30:$AL$46,('[3]Cap IRA'!$D$30:$D$46=C449)*('[3]Cap IRA'!$F$29:$AL$29=A449)*('[3]Cap IRA'!$F$28:$AL$28=D449))/5)</f>
        <v>-1.4383528407184598</v>
      </c>
      <c r="F449" cm="1">
        <f t="array" ref="F449">IF(A449=2025,SUMPRODUCT('[3]Cap IRA'!$F$71:$AL$87,('[3]Cap IRA'!$D$71:$D$87=C449)*('[3]Cap IRA'!$F$70:$AL$70=A449)*('[3]Cap IRA'!$F$69:$AL$69=D449))/4,SUMPRODUCT('[3]Cap IRA'!$F$71:$AL$87,('[3]Cap IRA'!$D$71:$D$87=C449)*('[3]Cap IRA'!$F$70:$AL$70=A449)*('[3]Cap IRA'!$F$69:$AL$69=D449))/5)</f>
        <v>-1.4383528407184598</v>
      </c>
      <c r="G449">
        <f t="shared" si="6"/>
        <v>0</v>
      </c>
    </row>
    <row r="450" spans="1:7">
      <c r="A450">
        <v>2035</v>
      </c>
      <c r="B450" t="s">
        <v>21</v>
      </c>
      <c r="C450" t="s">
        <v>6</v>
      </c>
      <c r="D450" t="s">
        <v>30</v>
      </c>
      <c r="E450" cm="1">
        <f t="array" ref="E450">IF(A450=2025,SUMPRODUCT('[3]Cap IRA'!$F$30:$AL$46,('[3]Cap IRA'!$D$30:$D$46=C450)*('[3]Cap IRA'!$F$29:$AL$29=A450)*('[3]Cap IRA'!$F$28:$AL$28=D450))/4,SUMPRODUCT('[3]Cap IRA'!$F$30:$AL$46,('[3]Cap IRA'!$D$30:$D$46=C450)*('[3]Cap IRA'!$F$29:$AL$29=A450)*('[3]Cap IRA'!$F$28:$AL$28=D450))/5)</f>
        <v>0.58481600367798026</v>
      </c>
      <c r="F450" cm="1">
        <f t="array" ref="F450">IF(A450=2025,SUMPRODUCT('[3]Cap IRA'!$F$71:$AL$87,('[3]Cap IRA'!$D$71:$D$87=C450)*('[3]Cap IRA'!$F$70:$AL$70=A450)*('[3]Cap IRA'!$F$69:$AL$69=D450))/4,SUMPRODUCT('[3]Cap IRA'!$F$71:$AL$87,('[3]Cap IRA'!$D$71:$D$87=C450)*('[3]Cap IRA'!$F$70:$AL$70=A450)*('[3]Cap IRA'!$F$69:$AL$69=D450))/5)</f>
        <v>0.58481600367798026</v>
      </c>
      <c r="G450">
        <f t="shared" si="6"/>
        <v>0</v>
      </c>
    </row>
    <row r="451" spans="1:7">
      <c r="A451">
        <v>2035</v>
      </c>
      <c r="B451" t="s">
        <v>21</v>
      </c>
      <c r="C451" t="s">
        <v>7</v>
      </c>
      <c r="D451" t="s">
        <v>30</v>
      </c>
      <c r="E451" cm="1">
        <f t="array" ref="E451">IF(A451=2025,SUMPRODUCT('[3]Cap IRA'!$F$30:$AL$46,('[3]Cap IRA'!$D$30:$D$46=C451)*('[3]Cap IRA'!$F$29:$AL$29=A451)*('[3]Cap IRA'!$F$28:$AL$28=D451))/4,SUMPRODUCT('[3]Cap IRA'!$F$30:$AL$46,('[3]Cap IRA'!$D$30:$D$46=C451)*('[3]Cap IRA'!$F$29:$AL$29=A451)*('[3]Cap IRA'!$F$28:$AL$28=D451))/5)</f>
        <v>-0.44107316059440793</v>
      </c>
      <c r="F451" cm="1">
        <f t="array" ref="F451">IF(A451=2025,SUMPRODUCT('[3]Cap IRA'!$F$71:$AL$87,('[3]Cap IRA'!$D$71:$D$87=C451)*('[3]Cap IRA'!$F$70:$AL$70=A451)*('[3]Cap IRA'!$F$69:$AL$69=D451))/4,SUMPRODUCT('[3]Cap IRA'!$F$71:$AL$87,('[3]Cap IRA'!$D$71:$D$87=C451)*('[3]Cap IRA'!$F$70:$AL$70=A451)*('[3]Cap IRA'!$F$69:$AL$69=D451))/5)</f>
        <v>-0.44107316059440793</v>
      </c>
      <c r="G451">
        <f t="shared" ref="G451:G514" si="7">E451-F451</f>
        <v>0</v>
      </c>
    </row>
    <row r="452" spans="1:7">
      <c r="A452">
        <v>2035</v>
      </c>
      <c r="B452" t="s">
        <v>21</v>
      </c>
      <c r="C452" t="s">
        <v>8</v>
      </c>
      <c r="D452" t="s">
        <v>30</v>
      </c>
      <c r="E452" cm="1">
        <f t="array" ref="E452">IF(A452=2025,SUMPRODUCT('[3]Cap IRA'!$F$30:$AL$46,('[3]Cap IRA'!$D$30:$D$46=C452)*('[3]Cap IRA'!$F$29:$AL$29=A452)*('[3]Cap IRA'!$F$28:$AL$28=D452))/4,SUMPRODUCT('[3]Cap IRA'!$F$30:$AL$46,('[3]Cap IRA'!$D$30:$D$46=C452)*('[3]Cap IRA'!$F$29:$AL$29=A452)*('[3]Cap IRA'!$F$28:$AL$28=D452))/5)</f>
        <v>0</v>
      </c>
      <c r="F452" cm="1">
        <f t="array" ref="F452">IF(A452=2025,SUMPRODUCT('[3]Cap IRA'!$F$71:$AL$87,('[3]Cap IRA'!$D$71:$D$87=C452)*('[3]Cap IRA'!$F$70:$AL$70=A452)*('[3]Cap IRA'!$F$69:$AL$69=D452))/4,SUMPRODUCT('[3]Cap IRA'!$F$71:$AL$87,('[3]Cap IRA'!$D$71:$D$87=C452)*('[3]Cap IRA'!$F$70:$AL$70=A452)*('[3]Cap IRA'!$F$69:$AL$69=D452))/5)</f>
        <v>0</v>
      </c>
      <c r="G452">
        <f t="shared" si="7"/>
        <v>0</v>
      </c>
    </row>
    <row r="453" spans="1:7">
      <c r="A453">
        <v>2035</v>
      </c>
      <c r="B453" t="s">
        <v>21</v>
      </c>
      <c r="C453" t="s">
        <v>9</v>
      </c>
      <c r="D453" t="s">
        <v>30</v>
      </c>
      <c r="E453" cm="1">
        <f t="array" ref="E453">IF(A453=2025,SUMPRODUCT('[3]Cap IRA'!$F$30:$AL$46,('[3]Cap IRA'!$D$30:$D$46=C453)*('[3]Cap IRA'!$F$29:$AL$29=A453)*('[3]Cap IRA'!$F$28:$AL$28=D453))/4,SUMPRODUCT('[3]Cap IRA'!$F$30:$AL$46,('[3]Cap IRA'!$D$30:$D$46=C453)*('[3]Cap IRA'!$F$29:$AL$29=A453)*('[3]Cap IRA'!$F$28:$AL$28=D453))/5)</f>
        <v>0.54911536808660055</v>
      </c>
      <c r="F453" cm="1">
        <f t="array" ref="F453">IF(A453=2025,SUMPRODUCT('[3]Cap IRA'!$F$71:$AL$87,('[3]Cap IRA'!$D$71:$D$87=C453)*('[3]Cap IRA'!$F$70:$AL$70=A453)*('[3]Cap IRA'!$F$69:$AL$69=D453))/4,SUMPRODUCT('[3]Cap IRA'!$F$71:$AL$87,('[3]Cap IRA'!$D$71:$D$87=C453)*('[3]Cap IRA'!$F$70:$AL$70=A453)*('[3]Cap IRA'!$F$69:$AL$69=D453))/5)</f>
        <v>0.54911536808660055</v>
      </c>
      <c r="G453">
        <f t="shared" si="7"/>
        <v>0</v>
      </c>
    </row>
    <row r="454" spans="1:7">
      <c r="A454">
        <v>2035</v>
      </c>
      <c r="B454" t="s">
        <v>21</v>
      </c>
      <c r="C454" t="s">
        <v>10</v>
      </c>
      <c r="D454" t="s">
        <v>30</v>
      </c>
      <c r="E454" cm="1">
        <f t="array" ref="E454">IF(A454=2025,SUMPRODUCT('[3]Cap IRA'!$F$30:$AL$46,('[3]Cap IRA'!$D$30:$D$46=C454)*('[3]Cap IRA'!$F$29:$AL$29=A454)*('[3]Cap IRA'!$F$28:$AL$28=D454))/4,SUMPRODUCT('[3]Cap IRA'!$F$30:$AL$46,('[3]Cap IRA'!$D$30:$D$46=C454)*('[3]Cap IRA'!$F$29:$AL$29=A454)*('[3]Cap IRA'!$F$28:$AL$28=D454))/5)</f>
        <v>0</v>
      </c>
      <c r="F454" cm="1">
        <f t="array" ref="F454">IF(A454=2025,SUMPRODUCT('[3]Cap IRA'!$F$71:$AL$87,('[3]Cap IRA'!$D$71:$D$87=C454)*('[3]Cap IRA'!$F$70:$AL$70=A454)*('[3]Cap IRA'!$F$69:$AL$69=D454))/4,SUMPRODUCT('[3]Cap IRA'!$F$71:$AL$87,('[3]Cap IRA'!$D$71:$D$87=C454)*('[3]Cap IRA'!$F$70:$AL$70=A454)*('[3]Cap IRA'!$F$69:$AL$69=D454))/5)</f>
        <v>0</v>
      </c>
      <c r="G454">
        <f t="shared" si="7"/>
        <v>0</v>
      </c>
    </row>
    <row r="455" spans="1:7">
      <c r="A455">
        <v>2035</v>
      </c>
      <c r="B455" t="s">
        <v>21</v>
      </c>
      <c r="C455" t="s">
        <v>11</v>
      </c>
      <c r="D455" t="s">
        <v>30</v>
      </c>
      <c r="E455" cm="1">
        <f t="array" ref="E455">IF(A455=2025,SUMPRODUCT('[3]Cap IRA'!$F$30:$AL$46,('[3]Cap IRA'!$D$30:$D$46=C455)*('[3]Cap IRA'!$F$29:$AL$29=A455)*('[3]Cap IRA'!$F$28:$AL$28=D455))/4,SUMPRODUCT('[3]Cap IRA'!$F$30:$AL$46,('[3]Cap IRA'!$D$30:$D$46=C455)*('[3]Cap IRA'!$F$29:$AL$29=A455)*('[3]Cap IRA'!$F$28:$AL$28=D455))/5)</f>
        <v>17.383060958477198</v>
      </c>
      <c r="F455" cm="1">
        <f t="array" ref="F455">IF(A455=2025,SUMPRODUCT('[3]Cap IRA'!$F$71:$AL$87,('[3]Cap IRA'!$D$71:$D$87=C455)*('[3]Cap IRA'!$F$70:$AL$70=A455)*('[3]Cap IRA'!$F$69:$AL$69=D455))/4,SUMPRODUCT('[3]Cap IRA'!$F$71:$AL$87,('[3]Cap IRA'!$D$71:$D$87=C455)*('[3]Cap IRA'!$F$70:$AL$70=A455)*('[3]Cap IRA'!$F$69:$AL$69=D455))/5)</f>
        <v>17.383060958477198</v>
      </c>
      <c r="G455">
        <f t="shared" si="7"/>
        <v>0</v>
      </c>
    </row>
    <row r="456" spans="1:7">
      <c r="A456">
        <v>2035</v>
      </c>
      <c r="B456" t="s">
        <v>21</v>
      </c>
      <c r="C456" t="s">
        <v>12</v>
      </c>
      <c r="D456" t="s">
        <v>30</v>
      </c>
      <c r="E456" cm="1">
        <f t="array" ref="E456">IF(A456=2025,SUMPRODUCT('[3]Cap IRA'!$F$30:$AL$46,('[3]Cap IRA'!$D$30:$D$46=C456)*('[3]Cap IRA'!$F$29:$AL$29=A456)*('[3]Cap IRA'!$F$28:$AL$28=D456))/4,SUMPRODUCT('[3]Cap IRA'!$F$30:$AL$46,('[3]Cap IRA'!$D$30:$D$46=C456)*('[3]Cap IRA'!$F$29:$AL$29=A456)*('[3]Cap IRA'!$F$28:$AL$28=D456))/5)</f>
        <v>20.567501354371995</v>
      </c>
      <c r="F456" cm="1">
        <f t="array" ref="F456">IF(A456=2025,SUMPRODUCT('[3]Cap IRA'!$F$71:$AL$87,('[3]Cap IRA'!$D$71:$D$87=C456)*('[3]Cap IRA'!$F$70:$AL$70=A456)*('[3]Cap IRA'!$F$69:$AL$69=D456))/4,SUMPRODUCT('[3]Cap IRA'!$F$71:$AL$87,('[3]Cap IRA'!$D$71:$D$87=C456)*('[3]Cap IRA'!$F$70:$AL$70=A456)*('[3]Cap IRA'!$F$69:$AL$69=D456))/5)</f>
        <v>20.567501354371995</v>
      </c>
      <c r="G456">
        <f t="shared" si="7"/>
        <v>0</v>
      </c>
    </row>
    <row r="457" spans="1:7">
      <c r="A457">
        <v>2035</v>
      </c>
      <c r="B457" t="s">
        <v>21</v>
      </c>
      <c r="C457" t="s">
        <v>13</v>
      </c>
      <c r="D457" t="s">
        <v>30</v>
      </c>
      <c r="E457" cm="1">
        <f t="array" ref="E457">IF(A457=2025,SUMPRODUCT('[3]Cap IRA'!$F$30:$AL$46,('[3]Cap IRA'!$D$30:$D$46=C457)*('[3]Cap IRA'!$F$29:$AL$29=A457)*('[3]Cap IRA'!$F$28:$AL$28=D457))/4,SUMPRODUCT('[3]Cap IRA'!$F$30:$AL$46,('[3]Cap IRA'!$D$30:$D$46=C457)*('[3]Cap IRA'!$F$29:$AL$29=A457)*('[3]Cap IRA'!$F$28:$AL$28=D457))/5)</f>
        <v>6.9288090909089419</v>
      </c>
      <c r="F457" cm="1">
        <f t="array" ref="F457">IF(A457=2025,SUMPRODUCT('[3]Cap IRA'!$F$71:$AL$87,('[3]Cap IRA'!$D$71:$D$87=C457)*('[3]Cap IRA'!$F$70:$AL$70=A457)*('[3]Cap IRA'!$F$69:$AL$69=D457))/4,SUMPRODUCT('[3]Cap IRA'!$F$71:$AL$87,('[3]Cap IRA'!$D$71:$D$87=C457)*('[3]Cap IRA'!$F$70:$AL$70=A457)*('[3]Cap IRA'!$F$69:$AL$69=D457))/5)</f>
        <v>6.9288090909089419</v>
      </c>
      <c r="G457">
        <f t="shared" si="7"/>
        <v>0</v>
      </c>
    </row>
    <row r="458" spans="1:7">
      <c r="A458">
        <v>2035</v>
      </c>
      <c r="B458" t="s">
        <v>21</v>
      </c>
      <c r="C458" t="s">
        <v>14</v>
      </c>
      <c r="D458" t="s">
        <v>30</v>
      </c>
      <c r="E458" cm="1">
        <f t="array" ref="E458">IF(A458=2025,SUMPRODUCT('[3]Cap IRA'!$F$30:$AL$46,('[3]Cap IRA'!$D$30:$D$46=C458)*('[3]Cap IRA'!$F$29:$AL$29=A458)*('[3]Cap IRA'!$F$28:$AL$28=D458))/4,SUMPRODUCT('[3]Cap IRA'!$F$30:$AL$46,('[3]Cap IRA'!$D$30:$D$46=C458)*('[3]Cap IRA'!$F$29:$AL$29=A458)*('[3]Cap IRA'!$F$28:$AL$28=D458))/5)</f>
        <v>0</v>
      </c>
      <c r="F458" cm="1">
        <f t="array" ref="F458">IF(A458=2025,SUMPRODUCT('[3]Cap IRA'!$F$71:$AL$87,('[3]Cap IRA'!$D$71:$D$87=C458)*('[3]Cap IRA'!$F$70:$AL$70=A458)*('[3]Cap IRA'!$F$69:$AL$69=D458))/4,SUMPRODUCT('[3]Cap IRA'!$F$71:$AL$87,('[3]Cap IRA'!$D$71:$D$87=C458)*('[3]Cap IRA'!$F$70:$AL$70=A458)*('[3]Cap IRA'!$F$69:$AL$69=D458))/5)</f>
        <v>0</v>
      </c>
      <c r="G458">
        <f t="shared" si="7"/>
        <v>0</v>
      </c>
    </row>
    <row r="459" spans="1:7">
      <c r="A459">
        <v>2035</v>
      </c>
      <c r="B459" t="s">
        <v>21</v>
      </c>
      <c r="C459" t="s">
        <v>15</v>
      </c>
      <c r="D459" t="s">
        <v>30</v>
      </c>
      <c r="E459" cm="1">
        <f t="array" ref="E459">IF(A459=2025,SUMPRODUCT('[3]Cap IRA'!$F$30:$AL$46,('[3]Cap IRA'!$D$30:$D$46=C459)*('[3]Cap IRA'!$F$29:$AL$29=A459)*('[3]Cap IRA'!$F$28:$AL$28=D459))/4,SUMPRODUCT('[3]Cap IRA'!$F$30:$AL$46,('[3]Cap IRA'!$D$30:$D$46=C459)*('[3]Cap IRA'!$F$29:$AL$29=A459)*('[3]Cap IRA'!$F$28:$AL$28=D459))/5)</f>
        <v>14.201117809749203</v>
      </c>
      <c r="F459" cm="1">
        <f t="array" ref="F459">IF(A459=2025,SUMPRODUCT('[3]Cap IRA'!$F$71:$AL$87,('[3]Cap IRA'!$D$71:$D$87=C459)*('[3]Cap IRA'!$F$70:$AL$70=A459)*('[3]Cap IRA'!$F$69:$AL$69=D459))/4,SUMPRODUCT('[3]Cap IRA'!$F$71:$AL$87,('[3]Cap IRA'!$D$71:$D$87=C459)*('[3]Cap IRA'!$F$70:$AL$70=A459)*('[3]Cap IRA'!$F$69:$AL$69=D459))/5)</f>
        <v>14.201117809749203</v>
      </c>
      <c r="G459">
        <f t="shared" si="7"/>
        <v>0</v>
      </c>
    </row>
    <row r="460" spans="1:7">
      <c r="A460">
        <v>2035</v>
      </c>
      <c r="B460" t="s">
        <v>21</v>
      </c>
      <c r="C460" t="s">
        <v>16</v>
      </c>
      <c r="D460" t="s">
        <v>30</v>
      </c>
      <c r="E460" cm="1">
        <f t="array" ref="E460">IF(A460=2025,SUMPRODUCT('[3]Cap IRA'!$F$30:$AL$46,('[3]Cap IRA'!$D$30:$D$46=C460)*('[3]Cap IRA'!$F$29:$AL$29=A460)*('[3]Cap IRA'!$F$28:$AL$28=D460))/4,SUMPRODUCT('[3]Cap IRA'!$F$30:$AL$46,('[3]Cap IRA'!$D$30:$D$46=C460)*('[3]Cap IRA'!$F$29:$AL$29=A460)*('[3]Cap IRA'!$F$28:$AL$28=D460))/5)</f>
        <v>-1.2037824888103004</v>
      </c>
      <c r="F460" cm="1">
        <f t="array" ref="F460">IF(A460=2025,SUMPRODUCT('[3]Cap IRA'!$F$71:$AL$87,('[3]Cap IRA'!$D$71:$D$87=C460)*('[3]Cap IRA'!$F$70:$AL$70=A460)*('[3]Cap IRA'!$F$69:$AL$69=D460))/4,SUMPRODUCT('[3]Cap IRA'!$F$71:$AL$87,('[3]Cap IRA'!$D$71:$D$87=C460)*('[3]Cap IRA'!$F$70:$AL$70=A460)*('[3]Cap IRA'!$F$69:$AL$69=D460))/5)</f>
        <v>-1.2037824888103004</v>
      </c>
      <c r="G460">
        <f t="shared" si="7"/>
        <v>0</v>
      </c>
    </row>
    <row r="461" spans="1:7">
      <c r="A461">
        <v>2025</v>
      </c>
      <c r="B461" t="s">
        <v>21</v>
      </c>
      <c r="C461" t="s">
        <v>0</v>
      </c>
      <c r="D461" t="s">
        <v>31</v>
      </c>
      <c r="E461" cm="1">
        <f t="array" ref="E461">IF(A461=2025,SUMPRODUCT('[3]Cap IRA'!$F$30:$AL$46,('[3]Cap IRA'!$D$30:$D$46=C461)*('[3]Cap IRA'!$F$29:$AL$29=A461)*('[3]Cap IRA'!$F$28:$AL$28=D461))/4,SUMPRODUCT('[3]Cap IRA'!$F$30:$AL$46,('[3]Cap IRA'!$D$30:$D$46=C461)*('[3]Cap IRA'!$F$29:$AL$29=A461)*('[3]Cap IRA'!$F$28:$AL$28=D461))/5)</f>
        <v>-0.69260825000000281</v>
      </c>
      <c r="F461" cm="1">
        <f t="array" ref="F461">IF(A461=2025,SUMPRODUCT('[3]Cap IRA'!$F$71:$AL$87,('[3]Cap IRA'!$D$71:$D$87=C461)*('[3]Cap IRA'!$F$70:$AL$70=A461)*('[3]Cap IRA'!$F$69:$AL$69=D461))/4,SUMPRODUCT('[3]Cap IRA'!$F$71:$AL$87,('[3]Cap IRA'!$D$71:$D$87=C461)*('[3]Cap IRA'!$F$70:$AL$70=A461)*('[3]Cap IRA'!$F$69:$AL$69=D461))/5)</f>
        <v>-0.69260825000000281</v>
      </c>
      <c r="G461">
        <f t="shared" si="7"/>
        <v>0</v>
      </c>
    </row>
    <row r="462" spans="1:7">
      <c r="A462">
        <v>2025</v>
      </c>
      <c r="B462" t="s">
        <v>21</v>
      </c>
      <c r="C462" t="s">
        <v>1</v>
      </c>
      <c r="D462" t="s">
        <v>31</v>
      </c>
      <c r="E462" cm="1">
        <f t="array" ref="E462">IF(A462=2025,SUMPRODUCT('[3]Cap IRA'!$F$30:$AL$46,('[3]Cap IRA'!$D$30:$D$46=C462)*('[3]Cap IRA'!$F$29:$AL$29=A462)*('[3]Cap IRA'!$F$28:$AL$28=D462))/4,SUMPRODUCT('[3]Cap IRA'!$F$30:$AL$46,('[3]Cap IRA'!$D$30:$D$46=C462)*('[3]Cap IRA'!$F$29:$AL$29=A462)*('[3]Cap IRA'!$F$28:$AL$28=D462))/5)</f>
        <v>0.90874999892259489</v>
      </c>
      <c r="F462" cm="1">
        <f t="array" ref="F462">IF(A462=2025,SUMPRODUCT('[3]Cap IRA'!$F$71:$AL$87,('[3]Cap IRA'!$D$71:$D$87=C462)*('[3]Cap IRA'!$F$70:$AL$70=A462)*('[3]Cap IRA'!$F$69:$AL$69=D462))/4,SUMPRODUCT('[3]Cap IRA'!$F$71:$AL$87,('[3]Cap IRA'!$D$71:$D$87=C462)*('[3]Cap IRA'!$F$70:$AL$70=A462)*('[3]Cap IRA'!$F$69:$AL$69=D462))/5)</f>
        <v>0.90874999892259489</v>
      </c>
      <c r="G462">
        <f t="shared" si="7"/>
        <v>0</v>
      </c>
    </row>
    <row r="463" spans="1:7">
      <c r="A463">
        <v>2025</v>
      </c>
      <c r="B463" t="s">
        <v>21</v>
      </c>
      <c r="C463" t="s">
        <v>2</v>
      </c>
      <c r="D463" t="s">
        <v>31</v>
      </c>
      <c r="E463" cm="1">
        <f t="array" ref="E463">IF(A463=2025,SUMPRODUCT('[3]Cap IRA'!$F$30:$AL$46,('[3]Cap IRA'!$D$30:$D$46=C463)*('[3]Cap IRA'!$F$29:$AL$29=A463)*('[3]Cap IRA'!$F$28:$AL$28=D463))/4,SUMPRODUCT('[3]Cap IRA'!$F$30:$AL$46,('[3]Cap IRA'!$D$30:$D$46=C463)*('[3]Cap IRA'!$F$29:$AL$29=A463)*('[3]Cap IRA'!$F$28:$AL$28=D463))/5)</f>
        <v>0.15997899445812891</v>
      </c>
      <c r="F463" cm="1">
        <f t="array" ref="F463">IF(A463=2025,SUMPRODUCT('[3]Cap IRA'!$F$71:$AL$87,('[3]Cap IRA'!$D$71:$D$87=C463)*('[3]Cap IRA'!$F$70:$AL$70=A463)*('[3]Cap IRA'!$F$69:$AL$69=D463))/4,SUMPRODUCT('[3]Cap IRA'!$F$71:$AL$87,('[3]Cap IRA'!$D$71:$D$87=C463)*('[3]Cap IRA'!$F$70:$AL$70=A463)*('[3]Cap IRA'!$F$69:$AL$69=D463))/5)</f>
        <v>0.15997899445812891</v>
      </c>
      <c r="G463">
        <f t="shared" si="7"/>
        <v>0</v>
      </c>
    </row>
    <row r="464" spans="1:7">
      <c r="A464">
        <v>2025</v>
      </c>
      <c r="B464" t="s">
        <v>21</v>
      </c>
      <c r="C464" t="s">
        <v>3</v>
      </c>
      <c r="D464" t="s">
        <v>31</v>
      </c>
      <c r="E464" cm="1">
        <f t="array" ref="E464">IF(A464=2025,SUMPRODUCT('[3]Cap IRA'!$F$30:$AL$46,('[3]Cap IRA'!$D$30:$D$46=C464)*('[3]Cap IRA'!$F$29:$AL$29=A464)*('[3]Cap IRA'!$F$28:$AL$28=D464))/4,SUMPRODUCT('[3]Cap IRA'!$F$30:$AL$46,('[3]Cap IRA'!$D$30:$D$46=C464)*('[3]Cap IRA'!$F$29:$AL$29=A464)*('[3]Cap IRA'!$F$28:$AL$28=D464))/5)</f>
        <v>-10.065860308122193</v>
      </c>
      <c r="F464" cm="1">
        <f t="array" ref="F464">IF(A464=2025,SUMPRODUCT('[3]Cap IRA'!$F$71:$AL$87,('[3]Cap IRA'!$D$71:$D$87=C464)*('[3]Cap IRA'!$F$70:$AL$70=A464)*('[3]Cap IRA'!$F$69:$AL$69=D464))/4,SUMPRODUCT('[3]Cap IRA'!$F$71:$AL$87,('[3]Cap IRA'!$D$71:$D$87=C464)*('[3]Cap IRA'!$F$70:$AL$70=A464)*('[3]Cap IRA'!$F$69:$AL$69=D464))/5)</f>
        <v>-10.065860308122193</v>
      </c>
      <c r="G464">
        <f t="shared" si="7"/>
        <v>0</v>
      </c>
    </row>
    <row r="465" spans="1:7">
      <c r="A465">
        <v>2025</v>
      </c>
      <c r="B465" t="s">
        <v>21</v>
      </c>
      <c r="C465" t="s">
        <v>4</v>
      </c>
      <c r="D465" t="s">
        <v>31</v>
      </c>
      <c r="E465" cm="1">
        <f t="array" ref="E465">IF(A465=2025,SUMPRODUCT('[3]Cap IRA'!$F$30:$AL$46,('[3]Cap IRA'!$D$30:$D$46=C465)*('[3]Cap IRA'!$F$29:$AL$29=A465)*('[3]Cap IRA'!$F$28:$AL$28=D465))/4,SUMPRODUCT('[3]Cap IRA'!$F$30:$AL$46,('[3]Cap IRA'!$D$30:$D$46=C465)*('[3]Cap IRA'!$F$29:$AL$29=A465)*('[3]Cap IRA'!$F$28:$AL$28=D465))/5)</f>
        <v>2.7556728519228585E-3</v>
      </c>
      <c r="F465" cm="1">
        <f t="array" ref="F465">IF(A465=2025,SUMPRODUCT('[3]Cap IRA'!$F$71:$AL$87,('[3]Cap IRA'!$D$71:$D$87=C465)*('[3]Cap IRA'!$F$70:$AL$70=A465)*('[3]Cap IRA'!$F$69:$AL$69=D465))/4,SUMPRODUCT('[3]Cap IRA'!$F$71:$AL$87,('[3]Cap IRA'!$D$71:$D$87=C465)*('[3]Cap IRA'!$F$70:$AL$70=A465)*('[3]Cap IRA'!$F$69:$AL$69=D465))/5)</f>
        <v>2.7556728519228585E-3</v>
      </c>
      <c r="G465">
        <f t="shared" si="7"/>
        <v>0</v>
      </c>
    </row>
    <row r="466" spans="1:7">
      <c r="A466">
        <v>2025</v>
      </c>
      <c r="B466" t="s">
        <v>21</v>
      </c>
      <c r="C466" t="s">
        <v>5</v>
      </c>
      <c r="D466" t="s">
        <v>31</v>
      </c>
      <c r="E466" cm="1">
        <f t="array" ref="E466">IF(A466=2025,SUMPRODUCT('[3]Cap IRA'!$F$30:$AL$46,('[3]Cap IRA'!$D$30:$D$46=C466)*('[3]Cap IRA'!$F$29:$AL$29=A466)*('[3]Cap IRA'!$F$28:$AL$28=D466))/4,SUMPRODUCT('[3]Cap IRA'!$F$30:$AL$46,('[3]Cap IRA'!$D$30:$D$46=C466)*('[3]Cap IRA'!$F$29:$AL$29=A466)*('[3]Cap IRA'!$F$28:$AL$28=D466))/5)</f>
        <v>-15.005441256319848</v>
      </c>
      <c r="F466" cm="1">
        <f t="array" ref="F466">IF(A466=2025,SUMPRODUCT('[3]Cap IRA'!$F$71:$AL$87,('[3]Cap IRA'!$D$71:$D$87=C466)*('[3]Cap IRA'!$F$70:$AL$70=A466)*('[3]Cap IRA'!$F$69:$AL$69=D466))/4,SUMPRODUCT('[3]Cap IRA'!$F$71:$AL$87,('[3]Cap IRA'!$D$71:$D$87=C466)*('[3]Cap IRA'!$F$70:$AL$70=A466)*('[3]Cap IRA'!$F$69:$AL$69=D466))/5)</f>
        <v>-15.005441256319848</v>
      </c>
      <c r="G466">
        <f t="shared" si="7"/>
        <v>0</v>
      </c>
    </row>
    <row r="467" spans="1:7">
      <c r="A467">
        <v>2025</v>
      </c>
      <c r="B467" t="s">
        <v>21</v>
      </c>
      <c r="C467" t="s">
        <v>6</v>
      </c>
      <c r="D467" t="s">
        <v>31</v>
      </c>
      <c r="E467" cm="1">
        <f t="array" ref="E467">IF(A467=2025,SUMPRODUCT('[3]Cap IRA'!$F$30:$AL$46,('[3]Cap IRA'!$D$30:$D$46=C467)*('[3]Cap IRA'!$F$29:$AL$29=A467)*('[3]Cap IRA'!$F$28:$AL$28=D467))/4,SUMPRODUCT('[3]Cap IRA'!$F$30:$AL$46,('[3]Cap IRA'!$D$30:$D$46=C467)*('[3]Cap IRA'!$F$29:$AL$29=A467)*('[3]Cap IRA'!$F$28:$AL$28=D467))/5)</f>
        <v>2.0555565869809707</v>
      </c>
      <c r="F467" cm="1">
        <f t="array" ref="F467">IF(A467=2025,SUMPRODUCT('[3]Cap IRA'!$F$71:$AL$87,('[3]Cap IRA'!$D$71:$D$87=C467)*('[3]Cap IRA'!$F$70:$AL$70=A467)*('[3]Cap IRA'!$F$69:$AL$69=D467))/4,SUMPRODUCT('[3]Cap IRA'!$F$71:$AL$87,('[3]Cap IRA'!$D$71:$D$87=C467)*('[3]Cap IRA'!$F$70:$AL$70=A467)*('[3]Cap IRA'!$F$69:$AL$69=D467))/5)</f>
        <v>2.0555565869809707</v>
      </c>
      <c r="G467">
        <f t="shared" si="7"/>
        <v>0</v>
      </c>
    </row>
    <row r="468" spans="1:7">
      <c r="A468">
        <v>2025</v>
      </c>
      <c r="B468" t="s">
        <v>21</v>
      </c>
      <c r="C468" t="s">
        <v>7</v>
      </c>
      <c r="D468" t="s">
        <v>31</v>
      </c>
      <c r="E468" cm="1">
        <f t="array" ref="E468">IF(A468=2025,SUMPRODUCT('[3]Cap IRA'!$F$30:$AL$46,('[3]Cap IRA'!$D$30:$D$46=C468)*('[3]Cap IRA'!$F$29:$AL$29=A468)*('[3]Cap IRA'!$F$28:$AL$28=D468))/4,SUMPRODUCT('[3]Cap IRA'!$F$30:$AL$46,('[3]Cap IRA'!$D$30:$D$46=C468)*('[3]Cap IRA'!$F$29:$AL$29=A468)*('[3]Cap IRA'!$F$28:$AL$28=D468))/5)</f>
        <v>-1.2363428129444998</v>
      </c>
      <c r="F468" cm="1">
        <f t="array" ref="F468">IF(A468=2025,SUMPRODUCT('[3]Cap IRA'!$F$71:$AL$87,('[3]Cap IRA'!$D$71:$D$87=C468)*('[3]Cap IRA'!$F$70:$AL$70=A468)*('[3]Cap IRA'!$F$69:$AL$69=D468))/4,SUMPRODUCT('[3]Cap IRA'!$F$71:$AL$87,('[3]Cap IRA'!$D$71:$D$87=C468)*('[3]Cap IRA'!$F$70:$AL$70=A468)*('[3]Cap IRA'!$F$69:$AL$69=D468))/5)</f>
        <v>-1.2363428129444998</v>
      </c>
      <c r="G468">
        <f t="shared" si="7"/>
        <v>0</v>
      </c>
    </row>
    <row r="469" spans="1:7">
      <c r="A469">
        <v>2025</v>
      </c>
      <c r="B469" t="s">
        <v>21</v>
      </c>
      <c r="C469" t="s">
        <v>8</v>
      </c>
      <c r="D469" t="s">
        <v>31</v>
      </c>
      <c r="E469" cm="1">
        <f t="array" ref="E469">IF(A469=2025,SUMPRODUCT('[3]Cap IRA'!$F$30:$AL$46,('[3]Cap IRA'!$D$30:$D$46=C469)*('[3]Cap IRA'!$F$29:$AL$29=A469)*('[3]Cap IRA'!$F$28:$AL$28=D469))/4,SUMPRODUCT('[3]Cap IRA'!$F$30:$AL$46,('[3]Cap IRA'!$D$30:$D$46=C469)*('[3]Cap IRA'!$F$29:$AL$29=A469)*('[3]Cap IRA'!$F$28:$AL$28=D469))/5)</f>
        <v>2.2144455104964385E-2</v>
      </c>
      <c r="F469" cm="1">
        <f t="array" ref="F469">IF(A469=2025,SUMPRODUCT('[3]Cap IRA'!$F$71:$AL$87,('[3]Cap IRA'!$D$71:$D$87=C469)*('[3]Cap IRA'!$F$70:$AL$70=A469)*('[3]Cap IRA'!$F$69:$AL$69=D469))/4,SUMPRODUCT('[3]Cap IRA'!$F$71:$AL$87,('[3]Cap IRA'!$D$71:$D$87=C469)*('[3]Cap IRA'!$F$70:$AL$70=A469)*('[3]Cap IRA'!$F$69:$AL$69=D469))/5)</f>
        <v>2.2144455104964385E-2</v>
      </c>
      <c r="G469">
        <f t="shared" si="7"/>
        <v>0</v>
      </c>
    </row>
    <row r="470" spans="1:7">
      <c r="A470">
        <v>2025</v>
      </c>
      <c r="B470" t="s">
        <v>21</v>
      </c>
      <c r="C470" t="s">
        <v>9</v>
      </c>
      <c r="D470" t="s">
        <v>31</v>
      </c>
      <c r="E470" cm="1">
        <f t="array" ref="E470">IF(A470=2025,SUMPRODUCT('[3]Cap IRA'!$F$30:$AL$46,('[3]Cap IRA'!$D$30:$D$46=C470)*('[3]Cap IRA'!$F$29:$AL$29=A470)*('[3]Cap IRA'!$F$28:$AL$28=D470))/4,SUMPRODUCT('[3]Cap IRA'!$F$30:$AL$46,('[3]Cap IRA'!$D$30:$D$46=C470)*('[3]Cap IRA'!$F$29:$AL$29=A470)*('[3]Cap IRA'!$F$28:$AL$28=D470))/5)</f>
        <v>-4.8192917281946563</v>
      </c>
      <c r="F470" cm="1">
        <f t="array" ref="F470">IF(A470=2025,SUMPRODUCT('[3]Cap IRA'!$F$71:$AL$87,('[3]Cap IRA'!$D$71:$D$87=C470)*('[3]Cap IRA'!$F$70:$AL$70=A470)*('[3]Cap IRA'!$F$69:$AL$69=D470))/4,SUMPRODUCT('[3]Cap IRA'!$F$71:$AL$87,('[3]Cap IRA'!$D$71:$D$87=C470)*('[3]Cap IRA'!$F$70:$AL$70=A470)*('[3]Cap IRA'!$F$69:$AL$69=D470))/5)</f>
        <v>-4.8192917281946563</v>
      </c>
      <c r="G470">
        <f t="shared" si="7"/>
        <v>0</v>
      </c>
    </row>
    <row r="471" spans="1:7">
      <c r="A471">
        <v>2025</v>
      </c>
      <c r="B471" t="s">
        <v>21</v>
      </c>
      <c r="C471" t="s">
        <v>10</v>
      </c>
      <c r="D471" t="s">
        <v>31</v>
      </c>
      <c r="E471" cm="1">
        <f t="array" ref="E471">IF(A471=2025,SUMPRODUCT('[3]Cap IRA'!$F$30:$AL$46,('[3]Cap IRA'!$D$30:$D$46=C471)*('[3]Cap IRA'!$F$29:$AL$29=A471)*('[3]Cap IRA'!$F$28:$AL$28=D471))/4,SUMPRODUCT('[3]Cap IRA'!$F$30:$AL$46,('[3]Cap IRA'!$D$30:$D$46=C471)*('[3]Cap IRA'!$F$29:$AL$29=A471)*('[3]Cap IRA'!$F$28:$AL$28=D471))/5)</f>
        <v>0</v>
      </c>
      <c r="F471" cm="1">
        <f t="array" ref="F471">IF(A471=2025,SUMPRODUCT('[3]Cap IRA'!$F$71:$AL$87,('[3]Cap IRA'!$D$71:$D$87=C471)*('[3]Cap IRA'!$F$70:$AL$70=A471)*('[3]Cap IRA'!$F$69:$AL$69=D471))/4,SUMPRODUCT('[3]Cap IRA'!$F$71:$AL$87,('[3]Cap IRA'!$D$71:$D$87=C471)*('[3]Cap IRA'!$F$70:$AL$70=A471)*('[3]Cap IRA'!$F$69:$AL$69=D471))/5)</f>
        <v>0</v>
      </c>
      <c r="G471">
        <f t="shared" si="7"/>
        <v>0</v>
      </c>
    </row>
    <row r="472" spans="1:7">
      <c r="A472">
        <v>2025</v>
      </c>
      <c r="B472" t="s">
        <v>21</v>
      </c>
      <c r="C472" t="s">
        <v>11</v>
      </c>
      <c r="D472" t="s">
        <v>31</v>
      </c>
      <c r="E472" cm="1">
        <f t="array" ref="E472">IF(A472=2025,SUMPRODUCT('[3]Cap IRA'!$F$30:$AL$46,('[3]Cap IRA'!$D$30:$D$46=C472)*('[3]Cap IRA'!$F$29:$AL$29=A472)*('[3]Cap IRA'!$F$28:$AL$28=D472))/4,SUMPRODUCT('[3]Cap IRA'!$F$30:$AL$46,('[3]Cap IRA'!$D$30:$D$46=C472)*('[3]Cap IRA'!$F$29:$AL$29=A472)*('[3]Cap IRA'!$F$28:$AL$28=D472))/5)</f>
        <v>0.16913336402583212</v>
      </c>
      <c r="F472" cm="1">
        <f t="array" ref="F472">IF(A472=2025,SUMPRODUCT('[3]Cap IRA'!$F$71:$AL$87,('[3]Cap IRA'!$D$71:$D$87=C472)*('[3]Cap IRA'!$F$70:$AL$70=A472)*('[3]Cap IRA'!$F$69:$AL$69=D472))/4,SUMPRODUCT('[3]Cap IRA'!$F$71:$AL$87,('[3]Cap IRA'!$D$71:$D$87=C472)*('[3]Cap IRA'!$F$70:$AL$70=A472)*('[3]Cap IRA'!$F$69:$AL$69=D472))/5)</f>
        <v>0.16913336402583212</v>
      </c>
      <c r="G472">
        <f t="shared" si="7"/>
        <v>0</v>
      </c>
    </row>
    <row r="473" spans="1:7">
      <c r="A473">
        <v>2025</v>
      </c>
      <c r="B473" t="s">
        <v>21</v>
      </c>
      <c r="C473" t="s">
        <v>12</v>
      </c>
      <c r="D473" t="s">
        <v>31</v>
      </c>
      <c r="E473" cm="1">
        <f t="array" ref="E473">IF(A473=2025,SUMPRODUCT('[3]Cap IRA'!$F$30:$AL$46,('[3]Cap IRA'!$D$30:$D$46=C473)*('[3]Cap IRA'!$F$29:$AL$29=A473)*('[3]Cap IRA'!$F$28:$AL$28=D473))/4,SUMPRODUCT('[3]Cap IRA'!$F$30:$AL$46,('[3]Cap IRA'!$D$30:$D$46=C473)*('[3]Cap IRA'!$F$29:$AL$29=A473)*('[3]Cap IRA'!$F$28:$AL$28=D473))/5)</f>
        <v>18.731380101863913</v>
      </c>
      <c r="F473" cm="1">
        <f t="array" ref="F473">IF(A473=2025,SUMPRODUCT('[3]Cap IRA'!$F$71:$AL$87,('[3]Cap IRA'!$D$71:$D$87=C473)*('[3]Cap IRA'!$F$70:$AL$70=A473)*('[3]Cap IRA'!$F$69:$AL$69=D473))/4,SUMPRODUCT('[3]Cap IRA'!$F$71:$AL$87,('[3]Cap IRA'!$D$71:$D$87=C473)*('[3]Cap IRA'!$F$70:$AL$70=A473)*('[3]Cap IRA'!$F$69:$AL$69=D473))/5)</f>
        <v>18.731380101863913</v>
      </c>
      <c r="G473">
        <f t="shared" si="7"/>
        <v>0</v>
      </c>
    </row>
    <row r="474" spans="1:7">
      <c r="A474">
        <v>2025</v>
      </c>
      <c r="B474" t="s">
        <v>21</v>
      </c>
      <c r="C474" t="s">
        <v>13</v>
      </c>
      <c r="D474" t="s">
        <v>31</v>
      </c>
      <c r="E474" cm="1">
        <f t="array" ref="E474">IF(A474=2025,SUMPRODUCT('[3]Cap IRA'!$F$30:$AL$46,('[3]Cap IRA'!$D$30:$D$46=C474)*('[3]Cap IRA'!$F$29:$AL$29=A474)*('[3]Cap IRA'!$F$28:$AL$28=D474))/4,SUMPRODUCT('[3]Cap IRA'!$F$30:$AL$46,('[3]Cap IRA'!$D$30:$D$46=C474)*('[3]Cap IRA'!$F$29:$AL$29=A474)*('[3]Cap IRA'!$F$28:$AL$28=D474))/5)</f>
        <v>7.9034786289479477</v>
      </c>
      <c r="F474" cm="1">
        <f t="array" ref="F474">IF(A474=2025,SUMPRODUCT('[3]Cap IRA'!$F$71:$AL$87,('[3]Cap IRA'!$D$71:$D$87=C474)*('[3]Cap IRA'!$F$70:$AL$70=A474)*('[3]Cap IRA'!$F$69:$AL$69=D474))/4,SUMPRODUCT('[3]Cap IRA'!$F$71:$AL$87,('[3]Cap IRA'!$D$71:$D$87=C474)*('[3]Cap IRA'!$F$70:$AL$70=A474)*('[3]Cap IRA'!$F$69:$AL$69=D474))/5)</f>
        <v>7.9034786289479477</v>
      </c>
      <c r="G474">
        <f t="shared" si="7"/>
        <v>0</v>
      </c>
    </row>
    <row r="475" spans="1:7">
      <c r="A475">
        <v>2025</v>
      </c>
      <c r="B475" t="s">
        <v>21</v>
      </c>
      <c r="C475" t="s">
        <v>14</v>
      </c>
      <c r="D475" t="s">
        <v>31</v>
      </c>
      <c r="E475" cm="1">
        <f t="array" ref="E475">IF(A475=2025,SUMPRODUCT('[3]Cap IRA'!$F$30:$AL$46,('[3]Cap IRA'!$D$30:$D$46=C475)*('[3]Cap IRA'!$F$29:$AL$29=A475)*('[3]Cap IRA'!$F$28:$AL$28=D475))/4,SUMPRODUCT('[3]Cap IRA'!$F$30:$AL$46,('[3]Cap IRA'!$D$30:$D$46=C475)*('[3]Cap IRA'!$F$29:$AL$29=A475)*('[3]Cap IRA'!$F$28:$AL$28=D475))/5)</f>
        <v>2.4737244505289821E-7</v>
      </c>
      <c r="F475" cm="1">
        <f t="array" ref="F475">IF(A475=2025,SUMPRODUCT('[3]Cap IRA'!$F$71:$AL$87,('[3]Cap IRA'!$D$71:$D$87=C475)*('[3]Cap IRA'!$F$70:$AL$70=A475)*('[3]Cap IRA'!$F$69:$AL$69=D475))/4,SUMPRODUCT('[3]Cap IRA'!$F$71:$AL$87,('[3]Cap IRA'!$D$71:$D$87=C475)*('[3]Cap IRA'!$F$70:$AL$70=A475)*('[3]Cap IRA'!$F$69:$AL$69=D475))/5)</f>
        <v>2.4737244505289821E-7</v>
      </c>
      <c r="G475">
        <f t="shared" si="7"/>
        <v>0</v>
      </c>
    </row>
    <row r="476" spans="1:7">
      <c r="A476">
        <v>2025</v>
      </c>
      <c r="B476" t="s">
        <v>21</v>
      </c>
      <c r="C476" t="s">
        <v>15</v>
      </c>
      <c r="D476" t="s">
        <v>31</v>
      </c>
      <c r="E476" cm="1">
        <f t="array" ref="E476">IF(A476=2025,SUMPRODUCT('[3]Cap IRA'!$F$30:$AL$46,('[3]Cap IRA'!$D$30:$D$46=C476)*('[3]Cap IRA'!$F$29:$AL$29=A476)*('[3]Cap IRA'!$F$28:$AL$28=D476))/4,SUMPRODUCT('[3]Cap IRA'!$F$30:$AL$46,('[3]Cap IRA'!$D$30:$D$46=C476)*('[3]Cap IRA'!$F$29:$AL$29=A476)*('[3]Cap IRA'!$F$28:$AL$28=D476))/5)</f>
        <v>5.6486750897628921</v>
      </c>
      <c r="F476" cm="1">
        <f t="array" ref="F476">IF(A476=2025,SUMPRODUCT('[3]Cap IRA'!$F$71:$AL$87,('[3]Cap IRA'!$D$71:$D$87=C476)*('[3]Cap IRA'!$F$70:$AL$70=A476)*('[3]Cap IRA'!$F$69:$AL$69=D476))/4,SUMPRODUCT('[3]Cap IRA'!$F$71:$AL$87,('[3]Cap IRA'!$D$71:$D$87=C476)*('[3]Cap IRA'!$F$70:$AL$70=A476)*('[3]Cap IRA'!$F$69:$AL$69=D476))/5)</f>
        <v>5.6486750897628921</v>
      </c>
      <c r="G476">
        <f t="shared" si="7"/>
        <v>0</v>
      </c>
    </row>
    <row r="477" spans="1:7">
      <c r="A477">
        <v>2025</v>
      </c>
      <c r="B477" t="s">
        <v>21</v>
      </c>
      <c r="C477" t="s">
        <v>16</v>
      </c>
      <c r="D477" t="s">
        <v>31</v>
      </c>
      <c r="E477" cm="1">
        <f t="array" ref="E477">IF(A477=2025,SUMPRODUCT('[3]Cap IRA'!$F$30:$AL$46,('[3]Cap IRA'!$D$30:$D$46=C477)*('[3]Cap IRA'!$F$29:$AL$29=A477)*('[3]Cap IRA'!$F$28:$AL$28=D477))/4,SUMPRODUCT('[3]Cap IRA'!$F$30:$AL$46,('[3]Cap IRA'!$D$30:$D$46=C477)*('[3]Cap IRA'!$F$29:$AL$29=A477)*('[3]Cap IRA'!$F$28:$AL$28=D477))/5)</f>
        <v>0</v>
      </c>
      <c r="F477" cm="1">
        <f t="array" ref="F477">IF(A477=2025,SUMPRODUCT('[3]Cap IRA'!$F$71:$AL$87,('[3]Cap IRA'!$D$71:$D$87=C477)*('[3]Cap IRA'!$F$70:$AL$70=A477)*('[3]Cap IRA'!$F$69:$AL$69=D477))/4,SUMPRODUCT('[3]Cap IRA'!$F$71:$AL$87,('[3]Cap IRA'!$D$71:$D$87=C477)*('[3]Cap IRA'!$F$70:$AL$70=A477)*('[3]Cap IRA'!$F$69:$AL$69=D477))/5)</f>
        <v>0</v>
      </c>
      <c r="G477">
        <f t="shared" si="7"/>
        <v>0</v>
      </c>
    </row>
    <row r="478" spans="1:7">
      <c r="A478">
        <v>2030</v>
      </c>
      <c r="B478" t="s">
        <v>21</v>
      </c>
      <c r="C478" t="s">
        <v>0</v>
      </c>
      <c r="D478" t="s">
        <v>31</v>
      </c>
      <c r="E478" cm="1">
        <f t="array" ref="E478">IF(A478=2025,SUMPRODUCT('[3]Cap IRA'!$F$30:$AL$46,('[3]Cap IRA'!$D$30:$D$46=C478)*('[3]Cap IRA'!$F$29:$AL$29=A478)*('[3]Cap IRA'!$F$28:$AL$28=D478))/4,SUMPRODUCT('[3]Cap IRA'!$F$30:$AL$46,('[3]Cap IRA'!$D$30:$D$46=C478)*('[3]Cap IRA'!$F$29:$AL$29=A478)*('[3]Cap IRA'!$F$28:$AL$28=D478))/5)</f>
        <v>0</v>
      </c>
      <c r="F478" cm="1">
        <f t="array" ref="F478">IF(A478=2025,SUMPRODUCT('[3]Cap IRA'!$F$71:$AL$87,('[3]Cap IRA'!$D$71:$D$87=C478)*('[3]Cap IRA'!$F$70:$AL$70=A478)*('[3]Cap IRA'!$F$69:$AL$69=D478))/4,SUMPRODUCT('[3]Cap IRA'!$F$71:$AL$87,('[3]Cap IRA'!$D$71:$D$87=C478)*('[3]Cap IRA'!$F$70:$AL$70=A478)*('[3]Cap IRA'!$F$69:$AL$69=D478))/5)</f>
        <v>0</v>
      </c>
      <c r="G478">
        <f t="shared" si="7"/>
        <v>0</v>
      </c>
    </row>
    <row r="479" spans="1:7">
      <c r="A479">
        <v>2030</v>
      </c>
      <c r="B479" t="s">
        <v>21</v>
      </c>
      <c r="C479" t="s">
        <v>1</v>
      </c>
      <c r="D479" t="s">
        <v>31</v>
      </c>
      <c r="E479" cm="1">
        <f t="array" ref="E479">IF(A479=2025,SUMPRODUCT('[3]Cap IRA'!$F$30:$AL$46,('[3]Cap IRA'!$D$30:$D$46=C479)*('[3]Cap IRA'!$F$29:$AL$29=A479)*('[3]Cap IRA'!$F$28:$AL$28=D479))/4,SUMPRODUCT('[3]Cap IRA'!$F$30:$AL$46,('[3]Cap IRA'!$D$30:$D$46=C479)*('[3]Cap IRA'!$F$29:$AL$29=A479)*('[3]Cap IRA'!$F$28:$AL$28=D479))/5)</f>
        <v>-4.3598493704166687E-10</v>
      </c>
      <c r="F479" cm="1">
        <f t="array" ref="F479">IF(A479=2025,SUMPRODUCT('[3]Cap IRA'!$F$71:$AL$87,('[3]Cap IRA'!$D$71:$D$87=C479)*('[3]Cap IRA'!$F$70:$AL$70=A479)*('[3]Cap IRA'!$F$69:$AL$69=D479))/4,SUMPRODUCT('[3]Cap IRA'!$F$71:$AL$87,('[3]Cap IRA'!$D$71:$D$87=C479)*('[3]Cap IRA'!$F$70:$AL$70=A479)*('[3]Cap IRA'!$F$69:$AL$69=D479))/5)</f>
        <v>-4.3598493704166687E-10</v>
      </c>
      <c r="G479">
        <f t="shared" si="7"/>
        <v>0</v>
      </c>
    </row>
    <row r="480" spans="1:7">
      <c r="A480">
        <v>2030</v>
      </c>
      <c r="B480" t="s">
        <v>21</v>
      </c>
      <c r="C480" t="s">
        <v>2</v>
      </c>
      <c r="D480" t="s">
        <v>31</v>
      </c>
      <c r="E480" cm="1">
        <f t="array" ref="E480">IF(A480=2025,SUMPRODUCT('[3]Cap IRA'!$F$30:$AL$46,('[3]Cap IRA'!$D$30:$D$46=C480)*('[3]Cap IRA'!$F$29:$AL$29=A480)*('[3]Cap IRA'!$F$28:$AL$28=D480))/4,SUMPRODUCT('[3]Cap IRA'!$F$30:$AL$46,('[3]Cap IRA'!$D$30:$D$46=C480)*('[3]Cap IRA'!$F$29:$AL$29=A480)*('[3]Cap IRA'!$F$28:$AL$28=D480))/5)</f>
        <v>0</v>
      </c>
      <c r="F480" cm="1">
        <f t="array" ref="F480">IF(A480=2025,SUMPRODUCT('[3]Cap IRA'!$F$71:$AL$87,('[3]Cap IRA'!$D$71:$D$87=C480)*('[3]Cap IRA'!$F$70:$AL$70=A480)*('[3]Cap IRA'!$F$69:$AL$69=D480))/4,SUMPRODUCT('[3]Cap IRA'!$F$71:$AL$87,('[3]Cap IRA'!$D$71:$D$87=C480)*('[3]Cap IRA'!$F$70:$AL$70=A480)*('[3]Cap IRA'!$F$69:$AL$69=D480))/5)</f>
        <v>0</v>
      </c>
      <c r="G480">
        <f t="shared" si="7"/>
        <v>0</v>
      </c>
    </row>
    <row r="481" spans="1:7">
      <c r="A481">
        <v>2030</v>
      </c>
      <c r="B481" t="s">
        <v>21</v>
      </c>
      <c r="C481" t="s">
        <v>3</v>
      </c>
      <c r="D481" t="s">
        <v>31</v>
      </c>
      <c r="E481" cm="1">
        <f t="array" ref="E481">IF(A481=2025,SUMPRODUCT('[3]Cap IRA'!$F$30:$AL$46,('[3]Cap IRA'!$D$30:$D$46=C481)*('[3]Cap IRA'!$F$29:$AL$29=A481)*('[3]Cap IRA'!$F$28:$AL$28=D481))/4,SUMPRODUCT('[3]Cap IRA'!$F$30:$AL$46,('[3]Cap IRA'!$D$30:$D$46=C481)*('[3]Cap IRA'!$F$29:$AL$29=A481)*('[3]Cap IRA'!$F$28:$AL$28=D481))/5)</f>
        <v>1.4959345524877854E-2</v>
      </c>
      <c r="F481" cm="1">
        <f t="array" ref="F481">IF(A481=2025,SUMPRODUCT('[3]Cap IRA'!$F$71:$AL$87,('[3]Cap IRA'!$D$71:$D$87=C481)*('[3]Cap IRA'!$F$70:$AL$70=A481)*('[3]Cap IRA'!$F$69:$AL$69=D481))/4,SUMPRODUCT('[3]Cap IRA'!$F$71:$AL$87,('[3]Cap IRA'!$D$71:$D$87=C481)*('[3]Cap IRA'!$F$70:$AL$70=A481)*('[3]Cap IRA'!$F$69:$AL$69=D481))/5)</f>
        <v>1.4959345524877854E-2</v>
      </c>
      <c r="G481">
        <f t="shared" si="7"/>
        <v>0</v>
      </c>
    </row>
    <row r="482" spans="1:7">
      <c r="A482">
        <v>2030</v>
      </c>
      <c r="B482" t="s">
        <v>21</v>
      </c>
      <c r="C482" t="s">
        <v>4</v>
      </c>
      <c r="D482" t="s">
        <v>31</v>
      </c>
      <c r="E482" cm="1">
        <f t="array" ref="E482">IF(A482=2025,SUMPRODUCT('[3]Cap IRA'!$F$30:$AL$46,('[3]Cap IRA'!$D$30:$D$46=C482)*('[3]Cap IRA'!$F$29:$AL$29=A482)*('[3]Cap IRA'!$F$28:$AL$28=D482))/4,SUMPRODUCT('[3]Cap IRA'!$F$30:$AL$46,('[3]Cap IRA'!$D$30:$D$46=C482)*('[3]Cap IRA'!$F$29:$AL$29=A482)*('[3]Cap IRA'!$F$28:$AL$28=D482))/5)</f>
        <v>0.1605552569016678</v>
      </c>
      <c r="F482" cm="1">
        <f t="array" ref="F482">IF(A482=2025,SUMPRODUCT('[3]Cap IRA'!$F$71:$AL$87,('[3]Cap IRA'!$D$71:$D$87=C482)*('[3]Cap IRA'!$F$70:$AL$70=A482)*('[3]Cap IRA'!$F$69:$AL$69=D482))/4,SUMPRODUCT('[3]Cap IRA'!$F$71:$AL$87,('[3]Cap IRA'!$D$71:$D$87=C482)*('[3]Cap IRA'!$F$70:$AL$70=A482)*('[3]Cap IRA'!$F$69:$AL$69=D482))/5)</f>
        <v>0.1605552569016678</v>
      </c>
      <c r="G482">
        <f t="shared" si="7"/>
        <v>0</v>
      </c>
    </row>
    <row r="483" spans="1:7">
      <c r="A483">
        <v>2030</v>
      </c>
      <c r="B483" t="s">
        <v>21</v>
      </c>
      <c r="C483" t="s">
        <v>5</v>
      </c>
      <c r="D483" t="s">
        <v>31</v>
      </c>
      <c r="E483" cm="1">
        <f t="array" ref="E483">IF(A483=2025,SUMPRODUCT('[3]Cap IRA'!$F$30:$AL$46,('[3]Cap IRA'!$D$30:$D$46=C483)*('[3]Cap IRA'!$F$29:$AL$29=A483)*('[3]Cap IRA'!$F$28:$AL$28=D483))/4,SUMPRODUCT('[3]Cap IRA'!$F$30:$AL$46,('[3]Cap IRA'!$D$30:$D$46=C483)*('[3]Cap IRA'!$F$29:$AL$29=A483)*('[3]Cap IRA'!$F$28:$AL$28=D483))/5)</f>
        <v>-13.92377682226557</v>
      </c>
      <c r="F483" cm="1">
        <f t="array" ref="F483">IF(A483=2025,SUMPRODUCT('[3]Cap IRA'!$F$71:$AL$87,('[3]Cap IRA'!$D$71:$D$87=C483)*('[3]Cap IRA'!$F$70:$AL$70=A483)*('[3]Cap IRA'!$F$69:$AL$69=D483))/4,SUMPRODUCT('[3]Cap IRA'!$F$71:$AL$87,('[3]Cap IRA'!$D$71:$D$87=C483)*('[3]Cap IRA'!$F$70:$AL$70=A483)*('[3]Cap IRA'!$F$69:$AL$69=D483))/5)</f>
        <v>-13.92377682226557</v>
      </c>
      <c r="G483">
        <f t="shared" si="7"/>
        <v>0</v>
      </c>
    </row>
    <row r="484" spans="1:7">
      <c r="A484">
        <v>2030</v>
      </c>
      <c r="B484" t="s">
        <v>21</v>
      </c>
      <c r="C484" t="s">
        <v>6</v>
      </c>
      <c r="D484" t="s">
        <v>31</v>
      </c>
      <c r="E484" cm="1">
        <f t="array" ref="E484">IF(A484=2025,SUMPRODUCT('[3]Cap IRA'!$F$30:$AL$46,('[3]Cap IRA'!$D$30:$D$46=C484)*('[3]Cap IRA'!$F$29:$AL$29=A484)*('[3]Cap IRA'!$F$28:$AL$28=D484))/4,SUMPRODUCT('[3]Cap IRA'!$F$30:$AL$46,('[3]Cap IRA'!$D$30:$D$46=C484)*('[3]Cap IRA'!$F$29:$AL$29=A484)*('[3]Cap IRA'!$F$28:$AL$28=D484))/5)</f>
        <v>4.0207299458345451</v>
      </c>
      <c r="F484" cm="1">
        <f t="array" ref="F484">IF(A484=2025,SUMPRODUCT('[3]Cap IRA'!$F$71:$AL$87,('[3]Cap IRA'!$D$71:$D$87=C484)*('[3]Cap IRA'!$F$70:$AL$70=A484)*('[3]Cap IRA'!$F$69:$AL$69=D484))/4,SUMPRODUCT('[3]Cap IRA'!$F$71:$AL$87,('[3]Cap IRA'!$D$71:$D$87=C484)*('[3]Cap IRA'!$F$70:$AL$70=A484)*('[3]Cap IRA'!$F$69:$AL$69=D484))/5)</f>
        <v>4.0207299458345451</v>
      </c>
      <c r="G484">
        <f t="shared" si="7"/>
        <v>0</v>
      </c>
    </row>
    <row r="485" spans="1:7">
      <c r="A485">
        <v>2030</v>
      </c>
      <c r="B485" t="s">
        <v>21</v>
      </c>
      <c r="C485" t="s">
        <v>7</v>
      </c>
      <c r="D485" t="s">
        <v>31</v>
      </c>
      <c r="E485" cm="1">
        <f t="array" ref="E485">IF(A485=2025,SUMPRODUCT('[3]Cap IRA'!$F$30:$AL$46,('[3]Cap IRA'!$D$30:$D$46=C485)*('[3]Cap IRA'!$F$29:$AL$29=A485)*('[3]Cap IRA'!$F$28:$AL$28=D485))/4,SUMPRODUCT('[3]Cap IRA'!$F$30:$AL$46,('[3]Cap IRA'!$D$30:$D$46=C485)*('[3]Cap IRA'!$F$29:$AL$29=A485)*('[3]Cap IRA'!$F$28:$AL$28=D485))/5)</f>
        <v>1.3836434201799079</v>
      </c>
      <c r="F485" cm="1">
        <f t="array" ref="F485">IF(A485=2025,SUMPRODUCT('[3]Cap IRA'!$F$71:$AL$87,('[3]Cap IRA'!$D$71:$D$87=C485)*('[3]Cap IRA'!$F$70:$AL$70=A485)*('[3]Cap IRA'!$F$69:$AL$69=D485))/4,SUMPRODUCT('[3]Cap IRA'!$F$71:$AL$87,('[3]Cap IRA'!$D$71:$D$87=C485)*('[3]Cap IRA'!$F$70:$AL$70=A485)*('[3]Cap IRA'!$F$69:$AL$69=D485))/5)</f>
        <v>1.3836434201799079</v>
      </c>
      <c r="G485">
        <f t="shared" si="7"/>
        <v>0</v>
      </c>
    </row>
    <row r="486" spans="1:7">
      <c r="A486">
        <v>2030</v>
      </c>
      <c r="B486" t="s">
        <v>21</v>
      </c>
      <c r="C486" t="s">
        <v>8</v>
      </c>
      <c r="D486" t="s">
        <v>31</v>
      </c>
      <c r="E486" cm="1">
        <f t="array" ref="E486">IF(A486=2025,SUMPRODUCT('[3]Cap IRA'!$F$30:$AL$46,('[3]Cap IRA'!$D$30:$D$46=C486)*('[3]Cap IRA'!$F$29:$AL$29=A486)*('[3]Cap IRA'!$F$28:$AL$28=D486))/4,SUMPRODUCT('[3]Cap IRA'!$F$30:$AL$46,('[3]Cap IRA'!$D$30:$D$46=C486)*('[3]Cap IRA'!$F$29:$AL$29=A486)*('[3]Cap IRA'!$F$28:$AL$28=D486))/5)</f>
        <v>5.3247678087620098E-7</v>
      </c>
      <c r="F486" cm="1">
        <f t="array" ref="F486">IF(A486=2025,SUMPRODUCT('[3]Cap IRA'!$F$71:$AL$87,('[3]Cap IRA'!$D$71:$D$87=C486)*('[3]Cap IRA'!$F$70:$AL$70=A486)*('[3]Cap IRA'!$F$69:$AL$69=D486))/4,SUMPRODUCT('[3]Cap IRA'!$F$71:$AL$87,('[3]Cap IRA'!$D$71:$D$87=C486)*('[3]Cap IRA'!$F$70:$AL$70=A486)*('[3]Cap IRA'!$F$69:$AL$69=D486))/5)</f>
        <v>5.3247678087620098E-7</v>
      </c>
      <c r="G486">
        <f t="shared" si="7"/>
        <v>0</v>
      </c>
    </row>
    <row r="487" spans="1:7">
      <c r="A487">
        <v>2030</v>
      </c>
      <c r="B487" t="s">
        <v>21</v>
      </c>
      <c r="C487" t="s">
        <v>9</v>
      </c>
      <c r="D487" t="s">
        <v>31</v>
      </c>
      <c r="E487" cm="1">
        <f t="array" ref="E487">IF(A487=2025,SUMPRODUCT('[3]Cap IRA'!$F$30:$AL$46,('[3]Cap IRA'!$D$30:$D$46=C487)*('[3]Cap IRA'!$F$29:$AL$29=A487)*('[3]Cap IRA'!$F$28:$AL$28=D487))/4,SUMPRODUCT('[3]Cap IRA'!$F$30:$AL$46,('[3]Cap IRA'!$D$30:$D$46=C487)*('[3]Cap IRA'!$F$29:$AL$29=A487)*('[3]Cap IRA'!$F$28:$AL$28=D487))/5)</f>
        <v>-0.9670957589389616</v>
      </c>
      <c r="F487" cm="1">
        <f t="array" ref="F487">IF(A487=2025,SUMPRODUCT('[3]Cap IRA'!$F$71:$AL$87,('[3]Cap IRA'!$D$71:$D$87=C487)*('[3]Cap IRA'!$F$70:$AL$70=A487)*('[3]Cap IRA'!$F$69:$AL$69=D487))/4,SUMPRODUCT('[3]Cap IRA'!$F$71:$AL$87,('[3]Cap IRA'!$D$71:$D$87=C487)*('[3]Cap IRA'!$F$70:$AL$70=A487)*('[3]Cap IRA'!$F$69:$AL$69=D487))/5)</f>
        <v>-0.9670957589389616</v>
      </c>
      <c r="G487">
        <f t="shared" si="7"/>
        <v>0</v>
      </c>
    </row>
    <row r="488" spans="1:7">
      <c r="A488">
        <v>2030</v>
      </c>
      <c r="B488" t="s">
        <v>21</v>
      </c>
      <c r="C488" t="s">
        <v>10</v>
      </c>
      <c r="D488" t="s">
        <v>31</v>
      </c>
      <c r="E488" cm="1">
        <f t="array" ref="E488">IF(A488=2025,SUMPRODUCT('[3]Cap IRA'!$F$30:$AL$46,('[3]Cap IRA'!$D$30:$D$46=C488)*('[3]Cap IRA'!$F$29:$AL$29=A488)*('[3]Cap IRA'!$F$28:$AL$28=D488))/4,SUMPRODUCT('[3]Cap IRA'!$F$30:$AL$46,('[3]Cap IRA'!$D$30:$D$46=C488)*('[3]Cap IRA'!$F$29:$AL$29=A488)*('[3]Cap IRA'!$F$28:$AL$28=D488))/5)</f>
        <v>0</v>
      </c>
      <c r="F488" cm="1">
        <f t="array" ref="F488">IF(A488=2025,SUMPRODUCT('[3]Cap IRA'!$F$71:$AL$87,('[3]Cap IRA'!$D$71:$D$87=C488)*('[3]Cap IRA'!$F$70:$AL$70=A488)*('[3]Cap IRA'!$F$69:$AL$69=D488))/4,SUMPRODUCT('[3]Cap IRA'!$F$71:$AL$87,('[3]Cap IRA'!$D$71:$D$87=C488)*('[3]Cap IRA'!$F$70:$AL$70=A488)*('[3]Cap IRA'!$F$69:$AL$69=D488))/5)</f>
        <v>0</v>
      </c>
      <c r="G488">
        <f t="shared" si="7"/>
        <v>0</v>
      </c>
    </row>
    <row r="489" spans="1:7">
      <c r="A489">
        <v>2030</v>
      </c>
      <c r="B489" t="s">
        <v>21</v>
      </c>
      <c r="C489" t="s">
        <v>11</v>
      </c>
      <c r="D489" t="s">
        <v>31</v>
      </c>
      <c r="E489" cm="1">
        <f t="array" ref="E489">IF(A489=2025,SUMPRODUCT('[3]Cap IRA'!$F$30:$AL$46,('[3]Cap IRA'!$D$30:$D$46=C489)*('[3]Cap IRA'!$F$29:$AL$29=A489)*('[3]Cap IRA'!$F$28:$AL$28=D489))/4,SUMPRODUCT('[3]Cap IRA'!$F$30:$AL$46,('[3]Cap IRA'!$D$30:$D$46=C489)*('[3]Cap IRA'!$F$29:$AL$29=A489)*('[3]Cap IRA'!$F$28:$AL$28=D489))/5)</f>
        <v>3.8110823517141683</v>
      </c>
      <c r="F489" cm="1">
        <f t="array" ref="F489">IF(A489=2025,SUMPRODUCT('[3]Cap IRA'!$F$71:$AL$87,('[3]Cap IRA'!$D$71:$D$87=C489)*('[3]Cap IRA'!$F$70:$AL$70=A489)*('[3]Cap IRA'!$F$69:$AL$69=D489))/4,SUMPRODUCT('[3]Cap IRA'!$F$71:$AL$87,('[3]Cap IRA'!$D$71:$D$87=C489)*('[3]Cap IRA'!$F$70:$AL$70=A489)*('[3]Cap IRA'!$F$69:$AL$69=D489))/5)</f>
        <v>3.8110823517141683</v>
      </c>
      <c r="G489">
        <f t="shared" si="7"/>
        <v>0</v>
      </c>
    </row>
    <row r="490" spans="1:7">
      <c r="A490">
        <v>2030</v>
      </c>
      <c r="B490" t="s">
        <v>21</v>
      </c>
      <c r="C490" t="s">
        <v>12</v>
      </c>
      <c r="D490" t="s">
        <v>31</v>
      </c>
      <c r="E490" cm="1">
        <f t="array" ref="E490">IF(A490=2025,SUMPRODUCT('[3]Cap IRA'!$F$30:$AL$46,('[3]Cap IRA'!$D$30:$D$46=C490)*('[3]Cap IRA'!$F$29:$AL$29=A490)*('[3]Cap IRA'!$F$28:$AL$28=D490))/4,SUMPRODUCT('[3]Cap IRA'!$F$30:$AL$46,('[3]Cap IRA'!$D$30:$D$46=C490)*('[3]Cap IRA'!$F$29:$AL$29=A490)*('[3]Cap IRA'!$F$28:$AL$28=D490))/5)</f>
        <v>1.5150791036462181</v>
      </c>
      <c r="F490" cm="1">
        <f t="array" ref="F490">IF(A490=2025,SUMPRODUCT('[3]Cap IRA'!$F$71:$AL$87,('[3]Cap IRA'!$D$71:$D$87=C490)*('[3]Cap IRA'!$F$70:$AL$70=A490)*('[3]Cap IRA'!$F$69:$AL$69=D490))/4,SUMPRODUCT('[3]Cap IRA'!$F$71:$AL$87,('[3]Cap IRA'!$D$71:$D$87=C490)*('[3]Cap IRA'!$F$70:$AL$70=A490)*('[3]Cap IRA'!$F$69:$AL$69=D490))/5)</f>
        <v>1.5150791036462181</v>
      </c>
      <c r="G490">
        <f t="shared" si="7"/>
        <v>0</v>
      </c>
    </row>
    <row r="491" spans="1:7">
      <c r="A491">
        <v>2030</v>
      </c>
      <c r="B491" t="s">
        <v>21</v>
      </c>
      <c r="C491" t="s">
        <v>13</v>
      </c>
      <c r="D491" t="s">
        <v>31</v>
      </c>
      <c r="E491" cm="1">
        <f t="array" ref="E491">IF(A491=2025,SUMPRODUCT('[3]Cap IRA'!$F$30:$AL$46,('[3]Cap IRA'!$D$30:$D$46=C491)*('[3]Cap IRA'!$F$29:$AL$29=A491)*('[3]Cap IRA'!$F$28:$AL$28=D491))/4,SUMPRODUCT('[3]Cap IRA'!$F$30:$AL$46,('[3]Cap IRA'!$D$30:$D$46=C491)*('[3]Cap IRA'!$F$29:$AL$29=A491)*('[3]Cap IRA'!$F$28:$AL$28=D491))/5)</f>
        <v>6.7494156582195384</v>
      </c>
      <c r="F491" cm="1">
        <f t="array" ref="F491">IF(A491=2025,SUMPRODUCT('[3]Cap IRA'!$F$71:$AL$87,('[3]Cap IRA'!$D$71:$D$87=C491)*('[3]Cap IRA'!$F$70:$AL$70=A491)*('[3]Cap IRA'!$F$69:$AL$69=D491))/4,SUMPRODUCT('[3]Cap IRA'!$F$71:$AL$87,('[3]Cap IRA'!$D$71:$D$87=C491)*('[3]Cap IRA'!$F$70:$AL$70=A491)*('[3]Cap IRA'!$F$69:$AL$69=D491))/5)</f>
        <v>6.7494156582195384</v>
      </c>
      <c r="G491">
        <f t="shared" si="7"/>
        <v>0</v>
      </c>
    </row>
    <row r="492" spans="1:7">
      <c r="A492">
        <v>2030</v>
      </c>
      <c r="B492" t="s">
        <v>21</v>
      </c>
      <c r="C492" t="s">
        <v>14</v>
      </c>
      <c r="D492" t="s">
        <v>31</v>
      </c>
      <c r="E492" cm="1">
        <f t="array" ref="E492">IF(A492=2025,SUMPRODUCT('[3]Cap IRA'!$F$30:$AL$46,('[3]Cap IRA'!$D$30:$D$46=C492)*('[3]Cap IRA'!$F$29:$AL$29=A492)*('[3]Cap IRA'!$F$28:$AL$28=D492))/4,SUMPRODUCT('[3]Cap IRA'!$F$30:$AL$46,('[3]Cap IRA'!$D$30:$D$46=C492)*('[3]Cap IRA'!$F$29:$AL$29=A492)*('[3]Cap IRA'!$F$28:$AL$28=D492))/5)</f>
        <v>4.5672506955433652E-3</v>
      </c>
      <c r="F492" cm="1">
        <f t="array" ref="F492">IF(A492=2025,SUMPRODUCT('[3]Cap IRA'!$F$71:$AL$87,('[3]Cap IRA'!$D$71:$D$87=C492)*('[3]Cap IRA'!$F$70:$AL$70=A492)*('[3]Cap IRA'!$F$69:$AL$69=D492))/4,SUMPRODUCT('[3]Cap IRA'!$F$71:$AL$87,('[3]Cap IRA'!$D$71:$D$87=C492)*('[3]Cap IRA'!$F$70:$AL$70=A492)*('[3]Cap IRA'!$F$69:$AL$69=D492))/5)</f>
        <v>4.5672506955433652E-3</v>
      </c>
      <c r="G492">
        <f t="shared" si="7"/>
        <v>0</v>
      </c>
    </row>
    <row r="493" spans="1:7">
      <c r="A493">
        <v>2030</v>
      </c>
      <c r="B493" t="s">
        <v>21</v>
      </c>
      <c r="C493" t="s">
        <v>15</v>
      </c>
      <c r="D493" t="s">
        <v>31</v>
      </c>
      <c r="E493" cm="1">
        <f t="array" ref="E493">IF(A493=2025,SUMPRODUCT('[3]Cap IRA'!$F$30:$AL$46,('[3]Cap IRA'!$D$30:$D$46=C493)*('[3]Cap IRA'!$F$29:$AL$29=A493)*('[3]Cap IRA'!$F$28:$AL$28=D493))/4,SUMPRODUCT('[3]Cap IRA'!$F$30:$AL$46,('[3]Cap IRA'!$D$30:$D$46=C493)*('[3]Cap IRA'!$F$29:$AL$29=A493)*('[3]Cap IRA'!$F$28:$AL$28=D493))/5)</f>
        <v>4.4016639268891939</v>
      </c>
      <c r="F493" cm="1">
        <f t="array" ref="F493">IF(A493=2025,SUMPRODUCT('[3]Cap IRA'!$F$71:$AL$87,('[3]Cap IRA'!$D$71:$D$87=C493)*('[3]Cap IRA'!$F$70:$AL$70=A493)*('[3]Cap IRA'!$F$69:$AL$69=D493))/4,SUMPRODUCT('[3]Cap IRA'!$F$71:$AL$87,('[3]Cap IRA'!$D$71:$D$87=C493)*('[3]Cap IRA'!$F$70:$AL$70=A493)*('[3]Cap IRA'!$F$69:$AL$69=D493))/5)</f>
        <v>4.4016639268891939</v>
      </c>
      <c r="G493">
        <f t="shared" si="7"/>
        <v>0</v>
      </c>
    </row>
    <row r="494" spans="1:7">
      <c r="A494">
        <v>2030</v>
      </c>
      <c r="B494" t="s">
        <v>21</v>
      </c>
      <c r="C494" t="s">
        <v>16</v>
      </c>
      <c r="D494" t="s">
        <v>31</v>
      </c>
      <c r="E494" cm="1">
        <f t="array" ref="E494">IF(A494=2025,SUMPRODUCT('[3]Cap IRA'!$F$30:$AL$46,('[3]Cap IRA'!$D$30:$D$46=C494)*('[3]Cap IRA'!$F$29:$AL$29=A494)*('[3]Cap IRA'!$F$28:$AL$28=D494))/4,SUMPRODUCT('[3]Cap IRA'!$F$30:$AL$46,('[3]Cap IRA'!$D$30:$D$46=C494)*('[3]Cap IRA'!$F$29:$AL$29=A494)*('[3]Cap IRA'!$F$28:$AL$28=D494))/5)</f>
        <v>0</v>
      </c>
      <c r="F494" cm="1">
        <f t="array" ref="F494">IF(A494=2025,SUMPRODUCT('[3]Cap IRA'!$F$71:$AL$87,('[3]Cap IRA'!$D$71:$D$87=C494)*('[3]Cap IRA'!$F$70:$AL$70=A494)*('[3]Cap IRA'!$F$69:$AL$69=D494))/4,SUMPRODUCT('[3]Cap IRA'!$F$71:$AL$87,('[3]Cap IRA'!$D$71:$D$87=C494)*('[3]Cap IRA'!$F$70:$AL$70=A494)*('[3]Cap IRA'!$F$69:$AL$69=D494))/5)</f>
        <v>0</v>
      </c>
      <c r="G494">
        <f t="shared" si="7"/>
        <v>0</v>
      </c>
    </row>
    <row r="495" spans="1:7">
      <c r="A495">
        <v>2035</v>
      </c>
      <c r="B495" t="s">
        <v>21</v>
      </c>
      <c r="C495" t="s">
        <v>0</v>
      </c>
      <c r="D495" t="s">
        <v>31</v>
      </c>
      <c r="E495" cm="1">
        <f t="array" ref="E495">IF(A495=2025,SUMPRODUCT('[3]Cap IRA'!$F$30:$AL$46,('[3]Cap IRA'!$D$30:$D$46=C495)*('[3]Cap IRA'!$F$29:$AL$29=A495)*('[3]Cap IRA'!$F$28:$AL$28=D495))/4,SUMPRODUCT('[3]Cap IRA'!$F$30:$AL$46,('[3]Cap IRA'!$D$30:$D$46=C495)*('[3]Cap IRA'!$F$29:$AL$29=A495)*('[3]Cap IRA'!$F$28:$AL$28=D495))/5)</f>
        <v>0</v>
      </c>
      <c r="F495" cm="1">
        <f t="array" ref="F495">IF(A495=2025,SUMPRODUCT('[3]Cap IRA'!$F$71:$AL$87,('[3]Cap IRA'!$D$71:$D$87=C495)*('[3]Cap IRA'!$F$70:$AL$70=A495)*('[3]Cap IRA'!$F$69:$AL$69=D495))/4,SUMPRODUCT('[3]Cap IRA'!$F$71:$AL$87,('[3]Cap IRA'!$D$71:$D$87=C495)*('[3]Cap IRA'!$F$70:$AL$70=A495)*('[3]Cap IRA'!$F$69:$AL$69=D495))/5)</f>
        <v>0</v>
      </c>
      <c r="G495">
        <f t="shared" si="7"/>
        <v>0</v>
      </c>
    </row>
    <row r="496" spans="1:7">
      <c r="A496">
        <v>2035</v>
      </c>
      <c r="B496" t="s">
        <v>21</v>
      </c>
      <c r="C496" t="s">
        <v>1</v>
      </c>
      <c r="D496" t="s">
        <v>31</v>
      </c>
      <c r="E496" cm="1">
        <f t="array" ref="E496">IF(A496=2025,SUMPRODUCT('[3]Cap IRA'!$F$30:$AL$46,('[3]Cap IRA'!$D$30:$D$46=C496)*('[3]Cap IRA'!$F$29:$AL$29=A496)*('[3]Cap IRA'!$F$28:$AL$28=D496))/4,SUMPRODUCT('[3]Cap IRA'!$F$30:$AL$46,('[3]Cap IRA'!$D$30:$D$46=C496)*('[3]Cap IRA'!$F$29:$AL$29=A496)*('[3]Cap IRA'!$F$28:$AL$28=D496))/5)</f>
        <v>-9.5976204761427658E-11</v>
      </c>
      <c r="F496" cm="1">
        <f t="array" ref="F496">IF(A496=2025,SUMPRODUCT('[3]Cap IRA'!$F$71:$AL$87,('[3]Cap IRA'!$D$71:$D$87=C496)*('[3]Cap IRA'!$F$70:$AL$70=A496)*('[3]Cap IRA'!$F$69:$AL$69=D496))/4,SUMPRODUCT('[3]Cap IRA'!$F$71:$AL$87,('[3]Cap IRA'!$D$71:$D$87=C496)*('[3]Cap IRA'!$F$70:$AL$70=A496)*('[3]Cap IRA'!$F$69:$AL$69=D496))/5)</f>
        <v>-9.5976204761427658E-11</v>
      </c>
      <c r="G496">
        <f t="shared" si="7"/>
        <v>0</v>
      </c>
    </row>
    <row r="497" spans="1:7">
      <c r="A497">
        <v>2035</v>
      </c>
      <c r="B497" t="s">
        <v>21</v>
      </c>
      <c r="C497" t="s">
        <v>2</v>
      </c>
      <c r="D497" t="s">
        <v>31</v>
      </c>
      <c r="E497" cm="1">
        <f t="array" ref="E497">IF(A497=2025,SUMPRODUCT('[3]Cap IRA'!$F$30:$AL$46,('[3]Cap IRA'!$D$30:$D$46=C497)*('[3]Cap IRA'!$F$29:$AL$29=A497)*('[3]Cap IRA'!$F$28:$AL$28=D497))/4,SUMPRODUCT('[3]Cap IRA'!$F$30:$AL$46,('[3]Cap IRA'!$D$30:$D$46=C497)*('[3]Cap IRA'!$F$29:$AL$29=A497)*('[3]Cap IRA'!$F$28:$AL$28=D497))/5)</f>
        <v>0</v>
      </c>
      <c r="F497" cm="1">
        <f t="array" ref="F497">IF(A497=2025,SUMPRODUCT('[3]Cap IRA'!$F$71:$AL$87,('[3]Cap IRA'!$D$71:$D$87=C497)*('[3]Cap IRA'!$F$70:$AL$70=A497)*('[3]Cap IRA'!$F$69:$AL$69=D497))/4,SUMPRODUCT('[3]Cap IRA'!$F$71:$AL$87,('[3]Cap IRA'!$D$71:$D$87=C497)*('[3]Cap IRA'!$F$70:$AL$70=A497)*('[3]Cap IRA'!$F$69:$AL$69=D497))/5)</f>
        <v>0</v>
      </c>
      <c r="G497">
        <f t="shared" si="7"/>
        <v>0</v>
      </c>
    </row>
    <row r="498" spans="1:7">
      <c r="A498">
        <v>2035</v>
      </c>
      <c r="B498" t="s">
        <v>21</v>
      </c>
      <c r="C498" t="s">
        <v>3</v>
      </c>
      <c r="D498" t="s">
        <v>31</v>
      </c>
      <c r="E498" cm="1">
        <f t="array" ref="E498">IF(A498=2025,SUMPRODUCT('[3]Cap IRA'!$F$30:$AL$46,('[3]Cap IRA'!$D$30:$D$46=C498)*('[3]Cap IRA'!$F$29:$AL$29=A498)*('[3]Cap IRA'!$F$28:$AL$28=D498))/4,SUMPRODUCT('[3]Cap IRA'!$F$30:$AL$46,('[3]Cap IRA'!$D$30:$D$46=C498)*('[3]Cap IRA'!$F$29:$AL$29=A498)*('[3]Cap IRA'!$F$28:$AL$28=D498))/5)</f>
        <v>-2.7299183891518197E-3</v>
      </c>
      <c r="F498" cm="1">
        <f t="array" ref="F498">IF(A498=2025,SUMPRODUCT('[3]Cap IRA'!$F$71:$AL$87,('[3]Cap IRA'!$D$71:$D$87=C498)*('[3]Cap IRA'!$F$70:$AL$70=A498)*('[3]Cap IRA'!$F$69:$AL$69=D498))/4,SUMPRODUCT('[3]Cap IRA'!$F$71:$AL$87,('[3]Cap IRA'!$D$71:$D$87=C498)*('[3]Cap IRA'!$F$70:$AL$70=A498)*('[3]Cap IRA'!$F$69:$AL$69=D498))/5)</f>
        <v>-2.7299183891518197E-3</v>
      </c>
      <c r="G498">
        <f t="shared" si="7"/>
        <v>0</v>
      </c>
    </row>
    <row r="499" spans="1:7">
      <c r="A499">
        <v>2035</v>
      </c>
      <c r="B499" t="s">
        <v>21</v>
      </c>
      <c r="C499" t="s">
        <v>4</v>
      </c>
      <c r="D499" t="s">
        <v>31</v>
      </c>
      <c r="E499" cm="1">
        <f t="array" ref="E499">IF(A499=2025,SUMPRODUCT('[3]Cap IRA'!$F$30:$AL$46,('[3]Cap IRA'!$D$30:$D$46=C499)*('[3]Cap IRA'!$F$29:$AL$29=A499)*('[3]Cap IRA'!$F$28:$AL$28=D499))/4,SUMPRODUCT('[3]Cap IRA'!$F$30:$AL$46,('[3]Cap IRA'!$D$30:$D$46=C499)*('[3]Cap IRA'!$F$29:$AL$29=A499)*('[3]Cap IRA'!$F$28:$AL$28=D499))/5)</f>
        <v>3.1035867209538991E-10</v>
      </c>
      <c r="F499" cm="1">
        <f t="array" ref="F499">IF(A499=2025,SUMPRODUCT('[3]Cap IRA'!$F$71:$AL$87,('[3]Cap IRA'!$D$71:$D$87=C499)*('[3]Cap IRA'!$F$70:$AL$70=A499)*('[3]Cap IRA'!$F$69:$AL$69=D499))/4,SUMPRODUCT('[3]Cap IRA'!$F$71:$AL$87,('[3]Cap IRA'!$D$71:$D$87=C499)*('[3]Cap IRA'!$F$70:$AL$70=A499)*('[3]Cap IRA'!$F$69:$AL$69=D499))/5)</f>
        <v>3.1035867209538991E-10</v>
      </c>
      <c r="G499">
        <f t="shared" si="7"/>
        <v>0</v>
      </c>
    </row>
    <row r="500" spans="1:7">
      <c r="A500">
        <v>2035</v>
      </c>
      <c r="B500" t="s">
        <v>21</v>
      </c>
      <c r="C500" t="s">
        <v>5</v>
      </c>
      <c r="D500" t="s">
        <v>31</v>
      </c>
      <c r="E500" cm="1">
        <f t="array" ref="E500">IF(A500=2025,SUMPRODUCT('[3]Cap IRA'!$F$30:$AL$46,('[3]Cap IRA'!$D$30:$D$46=C500)*('[3]Cap IRA'!$F$29:$AL$29=A500)*('[3]Cap IRA'!$F$28:$AL$28=D500))/4,SUMPRODUCT('[3]Cap IRA'!$F$30:$AL$46,('[3]Cap IRA'!$D$30:$D$46=C500)*('[3]Cap IRA'!$F$29:$AL$29=A500)*('[3]Cap IRA'!$F$28:$AL$28=D500))/5)</f>
        <v>-10.568616824650936</v>
      </c>
      <c r="F500" cm="1">
        <f t="array" ref="F500">IF(A500=2025,SUMPRODUCT('[3]Cap IRA'!$F$71:$AL$87,('[3]Cap IRA'!$D$71:$D$87=C500)*('[3]Cap IRA'!$F$70:$AL$70=A500)*('[3]Cap IRA'!$F$69:$AL$69=D500))/4,SUMPRODUCT('[3]Cap IRA'!$F$71:$AL$87,('[3]Cap IRA'!$D$71:$D$87=C500)*('[3]Cap IRA'!$F$70:$AL$70=A500)*('[3]Cap IRA'!$F$69:$AL$69=D500))/5)</f>
        <v>-10.568616824650936</v>
      </c>
      <c r="G500">
        <f t="shared" si="7"/>
        <v>0</v>
      </c>
    </row>
    <row r="501" spans="1:7">
      <c r="A501">
        <v>2035</v>
      </c>
      <c r="B501" t="s">
        <v>21</v>
      </c>
      <c r="C501" t="s">
        <v>6</v>
      </c>
      <c r="D501" t="s">
        <v>31</v>
      </c>
      <c r="E501" cm="1">
        <f t="array" ref="E501">IF(A501=2025,SUMPRODUCT('[3]Cap IRA'!$F$30:$AL$46,('[3]Cap IRA'!$D$30:$D$46=C501)*('[3]Cap IRA'!$F$29:$AL$29=A501)*('[3]Cap IRA'!$F$28:$AL$28=D501))/4,SUMPRODUCT('[3]Cap IRA'!$F$30:$AL$46,('[3]Cap IRA'!$D$30:$D$46=C501)*('[3]Cap IRA'!$F$29:$AL$29=A501)*('[3]Cap IRA'!$F$28:$AL$28=D501))/5)</f>
        <v>8.1085490677423882E-8</v>
      </c>
      <c r="F501" cm="1">
        <f t="array" ref="F501">IF(A501=2025,SUMPRODUCT('[3]Cap IRA'!$F$71:$AL$87,('[3]Cap IRA'!$D$71:$D$87=C501)*('[3]Cap IRA'!$F$70:$AL$70=A501)*('[3]Cap IRA'!$F$69:$AL$69=D501))/4,SUMPRODUCT('[3]Cap IRA'!$F$71:$AL$87,('[3]Cap IRA'!$D$71:$D$87=C501)*('[3]Cap IRA'!$F$70:$AL$70=A501)*('[3]Cap IRA'!$F$69:$AL$69=D501))/5)</f>
        <v>8.1085490677423882E-8</v>
      </c>
      <c r="G501">
        <f t="shared" si="7"/>
        <v>0</v>
      </c>
    </row>
    <row r="502" spans="1:7">
      <c r="A502">
        <v>2035</v>
      </c>
      <c r="B502" t="s">
        <v>21</v>
      </c>
      <c r="C502" t="s">
        <v>7</v>
      </c>
      <c r="D502" t="s">
        <v>31</v>
      </c>
      <c r="E502" cm="1">
        <f t="array" ref="E502">IF(A502=2025,SUMPRODUCT('[3]Cap IRA'!$F$30:$AL$46,('[3]Cap IRA'!$D$30:$D$46=C502)*('[3]Cap IRA'!$F$29:$AL$29=A502)*('[3]Cap IRA'!$F$28:$AL$28=D502))/4,SUMPRODUCT('[3]Cap IRA'!$F$30:$AL$46,('[3]Cap IRA'!$D$30:$D$46=C502)*('[3]Cap IRA'!$F$29:$AL$29=A502)*('[3]Cap IRA'!$F$28:$AL$28=D502))/5)</f>
        <v>-1.9091674204832203</v>
      </c>
      <c r="F502" cm="1">
        <f t="array" ref="F502">IF(A502=2025,SUMPRODUCT('[3]Cap IRA'!$F$71:$AL$87,('[3]Cap IRA'!$D$71:$D$87=C502)*('[3]Cap IRA'!$F$70:$AL$70=A502)*('[3]Cap IRA'!$F$69:$AL$69=D502))/4,SUMPRODUCT('[3]Cap IRA'!$F$71:$AL$87,('[3]Cap IRA'!$D$71:$D$87=C502)*('[3]Cap IRA'!$F$70:$AL$70=A502)*('[3]Cap IRA'!$F$69:$AL$69=D502))/5)</f>
        <v>-1.9091674204832203</v>
      </c>
      <c r="G502">
        <f t="shared" si="7"/>
        <v>0</v>
      </c>
    </row>
    <row r="503" spans="1:7">
      <c r="A503">
        <v>2035</v>
      </c>
      <c r="B503" t="s">
        <v>21</v>
      </c>
      <c r="C503" t="s">
        <v>8</v>
      </c>
      <c r="D503" t="s">
        <v>31</v>
      </c>
      <c r="E503" cm="1">
        <f t="array" ref="E503">IF(A503=2025,SUMPRODUCT('[3]Cap IRA'!$F$30:$AL$46,('[3]Cap IRA'!$D$30:$D$46=C503)*('[3]Cap IRA'!$F$29:$AL$29=A503)*('[3]Cap IRA'!$F$28:$AL$28=D503))/4,SUMPRODUCT('[3]Cap IRA'!$F$30:$AL$46,('[3]Cap IRA'!$D$30:$D$46=C503)*('[3]Cap IRA'!$F$29:$AL$29=A503)*('[3]Cap IRA'!$F$28:$AL$28=D503))/5)</f>
        <v>7.6056036243943306E-8</v>
      </c>
      <c r="F503" cm="1">
        <f t="array" ref="F503">IF(A503=2025,SUMPRODUCT('[3]Cap IRA'!$F$71:$AL$87,('[3]Cap IRA'!$D$71:$D$87=C503)*('[3]Cap IRA'!$F$70:$AL$70=A503)*('[3]Cap IRA'!$F$69:$AL$69=D503))/4,SUMPRODUCT('[3]Cap IRA'!$F$71:$AL$87,('[3]Cap IRA'!$D$71:$D$87=C503)*('[3]Cap IRA'!$F$70:$AL$70=A503)*('[3]Cap IRA'!$F$69:$AL$69=D503))/5)</f>
        <v>7.6056036243943306E-8</v>
      </c>
      <c r="G503">
        <f t="shared" si="7"/>
        <v>0</v>
      </c>
    </row>
    <row r="504" spans="1:7">
      <c r="A504">
        <v>2035</v>
      </c>
      <c r="B504" t="s">
        <v>21</v>
      </c>
      <c r="C504" t="s">
        <v>9</v>
      </c>
      <c r="D504" t="s">
        <v>31</v>
      </c>
      <c r="E504" cm="1">
        <f t="array" ref="E504">IF(A504=2025,SUMPRODUCT('[3]Cap IRA'!$F$30:$AL$46,('[3]Cap IRA'!$D$30:$D$46=C504)*('[3]Cap IRA'!$F$29:$AL$29=A504)*('[3]Cap IRA'!$F$28:$AL$28=D504))/4,SUMPRODUCT('[3]Cap IRA'!$F$30:$AL$46,('[3]Cap IRA'!$D$30:$D$46=C504)*('[3]Cap IRA'!$F$29:$AL$29=A504)*('[3]Cap IRA'!$F$28:$AL$28=D504))/5)</f>
        <v>-2.1868409731449048</v>
      </c>
      <c r="F504" cm="1">
        <f t="array" ref="F504">IF(A504=2025,SUMPRODUCT('[3]Cap IRA'!$F$71:$AL$87,('[3]Cap IRA'!$D$71:$D$87=C504)*('[3]Cap IRA'!$F$70:$AL$70=A504)*('[3]Cap IRA'!$F$69:$AL$69=D504))/4,SUMPRODUCT('[3]Cap IRA'!$F$71:$AL$87,('[3]Cap IRA'!$D$71:$D$87=C504)*('[3]Cap IRA'!$F$70:$AL$70=A504)*('[3]Cap IRA'!$F$69:$AL$69=D504))/5)</f>
        <v>-2.1868409731449048</v>
      </c>
      <c r="G504">
        <f t="shared" si="7"/>
        <v>0</v>
      </c>
    </row>
    <row r="505" spans="1:7">
      <c r="A505">
        <v>2035</v>
      </c>
      <c r="B505" t="s">
        <v>21</v>
      </c>
      <c r="C505" t="s">
        <v>10</v>
      </c>
      <c r="D505" t="s">
        <v>31</v>
      </c>
      <c r="E505" cm="1">
        <f t="array" ref="E505">IF(A505=2025,SUMPRODUCT('[3]Cap IRA'!$F$30:$AL$46,('[3]Cap IRA'!$D$30:$D$46=C505)*('[3]Cap IRA'!$F$29:$AL$29=A505)*('[3]Cap IRA'!$F$28:$AL$28=D505))/4,SUMPRODUCT('[3]Cap IRA'!$F$30:$AL$46,('[3]Cap IRA'!$D$30:$D$46=C505)*('[3]Cap IRA'!$F$29:$AL$29=A505)*('[3]Cap IRA'!$F$28:$AL$28=D505))/5)</f>
        <v>0</v>
      </c>
      <c r="F505" cm="1">
        <f t="array" ref="F505">IF(A505=2025,SUMPRODUCT('[3]Cap IRA'!$F$71:$AL$87,('[3]Cap IRA'!$D$71:$D$87=C505)*('[3]Cap IRA'!$F$70:$AL$70=A505)*('[3]Cap IRA'!$F$69:$AL$69=D505))/4,SUMPRODUCT('[3]Cap IRA'!$F$71:$AL$87,('[3]Cap IRA'!$D$71:$D$87=C505)*('[3]Cap IRA'!$F$70:$AL$70=A505)*('[3]Cap IRA'!$F$69:$AL$69=D505))/5)</f>
        <v>0</v>
      </c>
      <c r="G505">
        <f t="shared" si="7"/>
        <v>0</v>
      </c>
    </row>
    <row r="506" spans="1:7">
      <c r="A506">
        <v>2035</v>
      </c>
      <c r="B506" t="s">
        <v>21</v>
      </c>
      <c r="C506" t="s">
        <v>11</v>
      </c>
      <c r="D506" t="s">
        <v>31</v>
      </c>
      <c r="E506" cm="1">
        <f t="array" ref="E506">IF(A506=2025,SUMPRODUCT('[3]Cap IRA'!$F$30:$AL$46,('[3]Cap IRA'!$D$30:$D$46=C506)*('[3]Cap IRA'!$F$29:$AL$29=A506)*('[3]Cap IRA'!$F$28:$AL$28=D506))/4,SUMPRODUCT('[3]Cap IRA'!$F$30:$AL$46,('[3]Cap IRA'!$D$30:$D$46=C506)*('[3]Cap IRA'!$F$29:$AL$29=A506)*('[3]Cap IRA'!$F$28:$AL$28=D506))/5)</f>
        <v>31.139000015777619</v>
      </c>
      <c r="F506" cm="1">
        <f t="array" ref="F506">IF(A506=2025,SUMPRODUCT('[3]Cap IRA'!$F$71:$AL$87,('[3]Cap IRA'!$D$71:$D$87=C506)*('[3]Cap IRA'!$F$70:$AL$70=A506)*('[3]Cap IRA'!$F$69:$AL$69=D506))/4,SUMPRODUCT('[3]Cap IRA'!$F$71:$AL$87,('[3]Cap IRA'!$D$71:$D$87=C506)*('[3]Cap IRA'!$F$70:$AL$70=A506)*('[3]Cap IRA'!$F$69:$AL$69=D506))/5)</f>
        <v>31.139000015777619</v>
      </c>
      <c r="G506">
        <f t="shared" si="7"/>
        <v>0</v>
      </c>
    </row>
    <row r="507" spans="1:7">
      <c r="A507">
        <v>2035</v>
      </c>
      <c r="B507" t="s">
        <v>21</v>
      </c>
      <c r="C507" t="s">
        <v>12</v>
      </c>
      <c r="D507" t="s">
        <v>31</v>
      </c>
      <c r="E507" cm="1">
        <f t="array" ref="E507">IF(A507=2025,SUMPRODUCT('[3]Cap IRA'!$F$30:$AL$46,('[3]Cap IRA'!$D$30:$D$46=C507)*('[3]Cap IRA'!$F$29:$AL$29=A507)*('[3]Cap IRA'!$F$28:$AL$28=D507))/4,SUMPRODUCT('[3]Cap IRA'!$F$30:$AL$46,('[3]Cap IRA'!$D$30:$D$46=C507)*('[3]Cap IRA'!$F$29:$AL$29=A507)*('[3]Cap IRA'!$F$28:$AL$28=D507))/5)</f>
        <v>22.910258608422179</v>
      </c>
      <c r="F507" cm="1">
        <f t="array" ref="F507">IF(A507=2025,SUMPRODUCT('[3]Cap IRA'!$F$71:$AL$87,('[3]Cap IRA'!$D$71:$D$87=C507)*('[3]Cap IRA'!$F$70:$AL$70=A507)*('[3]Cap IRA'!$F$69:$AL$69=D507))/4,SUMPRODUCT('[3]Cap IRA'!$F$71:$AL$87,('[3]Cap IRA'!$D$71:$D$87=C507)*('[3]Cap IRA'!$F$70:$AL$70=A507)*('[3]Cap IRA'!$F$69:$AL$69=D507))/5)</f>
        <v>22.910258608422179</v>
      </c>
      <c r="G507">
        <f t="shared" si="7"/>
        <v>0</v>
      </c>
    </row>
    <row r="508" spans="1:7">
      <c r="A508">
        <v>2035</v>
      </c>
      <c r="B508" t="s">
        <v>21</v>
      </c>
      <c r="C508" t="s">
        <v>13</v>
      </c>
      <c r="D508" t="s">
        <v>31</v>
      </c>
      <c r="E508" cm="1">
        <f t="array" ref="E508">IF(A508=2025,SUMPRODUCT('[3]Cap IRA'!$F$30:$AL$46,('[3]Cap IRA'!$D$30:$D$46=C508)*('[3]Cap IRA'!$F$29:$AL$29=A508)*('[3]Cap IRA'!$F$28:$AL$28=D508))/4,SUMPRODUCT('[3]Cap IRA'!$F$30:$AL$46,('[3]Cap IRA'!$D$30:$D$46=C508)*('[3]Cap IRA'!$F$29:$AL$29=A508)*('[3]Cap IRA'!$F$28:$AL$28=D508))/5)</f>
        <v>4.9774843176968115</v>
      </c>
      <c r="F508" cm="1">
        <f t="array" ref="F508">IF(A508=2025,SUMPRODUCT('[3]Cap IRA'!$F$71:$AL$87,('[3]Cap IRA'!$D$71:$D$87=C508)*('[3]Cap IRA'!$F$70:$AL$70=A508)*('[3]Cap IRA'!$F$69:$AL$69=D508))/4,SUMPRODUCT('[3]Cap IRA'!$F$71:$AL$87,('[3]Cap IRA'!$D$71:$D$87=C508)*('[3]Cap IRA'!$F$70:$AL$70=A508)*('[3]Cap IRA'!$F$69:$AL$69=D508))/5)</f>
        <v>4.9774843176968115</v>
      </c>
      <c r="G508">
        <f t="shared" si="7"/>
        <v>0</v>
      </c>
    </row>
    <row r="509" spans="1:7">
      <c r="A509">
        <v>2035</v>
      </c>
      <c r="B509" t="s">
        <v>21</v>
      </c>
      <c r="C509" t="s">
        <v>14</v>
      </c>
      <c r="D509" t="s">
        <v>31</v>
      </c>
      <c r="E509" cm="1">
        <f t="array" ref="E509">IF(A509=2025,SUMPRODUCT('[3]Cap IRA'!$F$30:$AL$46,('[3]Cap IRA'!$D$30:$D$46=C509)*('[3]Cap IRA'!$F$29:$AL$29=A509)*('[3]Cap IRA'!$F$28:$AL$28=D509))/4,SUMPRODUCT('[3]Cap IRA'!$F$30:$AL$46,('[3]Cap IRA'!$D$30:$D$46=C509)*('[3]Cap IRA'!$F$29:$AL$29=A509)*('[3]Cap IRA'!$F$28:$AL$28=D509))/5)</f>
        <v>7.5379901839922598E-8</v>
      </c>
      <c r="F509" cm="1">
        <f t="array" ref="F509">IF(A509=2025,SUMPRODUCT('[3]Cap IRA'!$F$71:$AL$87,('[3]Cap IRA'!$D$71:$D$87=C509)*('[3]Cap IRA'!$F$70:$AL$70=A509)*('[3]Cap IRA'!$F$69:$AL$69=D509))/4,SUMPRODUCT('[3]Cap IRA'!$F$71:$AL$87,('[3]Cap IRA'!$D$71:$D$87=C509)*('[3]Cap IRA'!$F$70:$AL$70=A509)*('[3]Cap IRA'!$F$69:$AL$69=D509))/5)</f>
        <v>7.5379901839922598E-8</v>
      </c>
      <c r="G509">
        <f t="shared" si="7"/>
        <v>0</v>
      </c>
    </row>
    <row r="510" spans="1:7">
      <c r="A510">
        <v>2035</v>
      </c>
      <c r="B510" t="s">
        <v>21</v>
      </c>
      <c r="C510" t="s">
        <v>15</v>
      </c>
      <c r="D510" t="s">
        <v>31</v>
      </c>
      <c r="E510" cm="1">
        <f t="array" ref="E510">IF(A510=2025,SUMPRODUCT('[3]Cap IRA'!$F$30:$AL$46,('[3]Cap IRA'!$D$30:$D$46=C510)*('[3]Cap IRA'!$F$29:$AL$29=A510)*('[3]Cap IRA'!$F$28:$AL$28=D510))/4,SUMPRODUCT('[3]Cap IRA'!$F$30:$AL$46,('[3]Cap IRA'!$D$30:$D$46=C510)*('[3]Cap IRA'!$F$29:$AL$29=A510)*('[3]Cap IRA'!$F$28:$AL$28=D510))/5)</f>
        <v>16.474454217985588</v>
      </c>
      <c r="F510" cm="1">
        <f t="array" ref="F510">IF(A510=2025,SUMPRODUCT('[3]Cap IRA'!$F$71:$AL$87,('[3]Cap IRA'!$D$71:$D$87=C510)*('[3]Cap IRA'!$F$70:$AL$70=A510)*('[3]Cap IRA'!$F$69:$AL$69=D510))/4,SUMPRODUCT('[3]Cap IRA'!$F$71:$AL$87,('[3]Cap IRA'!$D$71:$D$87=C510)*('[3]Cap IRA'!$F$70:$AL$70=A510)*('[3]Cap IRA'!$F$69:$AL$69=D510))/5)</f>
        <v>16.474454217985588</v>
      </c>
      <c r="G510">
        <f t="shared" si="7"/>
        <v>0</v>
      </c>
    </row>
    <row r="511" spans="1:7">
      <c r="A511">
        <v>2035</v>
      </c>
      <c r="B511" t="s">
        <v>21</v>
      </c>
      <c r="C511" t="s">
        <v>16</v>
      </c>
      <c r="D511" t="s">
        <v>31</v>
      </c>
      <c r="E511" cm="1">
        <f t="array" ref="E511">IF(A511=2025,SUMPRODUCT('[3]Cap IRA'!$F$30:$AL$46,('[3]Cap IRA'!$D$30:$D$46=C511)*('[3]Cap IRA'!$F$29:$AL$29=A511)*('[3]Cap IRA'!$F$28:$AL$28=D511))/4,SUMPRODUCT('[3]Cap IRA'!$F$30:$AL$46,('[3]Cap IRA'!$D$30:$D$46=C511)*('[3]Cap IRA'!$F$29:$AL$29=A511)*('[3]Cap IRA'!$F$28:$AL$28=D511))/5)</f>
        <v>0</v>
      </c>
      <c r="F511" cm="1">
        <f t="array" ref="F511">IF(A511=2025,SUMPRODUCT('[3]Cap IRA'!$F$71:$AL$87,('[3]Cap IRA'!$D$71:$D$87=C511)*('[3]Cap IRA'!$F$70:$AL$70=A511)*('[3]Cap IRA'!$F$69:$AL$69=D511))/4,SUMPRODUCT('[3]Cap IRA'!$F$71:$AL$87,('[3]Cap IRA'!$D$71:$D$87=C511)*('[3]Cap IRA'!$F$70:$AL$70=A511)*('[3]Cap IRA'!$F$69:$AL$69=D511))/5)</f>
        <v>0</v>
      </c>
      <c r="G511">
        <f t="shared" si="7"/>
        <v>0</v>
      </c>
    </row>
    <row r="512" spans="1:7">
      <c r="A512">
        <v>2025</v>
      </c>
      <c r="B512" t="s">
        <v>21</v>
      </c>
      <c r="C512" t="s">
        <v>0</v>
      </c>
      <c r="D512" t="s">
        <v>32</v>
      </c>
      <c r="E512" cm="1">
        <f t="array" ref="E512">IF(A512=2025,SUMPRODUCT('[3]Cap IRA'!$F$30:$AL$46,('[3]Cap IRA'!$D$30:$D$46=C512)*('[3]Cap IRA'!$F$29:$AL$29=A512)*('[3]Cap IRA'!$F$28:$AL$28=D512))/4,SUMPRODUCT('[3]Cap IRA'!$F$30:$AL$46,('[3]Cap IRA'!$D$30:$D$46=C512)*('[3]Cap IRA'!$F$29:$AL$29=A512)*('[3]Cap IRA'!$F$28:$AL$28=D512))/5)</f>
        <v>0.125</v>
      </c>
      <c r="F512" cm="1">
        <f t="array" ref="F512">IF(A512=2025,SUMPRODUCT('[3]Cap IRA'!$F$71:$AL$87,('[3]Cap IRA'!$D$71:$D$87=C512)*('[3]Cap IRA'!$F$70:$AL$70=A512)*('[3]Cap IRA'!$F$69:$AL$69=D512))/4,SUMPRODUCT('[3]Cap IRA'!$F$71:$AL$87,('[3]Cap IRA'!$D$71:$D$87=C512)*('[3]Cap IRA'!$F$70:$AL$70=A512)*('[3]Cap IRA'!$F$69:$AL$69=D512))/5)</f>
        <v>0.125</v>
      </c>
      <c r="G512">
        <f t="shared" si="7"/>
        <v>0</v>
      </c>
    </row>
    <row r="513" spans="1:7">
      <c r="A513">
        <v>2025</v>
      </c>
      <c r="B513" t="s">
        <v>21</v>
      </c>
      <c r="C513" t="s">
        <v>1</v>
      </c>
      <c r="D513" t="s">
        <v>32</v>
      </c>
      <c r="E513" cm="1">
        <f t="array" ref="E513">IF(A513=2025,SUMPRODUCT('[3]Cap IRA'!$F$30:$AL$46,('[3]Cap IRA'!$D$30:$D$46=C513)*('[3]Cap IRA'!$F$29:$AL$29=A513)*('[3]Cap IRA'!$F$28:$AL$28=D513))/4,SUMPRODUCT('[3]Cap IRA'!$F$30:$AL$46,('[3]Cap IRA'!$D$30:$D$46=C513)*('[3]Cap IRA'!$F$29:$AL$29=A513)*('[3]Cap IRA'!$F$28:$AL$28=D513))/5)</f>
        <v>0</v>
      </c>
      <c r="F513" cm="1">
        <f t="array" ref="F513">IF(A513=2025,SUMPRODUCT('[3]Cap IRA'!$F$71:$AL$87,('[3]Cap IRA'!$D$71:$D$87=C513)*('[3]Cap IRA'!$F$70:$AL$70=A513)*('[3]Cap IRA'!$F$69:$AL$69=D513))/4,SUMPRODUCT('[3]Cap IRA'!$F$71:$AL$87,('[3]Cap IRA'!$D$71:$D$87=C513)*('[3]Cap IRA'!$F$70:$AL$70=A513)*('[3]Cap IRA'!$F$69:$AL$69=D513))/5)</f>
        <v>0</v>
      </c>
      <c r="G513">
        <f t="shared" si="7"/>
        <v>0</v>
      </c>
    </row>
    <row r="514" spans="1:7">
      <c r="A514">
        <v>2025</v>
      </c>
      <c r="B514" t="s">
        <v>21</v>
      </c>
      <c r="C514" t="s">
        <v>2</v>
      </c>
      <c r="D514" t="s">
        <v>32</v>
      </c>
      <c r="E514" cm="1">
        <f t="array" ref="E514">IF(A514=2025,SUMPRODUCT('[3]Cap IRA'!$F$30:$AL$46,('[3]Cap IRA'!$D$30:$D$46=C514)*('[3]Cap IRA'!$F$29:$AL$29=A514)*('[3]Cap IRA'!$F$28:$AL$28=D514))/4,SUMPRODUCT('[3]Cap IRA'!$F$30:$AL$46,('[3]Cap IRA'!$D$30:$D$46=C514)*('[3]Cap IRA'!$F$29:$AL$29=A514)*('[3]Cap IRA'!$F$28:$AL$28=D514))/5)</f>
        <v>1</v>
      </c>
      <c r="F514" cm="1">
        <f t="array" ref="F514">IF(A514=2025,SUMPRODUCT('[3]Cap IRA'!$F$71:$AL$87,('[3]Cap IRA'!$D$71:$D$87=C514)*('[3]Cap IRA'!$F$70:$AL$70=A514)*('[3]Cap IRA'!$F$69:$AL$69=D514))/4,SUMPRODUCT('[3]Cap IRA'!$F$71:$AL$87,('[3]Cap IRA'!$D$71:$D$87=C514)*('[3]Cap IRA'!$F$70:$AL$70=A514)*('[3]Cap IRA'!$F$69:$AL$69=D514))/5)</f>
        <v>1</v>
      </c>
      <c r="G514">
        <f t="shared" si="7"/>
        <v>0</v>
      </c>
    </row>
    <row r="515" spans="1:7">
      <c r="A515">
        <v>2025</v>
      </c>
      <c r="B515" t="s">
        <v>21</v>
      </c>
      <c r="C515" t="s">
        <v>3</v>
      </c>
      <c r="D515" t="s">
        <v>32</v>
      </c>
      <c r="E515" cm="1">
        <f t="array" ref="E515">IF(A515=2025,SUMPRODUCT('[3]Cap IRA'!$F$30:$AL$46,('[3]Cap IRA'!$D$30:$D$46=C515)*('[3]Cap IRA'!$F$29:$AL$29=A515)*('[3]Cap IRA'!$F$28:$AL$28=D515))/4,SUMPRODUCT('[3]Cap IRA'!$F$30:$AL$46,('[3]Cap IRA'!$D$30:$D$46=C515)*('[3]Cap IRA'!$F$29:$AL$29=A515)*('[3]Cap IRA'!$F$28:$AL$28=D515))/5)</f>
        <v>-9.625</v>
      </c>
      <c r="F515" cm="1">
        <f t="array" ref="F515">IF(A515=2025,SUMPRODUCT('[3]Cap IRA'!$F$71:$AL$87,('[3]Cap IRA'!$D$71:$D$87=C515)*('[3]Cap IRA'!$F$70:$AL$70=A515)*('[3]Cap IRA'!$F$69:$AL$69=D515))/4,SUMPRODUCT('[3]Cap IRA'!$F$71:$AL$87,('[3]Cap IRA'!$D$71:$D$87=C515)*('[3]Cap IRA'!$F$70:$AL$70=A515)*('[3]Cap IRA'!$F$69:$AL$69=D515))/5)</f>
        <v>-9.625</v>
      </c>
      <c r="G515">
        <f t="shared" ref="G515:G578" si="8">E515-F515</f>
        <v>0</v>
      </c>
    </row>
    <row r="516" spans="1:7">
      <c r="A516">
        <v>2025</v>
      </c>
      <c r="B516" t="s">
        <v>21</v>
      </c>
      <c r="C516" t="s">
        <v>4</v>
      </c>
      <c r="D516" t="s">
        <v>32</v>
      </c>
      <c r="E516" cm="1">
        <f t="array" ref="E516">IF(A516=2025,SUMPRODUCT('[3]Cap IRA'!$F$30:$AL$46,('[3]Cap IRA'!$D$30:$D$46=C516)*('[3]Cap IRA'!$F$29:$AL$29=A516)*('[3]Cap IRA'!$F$28:$AL$28=D516))/4,SUMPRODUCT('[3]Cap IRA'!$F$30:$AL$46,('[3]Cap IRA'!$D$30:$D$46=C516)*('[3]Cap IRA'!$F$29:$AL$29=A516)*('[3]Cap IRA'!$F$28:$AL$28=D516))/5)</f>
        <v>0</v>
      </c>
      <c r="F516" cm="1">
        <f t="array" ref="F516">IF(A516=2025,SUMPRODUCT('[3]Cap IRA'!$F$71:$AL$87,('[3]Cap IRA'!$D$71:$D$87=C516)*('[3]Cap IRA'!$F$70:$AL$70=A516)*('[3]Cap IRA'!$F$69:$AL$69=D516))/4,SUMPRODUCT('[3]Cap IRA'!$F$71:$AL$87,('[3]Cap IRA'!$D$71:$D$87=C516)*('[3]Cap IRA'!$F$70:$AL$70=A516)*('[3]Cap IRA'!$F$69:$AL$69=D516))/5)</f>
        <v>0</v>
      </c>
      <c r="G516">
        <f t="shared" si="8"/>
        <v>0</v>
      </c>
    </row>
    <row r="517" spans="1:7">
      <c r="A517">
        <v>2025</v>
      </c>
      <c r="B517" t="s">
        <v>21</v>
      </c>
      <c r="C517" t="s">
        <v>5</v>
      </c>
      <c r="D517" t="s">
        <v>32</v>
      </c>
      <c r="E517" cm="1">
        <f t="array" ref="E517">IF(A517=2025,SUMPRODUCT('[3]Cap IRA'!$F$30:$AL$46,('[3]Cap IRA'!$D$30:$D$46=C517)*('[3]Cap IRA'!$F$29:$AL$29=A517)*('[3]Cap IRA'!$F$28:$AL$28=D517))/4,SUMPRODUCT('[3]Cap IRA'!$F$30:$AL$46,('[3]Cap IRA'!$D$30:$D$46=C517)*('[3]Cap IRA'!$F$29:$AL$29=A517)*('[3]Cap IRA'!$F$28:$AL$28=D517))/5)</f>
        <v>-9.3999999999999986</v>
      </c>
      <c r="F517" cm="1">
        <f t="array" ref="F517">IF(A517=2025,SUMPRODUCT('[3]Cap IRA'!$F$71:$AL$87,('[3]Cap IRA'!$D$71:$D$87=C517)*('[3]Cap IRA'!$F$70:$AL$70=A517)*('[3]Cap IRA'!$F$69:$AL$69=D517))/4,SUMPRODUCT('[3]Cap IRA'!$F$71:$AL$87,('[3]Cap IRA'!$D$71:$D$87=C517)*('[3]Cap IRA'!$F$70:$AL$70=A517)*('[3]Cap IRA'!$F$69:$AL$69=D517))/5)</f>
        <v>-9.3999999999999986</v>
      </c>
      <c r="G517">
        <f t="shared" si="8"/>
        <v>0</v>
      </c>
    </row>
    <row r="518" spans="1:7">
      <c r="A518">
        <v>2025</v>
      </c>
      <c r="B518" t="s">
        <v>21</v>
      </c>
      <c r="C518" t="s">
        <v>6</v>
      </c>
      <c r="D518" t="s">
        <v>32</v>
      </c>
      <c r="E518" cm="1">
        <f t="array" ref="E518">IF(A518=2025,SUMPRODUCT('[3]Cap IRA'!$F$30:$AL$46,('[3]Cap IRA'!$D$30:$D$46=C518)*('[3]Cap IRA'!$F$29:$AL$29=A518)*('[3]Cap IRA'!$F$28:$AL$28=D518))/4,SUMPRODUCT('[3]Cap IRA'!$F$30:$AL$46,('[3]Cap IRA'!$D$30:$D$46=C518)*('[3]Cap IRA'!$F$29:$AL$29=A518)*('[3]Cap IRA'!$F$28:$AL$28=D518))/5)</f>
        <v>0</v>
      </c>
      <c r="F518" cm="1">
        <f t="array" ref="F518">IF(A518=2025,SUMPRODUCT('[3]Cap IRA'!$F$71:$AL$87,('[3]Cap IRA'!$D$71:$D$87=C518)*('[3]Cap IRA'!$F$70:$AL$70=A518)*('[3]Cap IRA'!$F$69:$AL$69=D518))/4,SUMPRODUCT('[3]Cap IRA'!$F$71:$AL$87,('[3]Cap IRA'!$D$71:$D$87=C518)*('[3]Cap IRA'!$F$70:$AL$70=A518)*('[3]Cap IRA'!$F$69:$AL$69=D518))/5)</f>
        <v>0</v>
      </c>
      <c r="G518">
        <f t="shared" si="8"/>
        <v>0</v>
      </c>
    </row>
    <row r="519" spans="1:7">
      <c r="A519">
        <v>2025</v>
      </c>
      <c r="B519" t="s">
        <v>21</v>
      </c>
      <c r="C519" t="s">
        <v>7</v>
      </c>
      <c r="D519" t="s">
        <v>32</v>
      </c>
      <c r="E519" cm="1">
        <f t="array" ref="E519">IF(A519=2025,SUMPRODUCT('[3]Cap IRA'!$F$30:$AL$46,('[3]Cap IRA'!$D$30:$D$46=C519)*('[3]Cap IRA'!$F$29:$AL$29=A519)*('[3]Cap IRA'!$F$28:$AL$28=D519))/4,SUMPRODUCT('[3]Cap IRA'!$F$30:$AL$46,('[3]Cap IRA'!$D$30:$D$46=C519)*('[3]Cap IRA'!$F$29:$AL$29=A519)*('[3]Cap IRA'!$F$28:$AL$28=D519))/5)</f>
        <v>8.0999999999999943</v>
      </c>
      <c r="F519" cm="1">
        <f t="array" ref="F519">IF(A519=2025,SUMPRODUCT('[3]Cap IRA'!$F$71:$AL$87,('[3]Cap IRA'!$D$71:$D$87=C519)*('[3]Cap IRA'!$F$70:$AL$70=A519)*('[3]Cap IRA'!$F$69:$AL$69=D519))/4,SUMPRODUCT('[3]Cap IRA'!$F$71:$AL$87,('[3]Cap IRA'!$D$71:$D$87=C519)*('[3]Cap IRA'!$F$70:$AL$70=A519)*('[3]Cap IRA'!$F$69:$AL$69=D519))/5)</f>
        <v>8.0999999999999943</v>
      </c>
      <c r="G519">
        <f t="shared" si="8"/>
        <v>0</v>
      </c>
    </row>
    <row r="520" spans="1:7">
      <c r="A520">
        <v>2025</v>
      </c>
      <c r="B520" t="s">
        <v>21</v>
      </c>
      <c r="C520" t="s">
        <v>8</v>
      </c>
      <c r="D520" t="s">
        <v>32</v>
      </c>
      <c r="E520" cm="1">
        <f t="array" ref="E520">IF(A520=2025,SUMPRODUCT('[3]Cap IRA'!$F$30:$AL$46,('[3]Cap IRA'!$D$30:$D$46=C520)*('[3]Cap IRA'!$F$29:$AL$29=A520)*('[3]Cap IRA'!$F$28:$AL$28=D520))/4,SUMPRODUCT('[3]Cap IRA'!$F$30:$AL$46,('[3]Cap IRA'!$D$30:$D$46=C520)*('[3]Cap IRA'!$F$29:$AL$29=A520)*('[3]Cap IRA'!$F$28:$AL$28=D520))/5)</f>
        <v>0.125</v>
      </c>
      <c r="F520" cm="1">
        <f t="array" ref="F520">IF(A520=2025,SUMPRODUCT('[3]Cap IRA'!$F$71:$AL$87,('[3]Cap IRA'!$D$71:$D$87=C520)*('[3]Cap IRA'!$F$70:$AL$70=A520)*('[3]Cap IRA'!$F$69:$AL$69=D520))/4,SUMPRODUCT('[3]Cap IRA'!$F$71:$AL$87,('[3]Cap IRA'!$D$71:$D$87=C520)*('[3]Cap IRA'!$F$70:$AL$70=A520)*('[3]Cap IRA'!$F$69:$AL$69=D520))/5)</f>
        <v>0.125</v>
      </c>
      <c r="G520">
        <f t="shared" si="8"/>
        <v>0</v>
      </c>
    </row>
    <row r="521" spans="1:7">
      <c r="A521">
        <v>2025</v>
      </c>
      <c r="B521" t="s">
        <v>21</v>
      </c>
      <c r="C521" t="s">
        <v>9</v>
      </c>
      <c r="D521" t="s">
        <v>32</v>
      </c>
      <c r="E521" cm="1">
        <f t="array" ref="E521">IF(A521=2025,SUMPRODUCT('[3]Cap IRA'!$F$30:$AL$46,('[3]Cap IRA'!$D$30:$D$46=C521)*('[3]Cap IRA'!$F$29:$AL$29=A521)*('[3]Cap IRA'!$F$28:$AL$28=D521))/4,SUMPRODUCT('[3]Cap IRA'!$F$30:$AL$46,('[3]Cap IRA'!$D$30:$D$46=C521)*('[3]Cap IRA'!$F$29:$AL$29=A521)*('[3]Cap IRA'!$F$28:$AL$28=D521))/5)</f>
        <v>-17.375</v>
      </c>
      <c r="F521" cm="1">
        <f t="array" ref="F521">IF(A521=2025,SUMPRODUCT('[3]Cap IRA'!$F$71:$AL$87,('[3]Cap IRA'!$D$71:$D$87=C521)*('[3]Cap IRA'!$F$70:$AL$70=A521)*('[3]Cap IRA'!$F$69:$AL$69=D521))/4,SUMPRODUCT('[3]Cap IRA'!$F$71:$AL$87,('[3]Cap IRA'!$D$71:$D$87=C521)*('[3]Cap IRA'!$F$70:$AL$70=A521)*('[3]Cap IRA'!$F$69:$AL$69=D521))/5)</f>
        <v>-17.375</v>
      </c>
      <c r="G521">
        <f t="shared" si="8"/>
        <v>0</v>
      </c>
    </row>
    <row r="522" spans="1:7">
      <c r="A522">
        <v>2025</v>
      </c>
      <c r="B522" t="s">
        <v>21</v>
      </c>
      <c r="C522" t="s">
        <v>10</v>
      </c>
      <c r="D522" t="s">
        <v>32</v>
      </c>
      <c r="E522" cm="1">
        <f t="array" ref="E522">IF(A522=2025,SUMPRODUCT('[3]Cap IRA'!$F$30:$AL$46,('[3]Cap IRA'!$D$30:$D$46=C522)*('[3]Cap IRA'!$F$29:$AL$29=A522)*('[3]Cap IRA'!$F$28:$AL$28=D522))/4,SUMPRODUCT('[3]Cap IRA'!$F$30:$AL$46,('[3]Cap IRA'!$D$30:$D$46=C522)*('[3]Cap IRA'!$F$29:$AL$29=A522)*('[3]Cap IRA'!$F$28:$AL$28=D522))/5)</f>
        <v>0</v>
      </c>
      <c r="F522" cm="1">
        <f t="array" ref="F522">IF(A522=2025,SUMPRODUCT('[3]Cap IRA'!$F$71:$AL$87,('[3]Cap IRA'!$D$71:$D$87=C522)*('[3]Cap IRA'!$F$70:$AL$70=A522)*('[3]Cap IRA'!$F$69:$AL$69=D522))/4,SUMPRODUCT('[3]Cap IRA'!$F$71:$AL$87,('[3]Cap IRA'!$D$71:$D$87=C522)*('[3]Cap IRA'!$F$70:$AL$70=A522)*('[3]Cap IRA'!$F$69:$AL$69=D522))/5)</f>
        <v>0</v>
      </c>
      <c r="G522">
        <f t="shared" si="8"/>
        <v>0</v>
      </c>
    </row>
    <row r="523" spans="1:7">
      <c r="A523">
        <v>2025</v>
      </c>
      <c r="B523" t="s">
        <v>21</v>
      </c>
      <c r="C523" t="s">
        <v>11</v>
      </c>
      <c r="D523" t="s">
        <v>32</v>
      </c>
      <c r="E523" cm="1">
        <f t="array" ref="E523">IF(A523=2025,SUMPRODUCT('[3]Cap IRA'!$F$30:$AL$46,('[3]Cap IRA'!$D$30:$D$46=C523)*('[3]Cap IRA'!$F$29:$AL$29=A523)*('[3]Cap IRA'!$F$28:$AL$28=D523))/4,SUMPRODUCT('[3]Cap IRA'!$F$30:$AL$46,('[3]Cap IRA'!$D$30:$D$46=C523)*('[3]Cap IRA'!$F$29:$AL$29=A523)*('[3]Cap IRA'!$F$28:$AL$28=D523))/5)</f>
        <v>11.125</v>
      </c>
      <c r="F523" cm="1">
        <f t="array" ref="F523">IF(A523=2025,SUMPRODUCT('[3]Cap IRA'!$F$71:$AL$87,('[3]Cap IRA'!$D$71:$D$87=C523)*('[3]Cap IRA'!$F$70:$AL$70=A523)*('[3]Cap IRA'!$F$69:$AL$69=D523))/4,SUMPRODUCT('[3]Cap IRA'!$F$71:$AL$87,('[3]Cap IRA'!$D$71:$D$87=C523)*('[3]Cap IRA'!$F$70:$AL$70=A523)*('[3]Cap IRA'!$F$69:$AL$69=D523))/5)</f>
        <v>11.125</v>
      </c>
      <c r="G523">
        <f t="shared" si="8"/>
        <v>0</v>
      </c>
    </row>
    <row r="524" spans="1:7">
      <c r="A524">
        <v>2025</v>
      </c>
      <c r="B524" t="s">
        <v>21</v>
      </c>
      <c r="C524" t="s">
        <v>12</v>
      </c>
      <c r="D524" t="s">
        <v>32</v>
      </c>
      <c r="E524" cm="1">
        <f t="array" ref="E524">IF(A524=2025,SUMPRODUCT('[3]Cap IRA'!$F$30:$AL$46,('[3]Cap IRA'!$D$30:$D$46=C524)*('[3]Cap IRA'!$F$29:$AL$29=A524)*('[3]Cap IRA'!$F$28:$AL$28=D524))/4,SUMPRODUCT('[3]Cap IRA'!$F$30:$AL$46,('[3]Cap IRA'!$D$30:$D$46=C524)*('[3]Cap IRA'!$F$29:$AL$29=A524)*('[3]Cap IRA'!$F$28:$AL$28=D524))/5)</f>
        <v>16.25</v>
      </c>
      <c r="F524" cm="1">
        <f t="array" ref="F524">IF(A524=2025,SUMPRODUCT('[3]Cap IRA'!$F$71:$AL$87,('[3]Cap IRA'!$D$71:$D$87=C524)*('[3]Cap IRA'!$F$70:$AL$70=A524)*('[3]Cap IRA'!$F$69:$AL$69=D524))/4,SUMPRODUCT('[3]Cap IRA'!$F$71:$AL$87,('[3]Cap IRA'!$D$71:$D$87=C524)*('[3]Cap IRA'!$F$70:$AL$70=A524)*('[3]Cap IRA'!$F$69:$AL$69=D524))/5)</f>
        <v>16.25</v>
      </c>
      <c r="G524">
        <f t="shared" si="8"/>
        <v>0</v>
      </c>
    </row>
    <row r="525" spans="1:7">
      <c r="A525">
        <v>2025</v>
      </c>
      <c r="B525" t="s">
        <v>21</v>
      </c>
      <c r="C525" t="s">
        <v>13</v>
      </c>
      <c r="D525" t="s">
        <v>32</v>
      </c>
      <c r="E525" cm="1">
        <f t="array" ref="E525">IF(A525=2025,SUMPRODUCT('[3]Cap IRA'!$F$30:$AL$46,('[3]Cap IRA'!$D$30:$D$46=C525)*('[3]Cap IRA'!$F$29:$AL$29=A525)*('[3]Cap IRA'!$F$28:$AL$28=D525))/4,SUMPRODUCT('[3]Cap IRA'!$F$30:$AL$46,('[3]Cap IRA'!$D$30:$D$46=C525)*('[3]Cap IRA'!$F$29:$AL$29=A525)*('[3]Cap IRA'!$F$28:$AL$28=D525))/5)</f>
        <v>13.125</v>
      </c>
      <c r="F525" cm="1">
        <f t="array" ref="F525">IF(A525=2025,SUMPRODUCT('[3]Cap IRA'!$F$71:$AL$87,('[3]Cap IRA'!$D$71:$D$87=C525)*('[3]Cap IRA'!$F$70:$AL$70=A525)*('[3]Cap IRA'!$F$69:$AL$69=D525))/4,SUMPRODUCT('[3]Cap IRA'!$F$71:$AL$87,('[3]Cap IRA'!$D$71:$D$87=C525)*('[3]Cap IRA'!$F$70:$AL$70=A525)*('[3]Cap IRA'!$F$69:$AL$69=D525))/5)</f>
        <v>13.125</v>
      </c>
      <c r="G525">
        <f t="shared" si="8"/>
        <v>0</v>
      </c>
    </row>
    <row r="526" spans="1:7">
      <c r="A526">
        <v>2025</v>
      </c>
      <c r="B526" t="s">
        <v>21</v>
      </c>
      <c r="C526" t="s">
        <v>14</v>
      </c>
      <c r="D526" t="s">
        <v>32</v>
      </c>
      <c r="E526" cm="1">
        <f t="array" ref="E526">IF(A526=2025,SUMPRODUCT('[3]Cap IRA'!$F$30:$AL$46,('[3]Cap IRA'!$D$30:$D$46=C526)*('[3]Cap IRA'!$F$29:$AL$29=A526)*('[3]Cap IRA'!$F$28:$AL$28=D526))/4,SUMPRODUCT('[3]Cap IRA'!$F$30:$AL$46,('[3]Cap IRA'!$D$30:$D$46=C526)*('[3]Cap IRA'!$F$29:$AL$29=A526)*('[3]Cap IRA'!$F$28:$AL$28=D526))/5)</f>
        <v>0</v>
      </c>
      <c r="F526" cm="1">
        <f t="array" ref="F526">IF(A526=2025,SUMPRODUCT('[3]Cap IRA'!$F$71:$AL$87,('[3]Cap IRA'!$D$71:$D$87=C526)*('[3]Cap IRA'!$F$70:$AL$70=A526)*('[3]Cap IRA'!$F$69:$AL$69=D526))/4,SUMPRODUCT('[3]Cap IRA'!$F$71:$AL$87,('[3]Cap IRA'!$D$71:$D$87=C526)*('[3]Cap IRA'!$F$70:$AL$70=A526)*('[3]Cap IRA'!$F$69:$AL$69=D526))/5)</f>
        <v>0</v>
      </c>
      <c r="G526">
        <f t="shared" si="8"/>
        <v>0</v>
      </c>
    </row>
    <row r="527" spans="1:7">
      <c r="A527">
        <v>2025</v>
      </c>
      <c r="B527" t="s">
        <v>21</v>
      </c>
      <c r="C527" t="s">
        <v>15</v>
      </c>
      <c r="D527" t="s">
        <v>32</v>
      </c>
      <c r="E527" cm="1">
        <f t="array" ref="E527">IF(A527=2025,SUMPRODUCT('[3]Cap IRA'!$F$30:$AL$46,('[3]Cap IRA'!$D$30:$D$46=C527)*('[3]Cap IRA'!$F$29:$AL$29=A527)*('[3]Cap IRA'!$F$28:$AL$28=D527))/4,SUMPRODUCT('[3]Cap IRA'!$F$30:$AL$46,('[3]Cap IRA'!$D$30:$D$46=C527)*('[3]Cap IRA'!$F$29:$AL$29=A527)*('[3]Cap IRA'!$F$28:$AL$28=D527))/5)</f>
        <v>1.0499999999999998</v>
      </c>
      <c r="F527" cm="1">
        <f t="array" ref="F527">IF(A527=2025,SUMPRODUCT('[3]Cap IRA'!$F$71:$AL$87,('[3]Cap IRA'!$D$71:$D$87=C527)*('[3]Cap IRA'!$F$70:$AL$70=A527)*('[3]Cap IRA'!$F$69:$AL$69=D527))/4,SUMPRODUCT('[3]Cap IRA'!$F$71:$AL$87,('[3]Cap IRA'!$D$71:$D$87=C527)*('[3]Cap IRA'!$F$70:$AL$70=A527)*('[3]Cap IRA'!$F$69:$AL$69=D527))/5)</f>
        <v>1.0499999999999998</v>
      </c>
      <c r="G527">
        <f t="shared" si="8"/>
        <v>0</v>
      </c>
    </row>
    <row r="528" spans="1:7">
      <c r="A528">
        <v>2025</v>
      </c>
      <c r="B528" t="s">
        <v>21</v>
      </c>
      <c r="C528" t="s">
        <v>16</v>
      </c>
      <c r="D528" t="s">
        <v>32</v>
      </c>
      <c r="E528" cm="1">
        <f t="array" ref="E528">IF(A528=2025,SUMPRODUCT('[3]Cap IRA'!$F$30:$AL$46,('[3]Cap IRA'!$D$30:$D$46=C528)*('[3]Cap IRA'!$F$29:$AL$29=A528)*('[3]Cap IRA'!$F$28:$AL$28=D528))/4,SUMPRODUCT('[3]Cap IRA'!$F$30:$AL$46,('[3]Cap IRA'!$D$30:$D$46=C528)*('[3]Cap IRA'!$F$29:$AL$29=A528)*('[3]Cap IRA'!$F$28:$AL$28=D528))/5)</f>
        <v>14.25</v>
      </c>
      <c r="F528" cm="1">
        <f t="array" ref="F528">IF(A528=2025,SUMPRODUCT('[3]Cap IRA'!$F$71:$AL$87,('[3]Cap IRA'!$D$71:$D$87=C528)*('[3]Cap IRA'!$F$70:$AL$70=A528)*('[3]Cap IRA'!$F$69:$AL$69=D528))/4,SUMPRODUCT('[3]Cap IRA'!$F$71:$AL$87,('[3]Cap IRA'!$D$71:$D$87=C528)*('[3]Cap IRA'!$F$70:$AL$70=A528)*('[3]Cap IRA'!$F$69:$AL$69=D528))/5)</f>
        <v>14.25</v>
      </c>
      <c r="G528">
        <f t="shared" si="8"/>
        <v>0</v>
      </c>
    </row>
    <row r="529" spans="1:7">
      <c r="A529">
        <v>2030</v>
      </c>
      <c r="B529" t="s">
        <v>21</v>
      </c>
      <c r="C529" t="s">
        <v>0</v>
      </c>
      <c r="D529" t="s">
        <v>32</v>
      </c>
      <c r="E529" cm="1">
        <f t="array" ref="E529">IF(A529=2025,SUMPRODUCT('[3]Cap IRA'!$F$30:$AL$46,('[3]Cap IRA'!$D$30:$D$46=C529)*('[3]Cap IRA'!$F$29:$AL$29=A529)*('[3]Cap IRA'!$F$28:$AL$28=D529))/4,SUMPRODUCT('[3]Cap IRA'!$F$30:$AL$46,('[3]Cap IRA'!$D$30:$D$46=C529)*('[3]Cap IRA'!$F$29:$AL$29=A529)*('[3]Cap IRA'!$F$28:$AL$28=D529))/5)</f>
        <v>-0.2</v>
      </c>
      <c r="F529" cm="1">
        <f t="array" ref="F529">IF(A529=2025,SUMPRODUCT('[3]Cap IRA'!$F$71:$AL$87,('[3]Cap IRA'!$D$71:$D$87=C529)*('[3]Cap IRA'!$F$70:$AL$70=A529)*('[3]Cap IRA'!$F$69:$AL$69=D529))/4,SUMPRODUCT('[3]Cap IRA'!$F$71:$AL$87,('[3]Cap IRA'!$D$71:$D$87=C529)*('[3]Cap IRA'!$F$70:$AL$70=A529)*('[3]Cap IRA'!$F$69:$AL$69=D529))/5)</f>
        <v>-0.2</v>
      </c>
      <c r="G529">
        <f t="shared" si="8"/>
        <v>0</v>
      </c>
    </row>
    <row r="530" spans="1:7">
      <c r="A530">
        <v>2030</v>
      </c>
      <c r="B530" t="s">
        <v>21</v>
      </c>
      <c r="C530" t="s">
        <v>1</v>
      </c>
      <c r="D530" t="s">
        <v>32</v>
      </c>
      <c r="E530" cm="1">
        <f t="array" ref="E530">IF(A530=2025,SUMPRODUCT('[3]Cap IRA'!$F$30:$AL$46,('[3]Cap IRA'!$D$30:$D$46=C530)*('[3]Cap IRA'!$F$29:$AL$29=A530)*('[3]Cap IRA'!$F$28:$AL$28=D530))/4,SUMPRODUCT('[3]Cap IRA'!$F$30:$AL$46,('[3]Cap IRA'!$D$30:$D$46=C530)*('[3]Cap IRA'!$F$29:$AL$29=A530)*('[3]Cap IRA'!$F$28:$AL$28=D530))/5)</f>
        <v>0.2</v>
      </c>
      <c r="F530" cm="1">
        <f t="array" ref="F530">IF(A530=2025,SUMPRODUCT('[3]Cap IRA'!$F$71:$AL$87,('[3]Cap IRA'!$D$71:$D$87=C530)*('[3]Cap IRA'!$F$70:$AL$70=A530)*('[3]Cap IRA'!$F$69:$AL$69=D530))/4,SUMPRODUCT('[3]Cap IRA'!$F$71:$AL$87,('[3]Cap IRA'!$D$71:$D$87=C530)*('[3]Cap IRA'!$F$70:$AL$70=A530)*('[3]Cap IRA'!$F$69:$AL$69=D530))/5)</f>
        <v>0.2</v>
      </c>
      <c r="G530">
        <f t="shared" si="8"/>
        <v>0</v>
      </c>
    </row>
    <row r="531" spans="1:7">
      <c r="A531">
        <v>2030</v>
      </c>
      <c r="B531" t="s">
        <v>21</v>
      </c>
      <c r="C531" t="s">
        <v>2</v>
      </c>
      <c r="D531" t="s">
        <v>32</v>
      </c>
      <c r="E531" cm="1">
        <f t="array" ref="E531">IF(A531=2025,SUMPRODUCT('[3]Cap IRA'!$F$30:$AL$46,('[3]Cap IRA'!$D$30:$D$46=C531)*('[3]Cap IRA'!$F$29:$AL$29=A531)*('[3]Cap IRA'!$F$28:$AL$28=D531))/4,SUMPRODUCT('[3]Cap IRA'!$F$30:$AL$46,('[3]Cap IRA'!$D$30:$D$46=C531)*('[3]Cap IRA'!$F$29:$AL$29=A531)*('[3]Cap IRA'!$F$28:$AL$28=D531))/5)</f>
        <v>0.2</v>
      </c>
      <c r="F531" cm="1">
        <f t="array" ref="F531">IF(A531=2025,SUMPRODUCT('[3]Cap IRA'!$F$71:$AL$87,('[3]Cap IRA'!$D$71:$D$87=C531)*('[3]Cap IRA'!$F$70:$AL$70=A531)*('[3]Cap IRA'!$F$69:$AL$69=D531))/4,SUMPRODUCT('[3]Cap IRA'!$F$71:$AL$87,('[3]Cap IRA'!$D$71:$D$87=C531)*('[3]Cap IRA'!$F$70:$AL$70=A531)*('[3]Cap IRA'!$F$69:$AL$69=D531))/5)</f>
        <v>0.2</v>
      </c>
      <c r="G531">
        <f t="shared" si="8"/>
        <v>0</v>
      </c>
    </row>
    <row r="532" spans="1:7">
      <c r="A532">
        <v>2030</v>
      </c>
      <c r="B532" t="s">
        <v>21</v>
      </c>
      <c r="C532" t="s">
        <v>3</v>
      </c>
      <c r="D532" t="s">
        <v>32</v>
      </c>
      <c r="E532" cm="1">
        <f t="array" ref="E532">IF(A532=2025,SUMPRODUCT('[3]Cap IRA'!$F$30:$AL$46,('[3]Cap IRA'!$D$30:$D$46=C532)*('[3]Cap IRA'!$F$29:$AL$29=A532)*('[3]Cap IRA'!$F$28:$AL$28=D532))/4,SUMPRODUCT('[3]Cap IRA'!$F$30:$AL$46,('[3]Cap IRA'!$D$30:$D$46=C532)*('[3]Cap IRA'!$F$29:$AL$29=A532)*('[3]Cap IRA'!$F$28:$AL$28=D532))/5)</f>
        <v>-0.1</v>
      </c>
      <c r="F532" cm="1">
        <f t="array" ref="F532">IF(A532=2025,SUMPRODUCT('[3]Cap IRA'!$F$71:$AL$87,('[3]Cap IRA'!$D$71:$D$87=C532)*('[3]Cap IRA'!$F$70:$AL$70=A532)*('[3]Cap IRA'!$F$69:$AL$69=D532))/4,SUMPRODUCT('[3]Cap IRA'!$F$71:$AL$87,('[3]Cap IRA'!$D$71:$D$87=C532)*('[3]Cap IRA'!$F$70:$AL$70=A532)*('[3]Cap IRA'!$F$69:$AL$69=D532))/5)</f>
        <v>-0.1</v>
      </c>
      <c r="G532">
        <f t="shared" si="8"/>
        <v>0</v>
      </c>
    </row>
    <row r="533" spans="1:7">
      <c r="A533">
        <v>2030</v>
      </c>
      <c r="B533" t="s">
        <v>21</v>
      </c>
      <c r="C533" t="s">
        <v>4</v>
      </c>
      <c r="D533" t="s">
        <v>32</v>
      </c>
      <c r="E533" cm="1">
        <f t="array" ref="E533">IF(A533=2025,SUMPRODUCT('[3]Cap IRA'!$F$30:$AL$46,('[3]Cap IRA'!$D$30:$D$46=C533)*('[3]Cap IRA'!$F$29:$AL$29=A533)*('[3]Cap IRA'!$F$28:$AL$28=D533))/4,SUMPRODUCT('[3]Cap IRA'!$F$30:$AL$46,('[3]Cap IRA'!$D$30:$D$46=C533)*('[3]Cap IRA'!$F$29:$AL$29=A533)*('[3]Cap IRA'!$F$28:$AL$28=D533))/5)</f>
        <v>0</v>
      </c>
      <c r="F533" cm="1">
        <f t="array" ref="F533">IF(A533=2025,SUMPRODUCT('[3]Cap IRA'!$F$71:$AL$87,('[3]Cap IRA'!$D$71:$D$87=C533)*('[3]Cap IRA'!$F$70:$AL$70=A533)*('[3]Cap IRA'!$F$69:$AL$69=D533))/4,SUMPRODUCT('[3]Cap IRA'!$F$71:$AL$87,('[3]Cap IRA'!$D$71:$D$87=C533)*('[3]Cap IRA'!$F$70:$AL$70=A533)*('[3]Cap IRA'!$F$69:$AL$69=D533))/5)</f>
        <v>0</v>
      </c>
      <c r="G533">
        <f t="shared" si="8"/>
        <v>0</v>
      </c>
    </row>
    <row r="534" spans="1:7">
      <c r="A534">
        <v>2030</v>
      </c>
      <c r="B534" t="s">
        <v>21</v>
      </c>
      <c r="C534" t="s">
        <v>5</v>
      </c>
      <c r="D534" t="s">
        <v>32</v>
      </c>
      <c r="E534" cm="1">
        <f t="array" ref="E534">IF(A534=2025,SUMPRODUCT('[3]Cap IRA'!$F$30:$AL$46,('[3]Cap IRA'!$D$30:$D$46=C534)*('[3]Cap IRA'!$F$29:$AL$29=A534)*('[3]Cap IRA'!$F$28:$AL$28=D534))/4,SUMPRODUCT('[3]Cap IRA'!$F$30:$AL$46,('[3]Cap IRA'!$D$30:$D$46=C534)*('[3]Cap IRA'!$F$29:$AL$29=A534)*('[3]Cap IRA'!$F$28:$AL$28=D534))/5)</f>
        <v>-12.8</v>
      </c>
      <c r="F534" cm="1">
        <f t="array" ref="F534">IF(A534=2025,SUMPRODUCT('[3]Cap IRA'!$F$71:$AL$87,('[3]Cap IRA'!$D$71:$D$87=C534)*('[3]Cap IRA'!$F$70:$AL$70=A534)*('[3]Cap IRA'!$F$69:$AL$69=D534))/4,SUMPRODUCT('[3]Cap IRA'!$F$71:$AL$87,('[3]Cap IRA'!$D$71:$D$87=C534)*('[3]Cap IRA'!$F$70:$AL$70=A534)*('[3]Cap IRA'!$F$69:$AL$69=D534))/5)</f>
        <v>-12.8</v>
      </c>
      <c r="G534">
        <f t="shared" si="8"/>
        <v>0</v>
      </c>
    </row>
    <row r="535" spans="1:7">
      <c r="A535">
        <v>2030</v>
      </c>
      <c r="B535" t="s">
        <v>21</v>
      </c>
      <c r="C535" t="s">
        <v>6</v>
      </c>
      <c r="D535" t="s">
        <v>32</v>
      </c>
      <c r="E535" cm="1">
        <f t="array" ref="E535">IF(A535=2025,SUMPRODUCT('[3]Cap IRA'!$F$30:$AL$46,('[3]Cap IRA'!$D$30:$D$46=C535)*('[3]Cap IRA'!$F$29:$AL$29=A535)*('[3]Cap IRA'!$F$28:$AL$28=D535))/4,SUMPRODUCT('[3]Cap IRA'!$F$30:$AL$46,('[3]Cap IRA'!$D$30:$D$46=C535)*('[3]Cap IRA'!$F$29:$AL$29=A535)*('[3]Cap IRA'!$F$28:$AL$28=D535))/5)</f>
        <v>0</v>
      </c>
      <c r="F535" cm="1">
        <f t="array" ref="F535">IF(A535=2025,SUMPRODUCT('[3]Cap IRA'!$F$71:$AL$87,('[3]Cap IRA'!$D$71:$D$87=C535)*('[3]Cap IRA'!$F$70:$AL$70=A535)*('[3]Cap IRA'!$F$69:$AL$69=D535))/4,SUMPRODUCT('[3]Cap IRA'!$F$71:$AL$87,('[3]Cap IRA'!$D$71:$D$87=C535)*('[3]Cap IRA'!$F$70:$AL$70=A535)*('[3]Cap IRA'!$F$69:$AL$69=D535))/5)</f>
        <v>0</v>
      </c>
      <c r="G535">
        <f t="shared" si="8"/>
        <v>0</v>
      </c>
    </row>
    <row r="536" spans="1:7">
      <c r="A536">
        <v>2030</v>
      </c>
      <c r="B536" t="s">
        <v>21</v>
      </c>
      <c r="C536" t="s">
        <v>7</v>
      </c>
      <c r="D536" t="s">
        <v>32</v>
      </c>
      <c r="E536" cm="1">
        <f t="array" ref="E536">IF(A536=2025,SUMPRODUCT('[3]Cap IRA'!$F$30:$AL$46,('[3]Cap IRA'!$D$30:$D$46=C536)*('[3]Cap IRA'!$F$29:$AL$29=A536)*('[3]Cap IRA'!$F$28:$AL$28=D536))/4,SUMPRODUCT('[3]Cap IRA'!$F$30:$AL$46,('[3]Cap IRA'!$D$30:$D$46=C536)*('[3]Cap IRA'!$F$29:$AL$29=A536)*('[3]Cap IRA'!$F$28:$AL$28=D536))/5)</f>
        <v>4.5</v>
      </c>
      <c r="F536" cm="1">
        <f t="array" ref="F536">IF(A536=2025,SUMPRODUCT('[3]Cap IRA'!$F$71:$AL$87,('[3]Cap IRA'!$D$71:$D$87=C536)*('[3]Cap IRA'!$F$70:$AL$70=A536)*('[3]Cap IRA'!$F$69:$AL$69=D536))/4,SUMPRODUCT('[3]Cap IRA'!$F$71:$AL$87,('[3]Cap IRA'!$D$71:$D$87=C536)*('[3]Cap IRA'!$F$70:$AL$70=A536)*('[3]Cap IRA'!$F$69:$AL$69=D536))/5)</f>
        <v>4.5</v>
      </c>
      <c r="G536">
        <f t="shared" si="8"/>
        <v>0</v>
      </c>
    </row>
    <row r="537" spans="1:7">
      <c r="A537">
        <v>2030</v>
      </c>
      <c r="B537" t="s">
        <v>21</v>
      </c>
      <c r="C537" t="s">
        <v>8</v>
      </c>
      <c r="D537" t="s">
        <v>32</v>
      </c>
      <c r="E537" cm="1">
        <f t="array" ref="E537">IF(A537=2025,SUMPRODUCT('[3]Cap IRA'!$F$30:$AL$46,('[3]Cap IRA'!$D$30:$D$46=C537)*('[3]Cap IRA'!$F$29:$AL$29=A537)*('[3]Cap IRA'!$F$28:$AL$28=D537))/4,SUMPRODUCT('[3]Cap IRA'!$F$30:$AL$46,('[3]Cap IRA'!$D$30:$D$46=C537)*('[3]Cap IRA'!$F$29:$AL$29=A537)*('[3]Cap IRA'!$F$28:$AL$28=D537))/5)</f>
        <v>0.1</v>
      </c>
      <c r="F537" cm="1">
        <f t="array" ref="F537">IF(A537=2025,SUMPRODUCT('[3]Cap IRA'!$F$71:$AL$87,('[3]Cap IRA'!$D$71:$D$87=C537)*('[3]Cap IRA'!$F$70:$AL$70=A537)*('[3]Cap IRA'!$F$69:$AL$69=D537))/4,SUMPRODUCT('[3]Cap IRA'!$F$71:$AL$87,('[3]Cap IRA'!$D$71:$D$87=C537)*('[3]Cap IRA'!$F$70:$AL$70=A537)*('[3]Cap IRA'!$F$69:$AL$69=D537))/5)</f>
        <v>0.1</v>
      </c>
      <c r="G537">
        <f t="shared" si="8"/>
        <v>0</v>
      </c>
    </row>
    <row r="538" spans="1:7">
      <c r="A538">
        <v>2030</v>
      </c>
      <c r="B538" t="s">
        <v>21</v>
      </c>
      <c r="C538" t="s">
        <v>9</v>
      </c>
      <c r="D538" t="s">
        <v>32</v>
      </c>
      <c r="E538" cm="1">
        <f t="array" ref="E538">IF(A538=2025,SUMPRODUCT('[3]Cap IRA'!$F$30:$AL$46,('[3]Cap IRA'!$D$30:$D$46=C538)*('[3]Cap IRA'!$F$29:$AL$29=A538)*('[3]Cap IRA'!$F$28:$AL$28=D538))/4,SUMPRODUCT('[3]Cap IRA'!$F$30:$AL$46,('[3]Cap IRA'!$D$30:$D$46=C538)*('[3]Cap IRA'!$F$29:$AL$29=A538)*('[3]Cap IRA'!$F$28:$AL$28=D538))/5)</f>
        <v>-0.3</v>
      </c>
      <c r="F538" cm="1">
        <f t="array" ref="F538">IF(A538=2025,SUMPRODUCT('[3]Cap IRA'!$F$71:$AL$87,('[3]Cap IRA'!$D$71:$D$87=C538)*('[3]Cap IRA'!$F$70:$AL$70=A538)*('[3]Cap IRA'!$F$69:$AL$69=D538))/4,SUMPRODUCT('[3]Cap IRA'!$F$71:$AL$87,('[3]Cap IRA'!$D$71:$D$87=C538)*('[3]Cap IRA'!$F$70:$AL$70=A538)*('[3]Cap IRA'!$F$69:$AL$69=D538))/5)</f>
        <v>-0.3</v>
      </c>
      <c r="G538">
        <f t="shared" si="8"/>
        <v>0</v>
      </c>
    </row>
    <row r="539" spans="1:7">
      <c r="A539">
        <v>2030</v>
      </c>
      <c r="B539" t="s">
        <v>21</v>
      </c>
      <c r="C539" t="s">
        <v>10</v>
      </c>
      <c r="D539" t="s">
        <v>32</v>
      </c>
      <c r="E539" cm="1">
        <f t="array" ref="E539">IF(A539=2025,SUMPRODUCT('[3]Cap IRA'!$F$30:$AL$46,('[3]Cap IRA'!$D$30:$D$46=C539)*('[3]Cap IRA'!$F$29:$AL$29=A539)*('[3]Cap IRA'!$F$28:$AL$28=D539))/4,SUMPRODUCT('[3]Cap IRA'!$F$30:$AL$46,('[3]Cap IRA'!$D$30:$D$46=C539)*('[3]Cap IRA'!$F$29:$AL$29=A539)*('[3]Cap IRA'!$F$28:$AL$28=D539))/5)</f>
        <v>0</v>
      </c>
      <c r="F539" cm="1">
        <f t="array" ref="F539">IF(A539=2025,SUMPRODUCT('[3]Cap IRA'!$F$71:$AL$87,('[3]Cap IRA'!$D$71:$D$87=C539)*('[3]Cap IRA'!$F$70:$AL$70=A539)*('[3]Cap IRA'!$F$69:$AL$69=D539))/4,SUMPRODUCT('[3]Cap IRA'!$F$71:$AL$87,('[3]Cap IRA'!$D$71:$D$87=C539)*('[3]Cap IRA'!$F$70:$AL$70=A539)*('[3]Cap IRA'!$F$69:$AL$69=D539))/5)</f>
        <v>0</v>
      </c>
      <c r="G539">
        <f t="shared" si="8"/>
        <v>0</v>
      </c>
    </row>
    <row r="540" spans="1:7">
      <c r="A540">
        <v>2030</v>
      </c>
      <c r="B540" t="s">
        <v>21</v>
      </c>
      <c r="C540" t="s">
        <v>11</v>
      </c>
      <c r="D540" t="s">
        <v>32</v>
      </c>
      <c r="E540" cm="1">
        <f t="array" ref="E540">IF(A540=2025,SUMPRODUCT('[3]Cap IRA'!$F$30:$AL$46,('[3]Cap IRA'!$D$30:$D$46=C540)*('[3]Cap IRA'!$F$29:$AL$29=A540)*('[3]Cap IRA'!$F$28:$AL$28=D540))/4,SUMPRODUCT('[3]Cap IRA'!$F$30:$AL$46,('[3]Cap IRA'!$D$30:$D$46=C540)*('[3]Cap IRA'!$F$29:$AL$29=A540)*('[3]Cap IRA'!$F$28:$AL$28=D540))/5)</f>
        <v>47.1</v>
      </c>
      <c r="F540" cm="1">
        <f t="array" ref="F540">IF(A540=2025,SUMPRODUCT('[3]Cap IRA'!$F$71:$AL$87,('[3]Cap IRA'!$D$71:$D$87=C540)*('[3]Cap IRA'!$F$70:$AL$70=A540)*('[3]Cap IRA'!$F$69:$AL$69=D540))/4,SUMPRODUCT('[3]Cap IRA'!$F$71:$AL$87,('[3]Cap IRA'!$D$71:$D$87=C540)*('[3]Cap IRA'!$F$70:$AL$70=A540)*('[3]Cap IRA'!$F$69:$AL$69=D540))/5)</f>
        <v>47.1</v>
      </c>
      <c r="G540">
        <f t="shared" si="8"/>
        <v>0</v>
      </c>
    </row>
    <row r="541" spans="1:7">
      <c r="A541">
        <v>2030</v>
      </c>
      <c r="B541" t="s">
        <v>21</v>
      </c>
      <c r="C541" t="s">
        <v>12</v>
      </c>
      <c r="D541" t="s">
        <v>32</v>
      </c>
      <c r="E541" cm="1">
        <f t="array" ref="E541">IF(A541=2025,SUMPRODUCT('[3]Cap IRA'!$F$30:$AL$46,('[3]Cap IRA'!$D$30:$D$46=C541)*('[3]Cap IRA'!$F$29:$AL$29=A541)*('[3]Cap IRA'!$F$28:$AL$28=D541))/4,SUMPRODUCT('[3]Cap IRA'!$F$30:$AL$46,('[3]Cap IRA'!$D$30:$D$46=C541)*('[3]Cap IRA'!$F$29:$AL$29=A541)*('[3]Cap IRA'!$F$28:$AL$28=D541))/5)</f>
        <v>40.6</v>
      </c>
      <c r="F541" cm="1">
        <f t="array" ref="F541">IF(A541=2025,SUMPRODUCT('[3]Cap IRA'!$F$71:$AL$87,('[3]Cap IRA'!$D$71:$D$87=C541)*('[3]Cap IRA'!$F$70:$AL$70=A541)*('[3]Cap IRA'!$F$69:$AL$69=D541))/4,SUMPRODUCT('[3]Cap IRA'!$F$71:$AL$87,('[3]Cap IRA'!$D$71:$D$87=C541)*('[3]Cap IRA'!$F$70:$AL$70=A541)*('[3]Cap IRA'!$F$69:$AL$69=D541))/5)</f>
        <v>40.6</v>
      </c>
      <c r="G541">
        <f t="shared" si="8"/>
        <v>0</v>
      </c>
    </row>
    <row r="542" spans="1:7">
      <c r="A542">
        <v>2030</v>
      </c>
      <c r="B542" t="s">
        <v>21</v>
      </c>
      <c r="C542" t="s">
        <v>13</v>
      </c>
      <c r="D542" t="s">
        <v>32</v>
      </c>
      <c r="E542" cm="1">
        <f t="array" ref="E542">IF(A542=2025,SUMPRODUCT('[3]Cap IRA'!$F$30:$AL$46,('[3]Cap IRA'!$D$30:$D$46=C542)*('[3]Cap IRA'!$F$29:$AL$29=A542)*('[3]Cap IRA'!$F$28:$AL$28=D542))/4,SUMPRODUCT('[3]Cap IRA'!$F$30:$AL$46,('[3]Cap IRA'!$D$30:$D$46=C542)*('[3]Cap IRA'!$F$29:$AL$29=A542)*('[3]Cap IRA'!$F$28:$AL$28=D542))/5)</f>
        <v>8.9</v>
      </c>
      <c r="F542" cm="1">
        <f t="array" ref="F542">IF(A542=2025,SUMPRODUCT('[3]Cap IRA'!$F$71:$AL$87,('[3]Cap IRA'!$D$71:$D$87=C542)*('[3]Cap IRA'!$F$70:$AL$70=A542)*('[3]Cap IRA'!$F$69:$AL$69=D542))/4,SUMPRODUCT('[3]Cap IRA'!$F$71:$AL$87,('[3]Cap IRA'!$D$71:$D$87=C542)*('[3]Cap IRA'!$F$70:$AL$70=A542)*('[3]Cap IRA'!$F$69:$AL$69=D542))/5)</f>
        <v>8.9</v>
      </c>
      <c r="G542">
        <f t="shared" si="8"/>
        <v>0</v>
      </c>
    </row>
    <row r="543" spans="1:7">
      <c r="A543">
        <v>2030</v>
      </c>
      <c r="B543" t="s">
        <v>21</v>
      </c>
      <c r="C543" t="s">
        <v>14</v>
      </c>
      <c r="D543" t="s">
        <v>32</v>
      </c>
      <c r="E543" cm="1">
        <f t="array" ref="E543">IF(A543=2025,SUMPRODUCT('[3]Cap IRA'!$F$30:$AL$46,('[3]Cap IRA'!$D$30:$D$46=C543)*('[3]Cap IRA'!$F$29:$AL$29=A543)*('[3]Cap IRA'!$F$28:$AL$28=D543))/4,SUMPRODUCT('[3]Cap IRA'!$F$30:$AL$46,('[3]Cap IRA'!$D$30:$D$46=C543)*('[3]Cap IRA'!$F$29:$AL$29=A543)*('[3]Cap IRA'!$F$28:$AL$28=D543))/5)</f>
        <v>0</v>
      </c>
      <c r="F543" cm="1">
        <f t="array" ref="F543">IF(A543=2025,SUMPRODUCT('[3]Cap IRA'!$F$71:$AL$87,('[3]Cap IRA'!$D$71:$D$87=C543)*('[3]Cap IRA'!$F$70:$AL$70=A543)*('[3]Cap IRA'!$F$69:$AL$69=D543))/4,SUMPRODUCT('[3]Cap IRA'!$F$71:$AL$87,('[3]Cap IRA'!$D$71:$D$87=C543)*('[3]Cap IRA'!$F$70:$AL$70=A543)*('[3]Cap IRA'!$F$69:$AL$69=D543))/5)</f>
        <v>0</v>
      </c>
      <c r="G543">
        <f t="shared" si="8"/>
        <v>0</v>
      </c>
    </row>
    <row r="544" spans="1:7">
      <c r="A544">
        <v>2030</v>
      </c>
      <c r="B544" t="s">
        <v>21</v>
      </c>
      <c r="C544" t="s">
        <v>15</v>
      </c>
      <c r="D544" t="s">
        <v>32</v>
      </c>
      <c r="E544" cm="1">
        <f t="array" ref="E544">IF(A544=2025,SUMPRODUCT('[3]Cap IRA'!$F$30:$AL$46,('[3]Cap IRA'!$D$30:$D$46=C544)*('[3]Cap IRA'!$F$29:$AL$29=A544)*('[3]Cap IRA'!$F$28:$AL$28=D544))/4,SUMPRODUCT('[3]Cap IRA'!$F$30:$AL$46,('[3]Cap IRA'!$D$30:$D$46=C544)*('[3]Cap IRA'!$F$29:$AL$29=A544)*('[3]Cap IRA'!$F$28:$AL$28=D544))/5)</f>
        <v>11.8</v>
      </c>
      <c r="F544" cm="1">
        <f t="array" ref="F544">IF(A544=2025,SUMPRODUCT('[3]Cap IRA'!$F$71:$AL$87,('[3]Cap IRA'!$D$71:$D$87=C544)*('[3]Cap IRA'!$F$70:$AL$70=A544)*('[3]Cap IRA'!$F$69:$AL$69=D544))/4,SUMPRODUCT('[3]Cap IRA'!$F$71:$AL$87,('[3]Cap IRA'!$D$71:$D$87=C544)*('[3]Cap IRA'!$F$70:$AL$70=A544)*('[3]Cap IRA'!$F$69:$AL$69=D544))/5)</f>
        <v>11.8</v>
      </c>
      <c r="G544">
        <f t="shared" si="8"/>
        <v>0</v>
      </c>
    </row>
    <row r="545" spans="1:7">
      <c r="A545">
        <v>2030</v>
      </c>
      <c r="B545" t="s">
        <v>21</v>
      </c>
      <c r="C545" t="s">
        <v>16</v>
      </c>
      <c r="D545" t="s">
        <v>32</v>
      </c>
      <c r="E545" cm="1">
        <f t="array" ref="E545">IF(A545=2025,SUMPRODUCT('[3]Cap IRA'!$F$30:$AL$46,('[3]Cap IRA'!$D$30:$D$46=C545)*('[3]Cap IRA'!$F$29:$AL$29=A545)*('[3]Cap IRA'!$F$28:$AL$28=D545))/4,SUMPRODUCT('[3]Cap IRA'!$F$30:$AL$46,('[3]Cap IRA'!$D$30:$D$46=C545)*('[3]Cap IRA'!$F$29:$AL$29=A545)*('[3]Cap IRA'!$F$28:$AL$28=D545))/5)</f>
        <v>-7.8</v>
      </c>
      <c r="F545" cm="1">
        <f t="array" ref="F545">IF(A545=2025,SUMPRODUCT('[3]Cap IRA'!$F$71:$AL$87,('[3]Cap IRA'!$D$71:$D$87=C545)*('[3]Cap IRA'!$F$70:$AL$70=A545)*('[3]Cap IRA'!$F$69:$AL$69=D545))/4,SUMPRODUCT('[3]Cap IRA'!$F$71:$AL$87,('[3]Cap IRA'!$D$71:$D$87=C545)*('[3]Cap IRA'!$F$70:$AL$70=A545)*('[3]Cap IRA'!$F$69:$AL$69=D545))/5)</f>
        <v>-7.8</v>
      </c>
      <c r="G545">
        <f t="shared" si="8"/>
        <v>0</v>
      </c>
    </row>
    <row r="546" spans="1:7">
      <c r="A546">
        <v>2035</v>
      </c>
      <c r="B546" t="s">
        <v>21</v>
      </c>
      <c r="C546" t="s">
        <v>0</v>
      </c>
      <c r="D546" t="s">
        <v>32</v>
      </c>
      <c r="E546" cm="1">
        <f t="array" ref="E546">IF(A546=2025,SUMPRODUCT('[3]Cap IRA'!$F$30:$AL$46,('[3]Cap IRA'!$D$30:$D$46=C546)*('[3]Cap IRA'!$F$29:$AL$29=A546)*('[3]Cap IRA'!$F$28:$AL$28=D546))/4,SUMPRODUCT('[3]Cap IRA'!$F$30:$AL$46,('[3]Cap IRA'!$D$30:$D$46=C546)*('[3]Cap IRA'!$F$29:$AL$29=A546)*('[3]Cap IRA'!$F$28:$AL$28=D546))/5)</f>
        <v>-0.2</v>
      </c>
      <c r="F546" cm="1">
        <f t="array" ref="F546">IF(A546=2025,SUMPRODUCT('[3]Cap IRA'!$F$71:$AL$87,('[3]Cap IRA'!$D$71:$D$87=C546)*('[3]Cap IRA'!$F$70:$AL$70=A546)*('[3]Cap IRA'!$F$69:$AL$69=D546))/4,SUMPRODUCT('[3]Cap IRA'!$F$71:$AL$87,('[3]Cap IRA'!$D$71:$D$87=C546)*('[3]Cap IRA'!$F$70:$AL$70=A546)*('[3]Cap IRA'!$F$69:$AL$69=D546))/5)</f>
        <v>-0.2</v>
      </c>
      <c r="G546">
        <f t="shared" si="8"/>
        <v>0</v>
      </c>
    </row>
    <row r="547" spans="1:7">
      <c r="A547">
        <v>2035</v>
      </c>
      <c r="B547" t="s">
        <v>21</v>
      </c>
      <c r="C547" t="s">
        <v>1</v>
      </c>
      <c r="D547" t="s">
        <v>32</v>
      </c>
      <c r="E547" cm="1">
        <f t="array" ref="E547">IF(A547=2025,SUMPRODUCT('[3]Cap IRA'!$F$30:$AL$46,('[3]Cap IRA'!$D$30:$D$46=C547)*('[3]Cap IRA'!$F$29:$AL$29=A547)*('[3]Cap IRA'!$F$28:$AL$28=D547))/4,SUMPRODUCT('[3]Cap IRA'!$F$30:$AL$46,('[3]Cap IRA'!$D$30:$D$46=C547)*('[3]Cap IRA'!$F$29:$AL$29=A547)*('[3]Cap IRA'!$F$28:$AL$28=D547))/5)</f>
        <v>0</v>
      </c>
      <c r="F547" cm="1">
        <f t="array" ref="F547">IF(A547=2025,SUMPRODUCT('[3]Cap IRA'!$F$71:$AL$87,('[3]Cap IRA'!$D$71:$D$87=C547)*('[3]Cap IRA'!$F$70:$AL$70=A547)*('[3]Cap IRA'!$F$69:$AL$69=D547))/4,SUMPRODUCT('[3]Cap IRA'!$F$71:$AL$87,('[3]Cap IRA'!$D$71:$D$87=C547)*('[3]Cap IRA'!$F$70:$AL$70=A547)*('[3]Cap IRA'!$F$69:$AL$69=D547))/5)</f>
        <v>0</v>
      </c>
      <c r="G547">
        <f t="shared" si="8"/>
        <v>0</v>
      </c>
    </row>
    <row r="548" spans="1:7">
      <c r="A548">
        <v>2035</v>
      </c>
      <c r="B548" t="s">
        <v>21</v>
      </c>
      <c r="C548" t="s">
        <v>2</v>
      </c>
      <c r="D548" t="s">
        <v>32</v>
      </c>
      <c r="E548" cm="1">
        <f t="array" ref="E548">IF(A548=2025,SUMPRODUCT('[3]Cap IRA'!$F$30:$AL$46,('[3]Cap IRA'!$D$30:$D$46=C548)*('[3]Cap IRA'!$F$29:$AL$29=A548)*('[3]Cap IRA'!$F$28:$AL$28=D548))/4,SUMPRODUCT('[3]Cap IRA'!$F$30:$AL$46,('[3]Cap IRA'!$D$30:$D$46=C548)*('[3]Cap IRA'!$F$29:$AL$29=A548)*('[3]Cap IRA'!$F$28:$AL$28=D548))/5)</f>
        <v>0</v>
      </c>
      <c r="F548" cm="1">
        <f t="array" ref="F548">IF(A548=2025,SUMPRODUCT('[3]Cap IRA'!$F$71:$AL$87,('[3]Cap IRA'!$D$71:$D$87=C548)*('[3]Cap IRA'!$F$70:$AL$70=A548)*('[3]Cap IRA'!$F$69:$AL$69=D548))/4,SUMPRODUCT('[3]Cap IRA'!$F$71:$AL$87,('[3]Cap IRA'!$D$71:$D$87=C548)*('[3]Cap IRA'!$F$70:$AL$70=A548)*('[3]Cap IRA'!$F$69:$AL$69=D548))/5)</f>
        <v>0</v>
      </c>
      <c r="G548">
        <f t="shared" si="8"/>
        <v>0</v>
      </c>
    </row>
    <row r="549" spans="1:7">
      <c r="A549">
        <v>2035</v>
      </c>
      <c r="B549" t="s">
        <v>21</v>
      </c>
      <c r="C549" t="s">
        <v>3</v>
      </c>
      <c r="D549" t="s">
        <v>32</v>
      </c>
      <c r="E549" cm="1">
        <f t="array" ref="E549">IF(A549=2025,SUMPRODUCT('[3]Cap IRA'!$F$30:$AL$46,('[3]Cap IRA'!$D$30:$D$46=C549)*('[3]Cap IRA'!$F$29:$AL$29=A549)*('[3]Cap IRA'!$F$28:$AL$28=D549))/4,SUMPRODUCT('[3]Cap IRA'!$F$30:$AL$46,('[3]Cap IRA'!$D$30:$D$46=C549)*('[3]Cap IRA'!$F$29:$AL$29=A549)*('[3]Cap IRA'!$F$28:$AL$28=D549))/5)</f>
        <v>-0.4</v>
      </c>
      <c r="F549" cm="1">
        <f t="array" ref="F549">IF(A549=2025,SUMPRODUCT('[3]Cap IRA'!$F$71:$AL$87,('[3]Cap IRA'!$D$71:$D$87=C549)*('[3]Cap IRA'!$F$70:$AL$70=A549)*('[3]Cap IRA'!$F$69:$AL$69=D549))/4,SUMPRODUCT('[3]Cap IRA'!$F$71:$AL$87,('[3]Cap IRA'!$D$71:$D$87=C549)*('[3]Cap IRA'!$F$70:$AL$70=A549)*('[3]Cap IRA'!$F$69:$AL$69=D549))/5)</f>
        <v>-0.4</v>
      </c>
      <c r="G549">
        <f t="shared" si="8"/>
        <v>0</v>
      </c>
    </row>
    <row r="550" spans="1:7">
      <c r="A550">
        <v>2035</v>
      </c>
      <c r="B550" t="s">
        <v>21</v>
      </c>
      <c r="C550" t="s">
        <v>4</v>
      </c>
      <c r="D550" t="s">
        <v>32</v>
      </c>
      <c r="E550" cm="1">
        <f t="array" ref="E550">IF(A550=2025,SUMPRODUCT('[3]Cap IRA'!$F$30:$AL$46,('[3]Cap IRA'!$D$30:$D$46=C550)*('[3]Cap IRA'!$F$29:$AL$29=A550)*('[3]Cap IRA'!$F$28:$AL$28=D550))/4,SUMPRODUCT('[3]Cap IRA'!$F$30:$AL$46,('[3]Cap IRA'!$D$30:$D$46=C550)*('[3]Cap IRA'!$F$29:$AL$29=A550)*('[3]Cap IRA'!$F$28:$AL$28=D550))/5)</f>
        <v>0</v>
      </c>
      <c r="F550" cm="1">
        <f t="array" ref="F550">IF(A550=2025,SUMPRODUCT('[3]Cap IRA'!$F$71:$AL$87,('[3]Cap IRA'!$D$71:$D$87=C550)*('[3]Cap IRA'!$F$70:$AL$70=A550)*('[3]Cap IRA'!$F$69:$AL$69=D550))/4,SUMPRODUCT('[3]Cap IRA'!$F$71:$AL$87,('[3]Cap IRA'!$D$71:$D$87=C550)*('[3]Cap IRA'!$F$70:$AL$70=A550)*('[3]Cap IRA'!$F$69:$AL$69=D550))/5)</f>
        <v>0</v>
      </c>
      <c r="G550">
        <f t="shared" si="8"/>
        <v>0</v>
      </c>
    </row>
    <row r="551" spans="1:7">
      <c r="A551">
        <v>2035</v>
      </c>
      <c r="B551" t="s">
        <v>21</v>
      </c>
      <c r="C551" t="s">
        <v>5</v>
      </c>
      <c r="D551" t="s">
        <v>32</v>
      </c>
      <c r="E551" cm="1">
        <f t="array" ref="E551">IF(A551=2025,SUMPRODUCT('[3]Cap IRA'!$F$30:$AL$46,('[3]Cap IRA'!$D$30:$D$46=C551)*('[3]Cap IRA'!$F$29:$AL$29=A551)*('[3]Cap IRA'!$F$28:$AL$28=D551))/4,SUMPRODUCT('[3]Cap IRA'!$F$30:$AL$46,('[3]Cap IRA'!$D$30:$D$46=C551)*('[3]Cap IRA'!$F$29:$AL$29=A551)*('[3]Cap IRA'!$F$28:$AL$28=D551))/5)</f>
        <v>-6.2</v>
      </c>
      <c r="F551" cm="1">
        <f t="array" ref="F551">IF(A551=2025,SUMPRODUCT('[3]Cap IRA'!$F$71:$AL$87,('[3]Cap IRA'!$D$71:$D$87=C551)*('[3]Cap IRA'!$F$70:$AL$70=A551)*('[3]Cap IRA'!$F$69:$AL$69=D551))/4,SUMPRODUCT('[3]Cap IRA'!$F$71:$AL$87,('[3]Cap IRA'!$D$71:$D$87=C551)*('[3]Cap IRA'!$F$70:$AL$70=A551)*('[3]Cap IRA'!$F$69:$AL$69=D551))/5)</f>
        <v>-6.2</v>
      </c>
      <c r="G551">
        <f t="shared" si="8"/>
        <v>0</v>
      </c>
    </row>
    <row r="552" spans="1:7">
      <c r="A552">
        <v>2035</v>
      </c>
      <c r="B552" t="s">
        <v>21</v>
      </c>
      <c r="C552" t="s">
        <v>6</v>
      </c>
      <c r="D552" t="s">
        <v>32</v>
      </c>
      <c r="E552" cm="1">
        <f t="array" ref="E552">IF(A552=2025,SUMPRODUCT('[3]Cap IRA'!$F$30:$AL$46,('[3]Cap IRA'!$D$30:$D$46=C552)*('[3]Cap IRA'!$F$29:$AL$29=A552)*('[3]Cap IRA'!$F$28:$AL$28=D552))/4,SUMPRODUCT('[3]Cap IRA'!$F$30:$AL$46,('[3]Cap IRA'!$D$30:$D$46=C552)*('[3]Cap IRA'!$F$29:$AL$29=A552)*('[3]Cap IRA'!$F$28:$AL$28=D552))/5)</f>
        <v>0</v>
      </c>
      <c r="F552" cm="1">
        <f t="array" ref="F552">IF(A552=2025,SUMPRODUCT('[3]Cap IRA'!$F$71:$AL$87,('[3]Cap IRA'!$D$71:$D$87=C552)*('[3]Cap IRA'!$F$70:$AL$70=A552)*('[3]Cap IRA'!$F$69:$AL$69=D552))/4,SUMPRODUCT('[3]Cap IRA'!$F$71:$AL$87,('[3]Cap IRA'!$D$71:$D$87=C552)*('[3]Cap IRA'!$F$70:$AL$70=A552)*('[3]Cap IRA'!$F$69:$AL$69=D552))/5)</f>
        <v>0</v>
      </c>
      <c r="G552">
        <f t="shared" si="8"/>
        <v>0</v>
      </c>
    </row>
    <row r="553" spans="1:7">
      <c r="A553">
        <v>2035</v>
      </c>
      <c r="B553" t="s">
        <v>21</v>
      </c>
      <c r="C553" t="s">
        <v>7</v>
      </c>
      <c r="D553" t="s">
        <v>32</v>
      </c>
      <c r="E553" cm="1">
        <f t="array" ref="E553">IF(A553=2025,SUMPRODUCT('[3]Cap IRA'!$F$30:$AL$46,('[3]Cap IRA'!$D$30:$D$46=C553)*('[3]Cap IRA'!$F$29:$AL$29=A553)*('[3]Cap IRA'!$F$28:$AL$28=D553))/4,SUMPRODUCT('[3]Cap IRA'!$F$30:$AL$46,('[3]Cap IRA'!$D$30:$D$46=C553)*('[3]Cap IRA'!$F$29:$AL$29=A553)*('[3]Cap IRA'!$F$28:$AL$28=D553))/5)</f>
        <v>-3.8</v>
      </c>
      <c r="F553" cm="1">
        <f t="array" ref="F553">IF(A553=2025,SUMPRODUCT('[3]Cap IRA'!$F$71:$AL$87,('[3]Cap IRA'!$D$71:$D$87=C553)*('[3]Cap IRA'!$F$70:$AL$70=A553)*('[3]Cap IRA'!$F$69:$AL$69=D553))/4,SUMPRODUCT('[3]Cap IRA'!$F$71:$AL$87,('[3]Cap IRA'!$D$71:$D$87=C553)*('[3]Cap IRA'!$F$70:$AL$70=A553)*('[3]Cap IRA'!$F$69:$AL$69=D553))/5)</f>
        <v>-3.8</v>
      </c>
      <c r="G553">
        <f t="shared" si="8"/>
        <v>0</v>
      </c>
    </row>
    <row r="554" spans="1:7">
      <c r="A554">
        <v>2035</v>
      </c>
      <c r="B554" t="s">
        <v>21</v>
      </c>
      <c r="C554" t="s">
        <v>8</v>
      </c>
      <c r="D554" t="s">
        <v>32</v>
      </c>
      <c r="E554" cm="1">
        <f t="array" ref="E554">IF(A554=2025,SUMPRODUCT('[3]Cap IRA'!$F$30:$AL$46,('[3]Cap IRA'!$D$30:$D$46=C554)*('[3]Cap IRA'!$F$29:$AL$29=A554)*('[3]Cap IRA'!$F$28:$AL$28=D554))/4,SUMPRODUCT('[3]Cap IRA'!$F$30:$AL$46,('[3]Cap IRA'!$D$30:$D$46=C554)*('[3]Cap IRA'!$F$29:$AL$29=A554)*('[3]Cap IRA'!$F$28:$AL$28=D554))/5)</f>
        <v>0</v>
      </c>
      <c r="F554" cm="1">
        <f t="array" ref="F554">IF(A554=2025,SUMPRODUCT('[3]Cap IRA'!$F$71:$AL$87,('[3]Cap IRA'!$D$71:$D$87=C554)*('[3]Cap IRA'!$F$70:$AL$70=A554)*('[3]Cap IRA'!$F$69:$AL$69=D554))/4,SUMPRODUCT('[3]Cap IRA'!$F$71:$AL$87,('[3]Cap IRA'!$D$71:$D$87=C554)*('[3]Cap IRA'!$F$70:$AL$70=A554)*('[3]Cap IRA'!$F$69:$AL$69=D554))/5)</f>
        <v>0</v>
      </c>
      <c r="G554">
        <f t="shared" si="8"/>
        <v>0</v>
      </c>
    </row>
    <row r="555" spans="1:7">
      <c r="A555">
        <v>2035</v>
      </c>
      <c r="B555" t="s">
        <v>21</v>
      </c>
      <c r="C555" t="s">
        <v>9</v>
      </c>
      <c r="D555" t="s">
        <v>32</v>
      </c>
      <c r="E555" cm="1">
        <f t="array" ref="E555">IF(A555=2025,SUMPRODUCT('[3]Cap IRA'!$F$30:$AL$46,('[3]Cap IRA'!$D$30:$D$46=C555)*('[3]Cap IRA'!$F$29:$AL$29=A555)*('[3]Cap IRA'!$F$28:$AL$28=D555))/4,SUMPRODUCT('[3]Cap IRA'!$F$30:$AL$46,('[3]Cap IRA'!$D$30:$D$46=C555)*('[3]Cap IRA'!$F$29:$AL$29=A555)*('[3]Cap IRA'!$F$28:$AL$28=D555))/5)</f>
        <v>-0.4</v>
      </c>
      <c r="F555" cm="1">
        <f t="array" ref="F555">IF(A555=2025,SUMPRODUCT('[3]Cap IRA'!$F$71:$AL$87,('[3]Cap IRA'!$D$71:$D$87=C555)*('[3]Cap IRA'!$F$70:$AL$70=A555)*('[3]Cap IRA'!$F$69:$AL$69=D555))/4,SUMPRODUCT('[3]Cap IRA'!$F$71:$AL$87,('[3]Cap IRA'!$D$71:$D$87=C555)*('[3]Cap IRA'!$F$70:$AL$70=A555)*('[3]Cap IRA'!$F$69:$AL$69=D555))/5)</f>
        <v>-0.4</v>
      </c>
      <c r="G555">
        <f t="shared" si="8"/>
        <v>0</v>
      </c>
    </row>
    <row r="556" spans="1:7">
      <c r="A556">
        <v>2035</v>
      </c>
      <c r="B556" t="s">
        <v>21</v>
      </c>
      <c r="C556" t="s">
        <v>10</v>
      </c>
      <c r="D556" t="s">
        <v>32</v>
      </c>
      <c r="E556" cm="1">
        <f t="array" ref="E556">IF(A556=2025,SUMPRODUCT('[3]Cap IRA'!$F$30:$AL$46,('[3]Cap IRA'!$D$30:$D$46=C556)*('[3]Cap IRA'!$F$29:$AL$29=A556)*('[3]Cap IRA'!$F$28:$AL$28=D556))/4,SUMPRODUCT('[3]Cap IRA'!$F$30:$AL$46,('[3]Cap IRA'!$D$30:$D$46=C556)*('[3]Cap IRA'!$F$29:$AL$29=A556)*('[3]Cap IRA'!$F$28:$AL$28=D556))/5)</f>
        <v>0</v>
      </c>
      <c r="F556" cm="1">
        <f t="array" ref="F556">IF(A556=2025,SUMPRODUCT('[3]Cap IRA'!$F$71:$AL$87,('[3]Cap IRA'!$D$71:$D$87=C556)*('[3]Cap IRA'!$F$70:$AL$70=A556)*('[3]Cap IRA'!$F$69:$AL$69=D556))/4,SUMPRODUCT('[3]Cap IRA'!$F$71:$AL$87,('[3]Cap IRA'!$D$71:$D$87=C556)*('[3]Cap IRA'!$F$70:$AL$70=A556)*('[3]Cap IRA'!$F$69:$AL$69=D556))/5)</f>
        <v>0</v>
      </c>
      <c r="G556">
        <f t="shared" si="8"/>
        <v>0</v>
      </c>
    </row>
    <row r="557" spans="1:7">
      <c r="A557">
        <v>2035</v>
      </c>
      <c r="B557" t="s">
        <v>21</v>
      </c>
      <c r="C557" t="s">
        <v>11</v>
      </c>
      <c r="D557" t="s">
        <v>32</v>
      </c>
      <c r="E557" cm="1">
        <f t="array" ref="E557">IF(A557=2025,SUMPRODUCT('[3]Cap IRA'!$F$30:$AL$46,('[3]Cap IRA'!$D$30:$D$46=C557)*('[3]Cap IRA'!$F$29:$AL$29=A557)*('[3]Cap IRA'!$F$28:$AL$28=D557))/4,SUMPRODUCT('[3]Cap IRA'!$F$30:$AL$46,('[3]Cap IRA'!$D$30:$D$46=C557)*('[3]Cap IRA'!$F$29:$AL$29=A557)*('[3]Cap IRA'!$F$28:$AL$28=D557))/5)</f>
        <v>37.4</v>
      </c>
      <c r="F557" cm="1">
        <f t="array" ref="F557">IF(A557=2025,SUMPRODUCT('[3]Cap IRA'!$F$71:$AL$87,('[3]Cap IRA'!$D$71:$D$87=C557)*('[3]Cap IRA'!$F$70:$AL$70=A557)*('[3]Cap IRA'!$F$69:$AL$69=D557))/4,SUMPRODUCT('[3]Cap IRA'!$F$71:$AL$87,('[3]Cap IRA'!$D$71:$D$87=C557)*('[3]Cap IRA'!$F$70:$AL$70=A557)*('[3]Cap IRA'!$F$69:$AL$69=D557))/5)</f>
        <v>37.4</v>
      </c>
      <c r="G557">
        <f t="shared" si="8"/>
        <v>0</v>
      </c>
    </row>
    <row r="558" spans="1:7">
      <c r="A558">
        <v>2035</v>
      </c>
      <c r="B558" t="s">
        <v>21</v>
      </c>
      <c r="C558" t="s">
        <v>12</v>
      </c>
      <c r="D558" t="s">
        <v>32</v>
      </c>
      <c r="E558" cm="1">
        <f t="array" ref="E558">IF(A558=2025,SUMPRODUCT('[3]Cap IRA'!$F$30:$AL$46,('[3]Cap IRA'!$D$30:$D$46=C558)*('[3]Cap IRA'!$F$29:$AL$29=A558)*('[3]Cap IRA'!$F$28:$AL$28=D558))/4,SUMPRODUCT('[3]Cap IRA'!$F$30:$AL$46,('[3]Cap IRA'!$D$30:$D$46=C558)*('[3]Cap IRA'!$F$29:$AL$29=A558)*('[3]Cap IRA'!$F$28:$AL$28=D558))/5)</f>
        <v>95.6</v>
      </c>
      <c r="F558" cm="1">
        <f t="array" ref="F558">IF(A558=2025,SUMPRODUCT('[3]Cap IRA'!$F$71:$AL$87,('[3]Cap IRA'!$D$71:$D$87=C558)*('[3]Cap IRA'!$F$70:$AL$70=A558)*('[3]Cap IRA'!$F$69:$AL$69=D558))/4,SUMPRODUCT('[3]Cap IRA'!$F$71:$AL$87,('[3]Cap IRA'!$D$71:$D$87=C558)*('[3]Cap IRA'!$F$70:$AL$70=A558)*('[3]Cap IRA'!$F$69:$AL$69=D558))/5)</f>
        <v>95.6</v>
      </c>
      <c r="G558">
        <f t="shared" si="8"/>
        <v>0</v>
      </c>
    </row>
    <row r="559" spans="1:7">
      <c r="A559">
        <v>2035</v>
      </c>
      <c r="B559" t="s">
        <v>21</v>
      </c>
      <c r="C559" t="s">
        <v>13</v>
      </c>
      <c r="D559" t="s">
        <v>32</v>
      </c>
      <c r="E559" cm="1">
        <f t="array" ref="E559">IF(A559=2025,SUMPRODUCT('[3]Cap IRA'!$F$30:$AL$46,('[3]Cap IRA'!$D$30:$D$46=C559)*('[3]Cap IRA'!$F$29:$AL$29=A559)*('[3]Cap IRA'!$F$28:$AL$28=D559))/4,SUMPRODUCT('[3]Cap IRA'!$F$30:$AL$46,('[3]Cap IRA'!$D$30:$D$46=C559)*('[3]Cap IRA'!$F$29:$AL$29=A559)*('[3]Cap IRA'!$F$28:$AL$28=D559))/5)</f>
        <v>7.4</v>
      </c>
      <c r="F559" cm="1">
        <f t="array" ref="F559">IF(A559=2025,SUMPRODUCT('[3]Cap IRA'!$F$71:$AL$87,('[3]Cap IRA'!$D$71:$D$87=C559)*('[3]Cap IRA'!$F$70:$AL$70=A559)*('[3]Cap IRA'!$F$69:$AL$69=D559))/4,SUMPRODUCT('[3]Cap IRA'!$F$71:$AL$87,('[3]Cap IRA'!$D$71:$D$87=C559)*('[3]Cap IRA'!$F$70:$AL$70=A559)*('[3]Cap IRA'!$F$69:$AL$69=D559))/5)</f>
        <v>7.4</v>
      </c>
      <c r="G559">
        <f t="shared" si="8"/>
        <v>0</v>
      </c>
    </row>
    <row r="560" spans="1:7">
      <c r="A560">
        <v>2035</v>
      </c>
      <c r="B560" t="s">
        <v>21</v>
      </c>
      <c r="C560" t="s">
        <v>14</v>
      </c>
      <c r="D560" t="s">
        <v>32</v>
      </c>
      <c r="E560" cm="1">
        <f t="array" ref="E560">IF(A560=2025,SUMPRODUCT('[3]Cap IRA'!$F$30:$AL$46,('[3]Cap IRA'!$D$30:$D$46=C560)*('[3]Cap IRA'!$F$29:$AL$29=A560)*('[3]Cap IRA'!$F$28:$AL$28=D560))/4,SUMPRODUCT('[3]Cap IRA'!$F$30:$AL$46,('[3]Cap IRA'!$D$30:$D$46=C560)*('[3]Cap IRA'!$F$29:$AL$29=A560)*('[3]Cap IRA'!$F$28:$AL$28=D560))/5)</f>
        <v>0</v>
      </c>
      <c r="F560" cm="1">
        <f t="array" ref="F560">IF(A560=2025,SUMPRODUCT('[3]Cap IRA'!$F$71:$AL$87,('[3]Cap IRA'!$D$71:$D$87=C560)*('[3]Cap IRA'!$F$70:$AL$70=A560)*('[3]Cap IRA'!$F$69:$AL$69=D560))/4,SUMPRODUCT('[3]Cap IRA'!$F$71:$AL$87,('[3]Cap IRA'!$D$71:$D$87=C560)*('[3]Cap IRA'!$F$70:$AL$70=A560)*('[3]Cap IRA'!$F$69:$AL$69=D560))/5)</f>
        <v>0</v>
      </c>
      <c r="G560">
        <f t="shared" si="8"/>
        <v>0</v>
      </c>
    </row>
    <row r="561" spans="1:7">
      <c r="A561">
        <v>2035</v>
      </c>
      <c r="B561" t="s">
        <v>21</v>
      </c>
      <c r="C561" t="s">
        <v>15</v>
      </c>
      <c r="D561" t="s">
        <v>32</v>
      </c>
      <c r="E561" cm="1">
        <f t="array" ref="E561">IF(A561=2025,SUMPRODUCT('[3]Cap IRA'!$F$30:$AL$46,('[3]Cap IRA'!$D$30:$D$46=C561)*('[3]Cap IRA'!$F$29:$AL$29=A561)*('[3]Cap IRA'!$F$28:$AL$28=D561))/4,SUMPRODUCT('[3]Cap IRA'!$F$30:$AL$46,('[3]Cap IRA'!$D$30:$D$46=C561)*('[3]Cap IRA'!$F$29:$AL$29=A561)*('[3]Cap IRA'!$F$28:$AL$28=D561))/5)</f>
        <v>37.799999999999997</v>
      </c>
      <c r="F561" cm="1">
        <f t="array" ref="F561">IF(A561=2025,SUMPRODUCT('[3]Cap IRA'!$F$71:$AL$87,('[3]Cap IRA'!$D$71:$D$87=C561)*('[3]Cap IRA'!$F$70:$AL$70=A561)*('[3]Cap IRA'!$F$69:$AL$69=D561))/4,SUMPRODUCT('[3]Cap IRA'!$F$71:$AL$87,('[3]Cap IRA'!$D$71:$D$87=C561)*('[3]Cap IRA'!$F$70:$AL$70=A561)*('[3]Cap IRA'!$F$69:$AL$69=D561))/5)</f>
        <v>37.799999999999997</v>
      </c>
      <c r="G561">
        <f t="shared" si="8"/>
        <v>0</v>
      </c>
    </row>
    <row r="562" spans="1:7">
      <c r="A562">
        <v>2035</v>
      </c>
      <c r="B562" t="s">
        <v>21</v>
      </c>
      <c r="C562" t="s">
        <v>16</v>
      </c>
      <c r="D562" t="s">
        <v>32</v>
      </c>
      <c r="E562" cm="1">
        <f t="array" ref="E562">IF(A562=2025,SUMPRODUCT('[3]Cap IRA'!$F$30:$AL$46,('[3]Cap IRA'!$D$30:$D$46=C562)*('[3]Cap IRA'!$F$29:$AL$29=A562)*('[3]Cap IRA'!$F$28:$AL$28=D562))/4,SUMPRODUCT('[3]Cap IRA'!$F$30:$AL$46,('[3]Cap IRA'!$D$30:$D$46=C562)*('[3]Cap IRA'!$F$29:$AL$29=A562)*('[3]Cap IRA'!$F$28:$AL$28=D562))/5)</f>
        <v>-1.8</v>
      </c>
      <c r="F562" cm="1">
        <f t="array" ref="F562">IF(A562=2025,SUMPRODUCT('[3]Cap IRA'!$F$71:$AL$87,('[3]Cap IRA'!$D$71:$D$87=C562)*('[3]Cap IRA'!$F$70:$AL$70=A562)*('[3]Cap IRA'!$F$69:$AL$69=D562))/4,SUMPRODUCT('[3]Cap IRA'!$F$71:$AL$87,('[3]Cap IRA'!$D$71:$D$87=C562)*('[3]Cap IRA'!$F$70:$AL$70=A562)*('[3]Cap IRA'!$F$69:$AL$69=D562))/5)</f>
        <v>-1.8</v>
      </c>
      <c r="G562">
        <f t="shared" si="8"/>
        <v>0</v>
      </c>
    </row>
    <row r="563" spans="1:7">
      <c r="A563">
        <v>2025</v>
      </c>
      <c r="B563" t="s">
        <v>33</v>
      </c>
      <c r="C563" t="s">
        <v>0</v>
      </c>
      <c r="D563" t="s">
        <v>23</v>
      </c>
      <c r="E563" cm="1">
        <f t="array" ref="E563">IF(A563=2025,SUMPRODUCT('[3]Cap Ref'!$F$30:$AL$46,('[3]Cap Ref'!$D$30:$D$46=C563)*('[3]Cap Ref'!$F$29:$AL$29=A563)*('[3]Cap Ref'!$F$28:$AL$28=D563))/4,SUMPRODUCT('[3]Cap Ref'!$F$30:$AL$46,('[3]Cap Ref'!$D$30:$D$46=C563)*('[3]Cap Ref'!$F$29:$AL$29=A563)*('[3]Cap Ref'!$F$28:$AL$28=D563))/5)</f>
        <v>-0.47025000000000006</v>
      </c>
      <c r="F563" cm="1">
        <f t="array" ref="F563">IF(A563=2025,SUMPRODUCT('[3]Cap Ref'!$F$71:$AL$87,('[3]Cap Ref'!$D$71:$D$87=C563)*('[3]Cap Ref'!$F$70:$AL$70=A563)*('[3]Cap Ref'!$F$69:$AL$69=D563))/4,SUMPRODUCT('[3]Cap Ref'!$F$71:$AL$87,('[3]Cap Ref'!$D$71:$D$87=C563)*('[3]Cap Ref'!$F$70:$AL$70=A563)*('[3]Cap Ref'!$F$69:$AL$69=D563))/5)</f>
        <v>-0.47025000000000006</v>
      </c>
      <c r="G563">
        <f t="shared" si="8"/>
        <v>0</v>
      </c>
    </row>
    <row r="564" spans="1:7">
      <c r="A564">
        <v>2025</v>
      </c>
      <c r="B564" t="s">
        <v>33</v>
      </c>
      <c r="C564" t="s">
        <v>1</v>
      </c>
      <c r="D564" t="s">
        <v>23</v>
      </c>
      <c r="E564" cm="1">
        <f t="array" ref="E564">IF(A564=2025,SUMPRODUCT('[3]Cap Ref'!$F$30:$AL$46,('[3]Cap Ref'!$D$30:$D$46=C564)*('[3]Cap Ref'!$F$29:$AL$29=A564)*('[3]Cap Ref'!$F$28:$AL$28=D564))/4,SUMPRODUCT('[3]Cap Ref'!$F$30:$AL$46,('[3]Cap Ref'!$D$30:$D$46=C564)*('[3]Cap Ref'!$F$29:$AL$29=A564)*('[3]Cap Ref'!$F$28:$AL$28=D564))/5)</f>
        <v>0.75</v>
      </c>
      <c r="F564" cm="1">
        <f t="array" ref="F564">IF(A564=2025,SUMPRODUCT('[3]Cap Ref'!$F$71:$AL$87,('[3]Cap Ref'!$D$71:$D$87=C564)*('[3]Cap Ref'!$F$70:$AL$70=A564)*('[3]Cap Ref'!$F$69:$AL$69=D564))/4,SUMPRODUCT('[3]Cap Ref'!$F$71:$AL$87,('[3]Cap Ref'!$D$71:$D$87=C564)*('[3]Cap Ref'!$F$70:$AL$70=A564)*('[3]Cap Ref'!$F$69:$AL$69=D564))/5)</f>
        <v>0.75</v>
      </c>
      <c r="G564">
        <f t="shared" si="8"/>
        <v>0</v>
      </c>
    </row>
    <row r="565" spans="1:7">
      <c r="A565">
        <v>2025</v>
      </c>
      <c r="B565" t="s">
        <v>33</v>
      </c>
      <c r="C565" t="s">
        <v>2</v>
      </c>
      <c r="D565" t="s">
        <v>23</v>
      </c>
      <c r="E565" cm="1">
        <f t="array" ref="E565">IF(A565=2025,SUMPRODUCT('[3]Cap Ref'!$F$30:$AL$46,('[3]Cap Ref'!$D$30:$D$46=C565)*('[3]Cap Ref'!$F$29:$AL$29=A565)*('[3]Cap Ref'!$F$28:$AL$28=D565))/4,SUMPRODUCT('[3]Cap Ref'!$F$30:$AL$46,('[3]Cap Ref'!$D$30:$D$46=C565)*('[3]Cap Ref'!$F$29:$AL$29=A565)*('[3]Cap Ref'!$F$28:$AL$28=D565))/5)</f>
        <v>-4.4750000000000512E-2</v>
      </c>
      <c r="F565" cm="1">
        <f t="array" ref="F565">IF(A565=2025,SUMPRODUCT('[3]Cap Ref'!$F$71:$AL$87,('[3]Cap Ref'!$D$71:$D$87=C565)*('[3]Cap Ref'!$F$70:$AL$70=A565)*('[3]Cap Ref'!$F$69:$AL$69=D565))/4,SUMPRODUCT('[3]Cap Ref'!$F$71:$AL$87,('[3]Cap Ref'!$D$71:$D$87=C565)*('[3]Cap Ref'!$F$70:$AL$70=A565)*('[3]Cap Ref'!$F$69:$AL$69=D565))/5)</f>
        <v>-4.4750000000000512E-2</v>
      </c>
      <c r="G565">
        <f t="shared" si="8"/>
        <v>0</v>
      </c>
    </row>
    <row r="566" spans="1:7">
      <c r="A566">
        <v>2025</v>
      </c>
      <c r="B566" t="s">
        <v>33</v>
      </c>
      <c r="C566" t="s">
        <v>3</v>
      </c>
      <c r="D566" t="s">
        <v>23</v>
      </c>
      <c r="E566" cm="1">
        <f t="array" ref="E566">IF(A566=2025,SUMPRODUCT('[3]Cap Ref'!$F$30:$AL$46,('[3]Cap Ref'!$D$30:$D$46=C566)*('[3]Cap Ref'!$F$29:$AL$29=A566)*('[3]Cap Ref'!$F$28:$AL$28=D566))/4,SUMPRODUCT('[3]Cap Ref'!$F$30:$AL$46,('[3]Cap Ref'!$D$30:$D$46=C566)*('[3]Cap Ref'!$F$29:$AL$29=A566)*('[3]Cap Ref'!$F$28:$AL$28=D566))/5)</f>
        <v>-10.49625</v>
      </c>
      <c r="F566" cm="1">
        <f t="array" ref="F566">IF(A566=2025,SUMPRODUCT('[3]Cap Ref'!$F$71:$AL$87,('[3]Cap Ref'!$D$71:$D$87=C566)*('[3]Cap Ref'!$F$70:$AL$70=A566)*('[3]Cap Ref'!$F$69:$AL$69=D566))/4,SUMPRODUCT('[3]Cap Ref'!$F$71:$AL$87,('[3]Cap Ref'!$D$71:$D$87=C566)*('[3]Cap Ref'!$F$70:$AL$70=A566)*('[3]Cap Ref'!$F$69:$AL$69=D566))/5)</f>
        <v>-10.49625</v>
      </c>
      <c r="G566">
        <f t="shared" si="8"/>
        <v>0</v>
      </c>
    </row>
    <row r="567" spans="1:7">
      <c r="A567">
        <v>2025</v>
      </c>
      <c r="B567" t="s">
        <v>33</v>
      </c>
      <c r="C567" t="s">
        <v>4</v>
      </c>
      <c r="D567" t="s">
        <v>23</v>
      </c>
      <c r="E567" cm="1">
        <f t="array" ref="E567">IF(A567=2025,SUMPRODUCT('[3]Cap Ref'!$F$30:$AL$46,('[3]Cap Ref'!$D$30:$D$46=C567)*('[3]Cap Ref'!$F$29:$AL$29=A567)*('[3]Cap Ref'!$F$28:$AL$28=D567))/4,SUMPRODUCT('[3]Cap Ref'!$F$30:$AL$46,('[3]Cap Ref'!$D$30:$D$46=C567)*('[3]Cap Ref'!$F$29:$AL$29=A567)*('[3]Cap Ref'!$F$28:$AL$28=D567))/5)</f>
        <v>0</v>
      </c>
      <c r="F567" cm="1">
        <f t="array" ref="F567">IF(A567=2025,SUMPRODUCT('[3]Cap Ref'!$F$71:$AL$87,('[3]Cap Ref'!$D$71:$D$87=C567)*('[3]Cap Ref'!$F$70:$AL$70=A567)*('[3]Cap Ref'!$F$69:$AL$69=D567))/4,SUMPRODUCT('[3]Cap Ref'!$F$71:$AL$87,('[3]Cap Ref'!$D$71:$D$87=C567)*('[3]Cap Ref'!$F$70:$AL$70=A567)*('[3]Cap Ref'!$F$69:$AL$69=D567))/5)</f>
        <v>0</v>
      </c>
      <c r="G567">
        <f t="shared" si="8"/>
        <v>0</v>
      </c>
    </row>
    <row r="568" spans="1:7">
      <c r="A568">
        <v>2025</v>
      </c>
      <c r="B568" t="s">
        <v>33</v>
      </c>
      <c r="C568" t="s">
        <v>5</v>
      </c>
      <c r="D568" t="s">
        <v>23</v>
      </c>
      <c r="E568" cm="1">
        <f t="array" ref="E568">IF(A568=2025,SUMPRODUCT('[3]Cap Ref'!$F$30:$AL$46,('[3]Cap Ref'!$D$30:$D$46=C568)*('[3]Cap Ref'!$F$29:$AL$29=A568)*('[3]Cap Ref'!$F$28:$AL$28=D568))/4,SUMPRODUCT('[3]Cap Ref'!$F$30:$AL$46,('[3]Cap Ref'!$D$30:$D$46=C568)*('[3]Cap Ref'!$F$29:$AL$29=A568)*('[3]Cap Ref'!$F$28:$AL$28=D568))/5)</f>
        <v>-11.214500000000001</v>
      </c>
      <c r="F568" cm="1">
        <f t="array" ref="F568">IF(A568=2025,SUMPRODUCT('[3]Cap Ref'!$F$71:$AL$87,('[3]Cap Ref'!$D$71:$D$87=C568)*('[3]Cap Ref'!$F$70:$AL$70=A568)*('[3]Cap Ref'!$F$69:$AL$69=D568))/4,SUMPRODUCT('[3]Cap Ref'!$F$71:$AL$87,('[3]Cap Ref'!$D$71:$D$87=C568)*('[3]Cap Ref'!$F$70:$AL$70=A568)*('[3]Cap Ref'!$F$69:$AL$69=D568))/5)</f>
        <v>-11.214500000000001</v>
      </c>
      <c r="G568">
        <f t="shared" si="8"/>
        <v>0</v>
      </c>
    </row>
    <row r="569" spans="1:7">
      <c r="A569">
        <v>2025</v>
      </c>
      <c r="B569" t="s">
        <v>33</v>
      </c>
      <c r="C569" t="s">
        <v>6</v>
      </c>
      <c r="D569" t="s">
        <v>23</v>
      </c>
      <c r="E569" cm="1">
        <f t="array" ref="E569">IF(A569=2025,SUMPRODUCT('[3]Cap Ref'!$F$30:$AL$46,('[3]Cap Ref'!$D$30:$D$46=C569)*('[3]Cap Ref'!$F$29:$AL$29=A569)*('[3]Cap Ref'!$F$28:$AL$28=D569))/4,SUMPRODUCT('[3]Cap Ref'!$F$30:$AL$46,('[3]Cap Ref'!$D$30:$D$46=C569)*('[3]Cap Ref'!$F$29:$AL$29=A569)*('[3]Cap Ref'!$F$28:$AL$28=D569))/5)</f>
        <v>0</v>
      </c>
      <c r="F569" cm="1">
        <f t="array" ref="F569">IF(A569=2025,SUMPRODUCT('[3]Cap Ref'!$F$71:$AL$87,('[3]Cap Ref'!$D$71:$D$87=C569)*('[3]Cap Ref'!$F$70:$AL$70=A569)*('[3]Cap Ref'!$F$69:$AL$69=D569))/4,SUMPRODUCT('[3]Cap Ref'!$F$71:$AL$87,('[3]Cap Ref'!$D$71:$D$87=C569)*('[3]Cap Ref'!$F$70:$AL$70=A569)*('[3]Cap Ref'!$F$69:$AL$69=D569))/5)</f>
        <v>0</v>
      </c>
      <c r="G569">
        <f t="shared" si="8"/>
        <v>0</v>
      </c>
    </row>
    <row r="570" spans="1:7">
      <c r="A570">
        <v>2025</v>
      </c>
      <c r="B570" t="s">
        <v>33</v>
      </c>
      <c r="C570" t="s">
        <v>7</v>
      </c>
      <c r="D570" t="s">
        <v>23</v>
      </c>
      <c r="E570" cm="1">
        <f t="array" ref="E570">IF(A570=2025,SUMPRODUCT('[3]Cap Ref'!$F$30:$AL$46,('[3]Cap Ref'!$D$30:$D$46=C570)*('[3]Cap Ref'!$F$29:$AL$29=A570)*('[3]Cap Ref'!$F$28:$AL$28=D570))/4,SUMPRODUCT('[3]Cap Ref'!$F$30:$AL$46,('[3]Cap Ref'!$D$30:$D$46=C570)*('[3]Cap Ref'!$F$29:$AL$29=A570)*('[3]Cap Ref'!$F$28:$AL$28=D570))/5)</f>
        <v>14.097499999999997</v>
      </c>
      <c r="F570" cm="1">
        <f t="array" ref="F570">IF(A570=2025,SUMPRODUCT('[3]Cap Ref'!$F$71:$AL$87,('[3]Cap Ref'!$D$71:$D$87=C570)*('[3]Cap Ref'!$F$70:$AL$70=A570)*('[3]Cap Ref'!$F$69:$AL$69=D570))/4,SUMPRODUCT('[3]Cap Ref'!$F$71:$AL$87,('[3]Cap Ref'!$D$71:$D$87=C570)*('[3]Cap Ref'!$F$70:$AL$70=A570)*('[3]Cap Ref'!$F$69:$AL$69=D570))/5)</f>
        <v>14.097499999999997</v>
      </c>
      <c r="G570">
        <f t="shared" si="8"/>
        <v>0</v>
      </c>
    </row>
    <row r="571" spans="1:7">
      <c r="A571">
        <v>2025</v>
      </c>
      <c r="B571" t="s">
        <v>33</v>
      </c>
      <c r="C571" t="s">
        <v>8</v>
      </c>
      <c r="D571" t="s">
        <v>23</v>
      </c>
      <c r="E571" cm="1">
        <f t="array" ref="E571">IF(A571=2025,SUMPRODUCT('[3]Cap Ref'!$F$30:$AL$46,('[3]Cap Ref'!$D$30:$D$46=C571)*('[3]Cap Ref'!$F$29:$AL$29=A571)*('[3]Cap Ref'!$F$28:$AL$28=D571))/4,SUMPRODUCT('[3]Cap Ref'!$F$30:$AL$46,('[3]Cap Ref'!$D$30:$D$46=C571)*('[3]Cap Ref'!$F$29:$AL$29=A571)*('[3]Cap Ref'!$F$28:$AL$28=D571))/5)</f>
        <v>0</v>
      </c>
      <c r="F571" cm="1">
        <f t="array" ref="F571">IF(A571=2025,SUMPRODUCT('[3]Cap Ref'!$F$71:$AL$87,('[3]Cap Ref'!$D$71:$D$87=C571)*('[3]Cap Ref'!$F$70:$AL$70=A571)*('[3]Cap Ref'!$F$69:$AL$69=D571))/4,SUMPRODUCT('[3]Cap Ref'!$F$71:$AL$87,('[3]Cap Ref'!$D$71:$D$87=C571)*('[3]Cap Ref'!$F$70:$AL$70=A571)*('[3]Cap Ref'!$F$69:$AL$69=D571))/5)</f>
        <v>0</v>
      </c>
      <c r="G571">
        <f t="shared" si="8"/>
        <v>0</v>
      </c>
    </row>
    <row r="572" spans="1:7">
      <c r="A572">
        <v>2025</v>
      </c>
      <c r="B572" t="s">
        <v>33</v>
      </c>
      <c r="C572" t="s">
        <v>9</v>
      </c>
      <c r="D572" t="s">
        <v>23</v>
      </c>
      <c r="E572" cm="1">
        <f t="array" ref="E572">IF(A572=2025,SUMPRODUCT('[3]Cap Ref'!$F$30:$AL$46,('[3]Cap Ref'!$D$30:$D$46=C572)*('[3]Cap Ref'!$F$29:$AL$29=A572)*('[3]Cap Ref'!$F$28:$AL$28=D572))/4,SUMPRODUCT('[3]Cap Ref'!$F$30:$AL$46,('[3]Cap Ref'!$D$30:$D$46=C572)*('[3]Cap Ref'!$F$29:$AL$29=A572)*('[3]Cap Ref'!$F$28:$AL$28=D572))/5)</f>
        <v>-19.612749999999998</v>
      </c>
      <c r="F572" cm="1">
        <f t="array" ref="F572">IF(A572=2025,SUMPRODUCT('[3]Cap Ref'!$F$71:$AL$87,('[3]Cap Ref'!$D$71:$D$87=C572)*('[3]Cap Ref'!$F$70:$AL$70=A572)*('[3]Cap Ref'!$F$69:$AL$69=D572))/4,SUMPRODUCT('[3]Cap Ref'!$F$71:$AL$87,('[3]Cap Ref'!$D$71:$D$87=C572)*('[3]Cap Ref'!$F$70:$AL$70=A572)*('[3]Cap Ref'!$F$69:$AL$69=D572))/5)</f>
        <v>-19.612749999999998</v>
      </c>
      <c r="G572">
        <f t="shared" si="8"/>
        <v>0</v>
      </c>
    </row>
    <row r="573" spans="1:7">
      <c r="A573">
        <v>2025</v>
      </c>
      <c r="B573" t="s">
        <v>33</v>
      </c>
      <c r="C573" t="s">
        <v>10</v>
      </c>
      <c r="D573" t="s">
        <v>23</v>
      </c>
      <c r="E573" cm="1">
        <f t="array" ref="E573">IF(A573=2025,SUMPRODUCT('[3]Cap Ref'!$F$30:$AL$46,('[3]Cap Ref'!$D$30:$D$46=C573)*('[3]Cap Ref'!$F$29:$AL$29=A573)*('[3]Cap Ref'!$F$28:$AL$28=D573))/4,SUMPRODUCT('[3]Cap Ref'!$F$30:$AL$46,('[3]Cap Ref'!$D$30:$D$46=C573)*('[3]Cap Ref'!$F$29:$AL$29=A573)*('[3]Cap Ref'!$F$28:$AL$28=D573))/5)</f>
        <v>0</v>
      </c>
      <c r="F573" cm="1">
        <f t="array" ref="F573">IF(A573=2025,SUMPRODUCT('[3]Cap Ref'!$F$71:$AL$87,('[3]Cap Ref'!$D$71:$D$87=C573)*('[3]Cap Ref'!$F$70:$AL$70=A573)*('[3]Cap Ref'!$F$69:$AL$69=D573))/4,SUMPRODUCT('[3]Cap Ref'!$F$71:$AL$87,('[3]Cap Ref'!$D$71:$D$87=C573)*('[3]Cap Ref'!$F$70:$AL$70=A573)*('[3]Cap Ref'!$F$69:$AL$69=D573))/5)</f>
        <v>0</v>
      </c>
      <c r="G573">
        <f t="shared" si="8"/>
        <v>0</v>
      </c>
    </row>
    <row r="574" spans="1:7">
      <c r="A574">
        <v>2025</v>
      </c>
      <c r="B574" t="s">
        <v>33</v>
      </c>
      <c r="C574" t="s">
        <v>11</v>
      </c>
      <c r="D574" t="s">
        <v>23</v>
      </c>
      <c r="E574" cm="1">
        <f t="array" ref="E574">IF(A574=2025,SUMPRODUCT('[3]Cap Ref'!$F$30:$AL$46,('[3]Cap Ref'!$D$30:$D$46=C574)*('[3]Cap Ref'!$F$29:$AL$29=A574)*('[3]Cap Ref'!$F$28:$AL$28=D574))/4,SUMPRODUCT('[3]Cap Ref'!$F$30:$AL$46,('[3]Cap Ref'!$D$30:$D$46=C574)*('[3]Cap Ref'!$F$29:$AL$29=A574)*('[3]Cap Ref'!$F$28:$AL$28=D574))/5)</f>
        <v>-1.5067500000000038</v>
      </c>
      <c r="F574" cm="1">
        <f t="array" ref="F574">IF(A574=2025,SUMPRODUCT('[3]Cap Ref'!$F$71:$AL$87,('[3]Cap Ref'!$D$71:$D$87=C574)*('[3]Cap Ref'!$F$70:$AL$70=A574)*('[3]Cap Ref'!$F$69:$AL$69=D574))/4,SUMPRODUCT('[3]Cap Ref'!$F$71:$AL$87,('[3]Cap Ref'!$D$71:$D$87=C574)*('[3]Cap Ref'!$F$70:$AL$70=A574)*('[3]Cap Ref'!$F$69:$AL$69=D574))/5)</f>
        <v>-1.5067500000000038</v>
      </c>
      <c r="G574">
        <f t="shared" si="8"/>
        <v>0</v>
      </c>
    </row>
    <row r="575" spans="1:7">
      <c r="A575">
        <v>2025</v>
      </c>
      <c r="B575" t="s">
        <v>33</v>
      </c>
      <c r="C575" t="s">
        <v>12</v>
      </c>
      <c r="D575" t="s">
        <v>23</v>
      </c>
      <c r="E575" cm="1">
        <f t="array" ref="E575">IF(A575=2025,SUMPRODUCT('[3]Cap Ref'!$F$30:$AL$46,('[3]Cap Ref'!$D$30:$D$46=C575)*('[3]Cap Ref'!$F$29:$AL$29=A575)*('[3]Cap Ref'!$F$28:$AL$28=D575))/4,SUMPRODUCT('[3]Cap Ref'!$F$30:$AL$46,('[3]Cap Ref'!$D$30:$D$46=C575)*('[3]Cap Ref'!$F$29:$AL$29=A575)*('[3]Cap Ref'!$F$28:$AL$28=D575))/5)</f>
        <v>14.267749999999999</v>
      </c>
      <c r="F575" cm="1">
        <f t="array" ref="F575">IF(A575=2025,SUMPRODUCT('[3]Cap Ref'!$F$71:$AL$87,('[3]Cap Ref'!$D$71:$D$87=C575)*('[3]Cap Ref'!$F$70:$AL$70=A575)*('[3]Cap Ref'!$F$69:$AL$69=D575))/4,SUMPRODUCT('[3]Cap Ref'!$F$71:$AL$87,('[3]Cap Ref'!$D$71:$D$87=C575)*('[3]Cap Ref'!$F$70:$AL$70=A575)*('[3]Cap Ref'!$F$69:$AL$69=D575))/5)</f>
        <v>14.267749999999999</v>
      </c>
      <c r="G575">
        <f t="shared" si="8"/>
        <v>0</v>
      </c>
    </row>
    <row r="576" spans="1:7">
      <c r="A576">
        <v>2025</v>
      </c>
      <c r="B576" t="s">
        <v>33</v>
      </c>
      <c r="C576" t="s">
        <v>13</v>
      </c>
      <c r="D576" t="s">
        <v>23</v>
      </c>
      <c r="E576" cm="1">
        <f t="array" ref="E576">IF(A576=2025,SUMPRODUCT('[3]Cap Ref'!$F$30:$AL$46,('[3]Cap Ref'!$D$30:$D$46=C576)*('[3]Cap Ref'!$F$29:$AL$29=A576)*('[3]Cap Ref'!$F$28:$AL$28=D576))/4,SUMPRODUCT('[3]Cap Ref'!$F$30:$AL$46,('[3]Cap Ref'!$D$30:$D$46=C576)*('[3]Cap Ref'!$F$29:$AL$29=A576)*('[3]Cap Ref'!$F$28:$AL$28=D576))/5)</f>
        <v>5.8744999999999994</v>
      </c>
      <c r="F576" cm="1">
        <f t="array" ref="F576">IF(A576=2025,SUMPRODUCT('[3]Cap Ref'!$F$71:$AL$87,('[3]Cap Ref'!$D$71:$D$87=C576)*('[3]Cap Ref'!$F$70:$AL$70=A576)*('[3]Cap Ref'!$F$69:$AL$69=D576))/4,SUMPRODUCT('[3]Cap Ref'!$F$71:$AL$87,('[3]Cap Ref'!$D$71:$D$87=C576)*('[3]Cap Ref'!$F$70:$AL$70=A576)*('[3]Cap Ref'!$F$69:$AL$69=D576))/5)</f>
        <v>5.8744999999999994</v>
      </c>
      <c r="G576">
        <f t="shared" si="8"/>
        <v>0</v>
      </c>
    </row>
    <row r="577" spans="1:7">
      <c r="A577">
        <v>2025</v>
      </c>
      <c r="B577" t="s">
        <v>33</v>
      </c>
      <c r="C577" t="s">
        <v>14</v>
      </c>
      <c r="D577" t="s">
        <v>23</v>
      </c>
      <c r="E577" cm="1">
        <f t="array" ref="E577">IF(A577=2025,SUMPRODUCT('[3]Cap Ref'!$F$30:$AL$46,('[3]Cap Ref'!$D$30:$D$46=C577)*('[3]Cap Ref'!$F$29:$AL$29=A577)*('[3]Cap Ref'!$F$28:$AL$28=D577))/4,SUMPRODUCT('[3]Cap Ref'!$F$30:$AL$46,('[3]Cap Ref'!$D$30:$D$46=C577)*('[3]Cap Ref'!$F$29:$AL$29=A577)*('[3]Cap Ref'!$F$28:$AL$28=D577))/5)</f>
        <v>0</v>
      </c>
      <c r="F577" cm="1">
        <f t="array" ref="F577">IF(A577=2025,SUMPRODUCT('[3]Cap Ref'!$F$71:$AL$87,('[3]Cap Ref'!$D$71:$D$87=C577)*('[3]Cap Ref'!$F$70:$AL$70=A577)*('[3]Cap Ref'!$F$69:$AL$69=D577))/4,SUMPRODUCT('[3]Cap Ref'!$F$71:$AL$87,('[3]Cap Ref'!$D$71:$D$87=C577)*('[3]Cap Ref'!$F$70:$AL$70=A577)*('[3]Cap Ref'!$F$69:$AL$69=D577))/5)</f>
        <v>0</v>
      </c>
      <c r="G577">
        <f t="shared" si="8"/>
        <v>0</v>
      </c>
    </row>
    <row r="578" spans="1:7">
      <c r="A578">
        <v>2025</v>
      </c>
      <c r="B578" t="s">
        <v>33</v>
      </c>
      <c r="C578" t="s">
        <v>15</v>
      </c>
      <c r="D578" t="s">
        <v>23</v>
      </c>
      <c r="E578" cm="1">
        <f t="array" ref="E578">IF(A578=2025,SUMPRODUCT('[3]Cap Ref'!$F$30:$AL$46,('[3]Cap Ref'!$D$30:$D$46=C578)*('[3]Cap Ref'!$F$29:$AL$29=A578)*('[3]Cap Ref'!$F$28:$AL$28=D578))/4,SUMPRODUCT('[3]Cap Ref'!$F$30:$AL$46,('[3]Cap Ref'!$D$30:$D$46=C578)*('[3]Cap Ref'!$F$29:$AL$29=A578)*('[3]Cap Ref'!$F$28:$AL$28=D578))/5)</f>
        <v>-4.4440000000000008</v>
      </c>
      <c r="F578" cm="1">
        <f t="array" ref="F578">IF(A578=2025,SUMPRODUCT('[3]Cap Ref'!$F$71:$AL$87,('[3]Cap Ref'!$D$71:$D$87=C578)*('[3]Cap Ref'!$F$70:$AL$70=A578)*('[3]Cap Ref'!$F$69:$AL$69=D578))/4,SUMPRODUCT('[3]Cap Ref'!$F$71:$AL$87,('[3]Cap Ref'!$D$71:$D$87=C578)*('[3]Cap Ref'!$F$70:$AL$70=A578)*('[3]Cap Ref'!$F$69:$AL$69=D578))/5)</f>
        <v>-4.4440000000000008</v>
      </c>
      <c r="G578">
        <f t="shared" si="8"/>
        <v>0</v>
      </c>
    </row>
    <row r="579" spans="1:7">
      <c r="A579">
        <v>2025</v>
      </c>
      <c r="B579" t="s">
        <v>33</v>
      </c>
      <c r="C579" t="s">
        <v>16</v>
      </c>
      <c r="D579" t="s">
        <v>23</v>
      </c>
      <c r="E579" cm="1">
        <f t="array" ref="E579">IF(A579=2025,SUMPRODUCT('[3]Cap Ref'!$F$30:$AL$46,('[3]Cap Ref'!$D$30:$D$46=C579)*('[3]Cap Ref'!$F$29:$AL$29=A579)*('[3]Cap Ref'!$F$28:$AL$28=D579))/4,SUMPRODUCT('[3]Cap Ref'!$F$30:$AL$46,('[3]Cap Ref'!$D$30:$D$46=C579)*('[3]Cap Ref'!$F$29:$AL$29=A579)*('[3]Cap Ref'!$F$28:$AL$28=D579))/5)</f>
        <v>7.0582500000000001</v>
      </c>
      <c r="F579" cm="1">
        <f t="array" ref="F579">IF(A579=2025,SUMPRODUCT('[3]Cap Ref'!$F$71:$AL$87,('[3]Cap Ref'!$D$71:$D$87=C579)*('[3]Cap Ref'!$F$70:$AL$70=A579)*('[3]Cap Ref'!$F$69:$AL$69=D579))/4,SUMPRODUCT('[3]Cap Ref'!$F$71:$AL$87,('[3]Cap Ref'!$D$71:$D$87=C579)*('[3]Cap Ref'!$F$70:$AL$70=A579)*('[3]Cap Ref'!$F$69:$AL$69=D579))/5)</f>
        <v>7.0582500000000001</v>
      </c>
      <c r="G579">
        <f t="shared" ref="G579:G642" si="9">E579-F579</f>
        <v>0</v>
      </c>
    </row>
    <row r="580" spans="1:7">
      <c r="A580">
        <v>2030</v>
      </c>
      <c r="B580" t="s">
        <v>33</v>
      </c>
      <c r="C580" t="s">
        <v>0</v>
      </c>
      <c r="D580" t="s">
        <v>23</v>
      </c>
      <c r="E580" cm="1">
        <f t="array" ref="E580">IF(A580=2025,SUMPRODUCT('[3]Cap Ref'!$F$30:$AL$46,('[3]Cap Ref'!$D$30:$D$46=C580)*('[3]Cap Ref'!$F$29:$AL$29=A580)*('[3]Cap Ref'!$F$28:$AL$28=D580))/4,SUMPRODUCT('[3]Cap Ref'!$F$30:$AL$46,('[3]Cap Ref'!$D$30:$D$46=C580)*('[3]Cap Ref'!$F$29:$AL$29=A580)*('[3]Cap Ref'!$F$28:$AL$28=D580))/5)</f>
        <v>-2.2000000000000002</v>
      </c>
      <c r="F580" cm="1">
        <f t="array" ref="F580">IF(A580=2025,SUMPRODUCT('[3]Cap Ref'!$F$71:$AL$87,('[3]Cap Ref'!$D$71:$D$87=C580)*('[3]Cap Ref'!$F$70:$AL$70=A580)*('[3]Cap Ref'!$F$69:$AL$69=D580))/4,SUMPRODUCT('[3]Cap Ref'!$F$71:$AL$87,('[3]Cap Ref'!$D$71:$D$87=C580)*('[3]Cap Ref'!$F$70:$AL$70=A580)*('[3]Cap Ref'!$F$69:$AL$69=D580))/5)</f>
        <v>-2.2000000000000002</v>
      </c>
      <c r="G580">
        <f t="shared" si="9"/>
        <v>0</v>
      </c>
    </row>
    <row r="581" spans="1:7">
      <c r="A581">
        <v>2030</v>
      </c>
      <c r="B581" t="s">
        <v>33</v>
      </c>
      <c r="C581" t="s">
        <v>1</v>
      </c>
      <c r="D581" t="s">
        <v>23</v>
      </c>
      <c r="E581" cm="1">
        <f t="array" ref="E581">IF(A581=2025,SUMPRODUCT('[3]Cap Ref'!$F$30:$AL$46,('[3]Cap Ref'!$D$30:$D$46=C581)*('[3]Cap Ref'!$F$29:$AL$29=A581)*('[3]Cap Ref'!$F$28:$AL$28=D581))/4,SUMPRODUCT('[3]Cap Ref'!$F$30:$AL$46,('[3]Cap Ref'!$D$30:$D$46=C581)*('[3]Cap Ref'!$F$29:$AL$29=A581)*('[3]Cap Ref'!$F$28:$AL$28=D581))/5)</f>
        <v>0</v>
      </c>
      <c r="F581" cm="1">
        <f t="array" ref="F581">IF(A581=2025,SUMPRODUCT('[3]Cap Ref'!$F$71:$AL$87,('[3]Cap Ref'!$D$71:$D$87=C581)*('[3]Cap Ref'!$F$70:$AL$70=A581)*('[3]Cap Ref'!$F$69:$AL$69=D581))/4,SUMPRODUCT('[3]Cap Ref'!$F$71:$AL$87,('[3]Cap Ref'!$D$71:$D$87=C581)*('[3]Cap Ref'!$F$70:$AL$70=A581)*('[3]Cap Ref'!$F$69:$AL$69=D581))/5)</f>
        <v>0</v>
      </c>
      <c r="G581">
        <f t="shared" si="9"/>
        <v>0</v>
      </c>
    </row>
    <row r="582" spans="1:7">
      <c r="A582">
        <v>2030</v>
      </c>
      <c r="B582" t="s">
        <v>33</v>
      </c>
      <c r="C582" t="s">
        <v>2</v>
      </c>
      <c r="D582" t="s">
        <v>23</v>
      </c>
      <c r="E582" cm="1">
        <f t="array" ref="E582">IF(A582=2025,SUMPRODUCT('[3]Cap Ref'!$F$30:$AL$46,('[3]Cap Ref'!$D$30:$D$46=C582)*('[3]Cap Ref'!$F$29:$AL$29=A582)*('[3]Cap Ref'!$F$28:$AL$28=D582))/4,SUMPRODUCT('[3]Cap Ref'!$F$30:$AL$46,('[3]Cap Ref'!$D$30:$D$46=C582)*('[3]Cap Ref'!$F$29:$AL$29=A582)*('[3]Cap Ref'!$F$28:$AL$28=D582))/5)</f>
        <v>-0.1265999999999991</v>
      </c>
      <c r="F582" cm="1">
        <f t="array" ref="F582">IF(A582=2025,SUMPRODUCT('[3]Cap Ref'!$F$71:$AL$87,('[3]Cap Ref'!$D$71:$D$87=C582)*('[3]Cap Ref'!$F$70:$AL$70=A582)*('[3]Cap Ref'!$F$69:$AL$69=D582))/4,SUMPRODUCT('[3]Cap Ref'!$F$71:$AL$87,('[3]Cap Ref'!$D$71:$D$87=C582)*('[3]Cap Ref'!$F$70:$AL$70=A582)*('[3]Cap Ref'!$F$69:$AL$69=D582))/5)</f>
        <v>-0.1265999999999991</v>
      </c>
      <c r="G582">
        <f t="shared" si="9"/>
        <v>0</v>
      </c>
    </row>
    <row r="583" spans="1:7">
      <c r="A583">
        <v>2030</v>
      </c>
      <c r="B583" t="s">
        <v>33</v>
      </c>
      <c r="C583" t="s">
        <v>3</v>
      </c>
      <c r="D583" t="s">
        <v>23</v>
      </c>
      <c r="E583" cm="1">
        <f t="array" ref="E583">IF(A583=2025,SUMPRODUCT('[3]Cap Ref'!$F$30:$AL$46,('[3]Cap Ref'!$D$30:$D$46=C583)*('[3]Cap Ref'!$F$29:$AL$29=A583)*('[3]Cap Ref'!$F$28:$AL$28=D583))/4,SUMPRODUCT('[3]Cap Ref'!$F$30:$AL$46,('[3]Cap Ref'!$D$30:$D$46=C583)*('[3]Cap Ref'!$F$29:$AL$29=A583)*('[3]Cap Ref'!$F$28:$AL$28=D583))/5)</f>
        <v>1.8000000000000148E-2</v>
      </c>
      <c r="F583" cm="1">
        <f t="array" ref="F583">IF(A583=2025,SUMPRODUCT('[3]Cap Ref'!$F$71:$AL$87,('[3]Cap Ref'!$D$71:$D$87=C583)*('[3]Cap Ref'!$F$70:$AL$70=A583)*('[3]Cap Ref'!$F$69:$AL$69=D583))/4,SUMPRODUCT('[3]Cap Ref'!$F$71:$AL$87,('[3]Cap Ref'!$D$71:$D$87=C583)*('[3]Cap Ref'!$F$70:$AL$70=A583)*('[3]Cap Ref'!$F$69:$AL$69=D583))/5)</f>
        <v>1.8000000000000148E-2</v>
      </c>
      <c r="G583">
        <f t="shared" si="9"/>
        <v>0</v>
      </c>
    </row>
    <row r="584" spans="1:7">
      <c r="A584">
        <v>2030</v>
      </c>
      <c r="B584" t="s">
        <v>33</v>
      </c>
      <c r="C584" t="s">
        <v>4</v>
      </c>
      <c r="D584" t="s">
        <v>23</v>
      </c>
      <c r="E584" cm="1">
        <f t="array" ref="E584">IF(A584=2025,SUMPRODUCT('[3]Cap Ref'!$F$30:$AL$46,('[3]Cap Ref'!$D$30:$D$46=C584)*('[3]Cap Ref'!$F$29:$AL$29=A584)*('[3]Cap Ref'!$F$28:$AL$28=D584))/4,SUMPRODUCT('[3]Cap Ref'!$F$30:$AL$46,('[3]Cap Ref'!$D$30:$D$46=C584)*('[3]Cap Ref'!$F$29:$AL$29=A584)*('[3]Cap Ref'!$F$28:$AL$28=D584))/5)</f>
        <v>0</v>
      </c>
      <c r="F584" cm="1">
        <f t="array" ref="F584">IF(A584=2025,SUMPRODUCT('[3]Cap Ref'!$F$71:$AL$87,('[3]Cap Ref'!$D$71:$D$87=C584)*('[3]Cap Ref'!$F$70:$AL$70=A584)*('[3]Cap Ref'!$F$69:$AL$69=D584))/4,SUMPRODUCT('[3]Cap Ref'!$F$71:$AL$87,('[3]Cap Ref'!$D$71:$D$87=C584)*('[3]Cap Ref'!$F$70:$AL$70=A584)*('[3]Cap Ref'!$F$69:$AL$69=D584))/5)</f>
        <v>0</v>
      </c>
      <c r="G584">
        <f t="shared" si="9"/>
        <v>0</v>
      </c>
    </row>
    <row r="585" spans="1:7">
      <c r="A585">
        <v>2030</v>
      </c>
      <c r="B585" t="s">
        <v>33</v>
      </c>
      <c r="C585" t="s">
        <v>5</v>
      </c>
      <c r="D585" t="s">
        <v>23</v>
      </c>
      <c r="E585" cm="1">
        <f t="array" ref="E585">IF(A585=2025,SUMPRODUCT('[3]Cap Ref'!$F$30:$AL$46,('[3]Cap Ref'!$D$30:$D$46=C585)*('[3]Cap Ref'!$F$29:$AL$29=A585)*('[3]Cap Ref'!$F$28:$AL$28=D585))/4,SUMPRODUCT('[3]Cap Ref'!$F$30:$AL$46,('[3]Cap Ref'!$D$30:$D$46=C585)*('[3]Cap Ref'!$F$29:$AL$29=A585)*('[3]Cap Ref'!$F$28:$AL$28=D585))/5)</f>
        <v>-8.4159999999999968</v>
      </c>
      <c r="F585" cm="1">
        <f t="array" ref="F585">IF(A585=2025,SUMPRODUCT('[3]Cap Ref'!$F$71:$AL$87,('[3]Cap Ref'!$D$71:$D$87=C585)*('[3]Cap Ref'!$F$70:$AL$70=A585)*('[3]Cap Ref'!$F$69:$AL$69=D585))/4,SUMPRODUCT('[3]Cap Ref'!$F$71:$AL$87,('[3]Cap Ref'!$D$71:$D$87=C585)*('[3]Cap Ref'!$F$70:$AL$70=A585)*('[3]Cap Ref'!$F$69:$AL$69=D585))/5)</f>
        <v>-8.4159999999999968</v>
      </c>
      <c r="G585">
        <f t="shared" si="9"/>
        <v>0</v>
      </c>
    </row>
    <row r="586" spans="1:7">
      <c r="A586">
        <v>2030</v>
      </c>
      <c r="B586" t="s">
        <v>33</v>
      </c>
      <c r="C586" t="s">
        <v>6</v>
      </c>
      <c r="D586" t="s">
        <v>23</v>
      </c>
      <c r="E586" cm="1">
        <f t="array" ref="E586">IF(A586=2025,SUMPRODUCT('[3]Cap Ref'!$F$30:$AL$46,('[3]Cap Ref'!$D$30:$D$46=C586)*('[3]Cap Ref'!$F$29:$AL$29=A586)*('[3]Cap Ref'!$F$28:$AL$28=D586))/4,SUMPRODUCT('[3]Cap Ref'!$F$30:$AL$46,('[3]Cap Ref'!$D$30:$D$46=C586)*('[3]Cap Ref'!$F$29:$AL$29=A586)*('[3]Cap Ref'!$F$28:$AL$28=D586))/5)</f>
        <v>0</v>
      </c>
      <c r="F586" cm="1">
        <f t="array" ref="F586">IF(A586=2025,SUMPRODUCT('[3]Cap Ref'!$F$71:$AL$87,('[3]Cap Ref'!$D$71:$D$87=C586)*('[3]Cap Ref'!$F$70:$AL$70=A586)*('[3]Cap Ref'!$F$69:$AL$69=D586))/4,SUMPRODUCT('[3]Cap Ref'!$F$71:$AL$87,('[3]Cap Ref'!$D$71:$D$87=C586)*('[3]Cap Ref'!$F$70:$AL$70=A586)*('[3]Cap Ref'!$F$69:$AL$69=D586))/5)</f>
        <v>0</v>
      </c>
      <c r="G586">
        <f t="shared" si="9"/>
        <v>0</v>
      </c>
    </row>
    <row r="587" spans="1:7">
      <c r="A587">
        <v>2030</v>
      </c>
      <c r="B587" t="s">
        <v>33</v>
      </c>
      <c r="C587" t="s">
        <v>7</v>
      </c>
      <c r="D587" t="s">
        <v>23</v>
      </c>
      <c r="E587" cm="1">
        <f t="array" ref="E587">IF(A587=2025,SUMPRODUCT('[3]Cap Ref'!$F$30:$AL$46,('[3]Cap Ref'!$D$30:$D$46=C587)*('[3]Cap Ref'!$F$29:$AL$29=A587)*('[3]Cap Ref'!$F$28:$AL$28=D587))/4,SUMPRODUCT('[3]Cap Ref'!$F$30:$AL$46,('[3]Cap Ref'!$D$30:$D$46=C587)*('[3]Cap Ref'!$F$29:$AL$29=A587)*('[3]Cap Ref'!$F$28:$AL$28=D587))/5)</f>
        <v>-1.029600000000005</v>
      </c>
      <c r="F587" cm="1">
        <f t="array" ref="F587">IF(A587=2025,SUMPRODUCT('[3]Cap Ref'!$F$71:$AL$87,('[3]Cap Ref'!$D$71:$D$87=C587)*('[3]Cap Ref'!$F$70:$AL$70=A587)*('[3]Cap Ref'!$F$69:$AL$69=D587))/4,SUMPRODUCT('[3]Cap Ref'!$F$71:$AL$87,('[3]Cap Ref'!$D$71:$D$87=C587)*('[3]Cap Ref'!$F$70:$AL$70=A587)*('[3]Cap Ref'!$F$69:$AL$69=D587))/5)</f>
        <v>-1.029600000000005</v>
      </c>
      <c r="G587">
        <f t="shared" si="9"/>
        <v>0</v>
      </c>
    </row>
    <row r="588" spans="1:7">
      <c r="A588">
        <v>2030</v>
      </c>
      <c r="B588" t="s">
        <v>33</v>
      </c>
      <c r="C588" t="s">
        <v>8</v>
      </c>
      <c r="D588" t="s">
        <v>23</v>
      </c>
      <c r="E588" cm="1">
        <f t="array" ref="E588">IF(A588=2025,SUMPRODUCT('[3]Cap Ref'!$F$30:$AL$46,('[3]Cap Ref'!$D$30:$D$46=C588)*('[3]Cap Ref'!$F$29:$AL$29=A588)*('[3]Cap Ref'!$F$28:$AL$28=D588))/4,SUMPRODUCT('[3]Cap Ref'!$F$30:$AL$46,('[3]Cap Ref'!$D$30:$D$46=C588)*('[3]Cap Ref'!$F$29:$AL$29=A588)*('[3]Cap Ref'!$F$28:$AL$28=D588))/5)</f>
        <v>0</v>
      </c>
      <c r="F588" cm="1">
        <f t="array" ref="F588">IF(A588=2025,SUMPRODUCT('[3]Cap Ref'!$F$71:$AL$87,('[3]Cap Ref'!$D$71:$D$87=C588)*('[3]Cap Ref'!$F$70:$AL$70=A588)*('[3]Cap Ref'!$F$69:$AL$69=D588))/4,SUMPRODUCT('[3]Cap Ref'!$F$71:$AL$87,('[3]Cap Ref'!$D$71:$D$87=C588)*('[3]Cap Ref'!$F$70:$AL$70=A588)*('[3]Cap Ref'!$F$69:$AL$69=D588))/5)</f>
        <v>0</v>
      </c>
      <c r="G588">
        <f t="shared" si="9"/>
        <v>0</v>
      </c>
    </row>
    <row r="589" spans="1:7">
      <c r="A589">
        <v>2030</v>
      </c>
      <c r="B589" t="s">
        <v>33</v>
      </c>
      <c r="C589" t="s">
        <v>9</v>
      </c>
      <c r="D589" t="s">
        <v>23</v>
      </c>
      <c r="E589" cm="1">
        <f t="array" ref="E589">IF(A589=2025,SUMPRODUCT('[3]Cap Ref'!$F$30:$AL$46,('[3]Cap Ref'!$D$30:$D$46=C589)*('[3]Cap Ref'!$F$29:$AL$29=A589)*('[3]Cap Ref'!$F$28:$AL$28=D589))/4,SUMPRODUCT('[3]Cap Ref'!$F$30:$AL$46,('[3]Cap Ref'!$D$30:$D$46=C589)*('[3]Cap Ref'!$F$29:$AL$29=A589)*('[3]Cap Ref'!$F$28:$AL$28=D589))/5)</f>
        <v>9.1199999999999992</v>
      </c>
      <c r="F589" cm="1">
        <f t="array" ref="F589">IF(A589=2025,SUMPRODUCT('[3]Cap Ref'!$F$71:$AL$87,('[3]Cap Ref'!$D$71:$D$87=C589)*('[3]Cap Ref'!$F$70:$AL$70=A589)*('[3]Cap Ref'!$F$69:$AL$69=D589))/4,SUMPRODUCT('[3]Cap Ref'!$F$71:$AL$87,('[3]Cap Ref'!$D$71:$D$87=C589)*('[3]Cap Ref'!$F$70:$AL$70=A589)*('[3]Cap Ref'!$F$69:$AL$69=D589))/5)</f>
        <v>9.1199999999999992</v>
      </c>
      <c r="G589">
        <f t="shared" si="9"/>
        <v>0</v>
      </c>
    </row>
    <row r="590" spans="1:7">
      <c r="A590">
        <v>2030</v>
      </c>
      <c r="B590" t="s">
        <v>33</v>
      </c>
      <c r="C590" t="s">
        <v>10</v>
      </c>
      <c r="D590" t="s">
        <v>23</v>
      </c>
      <c r="E590" cm="1">
        <f t="array" ref="E590">IF(A590=2025,SUMPRODUCT('[3]Cap Ref'!$F$30:$AL$46,('[3]Cap Ref'!$D$30:$D$46=C590)*('[3]Cap Ref'!$F$29:$AL$29=A590)*('[3]Cap Ref'!$F$28:$AL$28=D590))/4,SUMPRODUCT('[3]Cap Ref'!$F$30:$AL$46,('[3]Cap Ref'!$D$30:$D$46=C590)*('[3]Cap Ref'!$F$29:$AL$29=A590)*('[3]Cap Ref'!$F$28:$AL$28=D590))/5)</f>
        <v>0</v>
      </c>
      <c r="F590" cm="1">
        <f t="array" ref="F590">IF(A590=2025,SUMPRODUCT('[3]Cap Ref'!$F$71:$AL$87,('[3]Cap Ref'!$D$71:$D$87=C590)*('[3]Cap Ref'!$F$70:$AL$70=A590)*('[3]Cap Ref'!$F$69:$AL$69=D590))/4,SUMPRODUCT('[3]Cap Ref'!$F$71:$AL$87,('[3]Cap Ref'!$D$71:$D$87=C590)*('[3]Cap Ref'!$F$70:$AL$70=A590)*('[3]Cap Ref'!$F$69:$AL$69=D590))/5)</f>
        <v>0</v>
      </c>
      <c r="G590">
        <f t="shared" si="9"/>
        <v>0</v>
      </c>
    </row>
    <row r="591" spans="1:7">
      <c r="A591">
        <v>2030</v>
      </c>
      <c r="B591" t="s">
        <v>33</v>
      </c>
      <c r="C591" t="s">
        <v>11</v>
      </c>
      <c r="D591" t="s">
        <v>23</v>
      </c>
      <c r="E591" cm="1">
        <f t="array" ref="E591">IF(A591=2025,SUMPRODUCT('[3]Cap Ref'!$F$30:$AL$46,('[3]Cap Ref'!$D$30:$D$46=C591)*('[3]Cap Ref'!$F$29:$AL$29=A591)*('[3]Cap Ref'!$F$28:$AL$28=D591))/4,SUMPRODUCT('[3]Cap Ref'!$F$30:$AL$46,('[3]Cap Ref'!$D$30:$D$46=C591)*('[3]Cap Ref'!$F$29:$AL$29=A591)*('[3]Cap Ref'!$F$28:$AL$28=D591))/5)</f>
        <v>11.613999999999999</v>
      </c>
      <c r="F591" cm="1">
        <f t="array" ref="F591">IF(A591=2025,SUMPRODUCT('[3]Cap Ref'!$F$71:$AL$87,('[3]Cap Ref'!$D$71:$D$87=C591)*('[3]Cap Ref'!$F$70:$AL$70=A591)*('[3]Cap Ref'!$F$69:$AL$69=D591))/4,SUMPRODUCT('[3]Cap Ref'!$F$71:$AL$87,('[3]Cap Ref'!$D$71:$D$87=C591)*('[3]Cap Ref'!$F$70:$AL$70=A591)*('[3]Cap Ref'!$F$69:$AL$69=D591))/5)</f>
        <v>11.613999999999999</v>
      </c>
      <c r="G591">
        <f t="shared" si="9"/>
        <v>0</v>
      </c>
    </row>
    <row r="592" spans="1:7">
      <c r="A592">
        <v>2030</v>
      </c>
      <c r="B592" t="s">
        <v>33</v>
      </c>
      <c r="C592" t="s">
        <v>12</v>
      </c>
      <c r="D592" t="s">
        <v>23</v>
      </c>
      <c r="E592" cm="1">
        <f t="array" ref="E592">IF(A592=2025,SUMPRODUCT('[3]Cap Ref'!$F$30:$AL$46,('[3]Cap Ref'!$D$30:$D$46=C592)*('[3]Cap Ref'!$F$29:$AL$29=A592)*('[3]Cap Ref'!$F$28:$AL$28=D592))/4,SUMPRODUCT('[3]Cap Ref'!$F$30:$AL$46,('[3]Cap Ref'!$D$30:$D$46=C592)*('[3]Cap Ref'!$F$29:$AL$29=A592)*('[3]Cap Ref'!$F$28:$AL$28=D592))/5)</f>
        <v>15.7212</v>
      </c>
      <c r="F592" cm="1">
        <f t="array" ref="F592">IF(A592=2025,SUMPRODUCT('[3]Cap Ref'!$F$71:$AL$87,('[3]Cap Ref'!$D$71:$D$87=C592)*('[3]Cap Ref'!$F$70:$AL$70=A592)*('[3]Cap Ref'!$F$69:$AL$69=D592))/4,SUMPRODUCT('[3]Cap Ref'!$F$71:$AL$87,('[3]Cap Ref'!$D$71:$D$87=C592)*('[3]Cap Ref'!$F$70:$AL$70=A592)*('[3]Cap Ref'!$F$69:$AL$69=D592))/5)</f>
        <v>15.7212</v>
      </c>
      <c r="G592">
        <f t="shared" si="9"/>
        <v>0</v>
      </c>
    </row>
    <row r="593" spans="1:7">
      <c r="A593">
        <v>2030</v>
      </c>
      <c r="B593" t="s">
        <v>33</v>
      </c>
      <c r="C593" t="s">
        <v>13</v>
      </c>
      <c r="D593" t="s">
        <v>23</v>
      </c>
      <c r="E593" cm="1">
        <f t="array" ref="E593">IF(A593=2025,SUMPRODUCT('[3]Cap Ref'!$F$30:$AL$46,('[3]Cap Ref'!$D$30:$D$46=C593)*('[3]Cap Ref'!$F$29:$AL$29=A593)*('[3]Cap Ref'!$F$28:$AL$28=D593))/4,SUMPRODUCT('[3]Cap Ref'!$F$30:$AL$46,('[3]Cap Ref'!$D$30:$D$46=C593)*('[3]Cap Ref'!$F$29:$AL$29=A593)*('[3]Cap Ref'!$F$28:$AL$28=D593))/5)</f>
        <v>2.9097999999999997</v>
      </c>
      <c r="F593" cm="1">
        <f t="array" ref="F593">IF(A593=2025,SUMPRODUCT('[3]Cap Ref'!$F$71:$AL$87,('[3]Cap Ref'!$D$71:$D$87=C593)*('[3]Cap Ref'!$F$70:$AL$70=A593)*('[3]Cap Ref'!$F$69:$AL$69=D593))/4,SUMPRODUCT('[3]Cap Ref'!$F$71:$AL$87,('[3]Cap Ref'!$D$71:$D$87=C593)*('[3]Cap Ref'!$F$70:$AL$70=A593)*('[3]Cap Ref'!$F$69:$AL$69=D593))/5)</f>
        <v>2.9097999999999997</v>
      </c>
      <c r="G593">
        <f t="shared" si="9"/>
        <v>0</v>
      </c>
    </row>
    <row r="594" spans="1:7">
      <c r="A594">
        <v>2030</v>
      </c>
      <c r="B594" t="s">
        <v>33</v>
      </c>
      <c r="C594" t="s">
        <v>14</v>
      </c>
      <c r="D594" t="s">
        <v>23</v>
      </c>
      <c r="E594" cm="1">
        <f t="array" ref="E594">IF(A594=2025,SUMPRODUCT('[3]Cap Ref'!$F$30:$AL$46,('[3]Cap Ref'!$D$30:$D$46=C594)*('[3]Cap Ref'!$F$29:$AL$29=A594)*('[3]Cap Ref'!$F$28:$AL$28=D594))/4,SUMPRODUCT('[3]Cap Ref'!$F$30:$AL$46,('[3]Cap Ref'!$D$30:$D$46=C594)*('[3]Cap Ref'!$F$29:$AL$29=A594)*('[3]Cap Ref'!$F$28:$AL$28=D594))/5)</f>
        <v>0</v>
      </c>
      <c r="F594" cm="1">
        <f t="array" ref="F594">IF(A594=2025,SUMPRODUCT('[3]Cap Ref'!$F$71:$AL$87,('[3]Cap Ref'!$D$71:$D$87=C594)*('[3]Cap Ref'!$F$70:$AL$70=A594)*('[3]Cap Ref'!$F$69:$AL$69=D594))/4,SUMPRODUCT('[3]Cap Ref'!$F$71:$AL$87,('[3]Cap Ref'!$D$71:$D$87=C594)*('[3]Cap Ref'!$F$70:$AL$70=A594)*('[3]Cap Ref'!$F$69:$AL$69=D594))/5)</f>
        <v>0</v>
      </c>
      <c r="G594">
        <f t="shared" si="9"/>
        <v>0</v>
      </c>
    </row>
    <row r="595" spans="1:7">
      <c r="A595">
        <v>2030</v>
      </c>
      <c r="B595" t="s">
        <v>33</v>
      </c>
      <c r="C595" t="s">
        <v>15</v>
      </c>
      <c r="D595" t="s">
        <v>23</v>
      </c>
      <c r="E595" cm="1">
        <f t="array" ref="E595">IF(A595=2025,SUMPRODUCT('[3]Cap Ref'!$F$30:$AL$46,('[3]Cap Ref'!$D$30:$D$46=C595)*('[3]Cap Ref'!$F$29:$AL$29=A595)*('[3]Cap Ref'!$F$28:$AL$28=D595))/4,SUMPRODUCT('[3]Cap Ref'!$F$30:$AL$46,('[3]Cap Ref'!$D$30:$D$46=C595)*('[3]Cap Ref'!$F$29:$AL$29=A595)*('[3]Cap Ref'!$F$28:$AL$28=D595))/5)</f>
        <v>1.0012000000000001</v>
      </c>
      <c r="F595" cm="1">
        <f t="array" ref="F595">IF(A595=2025,SUMPRODUCT('[3]Cap Ref'!$F$71:$AL$87,('[3]Cap Ref'!$D$71:$D$87=C595)*('[3]Cap Ref'!$F$70:$AL$70=A595)*('[3]Cap Ref'!$F$69:$AL$69=D595))/4,SUMPRODUCT('[3]Cap Ref'!$F$71:$AL$87,('[3]Cap Ref'!$D$71:$D$87=C595)*('[3]Cap Ref'!$F$70:$AL$70=A595)*('[3]Cap Ref'!$F$69:$AL$69=D595))/5)</f>
        <v>1.0012000000000001</v>
      </c>
      <c r="G595">
        <f t="shared" si="9"/>
        <v>0</v>
      </c>
    </row>
    <row r="596" spans="1:7">
      <c r="A596">
        <v>2030</v>
      </c>
      <c r="B596" t="s">
        <v>33</v>
      </c>
      <c r="C596" t="s">
        <v>16</v>
      </c>
      <c r="D596" t="s">
        <v>23</v>
      </c>
      <c r="E596" cm="1">
        <f t="array" ref="E596">IF(A596=2025,SUMPRODUCT('[3]Cap Ref'!$F$30:$AL$46,('[3]Cap Ref'!$D$30:$D$46=C596)*('[3]Cap Ref'!$F$29:$AL$29=A596)*('[3]Cap Ref'!$F$28:$AL$28=D596))/4,SUMPRODUCT('[3]Cap Ref'!$F$30:$AL$46,('[3]Cap Ref'!$D$30:$D$46=C596)*('[3]Cap Ref'!$F$29:$AL$29=A596)*('[3]Cap Ref'!$F$28:$AL$28=D596))/5)</f>
        <v>4.960000000000022E-2</v>
      </c>
      <c r="F596" cm="1">
        <f t="array" ref="F596">IF(A596=2025,SUMPRODUCT('[3]Cap Ref'!$F$71:$AL$87,('[3]Cap Ref'!$D$71:$D$87=C596)*('[3]Cap Ref'!$F$70:$AL$70=A596)*('[3]Cap Ref'!$F$69:$AL$69=D596))/4,SUMPRODUCT('[3]Cap Ref'!$F$71:$AL$87,('[3]Cap Ref'!$D$71:$D$87=C596)*('[3]Cap Ref'!$F$70:$AL$70=A596)*('[3]Cap Ref'!$F$69:$AL$69=D596))/5)</f>
        <v>4.960000000000022E-2</v>
      </c>
      <c r="G596">
        <f t="shared" si="9"/>
        <v>0</v>
      </c>
    </row>
    <row r="597" spans="1:7">
      <c r="A597">
        <v>2035</v>
      </c>
      <c r="B597" t="s">
        <v>33</v>
      </c>
      <c r="C597" t="s">
        <v>0</v>
      </c>
      <c r="D597" t="s">
        <v>23</v>
      </c>
      <c r="E597" cm="1">
        <f t="array" ref="E597">IF(A597=2025,SUMPRODUCT('[3]Cap Ref'!$F$30:$AL$46,('[3]Cap Ref'!$D$30:$D$46=C597)*('[3]Cap Ref'!$F$29:$AL$29=A597)*('[3]Cap Ref'!$F$28:$AL$28=D597))/4,SUMPRODUCT('[3]Cap Ref'!$F$30:$AL$46,('[3]Cap Ref'!$D$30:$D$46=C597)*('[3]Cap Ref'!$F$29:$AL$29=A597)*('[3]Cap Ref'!$F$28:$AL$28=D597))/5)</f>
        <v>-1.4</v>
      </c>
      <c r="F597" cm="1">
        <f t="array" ref="F597">IF(A597=2025,SUMPRODUCT('[3]Cap Ref'!$F$71:$AL$87,('[3]Cap Ref'!$D$71:$D$87=C597)*('[3]Cap Ref'!$F$70:$AL$70=A597)*('[3]Cap Ref'!$F$69:$AL$69=D597))/4,SUMPRODUCT('[3]Cap Ref'!$F$71:$AL$87,('[3]Cap Ref'!$D$71:$D$87=C597)*('[3]Cap Ref'!$F$70:$AL$70=A597)*('[3]Cap Ref'!$F$69:$AL$69=D597))/5)</f>
        <v>-1.4</v>
      </c>
      <c r="G597">
        <f t="shared" si="9"/>
        <v>0</v>
      </c>
    </row>
    <row r="598" spans="1:7">
      <c r="A598">
        <v>2035</v>
      </c>
      <c r="B598" t="s">
        <v>33</v>
      </c>
      <c r="C598" t="s">
        <v>1</v>
      </c>
      <c r="D598" t="s">
        <v>23</v>
      </c>
      <c r="E598" cm="1">
        <f t="array" ref="E598">IF(A598=2025,SUMPRODUCT('[3]Cap Ref'!$F$30:$AL$46,('[3]Cap Ref'!$D$30:$D$46=C598)*('[3]Cap Ref'!$F$29:$AL$29=A598)*('[3]Cap Ref'!$F$28:$AL$28=D598))/4,SUMPRODUCT('[3]Cap Ref'!$F$30:$AL$46,('[3]Cap Ref'!$D$30:$D$46=C598)*('[3]Cap Ref'!$F$29:$AL$29=A598)*('[3]Cap Ref'!$F$28:$AL$28=D598))/5)</f>
        <v>0</v>
      </c>
      <c r="F598" cm="1">
        <f t="array" ref="F598">IF(A598=2025,SUMPRODUCT('[3]Cap Ref'!$F$71:$AL$87,('[3]Cap Ref'!$D$71:$D$87=C598)*('[3]Cap Ref'!$F$70:$AL$70=A598)*('[3]Cap Ref'!$F$69:$AL$69=D598))/4,SUMPRODUCT('[3]Cap Ref'!$F$71:$AL$87,('[3]Cap Ref'!$D$71:$D$87=C598)*('[3]Cap Ref'!$F$70:$AL$70=A598)*('[3]Cap Ref'!$F$69:$AL$69=D598))/5)</f>
        <v>0</v>
      </c>
      <c r="G598">
        <f t="shared" si="9"/>
        <v>0</v>
      </c>
    </row>
    <row r="599" spans="1:7">
      <c r="A599">
        <v>2035</v>
      </c>
      <c r="B599" t="s">
        <v>33</v>
      </c>
      <c r="C599" t="s">
        <v>2</v>
      </c>
      <c r="D599" t="s">
        <v>23</v>
      </c>
      <c r="E599" cm="1">
        <f t="array" ref="E599">IF(A599=2025,SUMPRODUCT('[3]Cap Ref'!$F$30:$AL$46,('[3]Cap Ref'!$D$30:$D$46=C599)*('[3]Cap Ref'!$F$29:$AL$29=A599)*('[3]Cap Ref'!$F$28:$AL$28=D599))/4,SUMPRODUCT('[3]Cap Ref'!$F$30:$AL$46,('[3]Cap Ref'!$D$30:$D$46=C599)*('[3]Cap Ref'!$F$29:$AL$29=A599)*('[3]Cap Ref'!$F$28:$AL$28=D599))/5)</f>
        <v>-3.0000000000001137E-3</v>
      </c>
      <c r="F599" cm="1">
        <f t="array" ref="F599">IF(A599=2025,SUMPRODUCT('[3]Cap Ref'!$F$71:$AL$87,('[3]Cap Ref'!$D$71:$D$87=C599)*('[3]Cap Ref'!$F$70:$AL$70=A599)*('[3]Cap Ref'!$F$69:$AL$69=D599))/4,SUMPRODUCT('[3]Cap Ref'!$F$71:$AL$87,('[3]Cap Ref'!$D$71:$D$87=C599)*('[3]Cap Ref'!$F$70:$AL$70=A599)*('[3]Cap Ref'!$F$69:$AL$69=D599))/5)</f>
        <v>-3.0000000000001137E-3</v>
      </c>
      <c r="G599">
        <f t="shared" si="9"/>
        <v>0</v>
      </c>
    </row>
    <row r="600" spans="1:7">
      <c r="A600">
        <v>2035</v>
      </c>
      <c r="B600" t="s">
        <v>33</v>
      </c>
      <c r="C600" t="s">
        <v>3</v>
      </c>
      <c r="D600" t="s">
        <v>23</v>
      </c>
      <c r="E600" cm="1">
        <f t="array" ref="E600">IF(A600=2025,SUMPRODUCT('[3]Cap Ref'!$F$30:$AL$46,('[3]Cap Ref'!$D$30:$D$46=C600)*('[3]Cap Ref'!$F$29:$AL$29=A600)*('[3]Cap Ref'!$F$28:$AL$28=D600))/4,SUMPRODUCT('[3]Cap Ref'!$F$30:$AL$46,('[3]Cap Ref'!$D$30:$D$46=C600)*('[3]Cap Ref'!$F$29:$AL$29=A600)*('[3]Cap Ref'!$F$28:$AL$28=D600))/5)</f>
        <v>0</v>
      </c>
      <c r="F600" cm="1">
        <f t="array" ref="F600">IF(A600=2025,SUMPRODUCT('[3]Cap Ref'!$F$71:$AL$87,('[3]Cap Ref'!$D$71:$D$87=C600)*('[3]Cap Ref'!$F$70:$AL$70=A600)*('[3]Cap Ref'!$F$69:$AL$69=D600))/4,SUMPRODUCT('[3]Cap Ref'!$F$71:$AL$87,('[3]Cap Ref'!$D$71:$D$87=C600)*('[3]Cap Ref'!$F$70:$AL$70=A600)*('[3]Cap Ref'!$F$69:$AL$69=D600))/5)</f>
        <v>0</v>
      </c>
      <c r="G600">
        <f t="shared" si="9"/>
        <v>0</v>
      </c>
    </row>
    <row r="601" spans="1:7">
      <c r="A601">
        <v>2035</v>
      </c>
      <c r="B601" t="s">
        <v>33</v>
      </c>
      <c r="C601" t="s">
        <v>4</v>
      </c>
      <c r="D601" t="s">
        <v>23</v>
      </c>
      <c r="E601" cm="1">
        <f t="array" ref="E601">IF(A601=2025,SUMPRODUCT('[3]Cap Ref'!$F$30:$AL$46,('[3]Cap Ref'!$D$30:$D$46=C601)*('[3]Cap Ref'!$F$29:$AL$29=A601)*('[3]Cap Ref'!$F$28:$AL$28=D601))/4,SUMPRODUCT('[3]Cap Ref'!$F$30:$AL$46,('[3]Cap Ref'!$D$30:$D$46=C601)*('[3]Cap Ref'!$F$29:$AL$29=A601)*('[3]Cap Ref'!$F$28:$AL$28=D601))/5)</f>
        <v>0</v>
      </c>
      <c r="F601" cm="1">
        <f t="array" ref="F601">IF(A601=2025,SUMPRODUCT('[3]Cap Ref'!$F$71:$AL$87,('[3]Cap Ref'!$D$71:$D$87=C601)*('[3]Cap Ref'!$F$70:$AL$70=A601)*('[3]Cap Ref'!$F$69:$AL$69=D601))/4,SUMPRODUCT('[3]Cap Ref'!$F$71:$AL$87,('[3]Cap Ref'!$D$71:$D$87=C601)*('[3]Cap Ref'!$F$70:$AL$70=A601)*('[3]Cap Ref'!$F$69:$AL$69=D601))/5)</f>
        <v>0</v>
      </c>
      <c r="G601">
        <f t="shared" si="9"/>
        <v>0</v>
      </c>
    </row>
    <row r="602" spans="1:7">
      <c r="A602">
        <v>2035</v>
      </c>
      <c r="B602" t="s">
        <v>33</v>
      </c>
      <c r="C602" t="s">
        <v>5</v>
      </c>
      <c r="D602" t="s">
        <v>23</v>
      </c>
      <c r="E602" cm="1">
        <f t="array" ref="E602">IF(A602=2025,SUMPRODUCT('[3]Cap Ref'!$F$30:$AL$46,('[3]Cap Ref'!$D$30:$D$46=C602)*('[3]Cap Ref'!$F$29:$AL$29=A602)*('[3]Cap Ref'!$F$28:$AL$28=D602))/4,SUMPRODUCT('[3]Cap Ref'!$F$30:$AL$46,('[3]Cap Ref'!$D$30:$D$46=C602)*('[3]Cap Ref'!$F$29:$AL$29=A602)*('[3]Cap Ref'!$F$28:$AL$28=D602))/5)</f>
        <v>-1.6832000000000022</v>
      </c>
      <c r="F602" cm="1">
        <f t="array" ref="F602">IF(A602=2025,SUMPRODUCT('[3]Cap Ref'!$F$71:$AL$87,('[3]Cap Ref'!$D$71:$D$87=C602)*('[3]Cap Ref'!$F$70:$AL$70=A602)*('[3]Cap Ref'!$F$69:$AL$69=D602))/4,SUMPRODUCT('[3]Cap Ref'!$F$71:$AL$87,('[3]Cap Ref'!$D$71:$D$87=C602)*('[3]Cap Ref'!$F$70:$AL$70=A602)*('[3]Cap Ref'!$F$69:$AL$69=D602))/5)</f>
        <v>-1.6832000000000022</v>
      </c>
      <c r="G602">
        <f t="shared" si="9"/>
        <v>0</v>
      </c>
    </row>
    <row r="603" spans="1:7">
      <c r="A603">
        <v>2035</v>
      </c>
      <c r="B603" t="s">
        <v>33</v>
      </c>
      <c r="C603" t="s">
        <v>6</v>
      </c>
      <c r="D603" t="s">
        <v>23</v>
      </c>
      <c r="E603" cm="1">
        <f t="array" ref="E603">IF(A603=2025,SUMPRODUCT('[3]Cap Ref'!$F$30:$AL$46,('[3]Cap Ref'!$D$30:$D$46=C603)*('[3]Cap Ref'!$F$29:$AL$29=A603)*('[3]Cap Ref'!$F$28:$AL$28=D603))/4,SUMPRODUCT('[3]Cap Ref'!$F$30:$AL$46,('[3]Cap Ref'!$D$30:$D$46=C603)*('[3]Cap Ref'!$F$29:$AL$29=A603)*('[3]Cap Ref'!$F$28:$AL$28=D603))/5)</f>
        <v>0</v>
      </c>
      <c r="F603" cm="1">
        <f t="array" ref="F603">IF(A603=2025,SUMPRODUCT('[3]Cap Ref'!$F$71:$AL$87,('[3]Cap Ref'!$D$71:$D$87=C603)*('[3]Cap Ref'!$F$70:$AL$70=A603)*('[3]Cap Ref'!$F$69:$AL$69=D603))/4,SUMPRODUCT('[3]Cap Ref'!$F$71:$AL$87,('[3]Cap Ref'!$D$71:$D$87=C603)*('[3]Cap Ref'!$F$70:$AL$70=A603)*('[3]Cap Ref'!$F$69:$AL$69=D603))/5)</f>
        <v>0</v>
      </c>
      <c r="G603">
        <f t="shared" si="9"/>
        <v>0</v>
      </c>
    </row>
    <row r="604" spans="1:7">
      <c r="A604">
        <v>2035</v>
      </c>
      <c r="B604" t="s">
        <v>33</v>
      </c>
      <c r="C604" t="s">
        <v>7</v>
      </c>
      <c r="D604" t="s">
        <v>23</v>
      </c>
      <c r="E604" cm="1">
        <f t="array" ref="E604">IF(A604=2025,SUMPRODUCT('[3]Cap Ref'!$F$30:$AL$46,('[3]Cap Ref'!$D$30:$D$46=C604)*('[3]Cap Ref'!$F$29:$AL$29=A604)*('[3]Cap Ref'!$F$28:$AL$28=D604))/4,SUMPRODUCT('[3]Cap Ref'!$F$30:$AL$46,('[3]Cap Ref'!$D$30:$D$46=C604)*('[3]Cap Ref'!$F$29:$AL$29=A604)*('[3]Cap Ref'!$F$28:$AL$28=D604))/5)</f>
        <v>-0.2495999999999981</v>
      </c>
      <c r="F604" cm="1">
        <f t="array" ref="F604">IF(A604=2025,SUMPRODUCT('[3]Cap Ref'!$F$71:$AL$87,('[3]Cap Ref'!$D$71:$D$87=C604)*('[3]Cap Ref'!$F$70:$AL$70=A604)*('[3]Cap Ref'!$F$69:$AL$69=D604))/4,SUMPRODUCT('[3]Cap Ref'!$F$71:$AL$87,('[3]Cap Ref'!$D$71:$D$87=C604)*('[3]Cap Ref'!$F$70:$AL$70=A604)*('[3]Cap Ref'!$F$69:$AL$69=D604))/5)</f>
        <v>-0.2495999999999981</v>
      </c>
      <c r="G604">
        <f t="shared" si="9"/>
        <v>0</v>
      </c>
    </row>
    <row r="605" spans="1:7">
      <c r="A605">
        <v>2035</v>
      </c>
      <c r="B605" t="s">
        <v>33</v>
      </c>
      <c r="C605" t="s">
        <v>8</v>
      </c>
      <c r="D605" t="s">
        <v>23</v>
      </c>
      <c r="E605" cm="1">
        <f t="array" ref="E605">IF(A605=2025,SUMPRODUCT('[3]Cap Ref'!$F$30:$AL$46,('[3]Cap Ref'!$D$30:$D$46=C605)*('[3]Cap Ref'!$F$29:$AL$29=A605)*('[3]Cap Ref'!$F$28:$AL$28=D605))/4,SUMPRODUCT('[3]Cap Ref'!$F$30:$AL$46,('[3]Cap Ref'!$D$30:$D$46=C605)*('[3]Cap Ref'!$F$29:$AL$29=A605)*('[3]Cap Ref'!$F$28:$AL$28=D605))/5)</f>
        <v>0</v>
      </c>
      <c r="F605" cm="1">
        <f t="array" ref="F605">IF(A605=2025,SUMPRODUCT('[3]Cap Ref'!$F$71:$AL$87,('[3]Cap Ref'!$D$71:$D$87=C605)*('[3]Cap Ref'!$F$70:$AL$70=A605)*('[3]Cap Ref'!$F$69:$AL$69=D605))/4,SUMPRODUCT('[3]Cap Ref'!$F$71:$AL$87,('[3]Cap Ref'!$D$71:$D$87=C605)*('[3]Cap Ref'!$F$70:$AL$70=A605)*('[3]Cap Ref'!$F$69:$AL$69=D605))/5)</f>
        <v>0</v>
      </c>
      <c r="G605">
        <f t="shared" si="9"/>
        <v>0</v>
      </c>
    </row>
    <row r="606" spans="1:7">
      <c r="A606">
        <v>2035</v>
      </c>
      <c r="B606" t="s">
        <v>33</v>
      </c>
      <c r="C606" t="s">
        <v>9</v>
      </c>
      <c r="D606" t="s">
        <v>23</v>
      </c>
      <c r="E606" cm="1">
        <f t="array" ref="E606">IF(A606=2025,SUMPRODUCT('[3]Cap Ref'!$F$30:$AL$46,('[3]Cap Ref'!$D$30:$D$46=C606)*('[3]Cap Ref'!$F$29:$AL$29=A606)*('[3]Cap Ref'!$F$28:$AL$28=D606))/4,SUMPRODUCT('[3]Cap Ref'!$F$30:$AL$46,('[3]Cap Ref'!$D$30:$D$46=C606)*('[3]Cap Ref'!$F$29:$AL$29=A606)*('[3]Cap Ref'!$F$28:$AL$28=D606))/5)</f>
        <v>6.419999999999999</v>
      </c>
      <c r="F606" cm="1">
        <f t="array" ref="F606">IF(A606=2025,SUMPRODUCT('[3]Cap Ref'!$F$71:$AL$87,('[3]Cap Ref'!$D$71:$D$87=C606)*('[3]Cap Ref'!$F$70:$AL$70=A606)*('[3]Cap Ref'!$F$69:$AL$69=D606))/4,SUMPRODUCT('[3]Cap Ref'!$F$71:$AL$87,('[3]Cap Ref'!$D$71:$D$87=C606)*('[3]Cap Ref'!$F$70:$AL$70=A606)*('[3]Cap Ref'!$F$69:$AL$69=D606))/5)</f>
        <v>6.419999999999999</v>
      </c>
      <c r="G606">
        <f t="shared" si="9"/>
        <v>0</v>
      </c>
    </row>
    <row r="607" spans="1:7">
      <c r="A607">
        <v>2035</v>
      </c>
      <c r="B607" t="s">
        <v>33</v>
      </c>
      <c r="C607" t="s">
        <v>10</v>
      </c>
      <c r="D607" t="s">
        <v>23</v>
      </c>
      <c r="E607" cm="1">
        <f t="array" ref="E607">IF(A607=2025,SUMPRODUCT('[3]Cap Ref'!$F$30:$AL$46,('[3]Cap Ref'!$D$30:$D$46=C607)*('[3]Cap Ref'!$F$29:$AL$29=A607)*('[3]Cap Ref'!$F$28:$AL$28=D607))/4,SUMPRODUCT('[3]Cap Ref'!$F$30:$AL$46,('[3]Cap Ref'!$D$30:$D$46=C607)*('[3]Cap Ref'!$F$29:$AL$29=A607)*('[3]Cap Ref'!$F$28:$AL$28=D607))/5)</f>
        <v>0</v>
      </c>
      <c r="F607" cm="1">
        <f t="array" ref="F607">IF(A607=2025,SUMPRODUCT('[3]Cap Ref'!$F$71:$AL$87,('[3]Cap Ref'!$D$71:$D$87=C607)*('[3]Cap Ref'!$F$70:$AL$70=A607)*('[3]Cap Ref'!$F$69:$AL$69=D607))/4,SUMPRODUCT('[3]Cap Ref'!$F$71:$AL$87,('[3]Cap Ref'!$D$71:$D$87=C607)*('[3]Cap Ref'!$F$70:$AL$70=A607)*('[3]Cap Ref'!$F$69:$AL$69=D607))/5)</f>
        <v>0</v>
      </c>
      <c r="G607">
        <f t="shared" si="9"/>
        <v>0</v>
      </c>
    </row>
    <row r="608" spans="1:7">
      <c r="A608">
        <v>2035</v>
      </c>
      <c r="B608" t="s">
        <v>33</v>
      </c>
      <c r="C608" t="s">
        <v>11</v>
      </c>
      <c r="D608" t="s">
        <v>23</v>
      </c>
      <c r="E608" cm="1">
        <f t="array" ref="E608">IF(A608=2025,SUMPRODUCT('[3]Cap Ref'!$F$30:$AL$46,('[3]Cap Ref'!$D$30:$D$46=C608)*('[3]Cap Ref'!$F$29:$AL$29=A608)*('[3]Cap Ref'!$F$28:$AL$28=D608))/4,SUMPRODUCT('[3]Cap Ref'!$F$30:$AL$46,('[3]Cap Ref'!$D$30:$D$46=C608)*('[3]Cap Ref'!$F$29:$AL$29=A608)*('[3]Cap Ref'!$F$28:$AL$28=D608))/5)</f>
        <v>8.1980000000000075</v>
      </c>
      <c r="F608" cm="1">
        <f t="array" ref="F608">IF(A608=2025,SUMPRODUCT('[3]Cap Ref'!$F$71:$AL$87,('[3]Cap Ref'!$D$71:$D$87=C608)*('[3]Cap Ref'!$F$70:$AL$70=A608)*('[3]Cap Ref'!$F$69:$AL$69=D608))/4,SUMPRODUCT('[3]Cap Ref'!$F$71:$AL$87,('[3]Cap Ref'!$D$71:$D$87=C608)*('[3]Cap Ref'!$F$70:$AL$70=A608)*('[3]Cap Ref'!$F$69:$AL$69=D608))/5)</f>
        <v>8.1980000000000075</v>
      </c>
      <c r="G608">
        <f t="shared" si="9"/>
        <v>0</v>
      </c>
    </row>
    <row r="609" spans="1:7">
      <c r="A609">
        <v>2035</v>
      </c>
      <c r="B609" t="s">
        <v>33</v>
      </c>
      <c r="C609" t="s">
        <v>12</v>
      </c>
      <c r="D609" t="s">
        <v>23</v>
      </c>
      <c r="E609" cm="1">
        <f t="array" ref="E609">IF(A609=2025,SUMPRODUCT('[3]Cap Ref'!$F$30:$AL$46,('[3]Cap Ref'!$D$30:$D$46=C609)*('[3]Cap Ref'!$F$29:$AL$29=A609)*('[3]Cap Ref'!$F$28:$AL$28=D609))/4,SUMPRODUCT('[3]Cap Ref'!$F$30:$AL$46,('[3]Cap Ref'!$D$30:$D$46=C609)*('[3]Cap Ref'!$F$29:$AL$29=A609)*('[3]Cap Ref'!$F$28:$AL$28=D609))/5)</f>
        <v>15.232800000000003</v>
      </c>
      <c r="F609" cm="1">
        <f t="array" ref="F609">IF(A609=2025,SUMPRODUCT('[3]Cap Ref'!$F$71:$AL$87,('[3]Cap Ref'!$D$71:$D$87=C609)*('[3]Cap Ref'!$F$70:$AL$70=A609)*('[3]Cap Ref'!$F$69:$AL$69=D609))/4,SUMPRODUCT('[3]Cap Ref'!$F$71:$AL$87,('[3]Cap Ref'!$D$71:$D$87=C609)*('[3]Cap Ref'!$F$70:$AL$70=A609)*('[3]Cap Ref'!$F$69:$AL$69=D609))/5)</f>
        <v>15.232800000000003</v>
      </c>
      <c r="G609">
        <f t="shared" si="9"/>
        <v>0</v>
      </c>
    </row>
    <row r="610" spans="1:7">
      <c r="A610">
        <v>2035</v>
      </c>
      <c r="B610" t="s">
        <v>33</v>
      </c>
      <c r="C610" t="s">
        <v>13</v>
      </c>
      <c r="D610" t="s">
        <v>23</v>
      </c>
      <c r="E610" cm="1">
        <f t="array" ref="E610">IF(A610=2025,SUMPRODUCT('[3]Cap Ref'!$F$30:$AL$46,('[3]Cap Ref'!$D$30:$D$46=C610)*('[3]Cap Ref'!$F$29:$AL$29=A610)*('[3]Cap Ref'!$F$28:$AL$28=D610))/4,SUMPRODUCT('[3]Cap Ref'!$F$30:$AL$46,('[3]Cap Ref'!$D$30:$D$46=C610)*('[3]Cap Ref'!$F$29:$AL$29=A610)*('[3]Cap Ref'!$F$28:$AL$28=D610))/5)</f>
        <v>2.7640000000000016</v>
      </c>
      <c r="F610" cm="1">
        <f t="array" ref="F610">IF(A610=2025,SUMPRODUCT('[3]Cap Ref'!$F$71:$AL$87,('[3]Cap Ref'!$D$71:$D$87=C610)*('[3]Cap Ref'!$F$70:$AL$70=A610)*('[3]Cap Ref'!$F$69:$AL$69=D610))/4,SUMPRODUCT('[3]Cap Ref'!$F$71:$AL$87,('[3]Cap Ref'!$D$71:$D$87=C610)*('[3]Cap Ref'!$F$70:$AL$70=A610)*('[3]Cap Ref'!$F$69:$AL$69=D610))/5)</f>
        <v>2.7640000000000016</v>
      </c>
      <c r="G610">
        <f t="shared" si="9"/>
        <v>0</v>
      </c>
    </row>
    <row r="611" spans="1:7">
      <c r="A611">
        <v>2035</v>
      </c>
      <c r="B611" t="s">
        <v>33</v>
      </c>
      <c r="C611" t="s">
        <v>14</v>
      </c>
      <c r="D611" t="s">
        <v>23</v>
      </c>
      <c r="E611" cm="1">
        <f t="array" ref="E611">IF(A611=2025,SUMPRODUCT('[3]Cap Ref'!$F$30:$AL$46,('[3]Cap Ref'!$D$30:$D$46=C611)*('[3]Cap Ref'!$F$29:$AL$29=A611)*('[3]Cap Ref'!$F$28:$AL$28=D611))/4,SUMPRODUCT('[3]Cap Ref'!$F$30:$AL$46,('[3]Cap Ref'!$D$30:$D$46=C611)*('[3]Cap Ref'!$F$29:$AL$29=A611)*('[3]Cap Ref'!$F$28:$AL$28=D611))/5)</f>
        <v>0</v>
      </c>
      <c r="F611" cm="1">
        <f t="array" ref="F611">IF(A611=2025,SUMPRODUCT('[3]Cap Ref'!$F$71:$AL$87,('[3]Cap Ref'!$D$71:$D$87=C611)*('[3]Cap Ref'!$F$70:$AL$70=A611)*('[3]Cap Ref'!$F$69:$AL$69=D611))/4,SUMPRODUCT('[3]Cap Ref'!$F$71:$AL$87,('[3]Cap Ref'!$D$71:$D$87=C611)*('[3]Cap Ref'!$F$70:$AL$70=A611)*('[3]Cap Ref'!$F$69:$AL$69=D611))/5)</f>
        <v>0</v>
      </c>
      <c r="G611">
        <f t="shared" si="9"/>
        <v>0</v>
      </c>
    </row>
    <row r="612" spans="1:7">
      <c r="A612">
        <v>2035</v>
      </c>
      <c r="B612" t="s">
        <v>33</v>
      </c>
      <c r="C612" t="s">
        <v>15</v>
      </c>
      <c r="D612" t="s">
        <v>23</v>
      </c>
      <c r="E612" cm="1">
        <f t="array" ref="E612">IF(A612=2025,SUMPRODUCT('[3]Cap Ref'!$F$30:$AL$46,('[3]Cap Ref'!$D$30:$D$46=C612)*('[3]Cap Ref'!$F$29:$AL$29=A612)*('[3]Cap Ref'!$F$28:$AL$28=D612))/4,SUMPRODUCT('[3]Cap Ref'!$F$30:$AL$46,('[3]Cap Ref'!$D$30:$D$46=C612)*('[3]Cap Ref'!$F$29:$AL$29=A612)*('[3]Cap Ref'!$F$28:$AL$28=D612))/5)</f>
        <v>0.70599999999999985</v>
      </c>
      <c r="F612" cm="1">
        <f t="array" ref="F612">IF(A612=2025,SUMPRODUCT('[3]Cap Ref'!$F$71:$AL$87,('[3]Cap Ref'!$D$71:$D$87=C612)*('[3]Cap Ref'!$F$70:$AL$70=A612)*('[3]Cap Ref'!$F$69:$AL$69=D612))/4,SUMPRODUCT('[3]Cap Ref'!$F$71:$AL$87,('[3]Cap Ref'!$D$71:$D$87=C612)*('[3]Cap Ref'!$F$70:$AL$70=A612)*('[3]Cap Ref'!$F$69:$AL$69=D612))/5)</f>
        <v>0.70599999999999985</v>
      </c>
      <c r="G612">
        <f t="shared" si="9"/>
        <v>0</v>
      </c>
    </row>
    <row r="613" spans="1:7">
      <c r="A613">
        <v>2035</v>
      </c>
      <c r="B613" t="s">
        <v>33</v>
      </c>
      <c r="C613" t="s">
        <v>16</v>
      </c>
      <c r="D613" t="s">
        <v>23</v>
      </c>
      <c r="E613" cm="1">
        <f t="array" ref="E613">IF(A613=2025,SUMPRODUCT('[3]Cap Ref'!$F$30:$AL$46,('[3]Cap Ref'!$D$30:$D$46=C613)*('[3]Cap Ref'!$F$29:$AL$29=A613)*('[3]Cap Ref'!$F$28:$AL$28=D613))/4,SUMPRODUCT('[3]Cap Ref'!$F$30:$AL$46,('[3]Cap Ref'!$D$30:$D$46=C613)*('[3]Cap Ref'!$F$29:$AL$29=A613)*('[3]Cap Ref'!$F$28:$AL$28=D613))/5)</f>
        <v>2.7999999999999404E-2</v>
      </c>
      <c r="F613" cm="1">
        <f t="array" ref="F613">IF(A613=2025,SUMPRODUCT('[3]Cap Ref'!$F$71:$AL$87,('[3]Cap Ref'!$D$71:$D$87=C613)*('[3]Cap Ref'!$F$70:$AL$70=A613)*('[3]Cap Ref'!$F$69:$AL$69=D613))/4,SUMPRODUCT('[3]Cap Ref'!$F$71:$AL$87,('[3]Cap Ref'!$D$71:$D$87=C613)*('[3]Cap Ref'!$F$70:$AL$70=A613)*('[3]Cap Ref'!$F$69:$AL$69=D613))/5)</f>
        <v>2.7999999999999404E-2</v>
      </c>
      <c r="G613">
        <f t="shared" si="9"/>
        <v>0</v>
      </c>
    </row>
    <row r="614" spans="1:7">
      <c r="A614">
        <v>2025</v>
      </c>
      <c r="B614" t="s">
        <v>33</v>
      </c>
      <c r="C614" t="s">
        <v>0</v>
      </c>
      <c r="D614" t="s">
        <v>78</v>
      </c>
      <c r="E614" cm="1">
        <f t="array" ref="E614">IF(A614=2025,SUMPRODUCT('[3]Cap Ref'!$F$30:$AL$46,('[3]Cap Ref'!$D$30:$D$46=C614)*('[3]Cap Ref'!$F$29:$AL$29=A614)*('[3]Cap Ref'!$F$28:$AL$28=D614))/4,SUMPRODUCT('[3]Cap Ref'!$F$30:$AL$46,('[3]Cap Ref'!$D$30:$D$46=C614)*('[3]Cap Ref'!$F$29:$AL$29=A614)*('[3]Cap Ref'!$F$28:$AL$28=D614))/5)</f>
        <v>-23.875</v>
      </c>
      <c r="F614" cm="1">
        <f t="array" ref="F614">IF(A614=2025,SUMPRODUCT('[3]Cap Ref'!$F$71:$AL$87,('[3]Cap Ref'!$D$71:$D$87=C614)*('[3]Cap Ref'!$F$70:$AL$70=A614)*('[3]Cap Ref'!$F$69:$AL$69=D614))/4,SUMPRODUCT('[3]Cap Ref'!$F$71:$AL$87,('[3]Cap Ref'!$D$71:$D$87=C614)*('[3]Cap Ref'!$F$70:$AL$70=A614)*('[3]Cap Ref'!$F$69:$AL$69=D614))/5)</f>
        <v>-4.6556283421947633</v>
      </c>
      <c r="G614">
        <f t="shared" si="9"/>
        <v>-19.219371657805237</v>
      </c>
    </row>
    <row r="615" spans="1:7">
      <c r="A615">
        <v>2025</v>
      </c>
      <c r="B615" t="s">
        <v>33</v>
      </c>
      <c r="C615" t="s">
        <v>1</v>
      </c>
      <c r="D615" t="s">
        <v>78</v>
      </c>
      <c r="E615" cm="1">
        <f t="array" ref="E615">IF(A615=2025,SUMPRODUCT('[3]Cap Ref'!$F$30:$AL$46,('[3]Cap Ref'!$D$30:$D$46=C615)*('[3]Cap Ref'!$F$29:$AL$29=A615)*('[3]Cap Ref'!$F$28:$AL$28=D615))/4,SUMPRODUCT('[3]Cap Ref'!$F$30:$AL$46,('[3]Cap Ref'!$D$30:$D$46=C615)*('[3]Cap Ref'!$F$29:$AL$29=A615)*('[3]Cap Ref'!$F$28:$AL$28=D615))/5)</f>
        <v>0</v>
      </c>
      <c r="F615" cm="1">
        <f t="array" ref="F615">IF(A615=2025,SUMPRODUCT('[3]Cap Ref'!$F$71:$AL$87,('[3]Cap Ref'!$D$71:$D$87=C615)*('[3]Cap Ref'!$F$70:$AL$70=A615)*('[3]Cap Ref'!$F$69:$AL$69=D615))/4,SUMPRODUCT('[3]Cap Ref'!$F$71:$AL$87,('[3]Cap Ref'!$D$71:$D$87=C615)*('[3]Cap Ref'!$F$70:$AL$70=A615)*('[3]Cap Ref'!$F$69:$AL$69=D615))/5)</f>
        <v>0.19006751539228323</v>
      </c>
      <c r="G615">
        <f t="shared" si="9"/>
        <v>-0.19006751539228323</v>
      </c>
    </row>
    <row r="616" spans="1:7">
      <c r="A616">
        <v>2025</v>
      </c>
      <c r="B616" t="s">
        <v>33</v>
      </c>
      <c r="C616" t="s">
        <v>2</v>
      </c>
      <c r="D616" t="s">
        <v>78</v>
      </c>
      <c r="E616" cm="1">
        <f t="array" ref="E616">IF(A616=2025,SUMPRODUCT('[3]Cap Ref'!$F$30:$AL$46,('[3]Cap Ref'!$D$30:$D$46=C616)*('[3]Cap Ref'!$F$29:$AL$29=A616)*('[3]Cap Ref'!$F$28:$AL$28=D616))/4,SUMPRODUCT('[3]Cap Ref'!$F$30:$AL$46,('[3]Cap Ref'!$D$30:$D$46=C616)*('[3]Cap Ref'!$F$29:$AL$29=A616)*('[3]Cap Ref'!$F$28:$AL$28=D616))/5)</f>
        <v>-20</v>
      </c>
      <c r="F616" cm="1">
        <f t="array" ref="F616">IF(A616=2025,SUMPRODUCT('[3]Cap Ref'!$F$71:$AL$87,('[3]Cap Ref'!$D$71:$D$87=C616)*('[3]Cap Ref'!$F$70:$AL$70=A616)*('[3]Cap Ref'!$F$69:$AL$69=D616))/4,SUMPRODUCT('[3]Cap Ref'!$F$71:$AL$87,('[3]Cap Ref'!$D$71:$D$87=C616)*('[3]Cap Ref'!$F$70:$AL$70=A616)*('[3]Cap Ref'!$F$69:$AL$69=D616))/5)</f>
        <v>-0.14283528290361147</v>
      </c>
      <c r="G616">
        <f t="shared" si="9"/>
        <v>-19.857164717096389</v>
      </c>
    </row>
    <row r="617" spans="1:7">
      <c r="A617">
        <v>2025</v>
      </c>
      <c r="B617" t="s">
        <v>33</v>
      </c>
      <c r="C617" t="s">
        <v>3</v>
      </c>
      <c r="D617" t="s">
        <v>78</v>
      </c>
      <c r="E617" cm="1">
        <f t="array" ref="E617">IF(A617=2025,SUMPRODUCT('[3]Cap Ref'!$F$30:$AL$46,('[3]Cap Ref'!$D$30:$D$46=C617)*('[3]Cap Ref'!$F$29:$AL$29=A617)*('[3]Cap Ref'!$F$28:$AL$28=D617))/4,SUMPRODUCT('[3]Cap Ref'!$F$30:$AL$46,('[3]Cap Ref'!$D$30:$D$46=C617)*('[3]Cap Ref'!$F$29:$AL$29=A617)*('[3]Cap Ref'!$F$28:$AL$28=D617))/5)</f>
        <v>-11.75</v>
      </c>
      <c r="F617" cm="1">
        <f t="array" ref="F617">IF(A617=2025,SUMPRODUCT('[3]Cap Ref'!$F$71:$AL$87,('[3]Cap Ref'!$D$71:$D$87=C617)*('[3]Cap Ref'!$F$70:$AL$70=A617)*('[3]Cap Ref'!$F$69:$AL$69=D617))/4,SUMPRODUCT('[3]Cap Ref'!$F$71:$AL$87,('[3]Cap Ref'!$D$71:$D$87=C617)*('[3]Cap Ref'!$F$70:$AL$70=A617)*('[3]Cap Ref'!$F$69:$AL$69=D617))/5)</f>
        <v>-3.8738777777777775</v>
      </c>
      <c r="G617">
        <f t="shared" si="9"/>
        <v>-7.8761222222222225</v>
      </c>
    </row>
    <row r="618" spans="1:7">
      <c r="A618">
        <v>2025</v>
      </c>
      <c r="B618" t="s">
        <v>33</v>
      </c>
      <c r="C618" t="s">
        <v>4</v>
      </c>
      <c r="D618" t="s">
        <v>78</v>
      </c>
      <c r="E618" cm="1">
        <f t="array" ref="E618">IF(A618=2025,SUMPRODUCT('[3]Cap Ref'!$F$30:$AL$46,('[3]Cap Ref'!$D$30:$D$46=C618)*('[3]Cap Ref'!$F$29:$AL$29=A618)*('[3]Cap Ref'!$F$28:$AL$28=D618))/4,SUMPRODUCT('[3]Cap Ref'!$F$30:$AL$46,('[3]Cap Ref'!$D$30:$D$46=C618)*('[3]Cap Ref'!$F$29:$AL$29=A618)*('[3]Cap Ref'!$F$28:$AL$28=D618))/5)</f>
        <v>0</v>
      </c>
      <c r="F618" cm="1">
        <f t="array" ref="F618">IF(A618=2025,SUMPRODUCT('[3]Cap Ref'!$F$71:$AL$87,('[3]Cap Ref'!$D$71:$D$87=C618)*('[3]Cap Ref'!$F$70:$AL$70=A618)*('[3]Cap Ref'!$F$69:$AL$69=D618))/4,SUMPRODUCT('[3]Cap Ref'!$F$71:$AL$87,('[3]Cap Ref'!$D$71:$D$87=C618)*('[3]Cap Ref'!$F$70:$AL$70=A618)*('[3]Cap Ref'!$F$69:$AL$69=D618))/5)</f>
        <v>0</v>
      </c>
      <c r="G618">
        <f t="shared" si="9"/>
        <v>0</v>
      </c>
    </row>
    <row r="619" spans="1:7">
      <c r="A619">
        <v>2025</v>
      </c>
      <c r="B619" t="s">
        <v>33</v>
      </c>
      <c r="C619" t="s">
        <v>5</v>
      </c>
      <c r="D619" t="s">
        <v>78</v>
      </c>
      <c r="E619" cm="1">
        <f t="array" ref="E619">IF(A619=2025,SUMPRODUCT('[3]Cap Ref'!$F$30:$AL$46,('[3]Cap Ref'!$D$30:$D$46=C619)*('[3]Cap Ref'!$F$29:$AL$29=A619)*('[3]Cap Ref'!$F$28:$AL$28=D619))/4,SUMPRODUCT('[3]Cap Ref'!$F$30:$AL$46,('[3]Cap Ref'!$D$30:$D$46=C619)*('[3]Cap Ref'!$F$29:$AL$29=A619)*('[3]Cap Ref'!$F$28:$AL$28=D619))/5)</f>
        <v>-52.4</v>
      </c>
      <c r="F619" cm="1">
        <f t="array" ref="F619">IF(A619=2025,SUMPRODUCT('[3]Cap Ref'!$F$71:$AL$87,('[3]Cap Ref'!$D$71:$D$87=C619)*('[3]Cap Ref'!$F$70:$AL$70=A619)*('[3]Cap Ref'!$F$69:$AL$69=D619))/4,SUMPRODUCT('[3]Cap Ref'!$F$71:$AL$87,('[3]Cap Ref'!$D$71:$D$87=C619)*('[3]Cap Ref'!$F$70:$AL$70=A619)*('[3]Cap Ref'!$F$69:$AL$69=D619))/5)</f>
        <v>-11.301856296153005</v>
      </c>
      <c r="G619">
        <f t="shared" si="9"/>
        <v>-41.098143703846993</v>
      </c>
    </row>
    <row r="620" spans="1:7">
      <c r="A620">
        <v>2025</v>
      </c>
      <c r="B620" t="s">
        <v>33</v>
      </c>
      <c r="C620" t="s">
        <v>6</v>
      </c>
      <c r="D620" t="s">
        <v>78</v>
      </c>
      <c r="E620" cm="1">
        <f t="array" ref="E620">IF(A620=2025,SUMPRODUCT('[3]Cap Ref'!$F$30:$AL$46,('[3]Cap Ref'!$D$30:$D$46=C620)*('[3]Cap Ref'!$F$29:$AL$29=A620)*('[3]Cap Ref'!$F$28:$AL$28=D620))/4,SUMPRODUCT('[3]Cap Ref'!$F$30:$AL$46,('[3]Cap Ref'!$D$30:$D$46=C620)*('[3]Cap Ref'!$F$29:$AL$29=A620)*('[3]Cap Ref'!$F$28:$AL$28=D620))/5)</f>
        <v>0</v>
      </c>
      <c r="F620" cm="1">
        <f t="array" ref="F620">IF(A620=2025,SUMPRODUCT('[3]Cap Ref'!$F$71:$AL$87,('[3]Cap Ref'!$D$71:$D$87=C620)*('[3]Cap Ref'!$F$70:$AL$70=A620)*('[3]Cap Ref'!$F$69:$AL$69=D620))/4,SUMPRODUCT('[3]Cap Ref'!$F$71:$AL$87,('[3]Cap Ref'!$D$71:$D$87=C620)*('[3]Cap Ref'!$F$70:$AL$70=A620)*('[3]Cap Ref'!$F$69:$AL$69=D620))/5)</f>
        <v>3.2549375390547303E-7</v>
      </c>
      <c r="G620">
        <f t="shared" si="9"/>
        <v>-3.2549375390547303E-7</v>
      </c>
    </row>
    <row r="621" spans="1:7">
      <c r="A621">
        <v>2025</v>
      </c>
      <c r="B621" t="s">
        <v>33</v>
      </c>
      <c r="C621" t="s">
        <v>7</v>
      </c>
      <c r="D621" t="s">
        <v>78</v>
      </c>
      <c r="E621" cm="1">
        <f t="array" ref="E621">IF(A621=2025,SUMPRODUCT('[3]Cap Ref'!$F$30:$AL$46,('[3]Cap Ref'!$D$30:$D$46=C621)*('[3]Cap Ref'!$F$29:$AL$29=A621)*('[3]Cap Ref'!$F$28:$AL$28=D621))/4,SUMPRODUCT('[3]Cap Ref'!$F$30:$AL$46,('[3]Cap Ref'!$D$30:$D$46=C621)*('[3]Cap Ref'!$F$29:$AL$29=A621)*('[3]Cap Ref'!$F$28:$AL$28=D621))/5)</f>
        <v>-70.025000000000006</v>
      </c>
      <c r="F621" cm="1">
        <f t="array" ref="F621">IF(A621=2025,SUMPRODUCT('[3]Cap Ref'!$F$71:$AL$87,('[3]Cap Ref'!$D$71:$D$87=C621)*('[3]Cap Ref'!$F$70:$AL$70=A621)*('[3]Cap Ref'!$F$69:$AL$69=D621))/4,SUMPRODUCT('[3]Cap Ref'!$F$71:$AL$87,('[3]Cap Ref'!$D$71:$D$87=C621)*('[3]Cap Ref'!$F$70:$AL$70=A621)*('[3]Cap Ref'!$F$69:$AL$69=D621))/5)</f>
        <v>9.3348911646291839</v>
      </c>
      <c r="G621">
        <f t="shared" si="9"/>
        <v>-79.35989116462919</v>
      </c>
    </row>
    <row r="622" spans="1:7">
      <c r="A622">
        <v>2025</v>
      </c>
      <c r="B622" t="s">
        <v>33</v>
      </c>
      <c r="C622" t="s">
        <v>8</v>
      </c>
      <c r="D622" t="s">
        <v>78</v>
      </c>
      <c r="E622" cm="1">
        <f t="array" ref="E622">IF(A622=2025,SUMPRODUCT('[3]Cap Ref'!$F$30:$AL$46,('[3]Cap Ref'!$D$30:$D$46=C622)*('[3]Cap Ref'!$F$29:$AL$29=A622)*('[3]Cap Ref'!$F$28:$AL$28=D622))/4,SUMPRODUCT('[3]Cap Ref'!$F$30:$AL$46,('[3]Cap Ref'!$D$30:$D$46=C622)*('[3]Cap Ref'!$F$29:$AL$29=A622)*('[3]Cap Ref'!$F$28:$AL$28=D622))/5)</f>
        <v>0</v>
      </c>
      <c r="F622" cm="1">
        <f t="array" ref="F622">IF(A622=2025,SUMPRODUCT('[3]Cap Ref'!$F$71:$AL$87,('[3]Cap Ref'!$D$71:$D$87=C622)*('[3]Cap Ref'!$F$70:$AL$70=A622)*('[3]Cap Ref'!$F$69:$AL$69=D622))/4,SUMPRODUCT('[3]Cap Ref'!$F$71:$AL$87,('[3]Cap Ref'!$D$71:$D$87=C622)*('[3]Cap Ref'!$F$70:$AL$70=A622)*('[3]Cap Ref'!$F$69:$AL$69=D622))/5)</f>
        <v>1.5763037188597687E-6</v>
      </c>
      <c r="G622">
        <f t="shared" si="9"/>
        <v>-1.5763037188597687E-6</v>
      </c>
    </row>
    <row r="623" spans="1:7">
      <c r="A623">
        <v>2025</v>
      </c>
      <c r="B623" t="s">
        <v>33</v>
      </c>
      <c r="C623" t="s">
        <v>9</v>
      </c>
      <c r="D623" t="s">
        <v>78</v>
      </c>
      <c r="E623" cm="1">
        <f t="array" ref="E623">IF(A623=2025,SUMPRODUCT('[3]Cap Ref'!$F$30:$AL$46,('[3]Cap Ref'!$D$30:$D$46=C623)*('[3]Cap Ref'!$F$29:$AL$29=A623)*('[3]Cap Ref'!$F$28:$AL$28=D623))/4,SUMPRODUCT('[3]Cap Ref'!$F$30:$AL$46,('[3]Cap Ref'!$D$30:$D$46=C623)*('[3]Cap Ref'!$F$29:$AL$29=A623)*('[3]Cap Ref'!$F$28:$AL$28=D623))/5)</f>
        <v>-53</v>
      </c>
      <c r="F623" cm="1">
        <f t="array" ref="F623">IF(A623=2025,SUMPRODUCT('[3]Cap Ref'!$F$71:$AL$87,('[3]Cap Ref'!$D$71:$D$87=C623)*('[3]Cap Ref'!$F$70:$AL$70=A623)*('[3]Cap Ref'!$F$69:$AL$69=D623))/4,SUMPRODUCT('[3]Cap Ref'!$F$71:$AL$87,('[3]Cap Ref'!$D$71:$D$87=C623)*('[3]Cap Ref'!$F$70:$AL$70=A623)*('[3]Cap Ref'!$F$69:$AL$69=D623))/5)</f>
        <v>-12.041115592623171</v>
      </c>
      <c r="G623">
        <f t="shared" si="9"/>
        <v>-40.958884407376829</v>
      </c>
    </row>
    <row r="624" spans="1:7">
      <c r="A624">
        <v>2025</v>
      </c>
      <c r="B624" t="s">
        <v>33</v>
      </c>
      <c r="C624" t="s">
        <v>10</v>
      </c>
      <c r="D624" t="s">
        <v>78</v>
      </c>
      <c r="E624" cm="1">
        <f t="array" ref="E624">IF(A624=2025,SUMPRODUCT('[3]Cap Ref'!$F$30:$AL$46,('[3]Cap Ref'!$D$30:$D$46=C624)*('[3]Cap Ref'!$F$29:$AL$29=A624)*('[3]Cap Ref'!$F$28:$AL$28=D624))/4,SUMPRODUCT('[3]Cap Ref'!$F$30:$AL$46,('[3]Cap Ref'!$D$30:$D$46=C624)*('[3]Cap Ref'!$F$29:$AL$29=A624)*('[3]Cap Ref'!$F$28:$AL$28=D624))/5)</f>
        <v>0</v>
      </c>
      <c r="F624" cm="1">
        <f t="array" ref="F624">IF(A624=2025,SUMPRODUCT('[3]Cap Ref'!$F$71:$AL$87,('[3]Cap Ref'!$D$71:$D$87=C624)*('[3]Cap Ref'!$F$70:$AL$70=A624)*('[3]Cap Ref'!$F$69:$AL$69=D624))/4,SUMPRODUCT('[3]Cap Ref'!$F$71:$AL$87,('[3]Cap Ref'!$D$71:$D$87=C624)*('[3]Cap Ref'!$F$70:$AL$70=A624)*('[3]Cap Ref'!$F$69:$AL$69=D624))/5)</f>
        <v>0</v>
      </c>
      <c r="G624">
        <f t="shared" si="9"/>
        <v>0</v>
      </c>
    </row>
    <row r="625" spans="1:7">
      <c r="A625">
        <v>2025</v>
      </c>
      <c r="B625" t="s">
        <v>33</v>
      </c>
      <c r="C625" t="s">
        <v>11</v>
      </c>
      <c r="D625" t="s">
        <v>78</v>
      </c>
      <c r="E625" cm="1">
        <f t="array" ref="E625">IF(A625=2025,SUMPRODUCT('[3]Cap Ref'!$F$30:$AL$46,('[3]Cap Ref'!$D$30:$D$46=C625)*('[3]Cap Ref'!$F$29:$AL$29=A625)*('[3]Cap Ref'!$F$28:$AL$28=D625))/4,SUMPRODUCT('[3]Cap Ref'!$F$30:$AL$46,('[3]Cap Ref'!$D$30:$D$46=C625)*('[3]Cap Ref'!$F$29:$AL$29=A625)*('[3]Cap Ref'!$F$28:$AL$28=D625))/5)</f>
        <v>-41.25</v>
      </c>
      <c r="F625" cm="1">
        <f t="array" ref="F625">IF(A625=2025,SUMPRODUCT('[3]Cap Ref'!$F$71:$AL$87,('[3]Cap Ref'!$D$71:$D$87=C625)*('[3]Cap Ref'!$F$70:$AL$70=A625)*('[3]Cap Ref'!$F$69:$AL$69=D625))/4,SUMPRODUCT('[3]Cap Ref'!$F$71:$AL$87,('[3]Cap Ref'!$D$71:$D$87=C625)*('[3]Cap Ref'!$F$70:$AL$70=A625)*('[3]Cap Ref'!$F$69:$AL$69=D625))/5)</f>
        <v>5.6891451546747618</v>
      </c>
      <c r="G625">
        <f t="shared" si="9"/>
        <v>-46.939145154674762</v>
      </c>
    </row>
    <row r="626" spans="1:7">
      <c r="A626">
        <v>2025</v>
      </c>
      <c r="B626" t="s">
        <v>33</v>
      </c>
      <c r="C626" t="s">
        <v>12</v>
      </c>
      <c r="D626" t="s">
        <v>78</v>
      </c>
      <c r="E626" cm="1">
        <f t="array" ref="E626">IF(A626=2025,SUMPRODUCT('[3]Cap Ref'!$F$30:$AL$46,('[3]Cap Ref'!$D$30:$D$46=C626)*('[3]Cap Ref'!$F$29:$AL$29=A626)*('[3]Cap Ref'!$F$28:$AL$28=D626))/4,SUMPRODUCT('[3]Cap Ref'!$F$30:$AL$46,('[3]Cap Ref'!$D$30:$D$46=C626)*('[3]Cap Ref'!$F$29:$AL$29=A626)*('[3]Cap Ref'!$F$28:$AL$28=D626))/5)</f>
        <v>-15.5</v>
      </c>
      <c r="F626" cm="1">
        <f t="array" ref="F626">IF(A626=2025,SUMPRODUCT('[3]Cap Ref'!$F$71:$AL$87,('[3]Cap Ref'!$D$71:$D$87=C626)*('[3]Cap Ref'!$F$70:$AL$70=A626)*('[3]Cap Ref'!$F$69:$AL$69=D626))/4,SUMPRODUCT('[3]Cap Ref'!$F$71:$AL$87,('[3]Cap Ref'!$D$71:$D$87=C626)*('[3]Cap Ref'!$F$70:$AL$70=A626)*('[3]Cap Ref'!$F$69:$AL$69=D626))/5)</f>
        <v>13.52077635243586</v>
      </c>
      <c r="G626">
        <f t="shared" si="9"/>
        <v>-29.02077635243586</v>
      </c>
    </row>
    <row r="627" spans="1:7">
      <c r="A627">
        <v>2025</v>
      </c>
      <c r="B627" t="s">
        <v>33</v>
      </c>
      <c r="C627" t="s">
        <v>13</v>
      </c>
      <c r="D627" t="s">
        <v>78</v>
      </c>
      <c r="E627" cm="1">
        <f t="array" ref="E627">IF(A627=2025,SUMPRODUCT('[3]Cap Ref'!$F$30:$AL$46,('[3]Cap Ref'!$D$30:$D$46=C627)*('[3]Cap Ref'!$F$29:$AL$29=A627)*('[3]Cap Ref'!$F$28:$AL$28=D627))/4,SUMPRODUCT('[3]Cap Ref'!$F$30:$AL$46,('[3]Cap Ref'!$D$30:$D$46=C627)*('[3]Cap Ref'!$F$29:$AL$29=A627)*('[3]Cap Ref'!$F$28:$AL$28=D627))/5)</f>
        <v>-8.25</v>
      </c>
      <c r="F627" cm="1">
        <f t="array" ref="F627">IF(A627=2025,SUMPRODUCT('[3]Cap Ref'!$F$71:$AL$87,('[3]Cap Ref'!$D$71:$D$87=C627)*('[3]Cap Ref'!$F$70:$AL$70=A627)*('[3]Cap Ref'!$F$69:$AL$69=D627))/4,SUMPRODUCT('[3]Cap Ref'!$F$71:$AL$87,('[3]Cap Ref'!$D$71:$D$87=C627)*('[3]Cap Ref'!$F$70:$AL$70=A627)*('[3]Cap Ref'!$F$69:$AL$69=D627))/5)</f>
        <v>-3.6666666666666661</v>
      </c>
      <c r="G627">
        <f t="shared" si="9"/>
        <v>-4.5833333333333339</v>
      </c>
    </row>
    <row r="628" spans="1:7">
      <c r="A628">
        <v>2025</v>
      </c>
      <c r="B628" t="s">
        <v>33</v>
      </c>
      <c r="C628" t="s">
        <v>14</v>
      </c>
      <c r="D628" t="s">
        <v>78</v>
      </c>
      <c r="E628" cm="1">
        <f t="array" ref="E628">IF(A628=2025,SUMPRODUCT('[3]Cap Ref'!$F$30:$AL$46,('[3]Cap Ref'!$D$30:$D$46=C628)*('[3]Cap Ref'!$F$29:$AL$29=A628)*('[3]Cap Ref'!$F$28:$AL$28=D628))/4,SUMPRODUCT('[3]Cap Ref'!$F$30:$AL$46,('[3]Cap Ref'!$D$30:$D$46=C628)*('[3]Cap Ref'!$F$29:$AL$29=A628)*('[3]Cap Ref'!$F$28:$AL$28=D628))/5)</f>
        <v>0</v>
      </c>
      <c r="F628" cm="1">
        <f t="array" ref="F628">IF(A628=2025,SUMPRODUCT('[3]Cap Ref'!$F$71:$AL$87,('[3]Cap Ref'!$D$71:$D$87=C628)*('[3]Cap Ref'!$F$70:$AL$70=A628)*('[3]Cap Ref'!$F$69:$AL$69=D628))/4,SUMPRODUCT('[3]Cap Ref'!$F$71:$AL$87,('[3]Cap Ref'!$D$71:$D$87=C628)*('[3]Cap Ref'!$F$70:$AL$70=A628)*('[3]Cap Ref'!$F$69:$AL$69=D628))/5)</f>
        <v>7.4195820129268593E-7</v>
      </c>
      <c r="G628">
        <f t="shared" si="9"/>
        <v>-7.4195820129268593E-7</v>
      </c>
    </row>
    <row r="629" spans="1:7">
      <c r="A629">
        <v>2025</v>
      </c>
      <c r="B629" t="s">
        <v>33</v>
      </c>
      <c r="C629" t="s">
        <v>15</v>
      </c>
      <c r="D629" t="s">
        <v>78</v>
      </c>
      <c r="E629" cm="1">
        <f t="array" ref="E629">IF(A629=2025,SUMPRODUCT('[3]Cap Ref'!$F$30:$AL$46,('[3]Cap Ref'!$D$30:$D$46=C629)*('[3]Cap Ref'!$F$29:$AL$29=A629)*('[3]Cap Ref'!$F$28:$AL$28=D629))/4,SUMPRODUCT('[3]Cap Ref'!$F$30:$AL$46,('[3]Cap Ref'!$D$30:$D$46=C629)*('[3]Cap Ref'!$F$29:$AL$29=A629)*('[3]Cap Ref'!$F$28:$AL$28=D629))/5)</f>
        <v>-6.95</v>
      </c>
      <c r="F629" cm="1">
        <f t="array" ref="F629">IF(A629=2025,SUMPRODUCT('[3]Cap Ref'!$F$71:$AL$87,('[3]Cap Ref'!$D$71:$D$87=C629)*('[3]Cap Ref'!$F$70:$AL$70=A629)*('[3]Cap Ref'!$F$69:$AL$69=D629))/4,SUMPRODUCT('[3]Cap Ref'!$F$71:$AL$87,('[3]Cap Ref'!$D$71:$D$87=C629)*('[3]Cap Ref'!$F$70:$AL$70=A629)*('[3]Cap Ref'!$F$69:$AL$69=D629))/5)</f>
        <v>-0.14037909585254393</v>
      </c>
      <c r="G629">
        <f t="shared" si="9"/>
        <v>-6.8096209041474562</v>
      </c>
    </row>
    <row r="630" spans="1:7">
      <c r="A630">
        <v>2025</v>
      </c>
      <c r="B630" t="s">
        <v>33</v>
      </c>
      <c r="C630" t="s">
        <v>16</v>
      </c>
      <c r="D630" t="s">
        <v>78</v>
      </c>
      <c r="E630" cm="1">
        <f t="array" ref="E630">IF(A630=2025,SUMPRODUCT('[3]Cap Ref'!$F$30:$AL$46,('[3]Cap Ref'!$D$30:$D$46=C630)*('[3]Cap Ref'!$F$29:$AL$29=A630)*('[3]Cap Ref'!$F$28:$AL$28=D630))/4,SUMPRODUCT('[3]Cap Ref'!$F$30:$AL$46,('[3]Cap Ref'!$D$30:$D$46=C630)*('[3]Cap Ref'!$F$29:$AL$29=A630)*('[3]Cap Ref'!$F$28:$AL$28=D630))/5)</f>
        <v>0</v>
      </c>
      <c r="F630" cm="1">
        <f t="array" ref="F630">IF(A630=2025,SUMPRODUCT('[3]Cap Ref'!$F$71:$AL$87,('[3]Cap Ref'!$D$71:$D$87=C630)*('[3]Cap Ref'!$F$70:$AL$70=A630)*('[3]Cap Ref'!$F$69:$AL$69=D630))/4,SUMPRODUCT('[3]Cap Ref'!$F$71:$AL$87,('[3]Cap Ref'!$D$71:$D$87=C630)*('[3]Cap Ref'!$F$70:$AL$70=A630)*('[3]Cap Ref'!$F$69:$AL$69=D630))/5)</f>
        <v>5.3618507616794142</v>
      </c>
      <c r="G630">
        <f t="shared" si="9"/>
        <v>-5.3618507616794142</v>
      </c>
    </row>
    <row r="631" spans="1:7">
      <c r="A631">
        <v>2030</v>
      </c>
      <c r="B631" t="s">
        <v>33</v>
      </c>
      <c r="C631" t="s">
        <v>0</v>
      </c>
      <c r="D631" t="s">
        <v>78</v>
      </c>
      <c r="E631" cm="1">
        <f t="array" ref="E631">IF(A631=2025,SUMPRODUCT('[3]Cap Ref'!$F$30:$AL$46,('[3]Cap Ref'!$D$30:$D$46=C631)*('[3]Cap Ref'!$F$29:$AL$29=A631)*('[3]Cap Ref'!$F$28:$AL$28=D631))/4,SUMPRODUCT('[3]Cap Ref'!$F$30:$AL$46,('[3]Cap Ref'!$D$30:$D$46=C631)*('[3]Cap Ref'!$F$29:$AL$29=A631)*('[3]Cap Ref'!$F$28:$AL$28=D631))/5)</f>
        <v>10.719868984049425</v>
      </c>
      <c r="F631" cm="1">
        <f t="array" ref="F631">IF(A631=2025,SUMPRODUCT('[3]Cap Ref'!$F$71:$AL$87,('[3]Cap Ref'!$D$71:$D$87=C631)*('[3]Cap Ref'!$F$70:$AL$70=A631)*('[3]Cap Ref'!$F$69:$AL$69=D631))/4,SUMPRODUCT('[3]Cap Ref'!$F$71:$AL$87,('[3]Cap Ref'!$D$71:$D$87=C631)*('[3]Cap Ref'!$F$70:$AL$70=A631)*('[3]Cap Ref'!$F$69:$AL$69=D631))/5)</f>
        <v>-4.6556283421947642</v>
      </c>
      <c r="G631">
        <f t="shared" si="9"/>
        <v>15.37549732624419</v>
      </c>
    </row>
    <row r="632" spans="1:7">
      <c r="A632">
        <v>2030</v>
      </c>
      <c r="B632" t="s">
        <v>33</v>
      </c>
      <c r="C632" t="s">
        <v>1</v>
      </c>
      <c r="D632" t="s">
        <v>78</v>
      </c>
      <c r="E632" cm="1">
        <f t="array" ref="E632">IF(A632=2025,SUMPRODUCT('[3]Cap Ref'!$F$30:$AL$46,('[3]Cap Ref'!$D$30:$D$46=C632)*('[3]Cap Ref'!$F$29:$AL$29=A632)*('[3]Cap Ref'!$F$28:$AL$28=D632))/4,SUMPRODUCT('[3]Cap Ref'!$F$30:$AL$46,('[3]Cap Ref'!$D$30:$D$46=C632)*('[3]Cap Ref'!$F$29:$AL$29=A632)*('[3]Cap Ref'!$F$28:$AL$28=D632))/5)</f>
        <v>0.34212152770610982</v>
      </c>
      <c r="F632" cm="1">
        <f t="array" ref="F632">IF(A632=2025,SUMPRODUCT('[3]Cap Ref'!$F$71:$AL$87,('[3]Cap Ref'!$D$71:$D$87=C632)*('[3]Cap Ref'!$F$70:$AL$70=A632)*('[3]Cap Ref'!$F$69:$AL$69=D632))/4,SUMPRODUCT('[3]Cap Ref'!$F$71:$AL$87,('[3]Cap Ref'!$D$71:$D$87=C632)*('[3]Cap Ref'!$F$70:$AL$70=A632)*('[3]Cap Ref'!$F$69:$AL$69=D632))/5)</f>
        <v>0.19006751539228323</v>
      </c>
      <c r="G632">
        <f t="shared" si="9"/>
        <v>0.15205401231382659</v>
      </c>
    </row>
    <row r="633" spans="1:7">
      <c r="A633">
        <v>2030</v>
      </c>
      <c r="B633" t="s">
        <v>33</v>
      </c>
      <c r="C633" t="s">
        <v>2</v>
      </c>
      <c r="D633" t="s">
        <v>78</v>
      </c>
      <c r="E633" cm="1">
        <f t="array" ref="E633">IF(A633=2025,SUMPRODUCT('[3]Cap Ref'!$F$30:$AL$46,('[3]Cap Ref'!$D$30:$D$46=C633)*('[3]Cap Ref'!$F$29:$AL$29=A633)*('[3]Cap Ref'!$F$28:$AL$28=D633))/4,SUMPRODUCT('[3]Cap Ref'!$F$30:$AL$46,('[3]Cap Ref'!$D$30:$D$46=C633)*('[3]Cap Ref'!$F$29:$AL$29=A633)*('[3]Cap Ref'!$F$28:$AL$28=D633))/5)</f>
        <v>15.7428964907735</v>
      </c>
      <c r="F633" cm="1">
        <f t="array" ref="F633">IF(A633=2025,SUMPRODUCT('[3]Cap Ref'!$F$71:$AL$87,('[3]Cap Ref'!$D$71:$D$87=C633)*('[3]Cap Ref'!$F$70:$AL$70=A633)*('[3]Cap Ref'!$F$69:$AL$69=D633))/4,SUMPRODUCT('[3]Cap Ref'!$F$71:$AL$87,('[3]Cap Ref'!$D$71:$D$87=C633)*('[3]Cap Ref'!$F$70:$AL$70=A633)*('[3]Cap Ref'!$F$69:$AL$69=D633))/5)</f>
        <v>-0.14283528290361006</v>
      </c>
      <c r="G633">
        <f t="shared" si="9"/>
        <v>15.88573177367711</v>
      </c>
    </row>
    <row r="634" spans="1:7">
      <c r="A634">
        <v>2030</v>
      </c>
      <c r="B634" t="s">
        <v>33</v>
      </c>
      <c r="C634" t="s">
        <v>3</v>
      </c>
      <c r="D634" t="s">
        <v>78</v>
      </c>
      <c r="E634" cm="1">
        <f t="array" ref="E634">IF(A634=2025,SUMPRODUCT('[3]Cap Ref'!$F$30:$AL$46,('[3]Cap Ref'!$D$30:$D$46=C634)*('[3]Cap Ref'!$F$29:$AL$29=A634)*('[3]Cap Ref'!$F$28:$AL$28=D634))/4,SUMPRODUCT('[3]Cap Ref'!$F$30:$AL$46,('[3]Cap Ref'!$D$30:$D$46=C634)*('[3]Cap Ref'!$F$29:$AL$29=A634)*('[3]Cap Ref'!$F$28:$AL$28=D634))/5)</f>
        <v>2.4270200000000002</v>
      </c>
      <c r="F634" cm="1">
        <f t="array" ref="F634">IF(A634=2025,SUMPRODUCT('[3]Cap Ref'!$F$71:$AL$87,('[3]Cap Ref'!$D$71:$D$87=C634)*('[3]Cap Ref'!$F$70:$AL$70=A634)*('[3]Cap Ref'!$F$69:$AL$69=D634))/4,SUMPRODUCT('[3]Cap Ref'!$F$71:$AL$87,('[3]Cap Ref'!$D$71:$D$87=C634)*('[3]Cap Ref'!$F$70:$AL$70=A634)*('[3]Cap Ref'!$F$69:$AL$69=D634))/5)</f>
        <v>-3.8738777777777775</v>
      </c>
      <c r="G634">
        <f t="shared" si="9"/>
        <v>6.3008977777777773</v>
      </c>
    </row>
    <row r="635" spans="1:7">
      <c r="A635">
        <v>2030</v>
      </c>
      <c r="B635" t="s">
        <v>33</v>
      </c>
      <c r="C635" t="s">
        <v>4</v>
      </c>
      <c r="D635" t="s">
        <v>78</v>
      </c>
      <c r="E635" cm="1">
        <f t="array" ref="E635">IF(A635=2025,SUMPRODUCT('[3]Cap Ref'!$F$30:$AL$46,('[3]Cap Ref'!$D$30:$D$46=C635)*('[3]Cap Ref'!$F$29:$AL$29=A635)*('[3]Cap Ref'!$F$28:$AL$28=D635))/4,SUMPRODUCT('[3]Cap Ref'!$F$30:$AL$46,('[3]Cap Ref'!$D$30:$D$46=C635)*('[3]Cap Ref'!$F$29:$AL$29=A635)*('[3]Cap Ref'!$F$28:$AL$28=D635))/5)</f>
        <v>0</v>
      </c>
      <c r="F635" cm="1">
        <f t="array" ref="F635">IF(A635=2025,SUMPRODUCT('[3]Cap Ref'!$F$71:$AL$87,('[3]Cap Ref'!$D$71:$D$87=C635)*('[3]Cap Ref'!$F$70:$AL$70=A635)*('[3]Cap Ref'!$F$69:$AL$69=D635))/4,SUMPRODUCT('[3]Cap Ref'!$F$71:$AL$87,('[3]Cap Ref'!$D$71:$D$87=C635)*('[3]Cap Ref'!$F$70:$AL$70=A635)*('[3]Cap Ref'!$F$69:$AL$69=D635))/5)</f>
        <v>0</v>
      </c>
      <c r="G635">
        <f t="shared" si="9"/>
        <v>0</v>
      </c>
    </row>
    <row r="636" spans="1:7">
      <c r="A636">
        <v>2030</v>
      </c>
      <c r="B636" t="s">
        <v>33</v>
      </c>
      <c r="C636" t="s">
        <v>5</v>
      </c>
      <c r="D636" t="s">
        <v>78</v>
      </c>
      <c r="E636" cm="1">
        <f t="array" ref="E636">IF(A636=2025,SUMPRODUCT('[3]Cap Ref'!$F$30:$AL$46,('[3]Cap Ref'!$D$30:$D$46=C636)*('[3]Cap Ref'!$F$29:$AL$29=A636)*('[3]Cap Ref'!$F$28:$AL$28=D636))/4,SUMPRODUCT('[3]Cap Ref'!$F$30:$AL$46,('[3]Cap Ref'!$D$30:$D$46=C636)*('[3]Cap Ref'!$F$29:$AL$29=A636)*('[3]Cap Ref'!$F$28:$AL$28=D636))/5)</f>
        <v>21.576658666924587</v>
      </c>
      <c r="F636" cm="1">
        <f t="array" ref="F636">IF(A636=2025,SUMPRODUCT('[3]Cap Ref'!$F$71:$AL$87,('[3]Cap Ref'!$D$71:$D$87=C636)*('[3]Cap Ref'!$F$70:$AL$70=A636)*('[3]Cap Ref'!$F$69:$AL$69=D636))/4,SUMPRODUCT('[3]Cap Ref'!$F$71:$AL$87,('[3]Cap Ref'!$D$71:$D$87=C636)*('[3]Cap Ref'!$F$70:$AL$70=A636)*('[3]Cap Ref'!$F$69:$AL$69=D636))/5)</f>
        <v>-11.301856296153009</v>
      </c>
      <c r="G636">
        <f t="shared" si="9"/>
        <v>32.878514963077592</v>
      </c>
    </row>
    <row r="637" spans="1:7">
      <c r="A637">
        <v>2030</v>
      </c>
      <c r="B637" t="s">
        <v>33</v>
      </c>
      <c r="C637" t="s">
        <v>6</v>
      </c>
      <c r="D637" t="s">
        <v>78</v>
      </c>
      <c r="E637" cm="1">
        <f t="array" ref="E637">IF(A637=2025,SUMPRODUCT('[3]Cap Ref'!$F$30:$AL$46,('[3]Cap Ref'!$D$30:$D$46=C637)*('[3]Cap Ref'!$F$29:$AL$29=A637)*('[3]Cap Ref'!$F$28:$AL$28=D637))/4,SUMPRODUCT('[3]Cap Ref'!$F$30:$AL$46,('[3]Cap Ref'!$D$30:$D$46=C637)*('[3]Cap Ref'!$F$29:$AL$29=A637)*('[3]Cap Ref'!$F$28:$AL$28=D637))/5)</f>
        <v>5.8588875702985151E-7</v>
      </c>
      <c r="F637" cm="1">
        <f t="array" ref="F637">IF(A637=2025,SUMPRODUCT('[3]Cap Ref'!$F$71:$AL$87,('[3]Cap Ref'!$D$71:$D$87=C637)*('[3]Cap Ref'!$F$70:$AL$70=A637)*('[3]Cap Ref'!$F$69:$AL$69=D637))/4,SUMPRODUCT('[3]Cap Ref'!$F$71:$AL$87,('[3]Cap Ref'!$D$71:$D$87=C637)*('[3]Cap Ref'!$F$70:$AL$70=A637)*('[3]Cap Ref'!$F$69:$AL$69=D637))/5)</f>
        <v>3.2549375390547308E-7</v>
      </c>
      <c r="G637">
        <f t="shared" si="9"/>
        <v>2.6039500312437843E-7</v>
      </c>
    </row>
    <row r="638" spans="1:7">
      <c r="A638">
        <v>2030</v>
      </c>
      <c r="B638" t="s">
        <v>33</v>
      </c>
      <c r="C638" t="s">
        <v>7</v>
      </c>
      <c r="D638" t="s">
        <v>78</v>
      </c>
      <c r="E638" cm="1">
        <f t="array" ref="E638">IF(A638=2025,SUMPRODUCT('[3]Cap Ref'!$F$30:$AL$46,('[3]Cap Ref'!$D$30:$D$46=C638)*('[3]Cap Ref'!$F$29:$AL$29=A638)*('[3]Cap Ref'!$F$28:$AL$28=D638))/4,SUMPRODUCT('[3]Cap Ref'!$F$30:$AL$46,('[3]Cap Ref'!$D$30:$D$46=C638)*('[3]Cap Ref'!$F$29:$AL$29=A638)*('[3]Cap Ref'!$F$28:$AL$28=D638))/5)</f>
        <v>72.822804096332533</v>
      </c>
      <c r="F638" cm="1">
        <f t="array" ref="F638">IF(A638=2025,SUMPRODUCT('[3]Cap Ref'!$F$71:$AL$87,('[3]Cap Ref'!$D$71:$D$87=C638)*('[3]Cap Ref'!$F$70:$AL$70=A638)*('[3]Cap Ref'!$F$69:$AL$69=D638))/4,SUMPRODUCT('[3]Cap Ref'!$F$71:$AL$87,('[3]Cap Ref'!$D$71:$D$87=C638)*('[3]Cap Ref'!$F$70:$AL$70=A638)*('[3]Cap Ref'!$F$69:$AL$69=D638))/5)</f>
        <v>9.334891164629175</v>
      </c>
      <c r="G638">
        <f t="shared" si="9"/>
        <v>63.487912931703356</v>
      </c>
    </row>
    <row r="639" spans="1:7">
      <c r="A639">
        <v>2030</v>
      </c>
      <c r="B639" t="s">
        <v>33</v>
      </c>
      <c r="C639" t="s">
        <v>8</v>
      </c>
      <c r="D639" t="s">
        <v>78</v>
      </c>
      <c r="E639" cm="1">
        <f t="array" ref="E639">IF(A639=2025,SUMPRODUCT('[3]Cap Ref'!$F$30:$AL$46,('[3]Cap Ref'!$D$30:$D$46=C639)*('[3]Cap Ref'!$F$29:$AL$29=A639)*('[3]Cap Ref'!$F$28:$AL$28=D639))/4,SUMPRODUCT('[3]Cap Ref'!$F$30:$AL$46,('[3]Cap Ref'!$D$30:$D$46=C639)*('[3]Cap Ref'!$F$29:$AL$29=A639)*('[3]Cap Ref'!$F$28:$AL$28=D639))/5)</f>
        <v>2.837346693947584E-6</v>
      </c>
      <c r="F639" cm="1">
        <f t="array" ref="F639">IF(A639=2025,SUMPRODUCT('[3]Cap Ref'!$F$71:$AL$87,('[3]Cap Ref'!$D$71:$D$87=C639)*('[3]Cap Ref'!$F$70:$AL$70=A639)*('[3]Cap Ref'!$F$69:$AL$69=D639))/4,SUMPRODUCT('[3]Cap Ref'!$F$71:$AL$87,('[3]Cap Ref'!$D$71:$D$87=C639)*('[3]Cap Ref'!$F$70:$AL$70=A639)*('[3]Cap Ref'!$F$69:$AL$69=D639))/5)</f>
        <v>1.5763037188597689E-6</v>
      </c>
      <c r="G639">
        <f t="shared" si="9"/>
        <v>1.2610429750878151E-6</v>
      </c>
    </row>
    <row r="640" spans="1:7">
      <c r="A640">
        <v>2030</v>
      </c>
      <c r="B640" t="s">
        <v>33</v>
      </c>
      <c r="C640" t="s">
        <v>9</v>
      </c>
      <c r="D640" t="s">
        <v>78</v>
      </c>
      <c r="E640" cm="1">
        <f t="array" ref="E640">IF(A640=2025,SUMPRODUCT('[3]Cap Ref'!$F$30:$AL$46,('[3]Cap Ref'!$D$30:$D$46=C640)*('[3]Cap Ref'!$F$29:$AL$29=A640)*('[3]Cap Ref'!$F$28:$AL$28=D640))/4,SUMPRODUCT('[3]Cap Ref'!$F$30:$AL$46,('[3]Cap Ref'!$D$30:$D$46=C640)*('[3]Cap Ref'!$F$29:$AL$29=A640)*('[3]Cap Ref'!$F$28:$AL$28=D640))/5)</f>
        <v>20.725991933278287</v>
      </c>
      <c r="F640" cm="1">
        <f t="array" ref="F640">IF(A640=2025,SUMPRODUCT('[3]Cap Ref'!$F$71:$AL$87,('[3]Cap Ref'!$D$71:$D$87=C640)*('[3]Cap Ref'!$F$70:$AL$70=A640)*('[3]Cap Ref'!$F$69:$AL$69=D640))/4,SUMPRODUCT('[3]Cap Ref'!$F$71:$AL$87,('[3]Cap Ref'!$D$71:$D$87=C640)*('[3]Cap Ref'!$F$70:$AL$70=A640)*('[3]Cap Ref'!$F$69:$AL$69=D640))/5)</f>
        <v>-12.041115592623177</v>
      </c>
      <c r="G640">
        <f t="shared" si="9"/>
        <v>32.767107525901466</v>
      </c>
    </row>
    <row r="641" spans="1:7">
      <c r="A641">
        <v>2030</v>
      </c>
      <c r="B641" t="s">
        <v>33</v>
      </c>
      <c r="C641" t="s">
        <v>10</v>
      </c>
      <c r="D641" t="s">
        <v>78</v>
      </c>
      <c r="E641" cm="1">
        <f t="array" ref="E641">IF(A641=2025,SUMPRODUCT('[3]Cap Ref'!$F$30:$AL$46,('[3]Cap Ref'!$D$30:$D$46=C641)*('[3]Cap Ref'!$F$29:$AL$29=A641)*('[3]Cap Ref'!$F$28:$AL$28=D641))/4,SUMPRODUCT('[3]Cap Ref'!$F$30:$AL$46,('[3]Cap Ref'!$D$30:$D$46=C641)*('[3]Cap Ref'!$F$29:$AL$29=A641)*('[3]Cap Ref'!$F$28:$AL$28=D641))/5)</f>
        <v>0</v>
      </c>
      <c r="F641" cm="1">
        <f t="array" ref="F641">IF(A641=2025,SUMPRODUCT('[3]Cap Ref'!$F$71:$AL$87,('[3]Cap Ref'!$D$71:$D$87=C641)*('[3]Cap Ref'!$F$70:$AL$70=A641)*('[3]Cap Ref'!$F$69:$AL$69=D641))/4,SUMPRODUCT('[3]Cap Ref'!$F$71:$AL$87,('[3]Cap Ref'!$D$71:$D$87=C641)*('[3]Cap Ref'!$F$70:$AL$70=A641)*('[3]Cap Ref'!$F$69:$AL$69=D641))/5)</f>
        <v>0</v>
      </c>
      <c r="G641">
        <f t="shared" si="9"/>
        <v>0</v>
      </c>
    </row>
    <row r="642" spans="1:7">
      <c r="A642">
        <v>2030</v>
      </c>
      <c r="B642" t="s">
        <v>33</v>
      </c>
      <c r="C642" t="s">
        <v>11</v>
      </c>
      <c r="D642" t="s">
        <v>78</v>
      </c>
      <c r="E642" cm="1">
        <f t="array" ref="E642">IF(A642=2025,SUMPRODUCT('[3]Cap Ref'!$F$30:$AL$46,('[3]Cap Ref'!$D$30:$D$46=C642)*('[3]Cap Ref'!$F$29:$AL$29=A642)*('[3]Cap Ref'!$F$28:$AL$28=D642))/4,SUMPRODUCT('[3]Cap Ref'!$F$30:$AL$46,('[3]Cap Ref'!$D$30:$D$46=C642)*('[3]Cap Ref'!$F$29:$AL$29=A642)*('[3]Cap Ref'!$F$28:$AL$28=D642))/5)</f>
        <v>43.240461278414571</v>
      </c>
      <c r="F642" cm="1">
        <f t="array" ref="F642">IF(A642=2025,SUMPRODUCT('[3]Cap Ref'!$F$71:$AL$87,('[3]Cap Ref'!$D$71:$D$87=C642)*('[3]Cap Ref'!$F$70:$AL$70=A642)*('[3]Cap Ref'!$F$69:$AL$69=D642))/4,SUMPRODUCT('[3]Cap Ref'!$F$71:$AL$87,('[3]Cap Ref'!$D$71:$D$87=C642)*('[3]Cap Ref'!$F$70:$AL$70=A642)*('[3]Cap Ref'!$F$69:$AL$69=D642))/5)</f>
        <v>5.6891451546747644</v>
      </c>
      <c r="G642">
        <f t="shared" si="9"/>
        <v>37.551316123739809</v>
      </c>
    </row>
    <row r="643" spans="1:7">
      <c r="A643">
        <v>2030</v>
      </c>
      <c r="B643" t="s">
        <v>33</v>
      </c>
      <c r="C643" t="s">
        <v>12</v>
      </c>
      <c r="D643" t="s">
        <v>78</v>
      </c>
      <c r="E643" cm="1">
        <f t="array" ref="E643">IF(A643=2025,SUMPRODUCT('[3]Cap Ref'!$F$30:$AL$46,('[3]Cap Ref'!$D$30:$D$46=C643)*('[3]Cap Ref'!$F$29:$AL$29=A643)*('[3]Cap Ref'!$F$28:$AL$28=D643))/4,SUMPRODUCT('[3]Cap Ref'!$F$30:$AL$46,('[3]Cap Ref'!$D$30:$D$46=C643)*('[3]Cap Ref'!$F$29:$AL$29=A643)*('[3]Cap Ref'!$F$28:$AL$28=D643))/5)</f>
        <v>36.737397434384555</v>
      </c>
      <c r="F643" cm="1">
        <f t="array" ref="F643">IF(A643=2025,SUMPRODUCT('[3]Cap Ref'!$F$71:$AL$87,('[3]Cap Ref'!$D$71:$D$87=C643)*('[3]Cap Ref'!$F$70:$AL$70=A643)*('[3]Cap Ref'!$F$69:$AL$69=D643))/4,SUMPRODUCT('[3]Cap Ref'!$F$71:$AL$87,('[3]Cap Ref'!$D$71:$D$87=C643)*('[3]Cap Ref'!$F$70:$AL$70=A643)*('[3]Cap Ref'!$F$69:$AL$69=D643))/5)</f>
        <v>13.520776352435865</v>
      </c>
      <c r="G643">
        <f t="shared" ref="G643:G706" si="10">E643-F643</f>
        <v>23.216621081948688</v>
      </c>
    </row>
    <row r="644" spans="1:7">
      <c r="A644">
        <v>2030</v>
      </c>
      <c r="B644" t="s">
        <v>33</v>
      </c>
      <c r="C644" t="s">
        <v>13</v>
      </c>
      <c r="D644" t="s">
        <v>78</v>
      </c>
      <c r="E644" cm="1">
        <f t="array" ref="E644">IF(A644=2025,SUMPRODUCT('[3]Cap Ref'!$F$30:$AL$46,('[3]Cap Ref'!$D$30:$D$46=C644)*('[3]Cap Ref'!$F$29:$AL$29=A644)*('[3]Cap Ref'!$F$28:$AL$28=D644))/4,SUMPRODUCT('[3]Cap Ref'!$F$30:$AL$46,('[3]Cap Ref'!$D$30:$D$46=C644)*('[3]Cap Ref'!$F$29:$AL$29=A644)*('[3]Cap Ref'!$F$28:$AL$28=D644))/5)</f>
        <v>0</v>
      </c>
      <c r="F644" cm="1">
        <f t="array" ref="F644">IF(A644=2025,SUMPRODUCT('[3]Cap Ref'!$F$71:$AL$87,('[3]Cap Ref'!$D$71:$D$87=C644)*('[3]Cap Ref'!$F$70:$AL$70=A644)*('[3]Cap Ref'!$F$69:$AL$69=D644))/4,SUMPRODUCT('[3]Cap Ref'!$F$71:$AL$87,('[3]Cap Ref'!$D$71:$D$87=C644)*('[3]Cap Ref'!$F$70:$AL$70=A644)*('[3]Cap Ref'!$F$69:$AL$69=D644))/5)</f>
        <v>-3.666666666666667</v>
      </c>
      <c r="G644">
        <f t="shared" si="10"/>
        <v>3.666666666666667</v>
      </c>
    </row>
    <row r="645" spans="1:7">
      <c r="A645">
        <v>2030</v>
      </c>
      <c r="B645" t="s">
        <v>33</v>
      </c>
      <c r="C645" t="s">
        <v>14</v>
      </c>
      <c r="D645" t="s">
        <v>78</v>
      </c>
      <c r="E645" cm="1">
        <f t="array" ref="E645">IF(A645=2025,SUMPRODUCT('[3]Cap Ref'!$F$30:$AL$46,('[3]Cap Ref'!$D$30:$D$46=C645)*('[3]Cap Ref'!$F$29:$AL$29=A645)*('[3]Cap Ref'!$F$28:$AL$28=D645))/4,SUMPRODUCT('[3]Cap Ref'!$F$30:$AL$46,('[3]Cap Ref'!$D$30:$D$46=C645)*('[3]Cap Ref'!$F$29:$AL$29=A645)*('[3]Cap Ref'!$F$28:$AL$28=D645))/5)</f>
        <v>1.3355247623268349E-6</v>
      </c>
      <c r="F645" cm="1">
        <f t="array" ref="F645">IF(A645=2025,SUMPRODUCT('[3]Cap Ref'!$F$71:$AL$87,('[3]Cap Ref'!$D$71:$D$87=C645)*('[3]Cap Ref'!$F$70:$AL$70=A645)*('[3]Cap Ref'!$F$69:$AL$69=D645))/4,SUMPRODUCT('[3]Cap Ref'!$F$71:$AL$87,('[3]Cap Ref'!$D$71:$D$87=C645)*('[3]Cap Ref'!$F$70:$AL$70=A645)*('[3]Cap Ref'!$F$69:$AL$69=D645))/5)</f>
        <v>7.4195820129268603E-7</v>
      </c>
      <c r="G645">
        <f t="shared" si="10"/>
        <v>5.9356656103414883E-7</v>
      </c>
    </row>
    <row r="646" spans="1:7">
      <c r="A646">
        <v>2030</v>
      </c>
      <c r="B646" t="s">
        <v>33</v>
      </c>
      <c r="C646" t="s">
        <v>15</v>
      </c>
      <c r="D646" t="s">
        <v>78</v>
      </c>
      <c r="E646" cm="1">
        <f t="array" ref="E646">IF(A646=2025,SUMPRODUCT('[3]Cap Ref'!$F$30:$AL$46,('[3]Cap Ref'!$D$30:$D$46=C646)*('[3]Cap Ref'!$F$29:$AL$29=A646)*('[3]Cap Ref'!$F$28:$AL$28=D646))/4,SUMPRODUCT('[3]Cap Ref'!$F$30:$AL$46,('[3]Cap Ref'!$D$30:$D$46=C646)*('[3]Cap Ref'!$F$29:$AL$29=A646)*('[3]Cap Ref'!$F$28:$AL$28=D646))/5)</f>
        <v>5.3073176274654212</v>
      </c>
      <c r="F646" cm="1">
        <f t="array" ref="F646">IF(A646=2025,SUMPRODUCT('[3]Cap Ref'!$F$71:$AL$87,('[3]Cap Ref'!$D$71:$D$87=C646)*('[3]Cap Ref'!$F$70:$AL$70=A646)*('[3]Cap Ref'!$F$69:$AL$69=D646))/4,SUMPRODUCT('[3]Cap Ref'!$F$71:$AL$87,('[3]Cap Ref'!$D$71:$D$87=C646)*('[3]Cap Ref'!$F$70:$AL$70=A646)*('[3]Cap Ref'!$F$69:$AL$69=D646))/5)</f>
        <v>-0.1403790958525441</v>
      </c>
      <c r="G646">
        <f t="shared" si="10"/>
        <v>5.4476967233179652</v>
      </c>
    </row>
    <row r="647" spans="1:7">
      <c r="A647">
        <v>2030</v>
      </c>
      <c r="B647" t="s">
        <v>33</v>
      </c>
      <c r="C647" t="s">
        <v>16</v>
      </c>
      <c r="D647" t="s">
        <v>78</v>
      </c>
      <c r="E647" cm="1">
        <f t="array" ref="E647">IF(A647=2025,SUMPRODUCT('[3]Cap Ref'!$F$30:$AL$46,('[3]Cap Ref'!$D$30:$D$46=C647)*('[3]Cap Ref'!$F$29:$AL$29=A647)*('[3]Cap Ref'!$F$28:$AL$28=D647))/4,SUMPRODUCT('[3]Cap Ref'!$F$30:$AL$46,('[3]Cap Ref'!$D$30:$D$46=C647)*('[3]Cap Ref'!$F$29:$AL$29=A647)*('[3]Cap Ref'!$F$28:$AL$28=D647))/5)</f>
        <v>9.6513313710229465</v>
      </c>
      <c r="F647" cm="1">
        <f t="array" ref="F647">IF(A647=2025,SUMPRODUCT('[3]Cap Ref'!$F$71:$AL$87,('[3]Cap Ref'!$D$71:$D$87=C647)*('[3]Cap Ref'!$F$70:$AL$70=A647)*('[3]Cap Ref'!$F$69:$AL$69=D647))/4,SUMPRODUCT('[3]Cap Ref'!$F$71:$AL$87,('[3]Cap Ref'!$D$71:$D$87=C647)*('[3]Cap Ref'!$F$70:$AL$70=A647)*('[3]Cap Ref'!$F$69:$AL$69=D647))/5)</f>
        <v>5.3618507616794151</v>
      </c>
      <c r="G647">
        <f t="shared" si="10"/>
        <v>4.2894806093435314</v>
      </c>
    </row>
    <row r="648" spans="1:7">
      <c r="A648">
        <v>2035</v>
      </c>
      <c r="B648" t="s">
        <v>33</v>
      </c>
      <c r="C648" t="s">
        <v>0</v>
      </c>
      <c r="D648" t="s">
        <v>78</v>
      </c>
      <c r="E648" cm="1">
        <f t="array" ref="E648">IF(A648=2025,SUMPRODUCT('[3]Cap Ref'!$F$30:$AL$46,('[3]Cap Ref'!$D$30:$D$46=C648)*('[3]Cap Ref'!$F$29:$AL$29=A648)*('[3]Cap Ref'!$F$28:$AL$28=D648))/4,SUMPRODUCT('[3]Cap Ref'!$F$30:$AL$46,('[3]Cap Ref'!$D$30:$D$46=C648)*('[3]Cap Ref'!$F$29:$AL$29=A648)*('[3]Cap Ref'!$F$28:$AL$28=D648))/5)</f>
        <v>-1.9816977923320749</v>
      </c>
      <c r="F648" cm="1">
        <f t="array" ref="F648">IF(A648=2025,SUMPRODUCT('[3]Cap Ref'!$F$71:$AL$87,('[3]Cap Ref'!$D$71:$D$87=C648)*('[3]Cap Ref'!$F$70:$AL$70=A648)*('[3]Cap Ref'!$F$69:$AL$69=D648))/4,SUMPRODUCT('[3]Cap Ref'!$F$71:$AL$87,('[3]Cap Ref'!$D$71:$D$87=C648)*('[3]Cap Ref'!$F$70:$AL$70=A648)*('[3]Cap Ref'!$F$69:$AL$69=D648))/5)</f>
        <v>-1.9816977923320749</v>
      </c>
      <c r="G648">
        <f t="shared" si="10"/>
        <v>0</v>
      </c>
    </row>
    <row r="649" spans="1:7">
      <c r="A649">
        <v>2035</v>
      </c>
      <c r="B649" t="s">
        <v>33</v>
      </c>
      <c r="C649" t="s">
        <v>1</v>
      </c>
      <c r="D649" t="s">
        <v>78</v>
      </c>
      <c r="E649" cm="1">
        <f t="array" ref="E649">IF(A649=2025,SUMPRODUCT('[3]Cap Ref'!$F$30:$AL$46,('[3]Cap Ref'!$D$30:$D$46=C649)*('[3]Cap Ref'!$F$29:$AL$29=A649)*('[3]Cap Ref'!$F$28:$AL$28=D649))/4,SUMPRODUCT('[3]Cap Ref'!$F$30:$AL$46,('[3]Cap Ref'!$D$30:$D$46=C649)*('[3]Cap Ref'!$F$29:$AL$29=A649)*('[3]Cap Ref'!$F$28:$AL$28=D649))/5)</f>
        <v>1.6490082654209683E-2</v>
      </c>
      <c r="F649" cm="1">
        <f t="array" ref="F649">IF(A649=2025,SUMPRODUCT('[3]Cap Ref'!$F$71:$AL$87,('[3]Cap Ref'!$D$71:$D$87=C649)*('[3]Cap Ref'!$F$70:$AL$70=A649)*('[3]Cap Ref'!$F$69:$AL$69=D649))/4,SUMPRODUCT('[3]Cap Ref'!$F$71:$AL$87,('[3]Cap Ref'!$D$71:$D$87=C649)*('[3]Cap Ref'!$F$70:$AL$70=A649)*('[3]Cap Ref'!$F$69:$AL$69=D649))/5)</f>
        <v>1.6490082654209683E-2</v>
      </c>
      <c r="G649">
        <f t="shared" si="10"/>
        <v>0</v>
      </c>
    </row>
    <row r="650" spans="1:7">
      <c r="A650">
        <v>2035</v>
      </c>
      <c r="B650" t="s">
        <v>33</v>
      </c>
      <c r="C650" t="s">
        <v>2</v>
      </c>
      <c r="D650" t="s">
        <v>78</v>
      </c>
      <c r="E650" cm="1">
        <f t="array" ref="E650">IF(A650=2025,SUMPRODUCT('[3]Cap Ref'!$F$30:$AL$46,('[3]Cap Ref'!$D$30:$D$46=C650)*('[3]Cap Ref'!$F$29:$AL$29=A650)*('[3]Cap Ref'!$F$28:$AL$28=D650))/4,SUMPRODUCT('[3]Cap Ref'!$F$30:$AL$46,('[3]Cap Ref'!$D$30:$D$46=C650)*('[3]Cap Ref'!$F$29:$AL$29=A650)*('[3]Cap Ref'!$F$28:$AL$28=D650))/5)</f>
        <v>0</v>
      </c>
      <c r="F650" cm="1">
        <f t="array" ref="F650">IF(A650=2025,SUMPRODUCT('[3]Cap Ref'!$F$71:$AL$87,('[3]Cap Ref'!$D$71:$D$87=C650)*('[3]Cap Ref'!$F$70:$AL$70=A650)*('[3]Cap Ref'!$F$69:$AL$69=D650))/4,SUMPRODUCT('[3]Cap Ref'!$F$71:$AL$87,('[3]Cap Ref'!$D$71:$D$87=C650)*('[3]Cap Ref'!$F$70:$AL$70=A650)*('[3]Cap Ref'!$F$69:$AL$69=D650))/5)</f>
        <v>0</v>
      </c>
      <c r="G650">
        <f t="shared" si="10"/>
        <v>0</v>
      </c>
    </row>
    <row r="651" spans="1:7">
      <c r="A651">
        <v>2035</v>
      </c>
      <c r="B651" t="s">
        <v>33</v>
      </c>
      <c r="C651" t="s">
        <v>3</v>
      </c>
      <c r="D651" t="s">
        <v>78</v>
      </c>
      <c r="E651" cm="1">
        <f t="array" ref="E651">IF(A651=2025,SUMPRODUCT('[3]Cap Ref'!$F$30:$AL$46,('[3]Cap Ref'!$D$30:$D$46=C651)*('[3]Cap Ref'!$F$29:$AL$29=A651)*('[3]Cap Ref'!$F$28:$AL$28=D651))/4,SUMPRODUCT('[3]Cap Ref'!$F$30:$AL$46,('[3]Cap Ref'!$D$30:$D$46=C651)*('[3]Cap Ref'!$F$29:$AL$29=A651)*('[3]Cap Ref'!$F$28:$AL$28=D651))/5)</f>
        <v>0</v>
      </c>
      <c r="F651" cm="1">
        <f t="array" ref="F651">IF(A651=2025,SUMPRODUCT('[3]Cap Ref'!$F$71:$AL$87,('[3]Cap Ref'!$D$71:$D$87=C651)*('[3]Cap Ref'!$F$70:$AL$70=A651)*('[3]Cap Ref'!$F$69:$AL$69=D651))/4,SUMPRODUCT('[3]Cap Ref'!$F$71:$AL$87,('[3]Cap Ref'!$D$71:$D$87=C651)*('[3]Cap Ref'!$F$70:$AL$70=A651)*('[3]Cap Ref'!$F$69:$AL$69=D651))/5)</f>
        <v>0</v>
      </c>
      <c r="G651">
        <f t="shared" si="10"/>
        <v>0</v>
      </c>
    </row>
    <row r="652" spans="1:7">
      <c r="A652">
        <v>2035</v>
      </c>
      <c r="B652" t="s">
        <v>33</v>
      </c>
      <c r="C652" t="s">
        <v>4</v>
      </c>
      <c r="D652" t="s">
        <v>78</v>
      </c>
      <c r="E652" cm="1">
        <f t="array" ref="E652">IF(A652=2025,SUMPRODUCT('[3]Cap Ref'!$F$30:$AL$46,('[3]Cap Ref'!$D$30:$D$46=C652)*('[3]Cap Ref'!$F$29:$AL$29=A652)*('[3]Cap Ref'!$F$28:$AL$28=D652))/4,SUMPRODUCT('[3]Cap Ref'!$F$30:$AL$46,('[3]Cap Ref'!$D$30:$D$46=C652)*('[3]Cap Ref'!$F$29:$AL$29=A652)*('[3]Cap Ref'!$F$28:$AL$28=D652))/5)</f>
        <v>0</v>
      </c>
      <c r="F652" cm="1">
        <f t="array" ref="F652">IF(A652=2025,SUMPRODUCT('[3]Cap Ref'!$F$71:$AL$87,('[3]Cap Ref'!$D$71:$D$87=C652)*('[3]Cap Ref'!$F$70:$AL$70=A652)*('[3]Cap Ref'!$F$69:$AL$69=D652))/4,SUMPRODUCT('[3]Cap Ref'!$F$71:$AL$87,('[3]Cap Ref'!$D$71:$D$87=C652)*('[3]Cap Ref'!$F$70:$AL$70=A652)*('[3]Cap Ref'!$F$69:$AL$69=D652))/5)</f>
        <v>0</v>
      </c>
      <c r="G652">
        <f t="shared" si="10"/>
        <v>0</v>
      </c>
    </row>
    <row r="653" spans="1:7">
      <c r="A653">
        <v>2035</v>
      </c>
      <c r="B653" t="s">
        <v>33</v>
      </c>
      <c r="C653" t="s">
        <v>5</v>
      </c>
      <c r="D653" t="s">
        <v>78</v>
      </c>
      <c r="E653" cm="1">
        <f t="array" ref="E653">IF(A653=2025,SUMPRODUCT('[3]Cap Ref'!$F$30:$AL$46,('[3]Cap Ref'!$D$30:$D$46=C653)*('[3]Cap Ref'!$F$29:$AL$29=A653)*('[3]Cap Ref'!$F$28:$AL$28=D653))/4,SUMPRODUCT('[3]Cap Ref'!$F$30:$AL$46,('[3]Cap Ref'!$D$30:$D$46=C653)*('[3]Cap Ref'!$F$29:$AL$29=A653)*('[3]Cap Ref'!$F$28:$AL$28=D653))/5)</f>
        <v>-2.1526257466701311</v>
      </c>
      <c r="F653" cm="1">
        <f t="array" ref="F653">IF(A653=2025,SUMPRODUCT('[3]Cap Ref'!$F$71:$AL$87,('[3]Cap Ref'!$D$71:$D$87=C653)*('[3]Cap Ref'!$F$70:$AL$70=A653)*('[3]Cap Ref'!$F$69:$AL$69=D653))/4,SUMPRODUCT('[3]Cap Ref'!$F$71:$AL$87,('[3]Cap Ref'!$D$71:$D$87=C653)*('[3]Cap Ref'!$F$70:$AL$70=A653)*('[3]Cap Ref'!$F$69:$AL$69=D653))/5)</f>
        <v>-2.1526257466701311</v>
      </c>
      <c r="G653">
        <f t="shared" si="10"/>
        <v>0</v>
      </c>
    </row>
    <row r="654" spans="1:7">
      <c r="A654">
        <v>2035</v>
      </c>
      <c r="B654" t="s">
        <v>33</v>
      </c>
      <c r="C654" t="s">
        <v>6</v>
      </c>
      <c r="D654" t="s">
        <v>78</v>
      </c>
      <c r="E654" cm="1">
        <f t="array" ref="E654">IF(A654=2025,SUMPRODUCT('[3]Cap Ref'!$F$30:$AL$46,('[3]Cap Ref'!$D$30:$D$46=C654)*('[3]Cap Ref'!$F$29:$AL$29=A654)*('[3]Cap Ref'!$F$28:$AL$28=D654))/4,SUMPRODUCT('[3]Cap Ref'!$F$30:$AL$46,('[3]Cap Ref'!$D$30:$D$46=C654)*('[3]Cap Ref'!$F$29:$AL$29=A654)*('[3]Cap Ref'!$F$28:$AL$28=D654))/5)</f>
        <v>0.35947713955359151</v>
      </c>
      <c r="F654" cm="1">
        <f t="array" ref="F654">IF(A654=2025,SUMPRODUCT('[3]Cap Ref'!$F$71:$AL$87,('[3]Cap Ref'!$D$71:$D$87=C654)*('[3]Cap Ref'!$F$70:$AL$70=A654)*('[3]Cap Ref'!$F$69:$AL$69=D654))/4,SUMPRODUCT('[3]Cap Ref'!$F$71:$AL$87,('[3]Cap Ref'!$D$71:$D$87=C654)*('[3]Cap Ref'!$F$70:$AL$70=A654)*('[3]Cap Ref'!$F$69:$AL$69=D654))/5)</f>
        <v>0.35947713955359151</v>
      </c>
      <c r="G654">
        <f t="shared" si="10"/>
        <v>0</v>
      </c>
    </row>
    <row r="655" spans="1:7">
      <c r="A655">
        <v>2035</v>
      </c>
      <c r="B655" t="s">
        <v>33</v>
      </c>
      <c r="C655" t="s">
        <v>7</v>
      </c>
      <c r="D655" t="s">
        <v>78</v>
      </c>
      <c r="E655" cm="1">
        <f t="array" ref="E655">IF(A655=2025,SUMPRODUCT('[3]Cap Ref'!$F$30:$AL$46,('[3]Cap Ref'!$D$30:$D$46=C655)*('[3]Cap Ref'!$F$29:$AL$29=A655)*('[3]Cap Ref'!$F$28:$AL$28=D655))/4,SUMPRODUCT('[3]Cap Ref'!$F$30:$AL$46,('[3]Cap Ref'!$D$30:$D$46=C655)*('[3]Cap Ref'!$F$29:$AL$29=A655)*('[3]Cap Ref'!$F$28:$AL$28=D655))/5)</f>
        <v>-3.9760780335516985</v>
      </c>
      <c r="F655" cm="1">
        <f t="array" ref="F655">IF(A655=2025,SUMPRODUCT('[3]Cap Ref'!$F$71:$AL$87,('[3]Cap Ref'!$D$71:$D$87=C655)*('[3]Cap Ref'!$F$70:$AL$70=A655)*('[3]Cap Ref'!$F$69:$AL$69=D655))/4,SUMPRODUCT('[3]Cap Ref'!$F$71:$AL$87,('[3]Cap Ref'!$D$71:$D$87=C655)*('[3]Cap Ref'!$F$70:$AL$70=A655)*('[3]Cap Ref'!$F$69:$AL$69=D655))/5)</f>
        <v>-3.9760780335516985</v>
      </c>
      <c r="G655">
        <f t="shared" si="10"/>
        <v>0</v>
      </c>
    </row>
    <row r="656" spans="1:7">
      <c r="A656">
        <v>2035</v>
      </c>
      <c r="B656" t="s">
        <v>33</v>
      </c>
      <c r="C656" t="s">
        <v>8</v>
      </c>
      <c r="D656" t="s">
        <v>78</v>
      </c>
      <c r="E656" cm="1">
        <f t="array" ref="E656">IF(A656=2025,SUMPRODUCT('[3]Cap Ref'!$F$30:$AL$46,('[3]Cap Ref'!$D$30:$D$46=C656)*('[3]Cap Ref'!$F$29:$AL$29=A656)*('[3]Cap Ref'!$F$28:$AL$28=D656))/4,SUMPRODUCT('[3]Cap Ref'!$F$30:$AL$46,('[3]Cap Ref'!$D$30:$D$46=C656)*('[3]Cap Ref'!$F$29:$AL$29=A656)*('[3]Cap Ref'!$F$28:$AL$28=D656))/5)</f>
        <v>1.2613037196826775</v>
      </c>
      <c r="F656" cm="1">
        <f t="array" ref="F656">IF(A656=2025,SUMPRODUCT('[3]Cap Ref'!$F$71:$AL$87,('[3]Cap Ref'!$D$71:$D$87=C656)*('[3]Cap Ref'!$F$70:$AL$70=A656)*('[3]Cap Ref'!$F$69:$AL$69=D656))/4,SUMPRODUCT('[3]Cap Ref'!$F$71:$AL$87,('[3]Cap Ref'!$D$71:$D$87=C656)*('[3]Cap Ref'!$F$70:$AL$70=A656)*('[3]Cap Ref'!$F$69:$AL$69=D656))/5)</f>
        <v>1.2613037196826775</v>
      </c>
      <c r="G656">
        <f t="shared" si="10"/>
        <v>0</v>
      </c>
    </row>
    <row r="657" spans="1:7">
      <c r="A657">
        <v>2035</v>
      </c>
      <c r="B657" t="s">
        <v>33</v>
      </c>
      <c r="C657" t="s">
        <v>9</v>
      </c>
      <c r="D657" t="s">
        <v>78</v>
      </c>
      <c r="E657" cm="1">
        <f t="array" ref="E657">IF(A657=2025,SUMPRODUCT('[3]Cap Ref'!$F$30:$AL$46,('[3]Cap Ref'!$D$30:$D$46=C657)*('[3]Cap Ref'!$F$29:$AL$29=A657)*('[3]Cap Ref'!$F$28:$AL$28=D657))/4,SUMPRODUCT('[3]Cap Ref'!$F$30:$AL$46,('[3]Cap Ref'!$D$30:$D$46=C657)*('[3]Cap Ref'!$F$29:$AL$29=A657)*('[3]Cap Ref'!$F$28:$AL$28=D657))/5)</f>
        <v>-1.1074583656425916</v>
      </c>
      <c r="F657" cm="1">
        <f t="array" ref="F657">IF(A657=2025,SUMPRODUCT('[3]Cap Ref'!$F$71:$AL$87,('[3]Cap Ref'!$D$71:$D$87=C657)*('[3]Cap Ref'!$F$70:$AL$70=A657)*('[3]Cap Ref'!$F$69:$AL$69=D657))/4,SUMPRODUCT('[3]Cap Ref'!$F$71:$AL$87,('[3]Cap Ref'!$D$71:$D$87=C657)*('[3]Cap Ref'!$F$70:$AL$70=A657)*('[3]Cap Ref'!$F$69:$AL$69=D657))/5)</f>
        <v>-1.1074583656425916</v>
      </c>
      <c r="G657">
        <f t="shared" si="10"/>
        <v>0</v>
      </c>
    </row>
    <row r="658" spans="1:7">
      <c r="A658">
        <v>2035</v>
      </c>
      <c r="B658" t="s">
        <v>33</v>
      </c>
      <c r="C658" t="s">
        <v>10</v>
      </c>
      <c r="D658" t="s">
        <v>78</v>
      </c>
      <c r="E658" cm="1">
        <f t="array" ref="E658">IF(A658=2025,SUMPRODUCT('[3]Cap Ref'!$F$30:$AL$46,('[3]Cap Ref'!$D$30:$D$46=C658)*('[3]Cap Ref'!$F$29:$AL$29=A658)*('[3]Cap Ref'!$F$28:$AL$28=D658))/4,SUMPRODUCT('[3]Cap Ref'!$F$30:$AL$46,('[3]Cap Ref'!$D$30:$D$46=C658)*('[3]Cap Ref'!$F$29:$AL$29=A658)*('[3]Cap Ref'!$F$28:$AL$28=D658))/5)</f>
        <v>0</v>
      </c>
      <c r="F658" cm="1">
        <f t="array" ref="F658">IF(A658=2025,SUMPRODUCT('[3]Cap Ref'!$F$71:$AL$87,('[3]Cap Ref'!$D$71:$D$87=C658)*('[3]Cap Ref'!$F$70:$AL$70=A658)*('[3]Cap Ref'!$F$69:$AL$69=D658))/4,SUMPRODUCT('[3]Cap Ref'!$F$71:$AL$87,('[3]Cap Ref'!$D$71:$D$87=C658)*('[3]Cap Ref'!$F$70:$AL$70=A658)*('[3]Cap Ref'!$F$69:$AL$69=D658))/5)</f>
        <v>0</v>
      </c>
      <c r="G658">
        <f t="shared" si="10"/>
        <v>0</v>
      </c>
    </row>
    <row r="659" spans="1:7">
      <c r="A659">
        <v>2035</v>
      </c>
      <c r="B659" t="s">
        <v>33</v>
      </c>
      <c r="C659" t="s">
        <v>11</v>
      </c>
      <c r="D659" t="s">
        <v>78</v>
      </c>
      <c r="E659" cm="1">
        <f t="array" ref="E659">IF(A659=2025,SUMPRODUCT('[3]Cap Ref'!$F$30:$AL$46,('[3]Cap Ref'!$D$30:$D$46=C659)*('[3]Cap Ref'!$F$29:$AL$29=A659)*('[3]Cap Ref'!$F$28:$AL$28=D659))/4,SUMPRODUCT('[3]Cap Ref'!$F$30:$AL$46,('[3]Cap Ref'!$D$30:$D$46=C659)*('[3]Cap Ref'!$F$29:$AL$29=A659)*('[3]Cap Ref'!$F$28:$AL$28=D659))/5)</f>
        <v>12.97100935834248</v>
      </c>
      <c r="F659" cm="1">
        <f t="array" ref="F659">IF(A659=2025,SUMPRODUCT('[3]Cap Ref'!$F$71:$AL$87,('[3]Cap Ref'!$D$71:$D$87=C659)*('[3]Cap Ref'!$F$70:$AL$70=A659)*('[3]Cap Ref'!$F$69:$AL$69=D659))/4,SUMPRODUCT('[3]Cap Ref'!$F$71:$AL$87,('[3]Cap Ref'!$D$71:$D$87=C659)*('[3]Cap Ref'!$F$70:$AL$70=A659)*('[3]Cap Ref'!$F$69:$AL$69=D659))/5)</f>
        <v>12.97100935834248</v>
      </c>
      <c r="G659">
        <f t="shared" si="10"/>
        <v>0</v>
      </c>
    </row>
    <row r="660" spans="1:7">
      <c r="A660">
        <v>2035</v>
      </c>
      <c r="B660" t="s">
        <v>33</v>
      </c>
      <c r="C660" t="s">
        <v>12</v>
      </c>
      <c r="D660" t="s">
        <v>78</v>
      </c>
      <c r="E660" cm="1">
        <f t="array" ref="E660">IF(A660=2025,SUMPRODUCT('[3]Cap Ref'!$F$30:$AL$46,('[3]Cap Ref'!$D$30:$D$46=C660)*('[3]Cap Ref'!$F$29:$AL$29=A660)*('[3]Cap Ref'!$F$28:$AL$28=D660))/4,SUMPRODUCT('[3]Cap Ref'!$F$30:$AL$46,('[3]Cap Ref'!$D$30:$D$46=C660)*('[3]Cap Ref'!$F$29:$AL$29=A660)*('[3]Cap Ref'!$F$28:$AL$28=D660))/5)</f>
        <v>21.886238502912583</v>
      </c>
      <c r="F660" cm="1">
        <f t="array" ref="F660">IF(A660=2025,SUMPRODUCT('[3]Cap Ref'!$F$71:$AL$87,('[3]Cap Ref'!$D$71:$D$87=C660)*('[3]Cap Ref'!$F$70:$AL$70=A660)*('[3]Cap Ref'!$F$69:$AL$69=D660))/4,SUMPRODUCT('[3]Cap Ref'!$F$71:$AL$87,('[3]Cap Ref'!$D$71:$D$87=C660)*('[3]Cap Ref'!$F$70:$AL$70=A660)*('[3]Cap Ref'!$F$69:$AL$69=D660))/5)</f>
        <v>21.886238502912583</v>
      </c>
      <c r="G660">
        <f t="shared" si="10"/>
        <v>0</v>
      </c>
    </row>
    <row r="661" spans="1:7">
      <c r="A661">
        <v>2035</v>
      </c>
      <c r="B661" t="s">
        <v>33</v>
      </c>
      <c r="C661" t="s">
        <v>13</v>
      </c>
      <c r="D661" t="s">
        <v>78</v>
      </c>
      <c r="E661" cm="1">
        <f t="array" ref="E661">IF(A661=2025,SUMPRODUCT('[3]Cap Ref'!$F$30:$AL$46,('[3]Cap Ref'!$D$30:$D$46=C661)*('[3]Cap Ref'!$F$29:$AL$29=A661)*('[3]Cap Ref'!$F$28:$AL$28=D661))/4,SUMPRODUCT('[3]Cap Ref'!$F$30:$AL$46,('[3]Cap Ref'!$D$30:$D$46=C661)*('[3]Cap Ref'!$F$29:$AL$29=A661)*('[3]Cap Ref'!$F$28:$AL$28=D661))/5)</f>
        <v>0</v>
      </c>
      <c r="F661" cm="1">
        <f t="array" ref="F661">IF(A661=2025,SUMPRODUCT('[3]Cap Ref'!$F$71:$AL$87,('[3]Cap Ref'!$D$71:$D$87=C661)*('[3]Cap Ref'!$F$70:$AL$70=A661)*('[3]Cap Ref'!$F$69:$AL$69=D661))/4,SUMPRODUCT('[3]Cap Ref'!$F$71:$AL$87,('[3]Cap Ref'!$D$71:$D$87=C661)*('[3]Cap Ref'!$F$70:$AL$70=A661)*('[3]Cap Ref'!$F$69:$AL$69=D661))/5)</f>
        <v>0</v>
      </c>
      <c r="G661">
        <f t="shared" si="10"/>
        <v>0</v>
      </c>
    </row>
    <row r="662" spans="1:7">
      <c r="A662">
        <v>2035</v>
      </c>
      <c r="B662" t="s">
        <v>33</v>
      </c>
      <c r="C662" t="s">
        <v>14</v>
      </c>
      <c r="D662" t="s">
        <v>78</v>
      </c>
      <c r="E662" cm="1">
        <f t="array" ref="E662">IF(A662=2025,SUMPRODUCT('[3]Cap Ref'!$F$30:$AL$46,('[3]Cap Ref'!$D$30:$D$46=C662)*('[3]Cap Ref'!$F$29:$AL$29=A662)*('[3]Cap Ref'!$F$28:$AL$28=D662))/4,SUMPRODUCT('[3]Cap Ref'!$F$30:$AL$46,('[3]Cap Ref'!$D$30:$D$46=C662)*('[3]Cap Ref'!$F$29:$AL$29=A662)*('[3]Cap Ref'!$F$28:$AL$28=D662))/5)</f>
        <v>0.39339399093442129</v>
      </c>
      <c r="F662" cm="1">
        <f t="array" ref="F662">IF(A662=2025,SUMPRODUCT('[3]Cap Ref'!$F$71:$AL$87,('[3]Cap Ref'!$D$71:$D$87=C662)*('[3]Cap Ref'!$F$70:$AL$70=A662)*('[3]Cap Ref'!$F$69:$AL$69=D662))/4,SUMPRODUCT('[3]Cap Ref'!$F$71:$AL$87,('[3]Cap Ref'!$D$71:$D$87=C662)*('[3]Cap Ref'!$F$70:$AL$70=A662)*('[3]Cap Ref'!$F$69:$AL$69=D662))/5)</f>
        <v>0.39339399093442129</v>
      </c>
      <c r="G662">
        <f t="shared" si="10"/>
        <v>0</v>
      </c>
    </row>
    <row r="663" spans="1:7">
      <c r="A663">
        <v>2035</v>
      </c>
      <c r="B663" t="s">
        <v>33</v>
      </c>
      <c r="C663" t="s">
        <v>15</v>
      </c>
      <c r="D663" t="s">
        <v>78</v>
      </c>
      <c r="E663" cm="1">
        <f t="array" ref="E663">IF(A663=2025,SUMPRODUCT('[3]Cap Ref'!$F$30:$AL$46,('[3]Cap Ref'!$D$30:$D$46=C663)*('[3]Cap Ref'!$F$29:$AL$29=A663)*('[3]Cap Ref'!$F$28:$AL$28=D663))/4,SUMPRODUCT('[3]Cap Ref'!$F$30:$AL$46,('[3]Cap Ref'!$D$30:$D$46=C663)*('[3]Cap Ref'!$F$29:$AL$29=A663)*('[3]Cap Ref'!$F$28:$AL$28=D663))/5)</f>
        <v>14.187810047880182</v>
      </c>
      <c r="F663" cm="1">
        <f t="array" ref="F663">IF(A663=2025,SUMPRODUCT('[3]Cap Ref'!$F$71:$AL$87,('[3]Cap Ref'!$D$71:$D$87=C663)*('[3]Cap Ref'!$F$70:$AL$70=A663)*('[3]Cap Ref'!$F$69:$AL$69=D663))/4,SUMPRODUCT('[3]Cap Ref'!$F$71:$AL$87,('[3]Cap Ref'!$D$71:$D$87=C663)*('[3]Cap Ref'!$F$70:$AL$70=A663)*('[3]Cap Ref'!$F$69:$AL$69=D663))/5)</f>
        <v>14.187810047880182</v>
      </c>
      <c r="G663">
        <f t="shared" si="10"/>
        <v>0</v>
      </c>
    </row>
    <row r="664" spans="1:7">
      <c r="A664">
        <v>2035</v>
      </c>
      <c r="B664" t="s">
        <v>33</v>
      </c>
      <c r="C664" t="s">
        <v>16</v>
      </c>
      <c r="D664" t="s">
        <v>78</v>
      </c>
      <c r="E664" cm="1">
        <f t="array" ref="E664">IF(A664=2025,SUMPRODUCT('[3]Cap Ref'!$F$30:$AL$46,('[3]Cap Ref'!$D$30:$D$46=C664)*('[3]Cap Ref'!$F$29:$AL$29=A664)*('[3]Cap Ref'!$F$28:$AL$28=D664))/4,SUMPRODUCT('[3]Cap Ref'!$F$30:$AL$46,('[3]Cap Ref'!$D$30:$D$46=C664)*('[3]Cap Ref'!$F$29:$AL$29=A664)*('[3]Cap Ref'!$F$28:$AL$28=D664))/5)</f>
        <v>-2.5648482583459469</v>
      </c>
      <c r="F664" cm="1">
        <f t="array" ref="F664">IF(A664=2025,SUMPRODUCT('[3]Cap Ref'!$F$71:$AL$87,('[3]Cap Ref'!$D$71:$D$87=C664)*('[3]Cap Ref'!$F$70:$AL$70=A664)*('[3]Cap Ref'!$F$69:$AL$69=D664))/4,SUMPRODUCT('[3]Cap Ref'!$F$71:$AL$87,('[3]Cap Ref'!$D$71:$D$87=C664)*('[3]Cap Ref'!$F$70:$AL$70=A664)*('[3]Cap Ref'!$F$69:$AL$69=D664))/5)</f>
        <v>-2.5648482583459469</v>
      </c>
      <c r="G664">
        <f t="shared" si="10"/>
        <v>0</v>
      </c>
    </row>
    <row r="665" spans="1:7">
      <c r="A665">
        <v>2025</v>
      </c>
      <c r="B665" t="s">
        <v>33</v>
      </c>
      <c r="C665" t="s">
        <v>0</v>
      </c>
      <c r="D665" t="s">
        <v>24</v>
      </c>
      <c r="E665" cm="1">
        <f t="array" ref="E665">IF(A665=2025,SUMPRODUCT('[3]Cap Ref'!$F$30:$AL$46,('[3]Cap Ref'!$D$30:$D$46=C665)*('[3]Cap Ref'!$F$29:$AL$29=A665)*('[3]Cap Ref'!$F$28:$AL$28=D665))/4,SUMPRODUCT('[3]Cap Ref'!$F$30:$AL$46,('[3]Cap Ref'!$D$30:$D$46=C665)*('[3]Cap Ref'!$F$29:$AL$29=A665)*('[3]Cap Ref'!$F$28:$AL$28=D665))/5)</f>
        <v>1.1889378951380003</v>
      </c>
      <c r="F665" cm="1">
        <f t="array" ref="F665">IF(A665=2025,SUMPRODUCT('[3]Cap Ref'!$F$71:$AL$87,('[3]Cap Ref'!$D$71:$D$87=C665)*('[3]Cap Ref'!$F$70:$AL$70=A665)*('[3]Cap Ref'!$F$69:$AL$69=D665))/4,SUMPRODUCT('[3]Cap Ref'!$F$71:$AL$87,('[3]Cap Ref'!$D$71:$D$87=C665)*('[3]Cap Ref'!$F$70:$AL$70=A665)*('[3]Cap Ref'!$F$69:$AL$69=D665))/5)</f>
        <v>1.1889378951380003</v>
      </c>
      <c r="G665">
        <f t="shared" si="10"/>
        <v>0</v>
      </c>
    </row>
    <row r="666" spans="1:7">
      <c r="A666">
        <v>2025</v>
      </c>
      <c r="B666" t="s">
        <v>33</v>
      </c>
      <c r="C666" t="s">
        <v>1</v>
      </c>
      <c r="D666" t="s">
        <v>24</v>
      </c>
      <c r="E666" cm="1">
        <f t="array" ref="E666">IF(A666=2025,SUMPRODUCT('[3]Cap Ref'!$F$30:$AL$46,('[3]Cap Ref'!$D$30:$D$46=C666)*('[3]Cap Ref'!$F$29:$AL$29=A666)*('[3]Cap Ref'!$F$28:$AL$28=D666))/4,SUMPRODUCT('[3]Cap Ref'!$F$30:$AL$46,('[3]Cap Ref'!$D$30:$D$46=C666)*('[3]Cap Ref'!$F$29:$AL$29=A666)*('[3]Cap Ref'!$F$28:$AL$28=D666))/5)</f>
        <v>0</v>
      </c>
      <c r="F666" cm="1">
        <f t="array" ref="F666">IF(A666=2025,SUMPRODUCT('[3]Cap Ref'!$F$71:$AL$87,('[3]Cap Ref'!$D$71:$D$87=C666)*('[3]Cap Ref'!$F$70:$AL$70=A666)*('[3]Cap Ref'!$F$69:$AL$69=D666))/4,SUMPRODUCT('[3]Cap Ref'!$F$71:$AL$87,('[3]Cap Ref'!$D$71:$D$87=C666)*('[3]Cap Ref'!$F$70:$AL$70=A666)*('[3]Cap Ref'!$F$69:$AL$69=D666))/5)</f>
        <v>0</v>
      </c>
      <c r="G666">
        <f t="shared" si="10"/>
        <v>0</v>
      </c>
    </row>
    <row r="667" spans="1:7">
      <c r="A667">
        <v>2025</v>
      </c>
      <c r="B667" t="s">
        <v>33</v>
      </c>
      <c r="C667" t="s">
        <v>2</v>
      </c>
      <c r="D667" t="s">
        <v>24</v>
      </c>
      <c r="E667" cm="1">
        <f t="array" ref="E667">IF(A667=2025,SUMPRODUCT('[3]Cap Ref'!$F$30:$AL$46,('[3]Cap Ref'!$D$30:$D$46=C667)*('[3]Cap Ref'!$F$29:$AL$29=A667)*('[3]Cap Ref'!$F$28:$AL$28=D667))/4,SUMPRODUCT('[3]Cap Ref'!$F$30:$AL$46,('[3]Cap Ref'!$D$30:$D$46=C667)*('[3]Cap Ref'!$F$29:$AL$29=A667)*('[3]Cap Ref'!$F$28:$AL$28=D667))/5)</f>
        <v>7.4354132792264984</v>
      </c>
      <c r="F667" cm="1">
        <f t="array" ref="F667">IF(A667=2025,SUMPRODUCT('[3]Cap Ref'!$F$71:$AL$87,('[3]Cap Ref'!$D$71:$D$87=C667)*('[3]Cap Ref'!$F$70:$AL$70=A667)*('[3]Cap Ref'!$F$69:$AL$69=D667))/4,SUMPRODUCT('[3]Cap Ref'!$F$71:$AL$87,('[3]Cap Ref'!$D$71:$D$87=C667)*('[3]Cap Ref'!$F$70:$AL$70=A667)*('[3]Cap Ref'!$F$69:$AL$69=D667))/5)</f>
        <v>7.4354132792264984</v>
      </c>
      <c r="G667">
        <f t="shared" si="10"/>
        <v>0</v>
      </c>
    </row>
    <row r="668" spans="1:7">
      <c r="A668">
        <v>2025</v>
      </c>
      <c r="B668" t="s">
        <v>33</v>
      </c>
      <c r="C668" t="s">
        <v>3</v>
      </c>
      <c r="D668" t="s">
        <v>24</v>
      </c>
      <c r="E668" cm="1">
        <f t="array" ref="E668">IF(A668=2025,SUMPRODUCT('[3]Cap Ref'!$F$30:$AL$46,('[3]Cap Ref'!$D$30:$D$46=C668)*('[3]Cap Ref'!$F$29:$AL$29=A668)*('[3]Cap Ref'!$F$28:$AL$28=D668))/4,SUMPRODUCT('[3]Cap Ref'!$F$30:$AL$46,('[3]Cap Ref'!$D$30:$D$46=C668)*('[3]Cap Ref'!$F$29:$AL$29=A668)*('[3]Cap Ref'!$F$28:$AL$28=D668))/5)</f>
        <v>-7.0323604139862752</v>
      </c>
      <c r="F668" cm="1">
        <f t="array" ref="F668">IF(A668=2025,SUMPRODUCT('[3]Cap Ref'!$F$71:$AL$87,('[3]Cap Ref'!$D$71:$D$87=C668)*('[3]Cap Ref'!$F$70:$AL$70=A668)*('[3]Cap Ref'!$F$69:$AL$69=D668))/4,SUMPRODUCT('[3]Cap Ref'!$F$71:$AL$87,('[3]Cap Ref'!$D$71:$D$87=C668)*('[3]Cap Ref'!$F$70:$AL$70=A668)*('[3]Cap Ref'!$F$69:$AL$69=D668))/5)</f>
        <v>-7.0323604139862752</v>
      </c>
      <c r="G668">
        <f t="shared" si="10"/>
        <v>0</v>
      </c>
    </row>
    <row r="669" spans="1:7">
      <c r="A669">
        <v>2025</v>
      </c>
      <c r="B669" t="s">
        <v>33</v>
      </c>
      <c r="C669" t="s">
        <v>4</v>
      </c>
      <c r="D669" t="s">
        <v>24</v>
      </c>
      <c r="E669" cm="1">
        <f t="array" ref="E669">IF(A669=2025,SUMPRODUCT('[3]Cap Ref'!$F$30:$AL$46,('[3]Cap Ref'!$D$30:$D$46=C669)*('[3]Cap Ref'!$F$29:$AL$29=A669)*('[3]Cap Ref'!$F$28:$AL$28=D669))/4,SUMPRODUCT('[3]Cap Ref'!$F$30:$AL$46,('[3]Cap Ref'!$D$30:$D$46=C669)*('[3]Cap Ref'!$F$29:$AL$29=A669)*('[3]Cap Ref'!$F$28:$AL$28=D669))/5)</f>
        <v>0</v>
      </c>
      <c r="F669" cm="1">
        <f t="array" ref="F669">IF(A669=2025,SUMPRODUCT('[3]Cap Ref'!$F$71:$AL$87,('[3]Cap Ref'!$D$71:$D$87=C669)*('[3]Cap Ref'!$F$70:$AL$70=A669)*('[3]Cap Ref'!$F$69:$AL$69=D669))/4,SUMPRODUCT('[3]Cap Ref'!$F$71:$AL$87,('[3]Cap Ref'!$D$71:$D$87=C669)*('[3]Cap Ref'!$F$70:$AL$70=A669)*('[3]Cap Ref'!$F$69:$AL$69=D669))/5)</f>
        <v>0</v>
      </c>
      <c r="G669">
        <f t="shared" si="10"/>
        <v>0</v>
      </c>
    </row>
    <row r="670" spans="1:7">
      <c r="A670">
        <v>2025</v>
      </c>
      <c r="B670" t="s">
        <v>33</v>
      </c>
      <c r="C670" t="s">
        <v>5</v>
      </c>
      <c r="D670" t="s">
        <v>24</v>
      </c>
      <c r="E670" cm="1">
        <f t="array" ref="E670">IF(A670=2025,SUMPRODUCT('[3]Cap Ref'!$F$30:$AL$46,('[3]Cap Ref'!$D$30:$D$46=C670)*('[3]Cap Ref'!$F$29:$AL$29=A670)*('[3]Cap Ref'!$F$28:$AL$28=D670))/4,SUMPRODUCT('[3]Cap Ref'!$F$30:$AL$46,('[3]Cap Ref'!$D$30:$D$46=C670)*('[3]Cap Ref'!$F$29:$AL$29=A670)*('[3]Cap Ref'!$F$28:$AL$28=D670))/5)</f>
        <v>5.4759843548317519</v>
      </c>
      <c r="F670" cm="1">
        <f t="array" ref="F670">IF(A670=2025,SUMPRODUCT('[3]Cap Ref'!$F$71:$AL$87,('[3]Cap Ref'!$D$71:$D$87=C670)*('[3]Cap Ref'!$F$70:$AL$70=A670)*('[3]Cap Ref'!$F$69:$AL$69=D670))/4,SUMPRODUCT('[3]Cap Ref'!$F$71:$AL$87,('[3]Cap Ref'!$D$71:$D$87=C670)*('[3]Cap Ref'!$F$70:$AL$70=A670)*('[3]Cap Ref'!$F$69:$AL$69=D670))/5)</f>
        <v>5.4759843548317519</v>
      </c>
      <c r="G670">
        <f t="shared" si="10"/>
        <v>0</v>
      </c>
    </row>
    <row r="671" spans="1:7">
      <c r="A671">
        <v>2025</v>
      </c>
      <c r="B671" t="s">
        <v>33</v>
      </c>
      <c r="C671" t="s">
        <v>6</v>
      </c>
      <c r="D671" t="s">
        <v>24</v>
      </c>
      <c r="E671" cm="1">
        <f t="array" ref="E671">IF(A671=2025,SUMPRODUCT('[3]Cap Ref'!$F$30:$AL$46,('[3]Cap Ref'!$D$30:$D$46=C671)*('[3]Cap Ref'!$F$29:$AL$29=A671)*('[3]Cap Ref'!$F$28:$AL$28=D671))/4,SUMPRODUCT('[3]Cap Ref'!$F$30:$AL$46,('[3]Cap Ref'!$D$30:$D$46=C671)*('[3]Cap Ref'!$F$29:$AL$29=A671)*('[3]Cap Ref'!$F$28:$AL$28=D671))/5)</f>
        <v>0</v>
      </c>
      <c r="F671" cm="1">
        <f t="array" ref="F671">IF(A671=2025,SUMPRODUCT('[3]Cap Ref'!$F$71:$AL$87,('[3]Cap Ref'!$D$71:$D$87=C671)*('[3]Cap Ref'!$F$70:$AL$70=A671)*('[3]Cap Ref'!$F$69:$AL$69=D671))/4,SUMPRODUCT('[3]Cap Ref'!$F$71:$AL$87,('[3]Cap Ref'!$D$71:$D$87=C671)*('[3]Cap Ref'!$F$70:$AL$70=A671)*('[3]Cap Ref'!$F$69:$AL$69=D671))/5)</f>
        <v>0</v>
      </c>
      <c r="G671">
        <f t="shared" si="10"/>
        <v>0</v>
      </c>
    </row>
    <row r="672" spans="1:7">
      <c r="A672">
        <v>2025</v>
      </c>
      <c r="B672" t="s">
        <v>33</v>
      </c>
      <c r="C672" t="s">
        <v>7</v>
      </c>
      <c r="D672" t="s">
        <v>24</v>
      </c>
      <c r="E672" cm="1">
        <f t="array" ref="E672">IF(A672=2025,SUMPRODUCT('[3]Cap Ref'!$F$30:$AL$46,('[3]Cap Ref'!$D$30:$D$46=C672)*('[3]Cap Ref'!$F$29:$AL$29=A672)*('[3]Cap Ref'!$F$28:$AL$28=D672))/4,SUMPRODUCT('[3]Cap Ref'!$F$30:$AL$46,('[3]Cap Ref'!$D$30:$D$46=C672)*('[3]Cap Ref'!$F$29:$AL$29=A672)*('[3]Cap Ref'!$F$28:$AL$28=D672))/5)</f>
        <v>34.659936650377105</v>
      </c>
      <c r="F672" cm="1">
        <f t="array" ref="F672">IF(A672=2025,SUMPRODUCT('[3]Cap Ref'!$F$71:$AL$87,('[3]Cap Ref'!$D$71:$D$87=C672)*('[3]Cap Ref'!$F$70:$AL$70=A672)*('[3]Cap Ref'!$F$69:$AL$69=D672))/4,SUMPRODUCT('[3]Cap Ref'!$F$71:$AL$87,('[3]Cap Ref'!$D$71:$D$87=C672)*('[3]Cap Ref'!$F$70:$AL$70=A672)*('[3]Cap Ref'!$F$69:$AL$69=D672))/5)</f>
        <v>34.659936650377105</v>
      </c>
      <c r="G672">
        <f t="shared" si="10"/>
        <v>0</v>
      </c>
    </row>
    <row r="673" spans="1:7">
      <c r="A673">
        <v>2025</v>
      </c>
      <c r="B673" t="s">
        <v>33</v>
      </c>
      <c r="C673" t="s">
        <v>8</v>
      </c>
      <c r="D673" t="s">
        <v>24</v>
      </c>
      <c r="E673" cm="1">
        <f t="array" ref="E673">IF(A673=2025,SUMPRODUCT('[3]Cap Ref'!$F$30:$AL$46,('[3]Cap Ref'!$D$30:$D$46=C673)*('[3]Cap Ref'!$F$29:$AL$29=A673)*('[3]Cap Ref'!$F$28:$AL$28=D673))/4,SUMPRODUCT('[3]Cap Ref'!$F$30:$AL$46,('[3]Cap Ref'!$D$30:$D$46=C673)*('[3]Cap Ref'!$F$29:$AL$29=A673)*('[3]Cap Ref'!$F$28:$AL$28=D673))/5)</f>
        <v>4.2897876206953997E-2</v>
      </c>
      <c r="F673" cm="1">
        <f t="array" ref="F673">IF(A673=2025,SUMPRODUCT('[3]Cap Ref'!$F$71:$AL$87,('[3]Cap Ref'!$D$71:$D$87=C673)*('[3]Cap Ref'!$F$70:$AL$70=A673)*('[3]Cap Ref'!$F$69:$AL$69=D673))/4,SUMPRODUCT('[3]Cap Ref'!$F$71:$AL$87,('[3]Cap Ref'!$D$71:$D$87=C673)*('[3]Cap Ref'!$F$70:$AL$70=A673)*('[3]Cap Ref'!$F$69:$AL$69=D673))/5)</f>
        <v>4.2897876206953997E-2</v>
      </c>
      <c r="G673">
        <f t="shared" si="10"/>
        <v>0</v>
      </c>
    </row>
    <row r="674" spans="1:7">
      <c r="A674">
        <v>2025</v>
      </c>
      <c r="B674" t="s">
        <v>33</v>
      </c>
      <c r="C674" t="s">
        <v>9</v>
      </c>
      <c r="D674" t="s">
        <v>24</v>
      </c>
      <c r="E674" cm="1">
        <f t="array" ref="E674">IF(A674=2025,SUMPRODUCT('[3]Cap Ref'!$F$30:$AL$46,('[3]Cap Ref'!$D$30:$D$46=C674)*('[3]Cap Ref'!$F$29:$AL$29=A674)*('[3]Cap Ref'!$F$28:$AL$28=D674))/4,SUMPRODUCT('[3]Cap Ref'!$F$30:$AL$46,('[3]Cap Ref'!$D$30:$D$46=C674)*('[3]Cap Ref'!$F$29:$AL$29=A674)*('[3]Cap Ref'!$F$28:$AL$28=D674))/5)</f>
        <v>-2.5961416127813948</v>
      </c>
      <c r="F674" cm="1">
        <f t="array" ref="F674">IF(A674=2025,SUMPRODUCT('[3]Cap Ref'!$F$71:$AL$87,('[3]Cap Ref'!$D$71:$D$87=C674)*('[3]Cap Ref'!$F$70:$AL$70=A674)*('[3]Cap Ref'!$F$69:$AL$69=D674))/4,SUMPRODUCT('[3]Cap Ref'!$F$71:$AL$87,('[3]Cap Ref'!$D$71:$D$87=C674)*('[3]Cap Ref'!$F$70:$AL$70=A674)*('[3]Cap Ref'!$F$69:$AL$69=D674))/5)</f>
        <v>-2.5961416127813948</v>
      </c>
      <c r="G674">
        <f t="shared" si="10"/>
        <v>0</v>
      </c>
    </row>
    <row r="675" spans="1:7">
      <c r="A675">
        <v>2025</v>
      </c>
      <c r="B675" t="s">
        <v>33</v>
      </c>
      <c r="C675" t="s">
        <v>10</v>
      </c>
      <c r="D675" t="s">
        <v>24</v>
      </c>
      <c r="E675" cm="1">
        <f t="array" ref="E675">IF(A675=2025,SUMPRODUCT('[3]Cap Ref'!$F$30:$AL$46,('[3]Cap Ref'!$D$30:$D$46=C675)*('[3]Cap Ref'!$F$29:$AL$29=A675)*('[3]Cap Ref'!$F$28:$AL$28=D675))/4,SUMPRODUCT('[3]Cap Ref'!$F$30:$AL$46,('[3]Cap Ref'!$D$30:$D$46=C675)*('[3]Cap Ref'!$F$29:$AL$29=A675)*('[3]Cap Ref'!$F$28:$AL$28=D675))/5)</f>
        <v>0</v>
      </c>
      <c r="F675" cm="1">
        <f t="array" ref="F675">IF(A675=2025,SUMPRODUCT('[3]Cap Ref'!$F$71:$AL$87,('[3]Cap Ref'!$D$71:$D$87=C675)*('[3]Cap Ref'!$F$70:$AL$70=A675)*('[3]Cap Ref'!$F$69:$AL$69=D675))/4,SUMPRODUCT('[3]Cap Ref'!$F$71:$AL$87,('[3]Cap Ref'!$D$71:$D$87=C675)*('[3]Cap Ref'!$F$70:$AL$70=A675)*('[3]Cap Ref'!$F$69:$AL$69=D675))/5)</f>
        <v>0</v>
      </c>
      <c r="G675">
        <f t="shared" si="10"/>
        <v>0</v>
      </c>
    </row>
    <row r="676" spans="1:7">
      <c r="A676">
        <v>2025</v>
      </c>
      <c r="B676" t="s">
        <v>33</v>
      </c>
      <c r="C676" t="s">
        <v>11</v>
      </c>
      <c r="D676" t="s">
        <v>24</v>
      </c>
      <c r="E676" cm="1">
        <f t="array" ref="E676">IF(A676=2025,SUMPRODUCT('[3]Cap Ref'!$F$30:$AL$46,('[3]Cap Ref'!$D$30:$D$46=C676)*('[3]Cap Ref'!$F$29:$AL$29=A676)*('[3]Cap Ref'!$F$28:$AL$28=D676))/4,SUMPRODUCT('[3]Cap Ref'!$F$30:$AL$46,('[3]Cap Ref'!$D$30:$D$46=C676)*('[3]Cap Ref'!$F$29:$AL$29=A676)*('[3]Cap Ref'!$F$28:$AL$28=D676))/5)</f>
        <v>2.5572999999999979</v>
      </c>
      <c r="F676" cm="1">
        <f t="array" ref="F676">IF(A676=2025,SUMPRODUCT('[3]Cap Ref'!$F$71:$AL$87,('[3]Cap Ref'!$D$71:$D$87=C676)*('[3]Cap Ref'!$F$70:$AL$70=A676)*('[3]Cap Ref'!$F$69:$AL$69=D676))/4,SUMPRODUCT('[3]Cap Ref'!$F$71:$AL$87,('[3]Cap Ref'!$D$71:$D$87=C676)*('[3]Cap Ref'!$F$70:$AL$70=A676)*('[3]Cap Ref'!$F$69:$AL$69=D676))/5)</f>
        <v>2.5572999999999979</v>
      </c>
      <c r="G676">
        <f t="shared" si="10"/>
        <v>0</v>
      </c>
    </row>
    <row r="677" spans="1:7">
      <c r="A677">
        <v>2025</v>
      </c>
      <c r="B677" t="s">
        <v>33</v>
      </c>
      <c r="C677" t="s">
        <v>12</v>
      </c>
      <c r="D677" t="s">
        <v>24</v>
      </c>
      <c r="E677" cm="1">
        <f t="array" ref="E677">IF(A677=2025,SUMPRODUCT('[3]Cap Ref'!$F$30:$AL$46,('[3]Cap Ref'!$D$30:$D$46=C677)*('[3]Cap Ref'!$F$29:$AL$29=A677)*('[3]Cap Ref'!$F$28:$AL$28=D677))/4,SUMPRODUCT('[3]Cap Ref'!$F$30:$AL$46,('[3]Cap Ref'!$D$30:$D$46=C677)*('[3]Cap Ref'!$F$29:$AL$29=A677)*('[3]Cap Ref'!$F$28:$AL$28=D677))/5)</f>
        <v>31.642461079606996</v>
      </c>
      <c r="F677" cm="1">
        <f t="array" ref="F677">IF(A677=2025,SUMPRODUCT('[3]Cap Ref'!$F$71:$AL$87,('[3]Cap Ref'!$D$71:$D$87=C677)*('[3]Cap Ref'!$F$70:$AL$70=A677)*('[3]Cap Ref'!$F$69:$AL$69=D677))/4,SUMPRODUCT('[3]Cap Ref'!$F$71:$AL$87,('[3]Cap Ref'!$D$71:$D$87=C677)*('[3]Cap Ref'!$F$70:$AL$70=A677)*('[3]Cap Ref'!$F$69:$AL$69=D677))/5)</f>
        <v>31.642461079606996</v>
      </c>
      <c r="G677">
        <f t="shared" si="10"/>
        <v>0</v>
      </c>
    </row>
    <row r="678" spans="1:7">
      <c r="A678">
        <v>2025</v>
      </c>
      <c r="B678" t="s">
        <v>33</v>
      </c>
      <c r="C678" t="s">
        <v>13</v>
      </c>
      <c r="D678" t="s">
        <v>24</v>
      </c>
      <c r="E678" cm="1">
        <f t="array" ref="E678">IF(A678=2025,SUMPRODUCT('[3]Cap Ref'!$F$30:$AL$46,('[3]Cap Ref'!$D$30:$D$46=C678)*('[3]Cap Ref'!$F$29:$AL$29=A678)*('[3]Cap Ref'!$F$28:$AL$28=D678))/4,SUMPRODUCT('[3]Cap Ref'!$F$30:$AL$46,('[3]Cap Ref'!$D$30:$D$46=C678)*('[3]Cap Ref'!$F$29:$AL$29=A678)*('[3]Cap Ref'!$F$28:$AL$28=D678))/5)</f>
        <v>-5.0921860796069964</v>
      </c>
      <c r="F678" cm="1">
        <f t="array" ref="F678">IF(A678=2025,SUMPRODUCT('[3]Cap Ref'!$F$71:$AL$87,('[3]Cap Ref'!$D$71:$D$87=C678)*('[3]Cap Ref'!$F$70:$AL$70=A678)*('[3]Cap Ref'!$F$69:$AL$69=D678))/4,SUMPRODUCT('[3]Cap Ref'!$F$71:$AL$87,('[3]Cap Ref'!$D$71:$D$87=C678)*('[3]Cap Ref'!$F$70:$AL$70=A678)*('[3]Cap Ref'!$F$69:$AL$69=D678))/5)</f>
        <v>-5.0921860796069964</v>
      </c>
      <c r="G678">
        <f t="shared" si="10"/>
        <v>0</v>
      </c>
    </row>
    <row r="679" spans="1:7">
      <c r="A679">
        <v>2025</v>
      </c>
      <c r="B679" t="s">
        <v>33</v>
      </c>
      <c r="C679" t="s">
        <v>14</v>
      </c>
      <c r="D679" t="s">
        <v>24</v>
      </c>
      <c r="E679" cm="1">
        <f t="array" ref="E679">IF(A679=2025,SUMPRODUCT('[3]Cap Ref'!$F$30:$AL$46,('[3]Cap Ref'!$D$30:$D$46=C679)*('[3]Cap Ref'!$F$29:$AL$29=A679)*('[3]Cap Ref'!$F$28:$AL$28=D679))/4,SUMPRODUCT('[3]Cap Ref'!$F$30:$AL$46,('[3]Cap Ref'!$D$30:$D$46=C679)*('[3]Cap Ref'!$F$29:$AL$29=A679)*('[3]Cap Ref'!$F$28:$AL$28=D679))/5)</f>
        <v>0</v>
      </c>
      <c r="F679" cm="1">
        <f t="array" ref="F679">IF(A679=2025,SUMPRODUCT('[3]Cap Ref'!$F$71:$AL$87,('[3]Cap Ref'!$D$71:$D$87=C679)*('[3]Cap Ref'!$F$70:$AL$70=A679)*('[3]Cap Ref'!$F$69:$AL$69=D679))/4,SUMPRODUCT('[3]Cap Ref'!$F$71:$AL$87,('[3]Cap Ref'!$D$71:$D$87=C679)*('[3]Cap Ref'!$F$70:$AL$70=A679)*('[3]Cap Ref'!$F$69:$AL$69=D679))/5)</f>
        <v>0</v>
      </c>
      <c r="G679">
        <f t="shared" si="10"/>
        <v>0</v>
      </c>
    </row>
    <row r="680" spans="1:7">
      <c r="A680">
        <v>2025</v>
      </c>
      <c r="B680" t="s">
        <v>33</v>
      </c>
      <c r="C680" t="s">
        <v>15</v>
      </c>
      <c r="D680" t="s">
        <v>24</v>
      </c>
      <c r="E680" cm="1">
        <f t="array" ref="E680">IF(A680=2025,SUMPRODUCT('[3]Cap Ref'!$F$30:$AL$46,('[3]Cap Ref'!$D$30:$D$46=C680)*('[3]Cap Ref'!$F$29:$AL$29=A680)*('[3]Cap Ref'!$F$28:$AL$28=D680))/4,SUMPRODUCT('[3]Cap Ref'!$F$30:$AL$46,('[3]Cap Ref'!$D$30:$D$46=C680)*('[3]Cap Ref'!$F$29:$AL$29=A680)*('[3]Cap Ref'!$F$28:$AL$28=D680))/5)</f>
        <v>-6.2233800833709534</v>
      </c>
      <c r="F680" cm="1">
        <f t="array" ref="F680">IF(A680=2025,SUMPRODUCT('[3]Cap Ref'!$F$71:$AL$87,('[3]Cap Ref'!$D$71:$D$87=C680)*('[3]Cap Ref'!$F$70:$AL$70=A680)*('[3]Cap Ref'!$F$69:$AL$69=D680))/4,SUMPRODUCT('[3]Cap Ref'!$F$71:$AL$87,('[3]Cap Ref'!$D$71:$D$87=C680)*('[3]Cap Ref'!$F$70:$AL$70=A680)*('[3]Cap Ref'!$F$69:$AL$69=D680))/5)</f>
        <v>-6.2233800833709534</v>
      </c>
      <c r="G680">
        <f t="shared" si="10"/>
        <v>0</v>
      </c>
    </row>
    <row r="681" spans="1:7">
      <c r="A681">
        <v>2025</v>
      </c>
      <c r="B681" t="s">
        <v>33</v>
      </c>
      <c r="C681" t="s">
        <v>16</v>
      </c>
      <c r="D681" t="s">
        <v>24</v>
      </c>
      <c r="E681" cm="1">
        <f t="array" ref="E681">IF(A681=2025,SUMPRODUCT('[3]Cap Ref'!$F$30:$AL$46,('[3]Cap Ref'!$D$30:$D$46=C681)*('[3]Cap Ref'!$F$29:$AL$29=A681)*('[3]Cap Ref'!$F$28:$AL$28=D681))/4,SUMPRODUCT('[3]Cap Ref'!$F$30:$AL$46,('[3]Cap Ref'!$D$30:$D$46=C681)*('[3]Cap Ref'!$F$29:$AL$29=A681)*('[3]Cap Ref'!$F$28:$AL$28=D681))/5)</f>
        <v>1.5141779638997575</v>
      </c>
      <c r="F681" cm="1">
        <f t="array" ref="F681">IF(A681=2025,SUMPRODUCT('[3]Cap Ref'!$F$71:$AL$87,('[3]Cap Ref'!$D$71:$D$87=C681)*('[3]Cap Ref'!$F$70:$AL$70=A681)*('[3]Cap Ref'!$F$69:$AL$69=D681))/4,SUMPRODUCT('[3]Cap Ref'!$F$71:$AL$87,('[3]Cap Ref'!$D$71:$D$87=C681)*('[3]Cap Ref'!$F$70:$AL$70=A681)*('[3]Cap Ref'!$F$69:$AL$69=D681))/5)</f>
        <v>1.5141779638997575</v>
      </c>
      <c r="G681">
        <f t="shared" si="10"/>
        <v>0</v>
      </c>
    </row>
    <row r="682" spans="1:7">
      <c r="A682">
        <v>2030</v>
      </c>
      <c r="B682" t="s">
        <v>33</v>
      </c>
      <c r="C682" t="s">
        <v>0</v>
      </c>
      <c r="D682" t="s">
        <v>24</v>
      </c>
      <c r="E682" cm="1">
        <f t="array" ref="E682">IF(A682=2025,SUMPRODUCT('[3]Cap Ref'!$F$30:$AL$46,('[3]Cap Ref'!$D$30:$D$46=C682)*('[3]Cap Ref'!$F$29:$AL$29=A682)*('[3]Cap Ref'!$F$28:$AL$28=D682))/4,SUMPRODUCT('[3]Cap Ref'!$F$30:$AL$46,('[3]Cap Ref'!$D$30:$D$46=C682)*('[3]Cap Ref'!$F$29:$AL$29=A682)*('[3]Cap Ref'!$F$28:$AL$28=D682))/5)</f>
        <v>7.966482388600013E-2</v>
      </c>
      <c r="F682" cm="1">
        <f t="array" ref="F682">IF(A682=2025,SUMPRODUCT('[3]Cap Ref'!$F$71:$AL$87,('[3]Cap Ref'!$D$71:$D$87=C682)*('[3]Cap Ref'!$F$70:$AL$70=A682)*('[3]Cap Ref'!$F$69:$AL$69=D682))/4,SUMPRODUCT('[3]Cap Ref'!$F$71:$AL$87,('[3]Cap Ref'!$D$71:$D$87=C682)*('[3]Cap Ref'!$F$70:$AL$70=A682)*('[3]Cap Ref'!$F$69:$AL$69=D682))/5)</f>
        <v>7.966482388600013E-2</v>
      </c>
      <c r="G682">
        <f t="shared" si="10"/>
        <v>0</v>
      </c>
    </row>
    <row r="683" spans="1:7">
      <c r="A683">
        <v>2030</v>
      </c>
      <c r="B683" t="s">
        <v>33</v>
      </c>
      <c r="C683" t="s">
        <v>1</v>
      </c>
      <c r="D683" t="s">
        <v>24</v>
      </c>
      <c r="E683" cm="1">
        <f t="array" ref="E683">IF(A683=2025,SUMPRODUCT('[3]Cap Ref'!$F$30:$AL$46,('[3]Cap Ref'!$D$30:$D$46=C683)*('[3]Cap Ref'!$F$29:$AL$29=A683)*('[3]Cap Ref'!$F$28:$AL$28=D683))/4,SUMPRODUCT('[3]Cap Ref'!$F$30:$AL$46,('[3]Cap Ref'!$D$30:$D$46=C683)*('[3]Cap Ref'!$F$29:$AL$29=A683)*('[3]Cap Ref'!$F$28:$AL$28=D683))/5)</f>
        <v>0</v>
      </c>
      <c r="F683" cm="1">
        <f t="array" ref="F683">IF(A683=2025,SUMPRODUCT('[3]Cap Ref'!$F$71:$AL$87,('[3]Cap Ref'!$D$71:$D$87=C683)*('[3]Cap Ref'!$F$70:$AL$70=A683)*('[3]Cap Ref'!$F$69:$AL$69=D683))/4,SUMPRODUCT('[3]Cap Ref'!$F$71:$AL$87,('[3]Cap Ref'!$D$71:$D$87=C683)*('[3]Cap Ref'!$F$70:$AL$70=A683)*('[3]Cap Ref'!$F$69:$AL$69=D683))/5)</f>
        <v>0</v>
      </c>
      <c r="G683">
        <f t="shared" si="10"/>
        <v>0</v>
      </c>
    </row>
    <row r="684" spans="1:7">
      <c r="A684">
        <v>2030</v>
      </c>
      <c r="B684" t="s">
        <v>33</v>
      </c>
      <c r="C684" t="s">
        <v>2</v>
      </c>
      <c r="D684" t="s">
        <v>24</v>
      </c>
      <c r="E684" cm="1">
        <f t="array" ref="E684">IF(A684=2025,SUMPRODUCT('[3]Cap Ref'!$F$30:$AL$46,('[3]Cap Ref'!$D$30:$D$46=C684)*('[3]Cap Ref'!$F$29:$AL$29=A684)*('[3]Cap Ref'!$F$28:$AL$28=D684))/4,SUMPRODUCT('[3]Cap Ref'!$F$30:$AL$46,('[3]Cap Ref'!$D$30:$D$46=C684)*('[3]Cap Ref'!$F$29:$AL$29=A684)*('[3]Cap Ref'!$F$28:$AL$28=D684))/5)</f>
        <v>-9.0679338289987761E-3</v>
      </c>
      <c r="F684" cm="1">
        <f t="array" ref="F684">IF(A684=2025,SUMPRODUCT('[3]Cap Ref'!$F$71:$AL$87,('[3]Cap Ref'!$D$71:$D$87=C684)*('[3]Cap Ref'!$F$70:$AL$70=A684)*('[3]Cap Ref'!$F$69:$AL$69=D684))/4,SUMPRODUCT('[3]Cap Ref'!$F$71:$AL$87,('[3]Cap Ref'!$D$71:$D$87=C684)*('[3]Cap Ref'!$F$70:$AL$70=A684)*('[3]Cap Ref'!$F$69:$AL$69=D684))/5)</f>
        <v>-9.0679338289987761E-3</v>
      </c>
      <c r="G684">
        <f t="shared" si="10"/>
        <v>0</v>
      </c>
    </row>
    <row r="685" spans="1:7">
      <c r="A685">
        <v>2030</v>
      </c>
      <c r="B685" t="s">
        <v>33</v>
      </c>
      <c r="C685" t="s">
        <v>3</v>
      </c>
      <c r="D685" t="s">
        <v>24</v>
      </c>
      <c r="E685" cm="1">
        <f t="array" ref="E685">IF(A685=2025,SUMPRODUCT('[3]Cap Ref'!$F$30:$AL$46,('[3]Cap Ref'!$D$30:$D$46=C685)*('[3]Cap Ref'!$F$29:$AL$29=A685)*('[3]Cap Ref'!$F$28:$AL$28=D685))/4,SUMPRODUCT('[3]Cap Ref'!$F$30:$AL$46,('[3]Cap Ref'!$D$30:$D$46=C685)*('[3]Cap Ref'!$F$29:$AL$29=A685)*('[3]Cap Ref'!$F$28:$AL$28=D685))/5)</f>
        <v>9.038269889855996E-2</v>
      </c>
      <c r="F685" cm="1">
        <f t="array" ref="F685">IF(A685=2025,SUMPRODUCT('[3]Cap Ref'!$F$71:$AL$87,('[3]Cap Ref'!$D$71:$D$87=C685)*('[3]Cap Ref'!$F$70:$AL$70=A685)*('[3]Cap Ref'!$F$69:$AL$69=D685))/4,SUMPRODUCT('[3]Cap Ref'!$F$71:$AL$87,('[3]Cap Ref'!$D$71:$D$87=C685)*('[3]Cap Ref'!$F$70:$AL$70=A685)*('[3]Cap Ref'!$F$69:$AL$69=D685))/5)</f>
        <v>9.038269889855996E-2</v>
      </c>
      <c r="G685">
        <f t="shared" si="10"/>
        <v>0</v>
      </c>
    </row>
    <row r="686" spans="1:7">
      <c r="A686">
        <v>2030</v>
      </c>
      <c r="B686" t="s">
        <v>33</v>
      </c>
      <c r="C686" t="s">
        <v>4</v>
      </c>
      <c r="D686" t="s">
        <v>24</v>
      </c>
      <c r="E686" cm="1">
        <f t="array" ref="E686">IF(A686=2025,SUMPRODUCT('[3]Cap Ref'!$F$30:$AL$46,('[3]Cap Ref'!$D$30:$D$46=C686)*('[3]Cap Ref'!$F$29:$AL$29=A686)*('[3]Cap Ref'!$F$28:$AL$28=D686))/4,SUMPRODUCT('[3]Cap Ref'!$F$30:$AL$46,('[3]Cap Ref'!$D$30:$D$46=C686)*('[3]Cap Ref'!$F$29:$AL$29=A686)*('[3]Cap Ref'!$F$28:$AL$28=D686))/5)</f>
        <v>0</v>
      </c>
      <c r="F686" cm="1">
        <f t="array" ref="F686">IF(A686=2025,SUMPRODUCT('[3]Cap Ref'!$F$71:$AL$87,('[3]Cap Ref'!$D$71:$D$87=C686)*('[3]Cap Ref'!$F$70:$AL$70=A686)*('[3]Cap Ref'!$F$69:$AL$69=D686))/4,SUMPRODUCT('[3]Cap Ref'!$F$71:$AL$87,('[3]Cap Ref'!$D$71:$D$87=C686)*('[3]Cap Ref'!$F$70:$AL$70=A686)*('[3]Cap Ref'!$F$69:$AL$69=D686))/5)</f>
        <v>0</v>
      </c>
      <c r="G686">
        <f t="shared" si="10"/>
        <v>0</v>
      </c>
    </row>
    <row r="687" spans="1:7">
      <c r="A687">
        <v>2030</v>
      </c>
      <c r="B687" t="s">
        <v>33</v>
      </c>
      <c r="C687" t="s">
        <v>5</v>
      </c>
      <c r="D687" t="s">
        <v>24</v>
      </c>
      <c r="E687" cm="1">
        <f t="array" ref="E687">IF(A687=2025,SUMPRODUCT('[3]Cap Ref'!$F$30:$AL$46,('[3]Cap Ref'!$D$30:$D$46=C687)*('[3]Cap Ref'!$F$29:$AL$29=A687)*('[3]Cap Ref'!$F$28:$AL$28=D687))/4,SUMPRODUCT('[3]Cap Ref'!$F$30:$AL$46,('[3]Cap Ref'!$D$30:$D$46=C687)*('[3]Cap Ref'!$F$29:$AL$29=A687)*('[3]Cap Ref'!$F$28:$AL$28=D687))/5)</f>
        <v>-1.7985833350145981</v>
      </c>
      <c r="F687" cm="1">
        <f t="array" ref="F687">IF(A687=2025,SUMPRODUCT('[3]Cap Ref'!$F$71:$AL$87,('[3]Cap Ref'!$D$71:$D$87=C687)*('[3]Cap Ref'!$F$70:$AL$70=A687)*('[3]Cap Ref'!$F$69:$AL$69=D687))/4,SUMPRODUCT('[3]Cap Ref'!$F$71:$AL$87,('[3]Cap Ref'!$D$71:$D$87=C687)*('[3]Cap Ref'!$F$70:$AL$70=A687)*('[3]Cap Ref'!$F$69:$AL$69=D687))/5)</f>
        <v>-1.7985833350145981</v>
      </c>
      <c r="G687">
        <f t="shared" si="10"/>
        <v>0</v>
      </c>
    </row>
    <row r="688" spans="1:7">
      <c r="A688">
        <v>2030</v>
      </c>
      <c r="B688" t="s">
        <v>33</v>
      </c>
      <c r="C688" t="s">
        <v>6</v>
      </c>
      <c r="D688" t="s">
        <v>24</v>
      </c>
      <c r="E688" cm="1">
        <f t="array" ref="E688">IF(A688=2025,SUMPRODUCT('[3]Cap Ref'!$F$30:$AL$46,('[3]Cap Ref'!$D$30:$D$46=C688)*('[3]Cap Ref'!$F$29:$AL$29=A688)*('[3]Cap Ref'!$F$28:$AL$28=D688))/4,SUMPRODUCT('[3]Cap Ref'!$F$30:$AL$46,('[3]Cap Ref'!$D$30:$D$46=C688)*('[3]Cap Ref'!$F$29:$AL$29=A688)*('[3]Cap Ref'!$F$28:$AL$28=D688))/5)</f>
        <v>0</v>
      </c>
      <c r="F688" cm="1">
        <f t="array" ref="F688">IF(A688=2025,SUMPRODUCT('[3]Cap Ref'!$F$71:$AL$87,('[3]Cap Ref'!$D$71:$D$87=C688)*('[3]Cap Ref'!$F$70:$AL$70=A688)*('[3]Cap Ref'!$F$69:$AL$69=D688))/4,SUMPRODUCT('[3]Cap Ref'!$F$71:$AL$87,('[3]Cap Ref'!$D$71:$D$87=C688)*('[3]Cap Ref'!$F$70:$AL$70=A688)*('[3]Cap Ref'!$F$69:$AL$69=D688))/5)</f>
        <v>0</v>
      </c>
      <c r="G688">
        <f t="shared" si="10"/>
        <v>0</v>
      </c>
    </row>
    <row r="689" spans="1:7">
      <c r="A689">
        <v>2030</v>
      </c>
      <c r="B689" t="s">
        <v>33</v>
      </c>
      <c r="C689" t="s">
        <v>7</v>
      </c>
      <c r="D689" t="s">
        <v>24</v>
      </c>
      <c r="E689" cm="1">
        <f t="array" ref="E689">IF(A689=2025,SUMPRODUCT('[3]Cap Ref'!$F$30:$AL$46,('[3]Cap Ref'!$D$30:$D$46=C689)*('[3]Cap Ref'!$F$29:$AL$29=A689)*('[3]Cap Ref'!$F$28:$AL$28=D689))/4,SUMPRODUCT('[3]Cap Ref'!$F$30:$AL$46,('[3]Cap Ref'!$D$30:$D$46=C689)*('[3]Cap Ref'!$F$29:$AL$29=A689)*('[3]Cap Ref'!$F$28:$AL$28=D689))/5)</f>
        <v>-3.542958164929439</v>
      </c>
      <c r="F689" cm="1">
        <f t="array" ref="F689">IF(A689=2025,SUMPRODUCT('[3]Cap Ref'!$F$71:$AL$87,('[3]Cap Ref'!$D$71:$D$87=C689)*('[3]Cap Ref'!$F$70:$AL$70=A689)*('[3]Cap Ref'!$F$69:$AL$69=D689))/4,SUMPRODUCT('[3]Cap Ref'!$F$71:$AL$87,('[3]Cap Ref'!$D$71:$D$87=C689)*('[3]Cap Ref'!$F$70:$AL$70=A689)*('[3]Cap Ref'!$F$69:$AL$69=D689))/5)</f>
        <v>-3.542958164929439</v>
      </c>
      <c r="G689">
        <f t="shared" si="10"/>
        <v>0</v>
      </c>
    </row>
    <row r="690" spans="1:7">
      <c r="A690">
        <v>2030</v>
      </c>
      <c r="B690" t="s">
        <v>33</v>
      </c>
      <c r="C690" t="s">
        <v>8</v>
      </c>
      <c r="D690" t="s">
        <v>24</v>
      </c>
      <c r="E690" cm="1">
        <f t="array" ref="E690">IF(A690=2025,SUMPRODUCT('[3]Cap Ref'!$F$30:$AL$46,('[3]Cap Ref'!$D$30:$D$46=C690)*('[3]Cap Ref'!$F$29:$AL$29=A690)*('[3]Cap Ref'!$F$28:$AL$28=D690))/4,SUMPRODUCT('[3]Cap Ref'!$F$30:$AL$46,('[3]Cap Ref'!$D$30:$D$46=C690)*('[3]Cap Ref'!$F$29:$AL$29=A690)*('[3]Cap Ref'!$F$28:$AL$28=D690))/5)</f>
        <v>1.6220682680111599E-2</v>
      </c>
      <c r="F690" cm="1">
        <f t="array" ref="F690">IF(A690=2025,SUMPRODUCT('[3]Cap Ref'!$F$71:$AL$87,('[3]Cap Ref'!$D$71:$D$87=C690)*('[3]Cap Ref'!$F$70:$AL$70=A690)*('[3]Cap Ref'!$F$69:$AL$69=D690))/4,SUMPRODUCT('[3]Cap Ref'!$F$71:$AL$87,('[3]Cap Ref'!$D$71:$D$87=C690)*('[3]Cap Ref'!$F$70:$AL$70=A690)*('[3]Cap Ref'!$F$69:$AL$69=D690))/5)</f>
        <v>1.6220682680111599E-2</v>
      </c>
      <c r="G690">
        <f t="shared" si="10"/>
        <v>0</v>
      </c>
    </row>
    <row r="691" spans="1:7">
      <c r="A691">
        <v>2030</v>
      </c>
      <c r="B691" t="s">
        <v>33</v>
      </c>
      <c r="C691" t="s">
        <v>9</v>
      </c>
      <c r="D691" t="s">
        <v>24</v>
      </c>
      <c r="E691" cm="1">
        <f t="array" ref="E691">IF(A691=2025,SUMPRODUCT('[3]Cap Ref'!$F$30:$AL$46,('[3]Cap Ref'!$D$30:$D$46=C691)*('[3]Cap Ref'!$F$29:$AL$29=A691)*('[3]Cap Ref'!$F$28:$AL$28=D691))/4,SUMPRODUCT('[3]Cap Ref'!$F$30:$AL$46,('[3]Cap Ref'!$D$30:$D$46=C691)*('[3]Cap Ref'!$F$29:$AL$29=A691)*('[3]Cap Ref'!$F$28:$AL$28=D691))/5)</f>
        <v>-1.7058687460771353</v>
      </c>
      <c r="F691" cm="1">
        <f t="array" ref="F691">IF(A691=2025,SUMPRODUCT('[3]Cap Ref'!$F$71:$AL$87,('[3]Cap Ref'!$D$71:$D$87=C691)*('[3]Cap Ref'!$F$70:$AL$70=A691)*('[3]Cap Ref'!$F$69:$AL$69=D691))/4,SUMPRODUCT('[3]Cap Ref'!$F$71:$AL$87,('[3]Cap Ref'!$D$71:$D$87=C691)*('[3]Cap Ref'!$F$70:$AL$70=A691)*('[3]Cap Ref'!$F$69:$AL$69=D691))/5)</f>
        <v>-1.7058687460771353</v>
      </c>
      <c r="G691">
        <f t="shared" si="10"/>
        <v>0</v>
      </c>
    </row>
    <row r="692" spans="1:7">
      <c r="A692">
        <v>2030</v>
      </c>
      <c r="B692" t="s">
        <v>33</v>
      </c>
      <c r="C692" t="s">
        <v>10</v>
      </c>
      <c r="D692" t="s">
        <v>24</v>
      </c>
      <c r="E692" cm="1">
        <f t="array" ref="E692">IF(A692=2025,SUMPRODUCT('[3]Cap Ref'!$F$30:$AL$46,('[3]Cap Ref'!$D$30:$D$46=C692)*('[3]Cap Ref'!$F$29:$AL$29=A692)*('[3]Cap Ref'!$F$28:$AL$28=D692))/4,SUMPRODUCT('[3]Cap Ref'!$F$30:$AL$46,('[3]Cap Ref'!$D$30:$D$46=C692)*('[3]Cap Ref'!$F$29:$AL$29=A692)*('[3]Cap Ref'!$F$28:$AL$28=D692))/5)</f>
        <v>0</v>
      </c>
      <c r="F692" cm="1">
        <f t="array" ref="F692">IF(A692=2025,SUMPRODUCT('[3]Cap Ref'!$F$71:$AL$87,('[3]Cap Ref'!$D$71:$D$87=C692)*('[3]Cap Ref'!$F$70:$AL$70=A692)*('[3]Cap Ref'!$F$69:$AL$69=D692))/4,SUMPRODUCT('[3]Cap Ref'!$F$71:$AL$87,('[3]Cap Ref'!$D$71:$D$87=C692)*('[3]Cap Ref'!$F$70:$AL$70=A692)*('[3]Cap Ref'!$F$69:$AL$69=D692))/5)</f>
        <v>0</v>
      </c>
      <c r="G692">
        <f t="shared" si="10"/>
        <v>0</v>
      </c>
    </row>
    <row r="693" spans="1:7">
      <c r="A693">
        <v>2030</v>
      </c>
      <c r="B693" t="s">
        <v>33</v>
      </c>
      <c r="C693" t="s">
        <v>11</v>
      </c>
      <c r="D693" t="s">
        <v>24</v>
      </c>
      <c r="E693" cm="1">
        <f t="array" ref="E693">IF(A693=2025,SUMPRODUCT('[3]Cap Ref'!$F$30:$AL$46,('[3]Cap Ref'!$D$30:$D$46=C693)*('[3]Cap Ref'!$F$29:$AL$29=A693)*('[3]Cap Ref'!$F$28:$AL$28=D693))/4,SUMPRODUCT('[3]Cap Ref'!$F$30:$AL$46,('[3]Cap Ref'!$D$30:$D$46=C693)*('[3]Cap Ref'!$F$29:$AL$29=A693)*('[3]Cap Ref'!$F$28:$AL$28=D693))/5)</f>
        <v>9.6659800000000011</v>
      </c>
      <c r="F693" cm="1">
        <f t="array" ref="F693">IF(A693=2025,SUMPRODUCT('[3]Cap Ref'!$F$71:$AL$87,('[3]Cap Ref'!$D$71:$D$87=C693)*('[3]Cap Ref'!$F$70:$AL$70=A693)*('[3]Cap Ref'!$F$69:$AL$69=D693))/4,SUMPRODUCT('[3]Cap Ref'!$F$71:$AL$87,('[3]Cap Ref'!$D$71:$D$87=C693)*('[3]Cap Ref'!$F$70:$AL$70=A693)*('[3]Cap Ref'!$F$69:$AL$69=D693))/5)</f>
        <v>9.6659800000000011</v>
      </c>
      <c r="G693">
        <f t="shared" si="10"/>
        <v>0</v>
      </c>
    </row>
    <row r="694" spans="1:7">
      <c r="A694">
        <v>2030</v>
      </c>
      <c r="B694" t="s">
        <v>33</v>
      </c>
      <c r="C694" t="s">
        <v>12</v>
      </c>
      <c r="D694" t="s">
        <v>24</v>
      </c>
      <c r="E694" cm="1">
        <f t="array" ref="E694">IF(A694=2025,SUMPRODUCT('[3]Cap Ref'!$F$30:$AL$46,('[3]Cap Ref'!$D$30:$D$46=C694)*('[3]Cap Ref'!$F$29:$AL$29=A694)*('[3]Cap Ref'!$F$28:$AL$28=D694))/4,SUMPRODUCT('[3]Cap Ref'!$F$30:$AL$46,('[3]Cap Ref'!$D$30:$D$46=C694)*('[3]Cap Ref'!$F$29:$AL$29=A694)*('[3]Cap Ref'!$F$28:$AL$28=D694))/5)</f>
        <v>22.104488920200339</v>
      </c>
      <c r="F694" cm="1">
        <f t="array" ref="F694">IF(A694=2025,SUMPRODUCT('[3]Cap Ref'!$F$71:$AL$87,('[3]Cap Ref'!$D$71:$D$87=C694)*('[3]Cap Ref'!$F$70:$AL$70=A694)*('[3]Cap Ref'!$F$69:$AL$69=D694))/4,SUMPRODUCT('[3]Cap Ref'!$F$71:$AL$87,('[3]Cap Ref'!$D$71:$D$87=C694)*('[3]Cap Ref'!$F$70:$AL$70=A694)*('[3]Cap Ref'!$F$69:$AL$69=D694))/5)</f>
        <v>22.104488920200339</v>
      </c>
      <c r="G694">
        <f t="shared" si="10"/>
        <v>0</v>
      </c>
    </row>
    <row r="695" spans="1:7">
      <c r="A695">
        <v>2030</v>
      </c>
      <c r="B695" t="s">
        <v>33</v>
      </c>
      <c r="C695" t="s">
        <v>13</v>
      </c>
      <c r="D695" t="s">
        <v>24</v>
      </c>
      <c r="E695" cm="1">
        <f t="array" ref="E695">IF(A695=2025,SUMPRODUCT('[3]Cap Ref'!$F$30:$AL$46,('[3]Cap Ref'!$D$30:$D$46=C695)*('[3]Cap Ref'!$F$29:$AL$29=A695)*('[3]Cap Ref'!$F$28:$AL$28=D695))/4,SUMPRODUCT('[3]Cap Ref'!$F$30:$AL$46,('[3]Cap Ref'!$D$30:$D$46=C695)*('[3]Cap Ref'!$F$29:$AL$29=A695)*('[3]Cap Ref'!$F$28:$AL$28=D695))/5)</f>
        <v>3.4490310797996684</v>
      </c>
      <c r="F695" cm="1">
        <f t="array" ref="F695">IF(A695=2025,SUMPRODUCT('[3]Cap Ref'!$F$71:$AL$87,('[3]Cap Ref'!$D$71:$D$87=C695)*('[3]Cap Ref'!$F$70:$AL$70=A695)*('[3]Cap Ref'!$F$69:$AL$69=D695))/4,SUMPRODUCT('[3]Cap Ref'!$F$71:$AL$87,('[3]Cap Ref'!$D$71:$D$87=C695)*('[3]Cap Ref'!$F$70:$AL$70=A695)*('[3]Cap Ref'!$F$69:$AL$69=D695))/5)</f>
        <v>3.4490310797996684</v>
      </c>
      <c r="G695">
        <f t="shared" si="10"/>
        <v>0</v>
      </c>
    </row>
    <row r="696" spans="1:7">
      <c r="A696">
        <v>2030</v>
      </c>
      <c r="B696" t="s">
        <v>33</v>
      </c>
      <c r="C696" t="s">
        <v>14</v>
      </c>
      <c r="D696" t="s">
        <v>24</v>
      </c>
      <c r="E696" cm="1">
        <f t="array" ref="E696">IF(A696=2025,SUMPRODUCT('[3]Cap Ref'!$F$30:$AL$46,('[3]Cap Ref'!$D$30:$D$46=C696)*('[3]Cap Ref'!$F$29:$AL$29=A696)*('[3]Cap Ref'!$F$28:$AL$28=D696))/4,SUMPRODUCT('[3]Cap Ref'!$F$30:$AL$46,('[3]Cap Ref'!$D$30:$D$46=C696)*('[3]Cap Ref'!$F$29:$AL$29=A696)*('[3]Cap Ref'!$F$28:$AL$28=D696))/5)</f>
        <v>0</v>
      </c>
      <c r="F696" cm="1">
        <f t="array" ref="F696">IF(A696=2025,SUMPRODUCT('[3]Cap Ref'!$F$71:$AL$87,('[3]Cap Ref'!$D$71:$D$87=C696)*('[3]Cap Ref'!$F$70:$AL$70=A696)*('[3]Cap Ref'!$F$69:$AL$69=D696))/4,SUMPRODUCT('[3]Cap Ref'!$F$71:$AL$87,('[3]Cap Ref'!$D$71:$D$87=C696)*('[3]Cap Ref'!$F$70:$AL$70=A696)*('[3]Cap Ref'!$F$69:$AL$69=D696))/5)</f>
        <v>0</v>
      </c>
      <c r="G696">
        <f t="shared" si="10"/>
        <v>0</v>
      </c>
    </row>
    <row r="697" spans="1:7">
      <c r="A697">
        <v>2030</v>
      </c>
      <c r="B697" t="s">
        <v>33</v>
      </c>
      <c r="C697" t="s">
        <v>15</v>
      </c>
      <c r="D697" t="s">
        <v>24</v>
      </c>
      <c r="E697" cm="1">
        <f t="array" ref="E697">IF(A697=2025,SUMPRODUCT('[3]Cap Ref'!$F$30:$AL$46,('[3]Cap Ref'!$D$30:$D$46=C697)*('[3]Cap Ref'!$F$29:$AL$29=A697)*('[3]Cap Ref'!$F$28:$AL$28=D697))/4,SUMPRODUCT('[3]Cap Ref'!$F$30:$AL$46,('[3]Cap Ref'!$D$30:$D$46=C697)*('[3]Cap Ref'!$F$29:$AL$29=A697)*('[3]Cap Ref'!$F$28:$AL$28=D697))/5)</f>
        <v>0.66992978700446637</v>
      </c>
      <c r="F697" cm="1">
        <f t="array" ref="F697">IF(A697=2025,SUMPRODUCT('[3]Cap Ref'!$F$71:$AL$87,('[3]Cap Ref'!$D$71:$D$87=C697)*('[3]Cap Ref'!$F$70:$AL$70=A697)*('[3]Cap Ref'!$F$69:$AL$69=D697))/4,SUMPRODUCT('[3]Cap Ref'!$F$71:$AL$87,('[3]Cap Ref'!$D$71:$D$87=C697)*('[3]Cap Ref'!$F$70:$AL$70=A697)*('[3]Cap Ref'!$F$69:$AL$69=D697))/5)</f>
        <v>0.66992978700446637</v>
      </c>
      <c r="G697">
        <f t="shared" si="10"/>
        <v>0</v>
      </c>
    </row>
    <row r="698" spans="1:7">
      <c r="A698">
        <v>2030</v>
      </c>
      <c r="B698" t="s">
        <v>33</v>
      </c>
      <c r="C698" t="s">
        <v>16</v>
      </c>
      <c r="D698" t="s">
        <v>24</v>
      </c>
      <c r="E698" cm="1">
        <f t="array" ref="E698">IF(A698=2025,SUMPRODUCT('[3]Cap Ref'!$F$30:$AL$46,('[3]Cap Ref'!$D$30:$D$46=C698)*('[3]Cap Ref'!$F$29:$AL$29=A698)*('[3]Cap Ref'!$F$28:$AL$28=D698))/4,SUMPRODUCT('[3]Cap Ref'!$F$30:$AL$46,('[3]Cap Ref'!$D$30:$D$46=C698)*('[3]Cap Ref'!$F$29:$AL$29=A698)*('[3]Cap Ref'!$F$28:$AL$28=D698))/5)</f>
        <v>0.29679385758493615</v>
      </c>
      <c r="F698" cm="1">
        <f t="array" ref="F698">IF(A698=2025,SUMPRODUCT('[3]Cap Ref'!$F$71:$AL$87,('[3]Cap Ref'!$D$71:$D$87=C698)*('[3]Cap Ref'!$F$70:$AL$70=A698)*('[3]Cap Ref'!$F$69:$AL$69=D698))/4,SUMPRODUCT('[3]Cap Ref'!$F$71:$AL$87,('[3]Cap Ref'!$D$71:$D$87=C698)*('[3]Cap Ref'!$F$70:$AL$70=A698)*('[3]Cap Ref'!$F$69:$AL$69=D698))/5)</f>
        <v>0.29679385758493615</v>
      </c>
      <c r="G698">
        <f t="shared" si="10"/>
        <v>0</v>
      </c>
    </row>
    <row r="699" spans="1:7">
      <c r="A699">
        <v>2035</v>
      </c>
      <c r="B699" t="s">
        <v>33</v>
      </c>
      <c r="C699" t="s">
        <v>0</v>
      </c>
      <c r="D699" t="s">
        <v>24</v>
      </c>
      <c r="E699" cm="1">
        <f t="array" ref="E699">IF(A699=2025,SUMPRODUCT('[3]Cap Ref'!$F$30:$AL$46,('[3]Cap Ref'!$D$30:$D$46=C699)*('[3]Cap Ref'!$F$29:$AL$29=A699)*('[3]Cap Ref'!$F$28:$AL$28=D699))/4,SUMPRODUCT('[3]Cap Ref'!$F$30:$AL$46,('[3]Cap Ref'!$D$30:$D$46=C699)*('[3]Cap Ref'!$F$29:$AL$29=A699)*('[3]Cap Ref'!$F$28:$AL$28=D699))/5)</f>
        <v>-1.4023886031401389E-2</v>
      </c>
      <c r="F699" cm="1">
        <f t="array" ref="F699">IF(A699=2025,SUMPRODUCT('[3]Cap Ref'!$F$71:$AL$87,('[3]Cap Ref'!$D$71:$D$87=C699)*('[3]Cap Ref'!$F$70:$AL$70=A699)*('[3]Cap Ref'!$F$69:$AL$69=D699))/4,SUMPRODUCT('[3]Cap Ref'!$F$71:$AL$87,('[3]Cap Ref'!$D$71:$D$87=C699)*('[3]Cap Ref'!$F$70:$AL$70=A699)*('[3]Cap Ref'!$F$69:$AL$69=D699))/5)</f>
        <v>-1.4023886031401389E-2</v>
      </c>
      <c r="G699">
        <f t="shared" si="10"/>
        <v>0</v>
      </c>
    </row>
    <row r="700" spans="1:7">
      <c r="A700">
        <v>2035</v>
      </c>
      <c r="B700" t="s">
        <v>33</v>
      </c>
      <c r="C700" t="s">
        <v>1</v>
      </c>
      <c r="D700" t="s">
        <v>24</v>
      </c>
      <c r="E700" cm="1">
        <f t="array" ref="E700">IF(A700=2025,SUMPRODUCT('[3]Cap Ref'!$F$30:$AL$46,('[3]Cap Ref'!$D$30:$D$46=C700)*('[3]Cap Ref'!$F$29:$AL$29=A700)*('[3]Cap Ref'!$F$28:$AL$28=D700))/4,SUMPRODUCT('[3]Cap Ref'!$F$30:$AL$46,('[3]Cap Ref'!$D$30:$D$46=C700)*('[3]Cap Ref'!$F$29:$AL$29=A700)*('[3]Cap Ref'!$F$28:$AL$28=D700))/5)</f>
        <v>0</v>
      </c>
      <c r="F700" cm="1">
        <f t="array" ref="F700">IF(A700=2025,SUMPRODUCT('[3]Cap Ref'!$F$71:$AL$87,('[3]Cap Ref'!$D$71:$D$87=C700)*('[3]Cap Ref'!$F$70:$AL$70=A700)*('[3]Cap Ref'!$F$69:$AL$69=D700))/4,SUMPRODUCT('[3]Cap Ref'!$F$71:$AL$87,('[3]Cap Ref'!$D$71:$D$87=C700)*('[3]Cap Ref'!$F$70:$AL$70=A700)*('[3]Cap Ref'!$F$69:$AL$69=D700))/5)</f>
        <v>0</v>
      </c>
      <c r="G700">
        <f t="shared" si="10"/>
        <v>0</v>
      </c>
    </row>
    <row r="701" spans="1:7">
      <c r="A701">
        <v>2035</v>
      </c>
      <c r="B701" t="s">
        <v>33</v>
      </c>
      <c r="C701" t="s">
        <v>2</v>
      </c>
      <c r="D701" t="s">
        <v>24</v>
      </c>
      <c r="E701" cm="1">
        <f t="array" ref="E701">IF(A701=2025,SUMPRODUCT('[3]Cap Ref'!$F$30:$AL$46,('[3]Cap Ref'!$D$30:$D$46=C701)*('[3]Cap Ref'!$F$29:$AL$29=A701)*('[3]Cap Ref'!$F$28:$AL$28=D701))/4,SUMPRODUCT('[3]Cap Ref'!$F$30:$AL$46,('[3]Cap Ref'!$D$30:$D$46=C701)*('[3]Cap Ref'!$F$29:$AL$29=A701)*('[3]Cap Ref'!$F$28:$AL$28=D701))/5)</f>
        <v>-0.4495239724382003</v>
      </c>
      <c r="F701" cm="1">
        <f t="array" ref="F701">IF(A701=2025,SUMPRODUCT('[3]Cap Ref'!$F$71:$AL$87,('[3]Cap Ref'!$D$71:$D$87=C701)*('[3]Cap Ref'!$F$70:$AL$70=A701)*('[3]Cap Ref'!$F$69:$AL$69=D701))/4,SUMPRODUCT('[3]Cap Ref'!$F$71:$AL$87,('[3]Cap Ref'!$D$71:$D$87=C701)*('[3]Cap Ref'!$F$70:$AL$70=A701)*('[3]Cap Ref'!$F$69:$AL$69=D701))/5)</f>
        <v>-0.4495239724382003</v>
      </c>
      <c r="G701">
        <f t="shared" si="10"/>
        <v>0</v>
      </c>
    </row>
    <row r="702" spans="1:7">
      <c r="A702">
        <v>2035</v>
      </c>
      <c r="B702" t="s">
        <v>33</v>
      </c>
      <c r="C702" t="s">
        <v>3</v>
      </c>
      <c r="D702" t="s">
        <v>24</v>
      </c>
      <c r="E702" cm="1">
        <f t="array" ref="E702">IF(A702=2025,SUMPRODUCT('[3]Cap Ref'!$F$30:$AL$46,('[3]Cap Ref'!$D$30:$D$46=C702)*('[3]Cap Ref'!$F$29:$AL$29=A702)*('[3]Cap Ref'!$F$28:$AL$28=D702))/4,SUMPRODUCT('[3]Cap Ref'!$F$30:$AL$46,('[3]Cap Ref'!$D$30:$D$46=C702)*('[3]Cap Ref'!$F$29:$AL$29=A702)*('[3]Cap Ref'!$F$28:$AL$28=D702))/5)</f>
        <v>-0.16378841585251963</v>
      </c>
      <c r="F702" cm="1">
        <f t="array" ref="F702">IF(A702=2025,SUMPRODUCT('[3]Cap Ref'!$F$71:$AL$87,('[3]Cap Ref'!$D$71:$D$87=C702)*('[3]Cap Ref'!$F$70:$AL$70=A702)*('[3]Cap Ref'!$F$69:$AL$69=D702))/4,SUMPRODUCT('[3]Cap Ref'!$F$71:$AL$87,('[3]Cap Ref'!$D$71:$D$87=C702)*('[3]Cap Ref'!$F$70:$AL$70=A702)*('[3]Cap Ref'!$F$69:$AL$69=D702))/5)</f>
        <v>-0.16378841585251963</v>
      </c>
      <c r="G702">
        <f t="shared" si="10"/>
        <v>0</v>
      </c>
    </row>
    <row r="703" spans="1:7">
      <c r="A703">
        <v>2035</v>
      </c>
      <c r="B703" t="s">
        <v>33</v>
      </c>
      <c r="C703" t="s">
        <v>4</v>
      </c>
      <c r="D703" t="s">
        <v>24</v>
      </c>
      <c r="E703" cm="1">
        <f t="array" ref="E703">IF(A703=2025,SUMPRODUCT('[3]Cap Ref'!$F$30:$AL$46,('[3]Cap Ref'!$D$30:$D$46=C703)*('[3]Cap Ref'!$F$29:$AL$29=A703)*('[3]Cap Ref'!$F$28:$AL$28=D703))/4,SUMPRODUCT('[3]Cap Ref'!$F$30:$AL$46,('[3]Cap Ref'!$D$30:$D$46=C703)*('[3]Cap Ref'!$F$29:$AL$29=A703)*('[3]Cap Ref'!$F$28:$AL$28=D703))/5)</f>
        <v>0</v>
      </c>
      <c r="F703" cm="1">
        <f t="array" ref="F703">IF(A703=2025,SUMPRODUCT('[3]Cap Ref'!$F$71:$AL$87,('[3]Cap Ref'!$D$71:$D$87=C703)*('[3]Cap Ref'!$F$70:$AL$70=A703)*('[3]Cap Ref'!$F$69:$AL$69=D703))/4,SUMPRODUCT('[3]Cap Ref'!$F$71:$AL$87,('[3]Cap Ref'!$D$71:$D$87=C703)*('[3]Cap Ref'!$F$70:$AL$70=A703)*('[3]Cap Ref'!$F$69:$AL$69=D703))/5)</f>
        <v>0</v>
      </c>
      <c r="G703">
        <f t="shared" si="10"/>
        <v>0</v>
      </c>
    </row>
    <row r="704" spans="1:7">
      <c r="A704">
        <v>2035</v>
      </c>
      <c r="B704" t="s">
        <v>33</v>
      </c>
      <c r="C704" t="s">
        <v>5</v>
      </c>
      <c r="D704" t="s">
        <v>24</v>
      </c>
      <c r="E704" cm="1">
        <f t="array" ref="E704">IF(A704=2025,SUMPRODUCT('[3]Cap Ref'!$F$30:$AL$46,('[3]Cap Ref'!$D$30:$D$46=C704)*('[3]Cap Ref'!$F$29:$AL$29=A704)*('[3]Cap Ref'!$F$28:$AL$28=D704))/4,SUMPRODUCT('[3]Cap Ref'!$F$30:$AL$46,('[3]Cap Ref'!$D$30:$D$46=C704)*('[3]Cap Ref'!$F$29:$AL$29=A704)*('[3]Cap Ref'!$F$28:$AL$28=D704))/5)</f>
        <v>-3.2532657934428015</v>
      </c>
      <c r="F704" cm="1">
        <f t="array" ref="F704">IF(A704=2025,SUMPRODUCT('[3]Cap Ref'!$F$71:$AL$87,('[3]Cap Ref'!$D$71:$D$87=C704)*('[3]Cap Ref'!$F$70:$AL$70=A704)*('[3]Cap Ref'!$F$69:$AL$69=D704))/4,SUMPRODUCT('[3]Cap Ref'!$F$71:$AL$87,('[3]Cap Ref'!$D$71:$D$87=C704)*('[3]Cap Ref'!$F$70:$AL$70=A704)*('[3]Cap Ref'!$F$69:$AL$69=D704))/5)</f>
        <v>-3.2532657934428015</v>
      </c>
      <c r="G704">
        <f t="shared" si="10"/>
        <v>0</v>
      </c>
    </row>
    <row r="705" spans="1:7">
      <c r="A705">
        <v>2035</v>
      </c>
      <c r="B705" t="s">
        <v>33</v>
      </c>
      <c r="C705" t="s">
        <v>6</v>
      </c>
      <c r="D705" t="s">
        <v>24</v>
      </c>
      <c r="E705" cm="1">
        <f t="array" ref="E705">IF(A705=2025,SUMPRODUCT('[3]Cap Ref'!$F$30:$AL$46,('[3]Cap Ref'!$D$30:$D$46=C705)*('[3]Cap Ref'!$F$29:$AL$29=A705)*('[3]Cap Ref'!$F$28:$AL$28=D705))/4,SUMPRODUCT('[3]Cap Ref'!$F$30:$AL$46,('[3]Cap Ref'!$D$30:$D$46=C705)*('[3]Cap Ref'!$F$29:$AL$29=A705)*('[3]Cap Ref'!$F$28:$AL$28=D705))/5)</f>
        <v>0</v>
      </c>
      <c r="F705" cm="1">
        <f t="array" ref="F705">IF(A705=2025,SUMPRODUCT('[3]Cap Ref'!$F$71:$AL$87,('[3]Cap Ref'!$D$71:$D$87=C705)*('[3]Cap Ref'!$F$70:$AL$70=A705)*('[3]Cap Ref'!$F$69:$AL$69=D705))/4,SUMPRODUCT('[3]Cap Ref'!$F$71:$AL$87,('[3]Cap Ref'!$D$71:$D$87=C705)*('[3]Cap Ref'!$F$70:$AL$70=A705)*('[3]Cap Ref'!$F$69:$AL$69=D705))/5)</f>
        <v>0</v>
      </c>
      <c r="G705">
        <f t="shared" si="10"/>
        <v>0</v>
      </c>
    </row>
    <row r="706" spans="1:7">
      <c r="A706">
        <v>2035</v>
      </c>
      <c r="B706" t="s">
        <v>33</v>
      </c>
      <c r="C706" t="s">
        <v>7</v>
      </c>
      <c r="D706" t="s">
        <v>24</v>
      </c>
      <c r="E706" cm="1">
        <f t="array" ref="E706">IF(A706=2025,SUMPRODUCT('[3]Cap Ref'!$F$30:$AL$46,('[3]Cap Ref'!$D$30:$D$46=C706)*('[3]Cap Ref'!$F$29:$AL$29=A706)*('[3]Cap Ref'!$F$28:$AL$28=D706))/4,SUMPRODUCT('[3]Cap Ref'!$F$30:$AL$46,('[3]Cap Ref'!$D$30:$D$46=C706)*('[3]Cap Ref'!$F$29:$AL$29=A706)*('[3]Cap Ref'!$F$28:$AL$28=D706))/5)</f>
        <v>6.2790824396308036</v>
      </c>
      <c r="F706" cm="1">
        <f t="array" ref="F706">IF(A706=2025,SUMPRODUCT('[3]Cap Ref'!$F$71:$AL$87,('[3]Cap Ref'!$D$71:$D$87=C706)*('[3]Cap Ref'!$F$70:$AL$70=A706)*('[3]Cap Ref'!$F$69:$AL$69=D706))/4,SUMPRODUCT('[3]Cap Ref'!$F$71:$AL$87,('[3]Cap Ref'!$D$71:$D$87=C706)*('[3]Cap Ref'!$F$70:$AL$70=A706)*('[3]Cap Ref'!$F$69:$AL$69=D706))/5)</f>
        <v>6.2790824396308036</v>
      </c>
      <c r="G706">
        <f t="shared" si="10"/>
        <v>0</v>
      </c>
    </row>
    <row r="707" spans="1:7">
      <c r="A707">
        <v>2035</v>
      </c>
      <c r="B707" t="s">
        <v>33</v>
      </c>
      <c r="C707" t="s">
        <v>8</v>
      </c>
      <c r="D707" t="s">
        <v>24</v>
      </c>
      <c r="E707" cm="1">
        <f t="array" ref="E707">IF(A707=2025,SUMPRODUCT('[3]Cap Ref'!$F$30:$AL$46,('[3]Cap Ref'!$D$30:$D$46=C707)*('[3]Cap Ref'!$F$29:$AL$29=A707)*('[3]Cap Ref'!$F$28:$AL$28=D707))/4,SUMPRODUCT('[3]Cap Ref'!$F$30:$AL$46,('[3]Cap Ref'!$D$30:$D$46=C707)*('[3]Cap Ref'!$F$29:$AL$29=A707)*('[3]Cap Ref'!$F$28:$AL$28=D707))/5)</f>
        <v>-5.0538983645674794E-2</v>
      </c>
      <c r="F707" cm="1">
        <f t="array" ref="F707">IF(A707=2025,SUMPRODUCT('[3]Cap Ref'!$F$71:$AL$87,('[3]Cap Ref'!$D$71:$D$87=C707)*('[3]Cap Ref'!$F$70:$AL$70=A707)*('[3]Cap Ref'!$F$69:$AL$69=D707))/4,SUMPRODUCT('[3]Cap Ref'!$F$71:$AL$87,('[3]Cap Ref'!$D$71:$D$87=C707)*('[3]Cap Ref'!$F$70:$AL$70=A707)*('[3]Cap Ref'!$F$69:$AL$69=D707))/5)</f>
        <v>-5.0538983645674794E-2</v>
      </c>
      <c r="G707">
        <f t="shared" ref="G707:G770" si="11">E707-F707</f>
        <v>0</v>
      </c>
    </row>
    <row r="708" spans="1:7">
      <c r="A708">
        <v>2035</v>
      </c>
      <c r="B708" t="s">
        <v>33</v>
      </c>
      <c r="C708" t="s">
        <v>9</v>
      </c>
      <c r="D708" t="s">
        <v>24</v>
      </c>
      <c r="E708" cm="1">
        <f t="array" ref="E708">IF(A708=2025,SUMPRODUCT('[3]Cap Ref'!$F$30:$AL$46,('[3]Cap Ref'!$D$30:$D$46=C708)*('[3]Cap Ref'!$F$29:$AL$29=A708)*('[3]Cap Ref'!$F$28:$AL$28=D708))/4,SUMPRODUCT('[3]Cap Ref'!$F$30:$AL$46,('[3]Cap Ref'!$D$30:$D$46=C708)*('[3]Cap Ref'!$F$29:$AL$29=A708)*('[3]Cap Ref'!$F$28:$AL$28=D708))/5)</f>
        <v>3.0232619153777933</v>
      </c>
      <c r="F708" cm="1">
        <f t="array" ref="F708">IF(A708=2025,SUMPRODUCT('[3]Cap Ref'!$F$71:$AL$87,('[3]Cap Ref'!$D$71:$D$87=C708)*('[3]Cap Ref'!$F$70:$AL$70=A708)*('[3]Cap Ref'!$F$69:$AL$69=D708))/4,SUMPRODUCT('[3]Cap Ref'!$F$71:$AL$87,('[3]Cap Ref'!$D$71:$D$87=C708)*('[3]Cap Ref'!$F$70:$AL$70=A708)*('[3]Cap Ref'!$F$69:$AL$69=D708))/5)</f>
        <v>3.0232619153777933</v>
      </c>
      <c r="G708">
        <f t="shared" si="11"/>
        <v>0</v>
      </c>
    </row>
    <row r="709" spans="1:7">
      <c r="A709">
        <v>2035</v>
      </c>
      <c r="B709" t="s">
        <v>33</v>
      </c>
      <c r="C709" t="s">
        <v>10</v>
      </c>
      <c r="D709" t="s">
        <v>24</v>
      </c>
      <c r="E709" cm="1">
        <f t="array" ref="E709">IF(A709=2025,SUMPRODUCT('[3]Cap Ref'!$F$30:$AL$46,('[3]Cap Ref'!$D$30:$D$46=C709)*('[3]Cap Ref'!$F$29:$AL$29=A709)*('[3]Cap Ref'!$F$28:$AL$28=D709))/4,SUMPRODUCT('[3]Cap Ref'!$F$30:$AL$46,('[3]Cap Ref'!$D$30:$D$46=C709)*('[3]Cap Ref'!$F$29:$AL$29=A709)*('[3]Cap Ref'!$F$28:$AL$28=D709))/5)</f>
        <v>0</v>
      </c>
      <c r="F709" cm="1">
        <f t="array" ref="F709">IF(A709=2025,SUMPRODUCT('[3]Cap Ref'!$F$71:$AL$87,('[3]Cap Ref'!$D$71:$D$87=C709)*('[3]Cap Ref'!$F$70:$AL$70=A709)*('[3]Cap Ref'!$F$69:$AL$69=D709))/4,SUMPRODUCT('[3]Cap Ref'!$F$71:$AL$87,('[3]Cap Ref'!$D$71:$D$87=C709)*('[3]Cap Ref'!$F$70:$AL$70=A709)*('[3]Cap Ref'!$F$69:$AL$69=D709))/5)</f>
        <v>0</v>
      </c>
      <c r="G709">
        <f t="shared" si="11"/>
        <v>0</v>
      </c>
    </row>
    <row r="710" spans="1:7">
      <c r="A710">
        <v>2035</v>
      </c>
      <c r="B710" t="s">
        <v>33</v>
      </c>
      <c r="C710" t="s">
        <v>11</v>
      </c>
      <c r="D710" t="s">
        <v>24</v>
      </c>
      <c r="E710" cm="1">
        <f t="array" ref="E710">IF(A710=2025,SUMPRODUCT('[3]Cap Ref'!$F$30:$AL$46,('[3]Cap Ref'!$D$30:$D$46=C710)*('[3]Cap Ref'!$F$29:$AL$29=A710)*('[3]Cap Ref'!$F$28:$AL$28=D710))/4,SUMPRODUCT('[3]Cap Ref'!$F$30:$AL$46,('[3]Cap Ref'!$D$30:$D$46=C710)*('[3]Cap Ref'!$F$29:$AL$29=A710)*('[3]Cap Ref'!$F$28:$AL$28=D710))/5)</f>
        <v>3.405540000000002</v>
      </c>
      <c r="F710" cm="1">
        <f t="array" ref="F710">IF(A710=2025,SUMPRODUCT('[3]Cap Ref'!$F$71:$AL$87,('[3]Cap Ref'!$D$71:$D$87=C710)*('[3]Cap Ref'!$F$70:$AL$70=A710)*('[3]Cap Ref'!$F$69:$AL$69=D710))/4,SUMPRODUCT('[3]Cap Ref'!$F$71:$AL$87,('[3]Cap Ref'!$D$71:$D$87=C710)*('[3]Cap Ref'!$F$70:$AL$70=A710)*('[3]Cap Ref'!$F$69:$AL$69=D710))/5)</f>
        <v>3.405540000000002</v>
      </c>
      <c r="G710">
        <f t="shared" si="11"/>
        <v>0</v>
      </c>
    </row>
    <row r="711" spans="1:7">
      <c r="A711">
        <v>2035</v>
      </c>
      <c r="B711" t="s">
        <v>33</v>
      </c>
      <c r="C711" t="s">
        <v>12</v>
      </c>
      <c r="D711" t="s">
        <v>24</v>
      </c>
      <c r="E711" cm="1">
        <f t="array" ref="E711">IF(A711=2025,SUMPRODUCT('[3]Cap Ref'!$F$30:$AL$46,('[3]Cap Ref'!$D$30:$D$46=C711)*('[3]Cap Ref'!$F$29:$AL$29=A711)*('[3]Cap Ref'!$F$28:$AL$28=D711))/4,SUMPRODUCT('[3]Cap Ref'!$F$30:$AL$46,('[3]Cap Ref'!$D$30:$D$46=C711)*('[3]Cap Ref'!$F$29:$AL$29=A711)*('[3]Cap Ref'!$F$28:$AL$28=D711))/5)</f>
        <v>11.601507365494001</v>
      </c>
      <c r="F711" cm="1">
        <f t="array" ref="F711">IF(A711=2025,SUMPRODUCT('[3]Cap Ref'!$F$71:$AL$87,('[3]Cap Ref'!$D$71:$D$87=C711)*('[3]Cap Ref'!$F$70:$AL$70=A711)*('[3]Cap Ref'!$F$69:$AL$69=D711))/4,SUMPRODUCT('[3]Cap Ref'!$F$71:$AL$87,('[3]Cap Ref'!$D$71:$D$87=C711)*('[3]Cap Ref'!$F$70:$AL$70=A711)*('[3]Cap Ref'!$F$69:$AL$69=D711))/5)</f>
        <v>11.601507365494001</v>
      </c>
      <c r="G711">
        <f t="shared" si="11"/>
        <v>0</v>
      </c>
    </row>
    <row r="712" spans="1:7">
      <c r="A712">
        <v>2035</v>
      </c>
      <c r="B712" t="s">
        <v>33</v>
      </c>
      <c r="C712" t="s">
        <v>13</v>
      </c>
      <c r="D712" t="s">
        <v>24</v>
      </c>
      <c r="E712" cm="1">
        <f t="array" ref="E712">IF(A712=2025,SUMPRODUCT('[3]Cap Ref'!$F$30:$AL$46,('[3]Cap Ref'!$D$30:$D$46=C712)*('[3]Cap Ref'!$F$29:$AL$29=A712)*('[3]Cap Ref'!$F$28:$AL$28=D712))/4,SUMPRODUCT('[3]Cap Ref'!$F$30:$AL$46,('[3]Cap Ref'!$D$30:$D$46=C712)*('[3]Cap Ref'!$F$29:$AL$29=A712)*('[3]Cap Ref'!$F$28:$AL$28=D712))/5)</f>
        <v>1.7202726345059964</v>
      </c>
      <c r="F712" cm="1">
        <f t="array" ref="F712">IF(A712=2025,SUMPRODUCT('[3]Cap Ref'!$F$71:$AL$87,('[3]Cap Ref'!$D$71:$D$87=C712)*('[3]Cap Ref'!$F$70:$AL$70=A712)*('[3]Cap Ref'!$F$69:$AL$69=D712))/4,SUMPRODUCT('[3]Cap Ref'!$F$71:$AL$87,('[3]Cap Ref'!$D$71:$D$87=C712)*('[3]Cap Ref'!$F$70:$AL$70=A712)*('[3]Cap Ref'!$F$69:$AL$69=D712))/5)</f>
        <v>1.7202726345059964</v>
      </c>
      <c r="G712">
        <f t="shared" si="11"/>
        <v>0</v>
      </c>
    </row>
    <row r="713" spans="1:7">
      <c r="A713">
        <v>2035</v>
      </c>
      <c r="B713" t="s">
        <v>33</v>
      </c>
      <c r="C713" t="s">
        <v>14</v>
      </c>
      <c r="D713" t="s">
        <v>24</v>
      </c>
      <c r="E713" cm="1">
        <f t="array" ref="E713">IF(A713=2025,SUMPRODUCT('[3]Cap Ref'!$F$30:$AL$46,('[3]Cap Ref'!$D$30:$D$46=C713)*('[3]Cap Ref'!$F$29:$AL$29=A713)*('[3]Cap Ref'!$F$28:$AL$28=D713))/4,SUMPRODUCT('[3]Cap Ref'!$F$30:$AL$46,('[3]Cap Ref'!$D$30:$D$46=C713)*('[3]Cap Ref'!$F$29:$AL$29=A713)*('[3]Cap Ref'!$F$28:$AL$28=D713))/5)</f>
        <v>0</v>
      </c>
      <c r="F713" cm="1">
        <f t="array" ref="F713">IF(A713=2025,SUMPRODUCT('[3]Cap Ref'!$F$71:$AL$87,('[3]Cap Ref'!$D$71:$D$87=C713)*('[3]Cap Ref'!$F$70:$AL$70=A713)*('[3]Cap Ref'!$F$69:$AL$69=D713))/4,SUMPRODUCT('[3]Cap Ref'!$F$71:$AL$87,('[3]Cap Ref'!$D$71:$D$87=C713)*('[3]Cap Ref'!$F$70:$AL$70=A713)*('[3]Cap Ref'!$F$69:$AL$69=D713))/5)</f>
        <v>0</v>
      </c>
      <c r="G713">
        <f t="shared" si="11"/>
        <v>0</v>
      </c>
    </row>
    <row r="714" spans="1:7">
      <c r="A714">
        <v>2035</v>
      </c>
      <c r="B714" t="s">
        <v>33</v>
      </c>
      <c r="C714" t="s">
        <v>15</v>
      </c>
      <c r="D714" t="s">
        <v>24</v>
      </c>
      <c r="E714" cm="1">
        <f t="array" ref="E714">IF(A714=2025,SUMPRODUCT('[3]Cap Ref'!$F$30:$AL$46,('[3]Cap Ref'!$D$30:$D$46=C714)*('[3]Cap Ref'!$F$29:$AL$29=A714)*('[3]Cap Ref'!$F$28:$AL$28=D714))/4,SUMPRODUCT('[3]Cap Ref'!$F$30:$AL$46,('[3]Cap Ref'!$D$30:$D$46=C714)*('[3]Cap Ref'!$F$29:$AL$29=A714)*('[3]Cap Ref'!$F$28:$AL$28=D714))/5)</f>
        <v>0.41893836573130605</v>
      </c>
      <c r="F714" cm="1">
        <f t="array" ref="F714">IF(A714=2025,SUMPRODUCT('[3]Cap Ref'!$F$71:$AL$87,('[3]Cap Ref'!$D$71:$D$87=C714)*('[3]Cap Ref'!$F$70:$AL$70=A714)*('[3]Cap Ref'!$F$69:$AL$69=D714))/4,SUMPRODUCT('[3]Cap Ref'!$F$71:$AL$87,('[3]Cap Ref'!$D$71:$D$87=C714)*('[3]Cap Ref'!$F$70:$AL$70=A714)*('[3]Cap Ref'!$F$69:$AL$69=D714))/5)</f>
        <v>0.41893836573130605</v>
      </c>
      <c r="G714">
        <f t="shared" si="11"/>
        <v>0</v>
      </c>
    </row>
    <row r="715" spans="1:7">
      <c r="A715">
        <v>2035</v>
      </c>
      <c r="B715" t="s">
        <v>33</v>
      </c>
      <c r="C715" t="s">
        <v>16</v>
      </c>
      <c r="D715" t="s">
        <v>24</v>
      </c>
      <c r="E715" cm="1">
        <f t="array" ref="E715">IF(A715=2025,SUMPRODUCT('[3]Cap Ref'!$F$30:$AL$46,('[3]Cap Ref'!$D$30:$D$46=C715)*('[3]Cap Ref'!$F$29:$AL$29=A715)*('[3]Cap Ref'!$F$28:$AL$28=D715))/4,SUMPRODUCT('[3]Cap Ref'!$F$30:$AL$46,('[3]Cap Ref'!$D$30:$D$46=C715)*('[3]Cap Ref'!$F$29:$AL$29=A715)*('[3]Cap Ref'!$F$28:$AL$28=D715))/5)</f>
        <v>4.0882712154149917E-2</v>
      </c>
      <c r="F715" cm="1">
        <f t="array" ref="F715">IF(A715=2025,SUMPRODUCT('[3]Cap Ref'!$F$71:$AL$87,('[3]Cap Ref'!$D$71:$D$87=C715)*('[3]Cap Ref'!$F$70:$AL$70=A715)*('[3]Cap Ref'!$F$69:$AL$69=D715))/4,SUMPRODUCT('[3]Cap Ref'!$F$71:$AL$87,('[3]Cap Ref'!$D$71:$D$87=C715)*('[3]Cap Ref'!$F$70:$AL$70=A715)*('[3]Cap Ref'!$F$69:$AL$69=D715))/5)</f>
        <v>4.0882712154149917E-2</v>
      </c>
      <c r="G715">
        <f t="shared" si="11"/>
        <v>0</v>
      </c>
    </row>
    <row r="716" spans="1:7">
      <c r="A716">
        <v>2025</v>
      </c>
      <c r="B716" t="s">
        <v>33</v>
      </c>
      <c r="C716" t="s">
        <v>0</v>
      </c>
      <c r="D716" t="s">
        <v>25</v>
      </c>
      <c r="E716" cm="1">
        <f t="array" ref="E716">IF(A716=2025,SUMPRODUCT('[3]Cap Ref'!$F$30:$AL$46,('[3]Cap Ref'!$D$30:$D$46=C716)*('[3]Cap Ref'!$F$29:$AL$29=A716)*('[3]Cap Ref'!$F$28:$AL$28=D716))/4,SUMPRODUCT('[3]Cap Ref'!$F$30:$AL$46,('[3]Cap Ref'!$D$30:$D$46=C716)*('[3]Cap Ref'!$F$29:$AL$29=A716)*('[3]Cap Ref'!$F$28:$AL$28=D716))/5)</f>
        <v>0.38540000000000063</v>
      </c>
      <c r="F716" cm="1">
        <f t="array" ref="F716">IF(A716=2025,SUMPRODUCT('[3]Cap Ref'!$F$71:$AL$87,('[3]Cap Ref'!$D$71:$D$87=C716)*('[3]Cap Ref'!$F$70:$AL$70=A716)*('[3]Cap Ref'!$F$69:$AL$69=D716))/4,SUMPRODUCT('[3]Cap Ref'!$F$71:$AL$87,('[3]Cap Ref'!$D$71:$D$87=C716)*('[3]Cap Ref'!$F$70:$AL$70=A716)*('[3]Cap Ref'!$F$69:$AL$69=D716))/5)</f>
        <v>0.38540000000000063</v>
      </c>
      <c r="G716">
        <f t="shared" si="11"/>
        <v>0</v>
      </c>
    </row>
    <row r="717" spans="1:7">
      <c r="A717">
        <v>2025</v>
      </c>
      <c r="B717" t="s">
        <v>33</v>
      </c>
      <c r="C717" t="s">
        <v>1</v>
      </c>
      <c r="D717" t="s">
        <v>25</v>
      </c>
      <c r="E717" cm="1">
        <f t="array" ref="E717">IF(A717=2025,SUMPRODUCT('[3]Cap Ref'!$F$30:$AL$46,('[3]Cap Ref'!$D$30:$D$46=C717)*('[3]Cap Ref'!$F$29:$AL$29=A717)*('[3]Cap Ref'!$F$28:$AL$28=D717))/4,SUMPRODUCT('[3]Cap Ref'!$F$30:$AL$46,('[3]Cap Ref'!$D$30:$D$46=C717)*('[3]Cap Ref'!$F$29:$AL$29=A717)*('[3]Cap Ref'!$F$28:$AL$28=D717))/5)</f>
        <v>0</v>
      </c>
      <c r="F717" cm="1">
        <f t="array" ref="F717">IF(A717=2025,SUMPRODUCT('[3]Cap Ref'!$F$71:$AL$87,('[3]Cap Ref'!$D$71:$D$87=C717)*('[3]Cap Ref'!$F$70:$AL$70=A717)*('[3]Cap Ref'!$F$69:$AL$69=D717))/4,SUMPRODUCT('[3]Cap Ref'!$F$71:$AL$87,('[3]Cap Ref'!$D$71:$D$87=C717)*('[3]Cap Ref'!$F$70:$AL$70=A717)*('[3]Cap Ref'!$F$69:$AL$69=D717))/5)</f>
        <v>0</v>
      </c>
      <c r="G717">
        <f t="shared" si="11"/>
        <v>0</v>
      </c>
    </row>
    <row r="718" spans="1:7">
      <c r="A718">
        <v>2025</v>
      </c>
      <c r="B718" t="s">
        <v>33</v>
      </c>
      <c r="C718" t="s">
        <v>2</v>
      </c>
      <c r="D718" t="s">
        <v>25</v>
      </c>
      <c r="E718" cm="1">
        <f t="array" ref="E718">IF(A718=2025,SUMPRODUCT('[3]Cap Ref'!$F$30:$AL$46,('[3]Cap Ref'!$D$30:$D$46=C718)*('[3]Cap Ref'!$F$29:$AL$29=A718)*('[3]Cap Ref'!$F$28:$AL$28=D718))/4,SUMPRODUCT('[3]Cap Ref'!$F$30:$AL$46,('[3]Cap Ref'!$D$30:$D$46=C718)*('[3]Cap Ref'!$F$29:$AL$29=A718)*('[3]Cap Ref'!$F$28:$AL$28=D718))/5)</f>
        <v>-0.23228525000000033</v>
      </c>
      <c r="F718" cm="1">
        <f t="array" ref="F718">IF(A718=2025,SUMPRODUCT('[3]Cap Ref'!$F$71:$AL$87,('[3]Cap Ref'!$D$71:$D$87=C718)*('[3]Cap Ref'!$F$70:$AL$70=A718)*('[3]Cap Ref'!$F$69:$AL$69=D718))/4,SUMPRODUCT('[3]Cap Ref'!$F$71:$AL$87,('[3]Cap Ref'!$D$71:$D$87=C718)*('[3]Cap Ref'!$F$70:$AL$70=A718)*('[3]Cap Ref'!$F$69:$AL$69=D718))/5)</f>
        <v>-0.23228525000000033</v>
      </c>
      <c r="G718">
        <f t="shared" si="11"/>
        <v>0</v>
      </c>
    </row>
    <row r="719" spans="1:7">
      <c r="A719">
        <v>2025</v>
      </c>
      <c r="B719" t="s">
        <v>33</v>
      </c>
      <c r="C719" t="s">
        <v>3</v>
      </c>
      <c r="D719" t="s">
        <v>25</v>
      </c>
      <c r="E719" cm="1">
        <f t="array" ref="E719">IF(A719=2025,SUMPRODUCT('[3]Cap Ref'!$F$30:$AL$46,('[3]Cap Ref'!$D$30:$D$46=C719)*('[3]Cap Ref'!$F$29:$AL$29=A719)*('[3]Cap Ref'!$F$28:$AL$28=D719))/4,SUMPRODUCT('[3]Cap Ref'!$F$30:$AL$46,('[3]Cap Ref'!$D$30:$D$46=C719)*('[3]Cap Ref'!$F$29:$AL$29=A719)*('[3]Cap Ref'!$F$28:$AL$28=D719))/5)</f>
        <v>-8.9094549999999995</v>
      </c>
      <c r="F719" cm="1">
        <f t="array" ref="F719">IF(A719=2025,SUMPRODUCT('[3]Cap Ref'!$F$71:$AL$87,('[3]Cap Ref'!$D$71:$D$87=C719)*('[3]Cap Ref'!$F$70:$AL$70=A719)*('[3]Cap Ref'!$F$69:$AL$69=D719))/4,SUMPRODUCT('[3]Cap Ref'!$F$71:$AL$87,('[3]Cap Ref'!$D$71:$D$87=C719)*('[3]Cap Ref'!$F$70:$AL$70=A719)*('[3]Cap Ref'!$F$69:$AL$69=D719))/5)</f>
        <v>-8.9094549999999995</v>
      </c>
      <c r="G719">
        <f t="shared" si="11"/>
        <v>0</v>
      </c>
    </row>
    <row r="720" spans="1:7">
      <c r="A720">
        <v>2025</v>
      </c>
      <c r="B720" t="s">
        <v>33</v>
      </c>
      <c r="C720" t="s">
        <v>4</v>
      </c>
      <c r="D720" t="s">
        <v>25</v>
      </c>
      <c r="E720" cm="1">
        <f t="array" ref="E720">IF(A720=2025,SUMPRODUCT('[3]Cap Ref'!$F$30:$AL$46,('[3]Cap Ref'!$D$30:$D$46=C720)*('[3]Cap Ref'!$F$29:$AL$29=A720)*('[3]Cap Ref'!$F$28:$AL$28=D720))/4,SUMPRODUCT('[3]Cap Ref'!$F$30:$AL$46,('[3]Cap Ref'!$D$30:$D$46=C720)*('[3]Cap Ref'!$F$29:$AL$29=A720)*('[3]Cap Ref'!$F$28:$AL$28=D720))/5)</f>
        <v>0</v>
      </c>
      <c r="F720" cm="1">
        <f t="array" ref="F720">IF(A720=2025,SUMPRODUCT('[3]Cap Ref'!$F$71:$AL$87,('[3]Cap Ref'!$D$71:$D$87=C720)*('[3]Cap Ref'!$F$70:$AL$70=A720)*('[3]Cap Ref'!$F$69:$AL$69=D720))/4,SUMPRODUCT('[3]Cap Ref'!$F$71:$AL$87,('[3]Cap Ref'!$D$71:$D$87=C720)*('[3]Cap Ref'!$F$70:$AL$70=A720)*('[3]Cap Ref'!$F$69:$AL$69=D720))/5)</f>
        <v>0</v>
      </c>
      <c r="G720">
        <f t="shared" si="11"/>
        <v>0</v>
      </c>
    </row>
    <row r="721" spans="1:7">
      <c r="A721">
        <v>2025</v>
      </c>
      <c r="B721" t="s">
        <v>33</v>
      </c>
      <c r="C721" t="s">
        <v>5</v>
      </c>
      <c r="D721" t="s">
        <v>25</v>
      </c>
      <c r="E721" cm="1">
        <f t="array" ref="E721">IF(A721=2025,SUMPRODUCT('[3]Cap Ref'!$F$30:$AL$46,('[3]Cap Ref'!$D$30:$D$46=C721)*('[3]Cap Ref'!$F$29:$AL$29=A721)*('[3]Cap Ref'!$F$28:$AL$28=D721))/4,SUMPRODUCT('[3]Cap Ref'!$F$30:$AL$46,('[3]Cap Ref'!$D$30:$D$46=C721)*('[3]Cap Ref'!$F$29:$AL$29=A721)*('[3]Cap Ref'!$F$28:$AL$28=D721))/5)</f>
        <v>-9.319331096011652</v>
      </c>
      <c r="F721" cm="1">
        <f t="array" ref="F721">IF(A721=2025,SUMPRODUCT('[3]Cap Ref'!$F$71:$AL$87,('[3]Cap Ref'!$D$71:$D$87=C721)*('[3]Cap Ref'!$F$70:$AL$70=A721)*('[3]Cap Ref'!$F$69:$AL$69=D721))/4,SUMPRODUCT('[3]Cap Ref'!$F$71:$AL$87,('[3]Cap Ref'!$D$71:$D$87=C721)*('[3]Cap Ref'!$F$70:$AL$70=A721)*('[3]Cap Ref'!$F$69:$AL$69=D721))/5)</f>
        <v>-9.319331096011652</v>
      </c>
      <c r="G721">
        <f t="shared" si="11"/>
        <v>0</v>
      </c>
    </row>
    <row r="722" spans="1:7">
      <c r="A722">
        <v>2025</v>
      </c>
      <c r="B722" t="s">
        <v>33</v>
      </c>
      <c r="C722" t="s">
        <v>6</v>
      </c>
      <c r="D722" t="s">
        <v>25</v>
      </c>
      <c r="E722" cm="1">
        <f t="array" ref="E722">IF(A722=2025,SUMPRODUCT('[3]Cap Ref'!$F$30:$AL$46,('[3]Cap Ref'!$D$30:$D$46=C722)*('[3]Cap Ref'!$F$29:$AL$29=A722)*('[3]Cap Ref'!$F$28:$AL$28=D722))/4,SUMPRODUCT('[3]Cap Ref'!$F$30:$AL$46,('[3]Cap Ref'!$D$30:$D$46=C722)*('[3]Cap Ref'!$F$29:$AL$29=A722)*('[3]Cap Ref'!$F$28:$AL$28=D722))/5)</f>
        <v>0</v>
      </c>
      <c r="F722" cm="1">
        <f t="array" ref="F722">IF(A722=2025,SUMPRODUCT('[3]Cap Ref'!$F$71:$AL$87,('[3]Cap Ref'!$D$71:$D$87=C722)*('[3]Cap Ref'!$F$70:$AL$70=A722)*('[3]Cap Ref'!$F$69:$AL$69=D722))/4,SUMPRODUCT('[3]Cap Ref'!$F$71:$AL$87,('[3]Cap Ref'!$D$71:$D$87=C722)*('[3]Cap Ref'!$F$70:$AL$70=A722)*('[3]Cap Ref'!$F$69:$AL$69=D722))/5)</f>
        <v>0</v>
      </c>
      <c r="G722">
        <f t="shared" si="11"/>
        <v>0</v>
      </c>
    </row>
    <row r="723" spans="1:7">
      <c r="A723">
        <v>2025</v>
      </c>
      <c r="B723" t="s">
        <v>33</v>
      </c>
      <c r="C723" t="s">
        <v>7</v>
      </c>
      <c r="D723" t="s">
        <v>25</v>
      </c>
      <c r="E723" cm="1">
        <f t="array" ref="E723">IF(A723=2025,SUMPRODUCT('[3]Cap Ref'!$F$30:$AL$46,('[3]Cap Ref'!$D$30:$D$46=C723)*('[3]Cap Ref'!$F$29:$AL$29=A723)*('[3]Cap Ref'!$F$28:$AL$28=D723))/4,SUMPRODUCT('[3]Cap Ref'!$F$30:$AL$46,('[3]Cap Ref'!$D$30:$D$46=C723)*('[3]Cap Ref'!$F$29:$AL$29=A723)*('[3]Cap Ref'!$F$28:$AL$28=D723))/5)</f>
        <v>27.472194284160878</v>
      </c>
      <c r="F723" cm="1">
        <f t="array" ref="F723">IF(A723=2025,SUMPRODUCT('[3]Cap Ref'!$F$71:$AL$87,('[3]Cap Ref'!$D$71:$D$87=C723)*('[3]Cap Ref'!$F$70:$AL$70=A723)*('[3]Cap Ref'!$F$69:$AL$69=D723))/4,SUMPRODUCT('[3]Cap Ref'!$F$71:$AL$87,('[3]Cap Ref'!$D$71:$D$87=C723)*('[3]Cap Ref'!$F$70:$AL$70=A723)*('[3]Cap Ref'!$F$69:$AL$69=D723))/5)</f>
        <v>27.472194284160878</v>
      </c>
      <c r="G723">
        <f t="shared" si="11"/>
        <v>0</v>
      </c>
    </row>
    <row r="724" spans="1:7">
      <c r="A724">
        <v>2025</v>
      </c>
      <c r="B724" t="s">
        <v>33</v>
      </c>
      <c r="C724" t="s">
        <v>8</v>
      </c>
      <c r="D724" t="s">
        <v>25</v>
      </c>
      <c r="E724" cm="1">
        <f t="array" ref="E724">IF(A724=2025,SUMPRODUCT('[3]Cap Ref'!$F$30:$AL$46,('[3]Cap Ref'!$D$30:$D$46=C724)*('[3]Cap Ref'!$F$29:$AL$29=A724)*('[3]Cap Ref'!$F$28:$AL$28=D724))/4,SUMPRODUCT('[3]Cap Ref'!$F$30:$AL$46,('[3]Cap Ref'!$D$30:$D$46=C724)*('[3]Cap Ref'!$F$29:$AL$29=A724)*('[3]Cap Ref'!$F$28:$AL$28=D724))/5)</f>
        <v>0</v>
      </c>
      <c r="F724" cm="1">
        <f t="array" ref="F724">IF(A724=2025,SUMPRODUCT('[3]Cap Ref'!$F$71:$AL$87,('[3]Cap Ref'!$D$71:$D$87=C724)*('[3]Cap Ref'!$F$70:$AL$70=A724)*('[3]Cap Ref'!$F$69:$AL$69=D724))/4,SUMPRODUCT('[3]Cap Ref'!$F$71:$AL$87,('[3]Cap Ref'!$D$71:$D$87=C724)*('[3]Cap Ref'!$F$70:$AL$70=A724)*('[3]Cap Ref'!$F$69:$AL$69=D724))/5)</f>
        <v>0</v>
      </c>
      <c r="G724">
        <f t="shared" si="11"/>
        <v>0</v>
      </c>
    </row>
    <row r="725" spans="1:7">
      <c r="A725">
        <v>2025</v>
      </c>
      <c r="B725" t="s">
        <v>33</v>
      </c>
      <c r="C725" t="s">
        <v>9</v>
      </c>
      <c r="D725" t="s">
        <v>25</v>
      </c>
      <c r="E725" cm="1">
        <f t="array" ref="E725">IF(A725=2025,SUMPRODUCT('[3]Cap Ref'!$F$30:$AL$46,('[3]Cap Ref'!$D$30:$D$46=C725)*('[3]Cap Ref'!$F$29:$AL$29=A725)*('[3]Cap Ref'!$F$28:$AL$28=D725))/4,SUMPRODUCT('[3]Cap Ref'!$F$30:$AL$46,('[3]Cap Ref'!$D$30:$D$46=C725)*('[3]Cap Ref'!$F$29:$AL$29=A725)*('[3]Cap Ref'!$F$28:$AL$28=D725))/5)</f>
        <v>-18.069761545352499</v>
      </c>
      <c r="F725" cm="1">
        <f t="array" ref="F725">IF(A725=2025,SUMPRODUCT('[3]Cap Ref'!$F$71:$AL$87,('[3]Cap Ref'!$D$71:$D$87=C725)*('[3]Cap Ref'!$F$70:$AL$70=A725)*('[3]Cap Ref'!$F$69:$AL$69=D725))/4,SUMPRODUCT('[3]Cap Ref'!$F$71:$AL$87,('[3]Cap Ref'!$D$71:$D$87=C725)*('[3]Cap Ref'!$F$70:$AL$70=A725)*('[3]Cap Ref'!$F$69:$AL$69=D725))/5)</f>
        <v>-18.069761545352499</v>
      </c>
      <c r="G725">
        <f t="shared" si="11"/>
        <v>0</v>
      </c>
    </row>
    <row r="726" spans="1:7">
      <c r="A726">
        <v>2025</v>
      </c>
      <c r="B726" t="s">
        <v>33</v>
      </c>
      <c r="C726" t="s">
        <v>10</v>
      </c>
      <c r="D726" t="s">
        <v>25</v>
      </c>
      <c r="E726" cm="1">
        <f t="array" ref="E726">IF(A726=2025,SUMPRODUCT('[3]Cap Ref'!$F$30:$AL$46,('[3]Cap Ref'!$D$30:$D$46=C726)*('[3]Cap Ref'!$F$29:$AL$29=A726)*('[3]Cap Ref'!$F$28:$AL$28=D726))/4,SUMPRODUCT('[3]Cap Ref'!$F$30:$AL$46,('[3]Cap Ref'!$D$30:$D$46=C726)*('[3]Cap Ref'!$F$29:$AL$29=A726)*('[3]Cap Ref'!$F$28:$AL$28=D726))/5)</f>
        <v>0</v>
      </c>
      <c r="F726" cm="1">
        <f t="array" ref="F726">IF(A726=2025,SUMPRODUCT('[3]Cap Ref'!$F$71:$AL$87,('[3]Cap Ref'!$D$71:$D$87=C726)*('[3]Cap Ref'!$F$70:$AL$70=A726)*('[3]Cap Ref'!$F$69:$AL$69=D726))/4,SUMPRODUCT('[3]Cap Ref'!$F$71:$AL$87,('[3]Cap Ref'!$D$71:$D$87=C726)*('[3]Cap Ref'!$F$70:$AL$70=A726)*('[3]Cap Ref'!$F$69:$AL$69=D726))/5)</f>
        <v>0</v>
      </c>
      <c r="G726">
        <f t="shared" si="11"/>
        <v>0</v>
      </c>
    </row>
    <row r="727" spans="1:7">
      <c r="A727">
        <v>2025</v>
      </c>
      <c r="B727" t="s">
        <v>33</v>
      </c>
      <c r="C727" t="s">
        <v>11</v>
      </c>
      <c r="D727" t="s">
        <v>25</v>
      </c>
      <c r="E727" cm="1">
        <f t="array" ref="E727">IF(A727=2025,SUMPRODUCT('[3]Cap Ref'!$F$30:$AL$46,('[3]Cap Ref'!$D$30:$D$46=C727)*('[3]Cap Ref'!$F$29:$AL$29=A727)*('[3]Cap Ref'!$F$28:$AL$28=D727))/4,SUMPRODUCT('[3]Cap Ref'!$F$30:$AL$46,('[3]Cap Ref'!$D$30:$D$46=C727)*('[3]Cap Ref'!$F$29:$AL$29=A727)*('[3]Cap Ref'!$F$28:$AL$28=D727))/5)</f>
        <v>21.028835264649103</v>
      </c>
      <c r="F727" cm="1">
        <f t="array" ref="F727">IF(A727=2025,SUMPRODUCT('[3]Cap Ref'!$F$71:$AL$87,('[3]Cap Ref'!$D$71:$D$87=C727)*('[3]Cap Ref'!$F$70:$AL$70=A727)*('[3]Cap Ref'!$F$69:$AL$69=D727))/4,SUMPRODUCT('[3]Cap Ref'!$F$71:$AL$87,('[3]Cap Ref'!$D$71:$D$87=C727)*('[3]Cap Ref'!$F$70:$AL$70=A727)*('[3]Cap Ref'!$F$69:$AL$69=D727))/5)</f>
        <v>21.028835264649103</v>
      </c>
      <c r="G727">
        <f t="shared" si="11"/>
        <v>0</v>
      </c>
    </row>
    <row r="728" spans="1:7">
      <c r="A728">
        <v>2025</v>
      </c>
      <c r="B728" t="s">
        <v>33</v>
      </c>
      <c r="C728" t="s">
        <v>12</v>
      </c>
      <c r="D728" t="s">
        <v>25</v>
      </c>
      <c r="E728" cm="1">
        <f t="array" ref="E728">IF(A728=2025,SUMPRODUCT('[3]Cap Ref'!$F$30:$AL$46,('[3]Cap Ref'!$D$30:$D$46=C728)*('[3]Cap Ref'!$F$29:$AL$29=A728)*('[3]Cap Ref'!$F$28:$AL$28=D728))/4,SUMPRODUCT('[3]Cap Ref'!$F$30:$AL$46,('[3]Cap Ref'!$D$30:$D$46=C728)*('[3]Cap Ref'!$F$29:$AL$29=A728)*('[3]Cap Ref'!$F$28:$AL$28=D728))/5)</f>
        <v>27.330767594597432</v>
      </c>
      <c r="F728" cm="1">
        <f t="array" ref="F728">IF(A728=2025,SUMPRODUCT('[3]Cap Ref'!$F$71:$AL$87,('[3]Cap Ref'!$D$71:$D$87=C728)*('[3]Cap Ref'!$F$70:$AL$70=A728)*('[3]Cap Ref'!$F$69:$AL$69=D728))/4,SUMPRODUCT('[3]Cap Ref'!$F$71:$AL$87,('[3]Cap Ref'!$D$71:$D$87=C728)*('[3]Cap Ref'!$F$70:$AL$70=A728)*('[3]Cap Ref'!$F$69:$AL$69=D728))/5)</f>
        <v>27.330767594597432</v>
      </c>
      <c r="G728">
        <f t="shared" si="11"/>
        <v>0</v>
      </c>
    </row>
    <row r="729" spans="1:7">
      <c r="A729">
        <v>2025</v>
      </c>
      <c r="B729" t="s">
        <v>33</v>
      </c>
      <c r="C729" t="s">
        <v>13</v>
      </c>
      <c r="D729" t="s">
        <v>25</v>
      </c>
      <c r="E729" cm="1">
        <f t="array" ref="E729">IF(A729=2025,SUMPRODUCT('[3]Cap Ref'!$F$30:$AL$46,('[3]Cap Ref'!$D$30:$D$46=C729)*('[3]Cap Ref'!$F$29:$AL$29=A729)*('[3]Cap Ref'!$F$28:$AL$28=D729))/4,SUMPRODUCT('[3]Cap Ref'!$F$30:$AL$46,('[3]Cap Ref'!$D$30:$D$46=C729)*('[3]Cap Ref'!$F$29:$AL$29=A729)*('[3]Cap Ref'!$F$28:$AL$28=D729))/5)</f>
        <v>-8.25</v>
      </c>
      <c r="F729" cm="1">
        <f t="array" ref="F729">IF(A729=2025,SUMPRODUCT('[3]Cap Ref'!$F$71:$AL$87,('[3]Cap Ref'!$D$71:$D$87=C729)*('[3]Cap Ref'!$F$70:$AL$70=A729)*('[3]Cap Ref'!$F$69:$AL$69=D729))/4,SUMPRODUCT('[3]Cap Ref'!$F$71:$AL$87,('[3]Cap Ref'!$D$71:$D$87=C729)*('[3]Cap Ref'!$F$70:$AL$70=A729)*('[3]Cap Ref'!$F$69:$AL$69=D729))/5)</f>
        <v>-8.25</v>
      </c>
      <c r="G729">
        <f t="shared" si="11"/>
        <v>0</v>
      </c>
    </row>
    <row r="730" spans="1:7">
      <c r="A730">
        <v>2025</v>
      </c>
      <c r="B730" t="s">
        <v>33</v>
      </c>
      <c r="C730" t="s">
        <v>14</v>
      </c>
      <c r="D730" t="s">
        <v>25</v>
      </c>
      <c r="E730" cm="1">
        <f t="array" ref="E730">IF(A730=2025,SUMPRODUCT('[3]Cap Ref'!$F$30:$AL$46,('[3]Cap Ref'!$D$30:$D$46=C730)*('[3]Cap Ref'!$F$29:$AL$29=A730)*('[3]Cap Ref'!$F$28:$AL$28=D730))/4,SUMPRODUCT('[3]Cap Ref'!$F$30:$AL$46,('[3]Cap Ref'!$D$30:$D$46=C730)*('[3]Cap Ref'!$F$29:$AL$29=A730)*('[3]Cap Ref'!$F$28:$AL$28=D730))/5)</f>
        <v>0</v>
      </c>
      <c r="F730" cm="1">
        <f t="array" ref="F730">IF(A730=2025,SUMPRODUCT('[3]Cap Ref'!$F$71:$AL$87,('[3]Cap Ref'!$D$71:$D$87=C730)*('[3]Cap Ref'!$F$70:$AL$70=A730)*('[3]Cap Ref'!$F$69:$AL$69=D730))/4,SUMPRODUCT('[3]Cap Ref'!$F$71:$AL$87,('[3]Cap Ref'!$D$71:$D$87=C730)*('[3]Cap Ref'!$F$70:$AL$70=A730)*('[3]Cap Ref'!$F$69:$AL$69=D730))/5)</f>
        <v>0</v>
      </c>
      <c r="G730">
        <f t="shared" si="11"/>
        <v>0</v>
      </c>
    </row>
    <row r="731" spans="1:7">
      <c r="A731">
        <v>2025</v>
      </c>
      <c r="B731" t="s">
        <v>33</v>
      </c>
      <c r="C731" t="s">
        <v>15</v>
      </c>
      <c r="D731" t="s">
        <v>25</v>
      </c>
      <c r="E731" cm="1">
        <f t="array" ref="E731">IF(A731=2025,SUMPRODUCT('[3]Cap Ref'!$F$30:$AL$46,('[3]Cap Ref'!$D$30:$D$46=C731)*('[3]Cap Ref'!$F$29:$AL$29=A731)*('[3]Cap Ref'!$F$28:$AL$28=D731))/4,SUMPRODUCT('[3]Cap Ref'!$F$30:$AL$46,('[3]Cap Ref'!$D$30:$D$46=C731)*('[3]Cap Ref'!$F$29:$AL$29=A731)*('[3]Cap Ref'!$F$28:$AL$28=D731))/5)</f>
        <v>2.5947538177024212</v>
      </c>
      <c r="F731" cm="1">
        <f t="array" ref="F731">IF(A731=2025,SUMPRODUCT('[3]Cap Ref'!$F$71:$AL$87,('[3]Cap Ref'!$D$71:$D$87=C731)*('[3]Cap Ref'!$F$70:$AL$70=A731)*('[3]Cap Ref'!$F$69:$AL$69=D731))/4,SUMPRODUCT('[3]Cap Ref'!$F$71:$AL$87,('[3]Cap Ref'!$D$71:$D$87=C731)*('[3]Cap Ref'!$F$70:$AL$70=A731)*('[3]Cap Ref'!$F$69:$AL$69=D731))/5)</f>
        <v>2.5947538177024212</v>
      </c>
      <c r="G731">
        <f t="shared" si="11"/>
        <v>0</v>
      </c>
    </row>
    <row r="732" spans="1:7">
      <c r="A732">
        <v>2025</v>
      </c>
      <c r="B732" t="s">
        <v>33</v>
      </c>
      <c r="C732" t="s">
        <v>16</v>
      </c>
      <c r="D732" t="s">
        <v>25</v>
      </c>
      <c r="E732" cm="1">
        <f t="array" ref="E732">IF(A732=2025,SUMPRODUCT('[3]Cap Ref'!$F$30:$AL$46,('[3]Cap Ref'!$D$30:$D$46=C732)*('[3]Cap Ref'!$F$29:$AL$29=A732)*('[3]Cap Ref'!$F$28:$AL$28=D732))/4,SUMPRODUCT('[3]Cap Ref'!$F$30:$AL$46,('[3]Cap Ref'!$D$30:$D$46=C732)*('[3]Cap Ref'!$F$29:$AL$29=A732)*('[3]Cap Ref'!$F$28:$AL$28=D732))/5)</f>
        <v>8.2034950000000002</v>
      </c>
      <c r="F732" cm="1">
        <f t="array" ref="F732">IF(A732=2025,SUMPRODUCT('[3]Cap Ref'!$F$71:$AL$87,('[3]Cap Ref'!$D$71:$D$87=C732)*('[3]Cap Ref'!$F$70:$AL$70=A732)*('[3]Cap Ref'!$F$69:$AL$69=D732))/4,SUMPRODUCT('[3]Cap Ref'!$F$71:$AL$87,('[3]Cap Ref'!$D$71:$D$87=C732)*('[3]Cap Ref'!$F$70:$AL$70=A732)*('[3]Cap Ref'!$F$69:$AL$69=D732))/5)</f>
        <v>8.2034950000000002</v>
      </c>
      <c r="G732">
        <f t="shared" si="11"/>
        <v>0</v>
      </c>
    </row>
    <row r="733" spans="1:7">
      <c r="A733">
        <v>2030</v>
      </c>
      <c r="B733" t="s">
        <v>33</v>
      </c>
      <c r="C733" t="s">
        <v>0</v>
      </c>
      <c r="D733" t="s">
        <v>25</v>
      </c>
      <c r="E733" cm="1">
        <f t="array" ref="E733">IF(A733=2025,SUMPRODUCT('[3]Cap Ref'!$F$30:$AL$46,('[3]Cap Ref'!$D$30:$D$46=C733)*('[3]Cap Ref'!$F$29:$AL$29=A733)*('[3]Cap Ref'!$F$28:$AL$28=D733))/4,SUMPRODUCT('[3]Cap Ref'!$F$30:$AL$46,('[3]Cap Ref'!$D$30:$D$46=C733)*('[3]Cap Ref'!$F$29:$AL$29=A733)*('[3]Cap Ref'!$F$28:$AL$28=D733))/5)</f>
        <v>-1.2594600000000014</v>
      </c>
      <c r="F733" cm="1">
        <f t="array" ref="F733">IF(A733=2025,SUMPRODUCT('[3]Cap Ref'!$F$71:$AL$87,('[3]Cap Ref'!$D$71:$D$87=C733)*('[3]Cap Ref'!$F$70:$AL$70=A733)*('[3]Cap Ref'!$F$69:$AL$69=D733))/4,SUMPRODUCT('[3]Cap Ref'!$F$71:$AL$87,('[3]Cap Ref'!$D$71:$D$87=C733)*('[3]Cap Ref'!$F$70:$AL$70=A733)*('[3]Cap Ref'!$F$69:$AL$69=D733))/5)</f>
        <v>-1.2594600000000014</v>
      </c>
      <c r="G733">
        <f t="shared" si="11"/>
        <v>0</v>
      </c>
    </row>
    <row r="734" spans="1:7">
      <c r="A734">
        <v>2030</v>
      </c>
      <c r="B734" t="s">
        <v>33</v>
      </c>
      <c r="C734" t="s">
        <v>1</v>
      </c>
      <c r="D734" t="s">
        <v>25</v>
      </c>
      <c r="E734" cm="1">
        <f t="array" ref="E734">IF(A734=2025,SUMPRODUCT('[3]Cap Ref'!$F$30:$AL$46,('[3]Cap Ref'!$D$30:$D$46=C734)*('[3]Cap Ref'!$F$29:$AL$29=A734)*('[3]Cap Ref'!$F$28:$AL$28=D734))/4,SUMPRODUCT('[3]Cap Ref'!$F$30:$AL$46,('[3]Cap Ref'!$D$30:$D$46=C734)*('[3]Cap Ref'!$F$29:$AL$29=A734)*('[3]Cap Ref'!$F$28:$AL$28=D734))/5)</f>
        <v>0</v>
      </c>
      <c r="F734" cm="1">
        <f t="array" ref="F734">IF(A734=2025,SUMPRODUCT('[3]Cap Ref'!$F$71:$AL$87,('[3]Cap Ref'!$D$71:$D$87=C734)*('[3]Cap Ref'!$F$70:$AL$70=A734)*('[3]Cap Ref'!$F$69:$AL$69=D734))/4,SUMPRODUCT('[3]Cap Ref'!$F$71:$AL$87,('[3]Cap Ref'!$D$71:$D$87=C734)*('[3]Cap Ref'!$F$70:$AL$70=A734)*('[3]Cap Ref'!$F$69:$AL$69=D734))/5)</f>
        <v>0</v>
      </c>
      <c r="G734">
        <f t="shared" si="11"/>
        <v>0</v>
      </c>
    </row>
    <row r="735" spans="1:7">
      <c r="A735">
        <v>2030</v>
      </c>
      <c r="B735" t="s">
        <v>33</v>
      </c>
      <c r="C735" t="s">
        <v>2</v>
      </c>
      <c r="D735" t="s">
        <v>25</v>
      </c>
      <c r="E735" cm="1">
        <f t="array" ref="E735">IF(A735=2025,SUMPRODUCT('[3]Cap Ref'!$F$30:$AL$46,('[3]Cap Ref'!$D$30:$D$46=C735)*('[3]Cap Ref'!$F$29:$AL$29=A735)*('[3]Cap Ref'!$F$28:$AL$28=D735))/4,SUMPRODUCT('[3]Cap Ref'!$F$30:$AL$46,('[3]Cap Ref'!$D$30:$D$46=C735)*('[3]Cap Ref'!$F$29:$AL$29=A735)*('[3]Cap Ref'!$F$28:$AL$28=D735))/5)</f>
        <v>7.9999999999813554E-4</v>
      </c>
      <c r="F735" cm="1">
        <f t="array" ref="F735">IF(A735=2025,SUMPRODUCT('[3]Cap Ref'!$F$71:$AL$87,('[3]Cap Ref'!$D$71:$D$87=C735)*('[3]Cap Ref'!$F$70:$AL$70=A735)*('[3]Cap Ref'!$F$69:$AL$69=D735))/4,SUMPRODUCT('[3]Cap Ref'!$F$71:$AL$87,('[3]Cap Ref'!$D$71:$D$87=C735)*('[3]Cap Ref'!$F$70:$AL$70=A735)*('[3]Cap Ref'!$F$69:$AL$69=D735))/5)</f>
        <v>7.9999999999813554E-4</v>
      </c>
      <c r="G735">
        <f t="shared" si="11"/>
        <v>0</v>
      </c>
    </row>
    <row r="736" spans="1:7">
      <c r="A736">
        <v>2030</v>
      </c>
      <c r="B736" t="s">
        <v>33</v>
      </c>
      <c r="C736" t="s">
        <v>3</v>
      </c>
      <c r="D736" t="s">
        <v>25</v>
      </c>
      <c r="E736" cm="1">
        <f t="array" ref="E736">IF(A736=2025,SUMPRODUCT('[3]Cap Ref'!$F$30:$AL$46,('[3]Cap Ref'!$D$30:$D$46=C736)*('[3]Cap Ref'!$F$29:$AL$29=A736)*('[3]Cap Ref'!$F$28:$AL$28=D736))/4,SUMPRODUCT('[3]Cap Ref'!$F$30:$AL$46,('[3]Cap Ref'!$D$30:$D$46=C736)*('[3]Cap Ref'!$F$29:$AL$29=A736)*('[3]Cap Ref'!$F$28:$AL$28=D736))/5)</f>
        <v>0</v>
      </c>
      <c r="F736" cm="1">
        <f t="array" ref="F736">IF(A736=2025,SUMPRODUCT('[3]Cap Ref'!$F$71:$AL$87,('[3]Cap Ref'!$D$71:$D$87=C736)*('[3]Cap Ref'!$F$70:$AL$70=A736)*('[3]Cap Ref'!$F$69:$AL$69=D736))/4,SUMPRODUCT('[3]Cap Ref'!$F$71:$AL$87,('[3]Cap Ref'!$D$71:$D$87=C736)*('[3]Cap Ref'!$F$70:$AL$70=A736)*('[3]Cap Ref'!$F$69:$AL$69=D736))/5)</f>
        <v>0</v>
      </c>
      <c r="G736">
        <f t="shared" si="11"/>
        <v>0</v>
      </c>
    </row>
    <row r="737" spans="1:7">
      <c r="A737">
        <v>2030</v>
      </c>
      <c r="B737" t="s">
        <v>33</v>
      </c>
      <c r="C737" t="s">
        <v>4</v>
      </c>
      <c r="D737" t="s">
        <v>25</v>
      </c>
      <c r="E737" cm="1">
        <f t="array" ref="E737">IF(A737=2025,SUMPRODUCT('[3]Cap Ref'!$F$30:$AL$46,('[3]Cap Ref'!$D$30:$D$46=C737)*('[3]Cap Ref'!$F$29:$AL$29=A737)*('[3]Cap Ref'!$F$28:$AL$28=D737))/4,SUMPRODUCT('[3]Cap Ref'!$F$30:$AL$46,('[3]Cap Ref'!$D$30:$D$46=C737)*('[3]Cap Ref'!$F$29:$AL$29=A737)*('[3]Cap Ref'!$F$28:$AL$28=D737))/5)</f>
        <v>0</v>
      </c>
      <c r="F737" cm="1">
        <f t="array" ref="F737">IF(A737=2025,SUMPRODUCT('[3]Cap Ref'!$F$71:$AL$87,('[3]Cap Ref'!$D$71:$D$87=C737)*('[3]Cap Ref'!$F$70:$AL$70=A737)*('[3]Cap Ref'!$F$69:$AL$69=D737))/4,SUMPRODUCT('[3]Cap Ref'!$F$71:$AL$87,('[3]Cap Ref'!$D$71:$D$87=C737)*('[3]Cap Ref'!$F$70:$AL$70=A737)*('[3]Cap Ref'!$F$69:$AL$69=D737))/5)</f>
        <v>0</v>
      </c>
      <c r="G737">
        <f t="shared" si="11"/>
        <v>0</v>
      </c>
    </row>
    <row r="738" spans="1:7">
      <c r="A738">
        <v>2030</v>
      </c>
      <c r="B738" t="s">
        <v>33</v>
      </c>
      <c r="C738" t="s">
        <v>5</v>
      </c>
      <c r="D738" t="s">
        <v>25</v>
      </c>
      <c r="E738" cm="1">
        <f t="array" ref="E738">IF(A738=2025,SUMPRODUCT('[3]Cap Ref'!$F$30:$AL$46,('[3]Cap Ref'!$D$30:$D$46=C738)*('[3]Cap Ref'!$F$29:$AL$29=A738)*('[3]Cap Ref'!$F$28:$AL$28=D738))/4,SUMPRODUCT('[3]Cap Ref'!$F$30:$AL$46,('[3]Cap Ref'!$D$30:$D$46=C738)*('[3]Cap Ref'!$F$29:$AL$29=A738)*('[3]Cap Ref'!$F$28:$AL$28=D738))/5)</f>
        <v>-2.7023877177950566</v>
      </c>
      <c r="F738" cm="1">
        <f t="array" ref="F738">IF(A738=2025,SUMPRODUCT('[3]Cap Ref'!$F$71:$AL$87,('[3]Cap Ref'!$D$71:$D$87=C738)*('[3]Cap Ref'!$F$70:$AL$70=A738)*('[3]Cap Ref'!$F$69:$AL$69=D738))/4,SUMPRODUCT('[3]Cap Ref'!$F$71:$AL$87,('[3]Cap Ref'!$D$71:$D$87=C738)*('[3]Cap Ref'!$F$70:$AL$70=A738)*('[3]Cap Ref'!$F$69:$AL$69=D738))/5)</f>
        <v>-2.7023877177950566</v>
      </c>
      <c r="G738">
        <f t="shared" si="11"/>
        <v>0</v>
      </c>
    </row>
    <row r="739" spans="1:7">
      <c r="A739">
        <v>2030</v>
      </c>
      <c r="B739" t="s">
        <v>33</v>
      </c>
      <c r="C739" t="s">
        <v>6</v>
      </c>
      <c r="D739" t="s">
        <v>25</v>
      </c>
      <c r="E739" cm="1">
        <f t="array" ref="E739">IF(A739=2025,SUMPRODUCT('[3]Cap Ref'!$F$30:$AL$46,('[3]Cap Ref'!$D$30:$D$46=C739)*('[3]Cap Ref'!$F$29:$AL$29=A739)*('[3]Cap Ref'!$F$28:$AL$28=D739))/4,SUMPRODUCT('[3]Cap Ref'!$F$30:$AL$46,('[3]Cap Ref'!$D$30:$D$46=C739)*('[3]Cap Ref'!$F$29:$AL$29=A739)*('[3]Cap Ref'!$F$28:$AL$28=D739))/5)</f>
        <v>0</v>
      </c>
      <c r="F739" cm="1">
        <f t="array" ref="F739">IF(A739=2025,SUMPRODUCT('[3]Cap Ref'!$F$71:$AL$87,('[3]Cap Ref'!$D$71:$D$87=C739)*('[3]Cap Ref'!$F$70:$AL$70=A739)*('[3]Cap Ref'!$F$69:$AL$69=D739))/4,SUMPRODUCT('[3]Cap Ref'!$F$71:$AL$87,('[3]Cap Ref'!$D$71:$D$87=C739)*('[3]Cap Ref'!$F$70:$AL$70=A739)*('[3]Cap Ref'!$F$69:$AL$69=D739))/5)</f>
        <v>0</v>
      </c>
      <c r="G739">
        <f t="shared" si="11"/>
        <v>0</v>
      </c>
    </row>
    <row r="740" spans="1:7">
      <c r="A740">
        <v>2030</v>
      </c>
      <c r="B740" t="s">
        <v>33</v>
      </c>
      <c r="C740" t="s">
        <v>7</v>
      </c>
      <c r="D740" t="s">
        <v>25</v>
      </c>
      <c r="E740" cm="1">
        <f t="array" ref="E740">IF(A740=2025,SUMPRODUCT('[3]Cap Ref'!$F$30:$AL$46,('[3]Cap Ref'!$D$30:$D$46=C740)*('[3]Cap Ref'!$F$29:$AL$29=A740)*('[3]Cap Ref'!$F$28:$AL$28=D740))/4,SUMPRODUCT('[3]Cap Ref'!$F$30:$AL$46,('[3]Cap Ref'!$D$30:$D$46=C740)*('[3]Cap Ref'!$F$29:$AL$29=A740)*('[3]Cap Ref'!$F$28:$AL$28=D740))/5)</f>
        <v>-6.4512901804323522E-2</v>
      </c>
      <c r="F740" cm="1">
        <f t="array" ref="F740">IF(A740=2025,SUMPRODUCT('[3]Cap Ref'!$F$71:$AL$87,('[3]Cap Ref'!$D$71:$D$87=C740)*('[3]Cap Ref'!$F$70:$AL$70=A740)*('[3]Cap Ref'!$F$69:$AL$69=D740))/4,SUMPRODUCT('[3]Cap Ref'!$F$71:$AL$87,('[3]Cap Ref'!$D$71:$D$87=C740)*('[3]Cap Ref'!$F$70:$AL$70=A740)*('[3]Cap Ref'!$F$69:$AL$69=D740))/5)</f>
        <v>-6.4512901804323522E-2</v>
      </c>
      <c r="G740">
        <f t="shared" si="11"/>
        <v>0</v>
      </c>
    </row>
    <row r="741" spans="1:7">
      <c r="A741">
        <v>2030</v>
      </c>
      <c r="B741" t="s">
        <v>33</v>
      </c>
      <c r="C741" t="s">
        <v>8</v>
      </c>
      <c r="D741" t="s">
        <v>25</v>
      </c>
      <c r="E741" cm="1">
        <f t="array" ref="E741">IF(A741=2025,SUMPRODUCT('[3]Cap Ref'!$F$30:$AL$46,('[3]Cap Ref'!$D$30:$D$46=C741)*('[3]Cap Ref'!$F$29:$AL$29=A741)*('[3]Cap Ref'!$F$28:$AL$28=D741))/4,SUMPRODUCT('[3]Cap Ref'!$F$30:$AL$46,('[3]Cap Ref'!$D$30:$D$46=C741)*('[3]Cap Ref'!$F$29:$AL$29=A741)*('[3]Cap Ref'!$F$28:$AL$28=D741))/5)</f>
        <v>0</v>
      </c>
      <c r="F741" cm="1">
        <f t="array" ref="F741">IF(A741=2025,SUMPRODUCT('[3]Cap Ref'!$F$71:$AL$87,('[3]Cap Ref'!$D$71:$D$87=C741)*('[3]Cap Ref'!$F$70:$AL$70=A741)*('[3]Cap Ref'!$F$69:$AL$69=D741))/4,SUMPRODUCT('[3]Cap Ref'!$F$71:$AL$87,('[3]Cap Ref'!$D$71:$D$87=C741)*('[3]Cap Ref'!$F$70:$AL$70=A741)*('[3]Cap Ref'!$F$69:$AL$69=D741))/5)</f>
        <v>0</v>
      </c>
      <c r="G741">
        <f t="shared" si="11"/>
        <v>0</v>
      </c>
    </row>
    <row r="742" spans="1:7">
      <c r="A742">
        <v>2030</v>
      </c>
      <c r="B742" t="s">
        <v>33</v>
      </c>
      <c r="C742" t="s">
        <v>9</v>
      </c>
      <c r="D742" t="s">
        <v>25</v>
      </c>
      <c r="E742" cm="1">
        <f t="array" ref="E742">IF(A742=2025,SUMPRODUCT('[3]Cap Ref'!$F$30:$AL$46,('[3]Cap Ref'!$D$30:$D$46=C742)*('[3]Cap Ref'!$F$29:$AL$29=A742)*('[3]Cap Ref'!$F$28:$AL$28=D742))/4,SUMPRODUCT('[3]Cap Ref'!$F$30:$AL$46,('[3]Cap Ref'!$D$30:$D$46=C742)*('[3]Cap Ref'!$F$29:$AL$29=A742)*('[3]Cap Ref'!$F$28:$AL$28=D742))/5)</f>
        <v>-0.44904103793236916</v>
      </c>
      <c r="F742" cm="1">
        <f t="array" ref="F742">IF(A742=2025,SUMPRODUCT('[3]Cap Ref'!$F$71:$AL$87,('[3]Cap Ref'!$D$71:$D$87=C742)*('[3]Cap Ref'!$F$70:$AL$70=A742)*('[3]Cap Ref'!$F$69:$AL$69=D742))/4,SUMPRODUCT('[3]Cap Ref'!$F$71:$AL$87,('[3]Cap Ref'!$D$71:$D$87=C742)*('[3]Cap Ref'!$F$70:$AL$70=A742)*('[3]Cap Ref'!$F$69:$AL$69=D742))/5)</f>
        <v>-0.44904103793236916</v>
      </c>
      <c r="G742">
        <f t="shared" si="11"/>
        <v>0</v>
      </c>
    </row>
    <row r="743" spans="1:7">
      <c r="A743">
        <v>2030</v>
      </c>
      <c r="B743" t="s">
        <v>33</v>
      </c>
      <c r="C743" t="s">
        <v>10</v>
      </c>
      <c r="D743" t="s">
        <v>25</v>
      </c>
      <c r="E743" cm="1">
        <f t="array" ref="E743">IF(A743=2025,SUMPRODUCT('[3]Cap Ref'!$F$30:$AL$46,('[3]Cap Ref'!$D$30:$D$46=C743)*('[3]Cap Ref'!$F$29:$AL$29=A743)*('[3]Cap Ref'!$F$28:$AL$28=D743))/4,SUMPRODUCT('[3]Cap Ref'!$F$30:$AL$46,('[3]Cap Ref'!$D$30:$D$46=C743)*('[3]Cap Ref'!$F$29:$AL$29=A743)*('[3]Cap Ref'!$F$28:$AL$28=D743))/5)</f>
        <v>0</v>
      </c>
      <c r="F743" cm="1">
        <f t="array" ref="F743">IF(A743=2025,SUMPRODUCT('[3]Cap Ref'!$F$71:$AL$87,('[3]Cap Ref'!$D$71:$D$87=C743)*('[3]Cap Ref'!$F$70:$AL$70=A743)*('[3]Cap Ref'!$F$69:$AL$69=D743))/4,SUMPRODUCT('[3]Cap Ref'!$F$71:$AL$87,('[3]Cap Ref'!$D$71:$D$87=C743)*('[3]Cap Ref'!$F$70:$AL$70=A743)*('[3]Cap Ref'!$F$69:$AL$69=D743))/5)</f>
        <v>0</v>
      </c>
      <c r="G743">
        <f t="shared" si="11"/>
        <v>0</v>
      </c>
    </row>
    <row r="744" spans="1:7">
      <c r="A744">
        <v>2030</v>
      </c>
      <c r="B744" t="s">
        <v>33</v>
      </c>
      <c r="C744" t="s">
        <v>11</v>
      </c>
      <c r="D744" t="s">
        <v>25</v>
      </c>
      <c r="E744" cm="1">
        <f t="array" ref="E744">IF(A744=2025,SUMPRODUCT('[3]Cap Ref'!$F$30:$AL$46,('[3]Cap Ref'!$D$30:$D$46=C744)*('[3]Cap Ref'!$F$29:$AL$29=A744)*('[3]Cap Ref'!$F$28:$AL$28=D744))/4,SUMPRODUCT('[3]Cap Ref'!$F$30:$AL$46,('[3]Cap Ref'!$D$30:$D$46=C744)*('[3]Cap Ref'!$F$29:$AL$29=A744)*('[3]Cap Ref'!$F$28:$AL$28=D744))/5)</f>
        <v>7.2353726863907921</v>
      </c>
      <c r="F744" cm="1">
        <f t="array" ref="F744">IF(A744=2025,SUMPRODUCT('[3]Cap Ref'!$F$71:$AL$87,('[3]Cap Ref'!$D$71:$D$87=C744)*('[3]Cap Ref'!$F$70:$AL$70=A744)*('[3]Cap Ref'!$F$69:$AL$69=D744))/4,SUMPRODUCT('[3]Cap Ref'!$F$71:$AL$87,('[3]Cap Ref'!$D$71:$D$87=C744)*('[3]Cap Ref'!$F$70:$AL$70=A744)*('[3]Cap Ref'!$F$69:$AL$69=D744))/5)</f>
        <v>7.2353726863907921</v>
      </c>
      <c r="G744">
        <f t="shared" si="11"/>
        <v>0</v>
      </c>
    </row>
    <row r="745" spans="1:7">
      <c r="A745">
        <v>2030</v>
      </c>
      <c r="B745" t="s">
        <v>33</v>
      </c>
      <c r="C745" t="s">
        <v>12</v>
      </c>
      <c r="D745" t="s">
        <v>25</v>
      </c>
      <c r="E745" cm="1">
        <f t="array" ref="E745">IF(A745=2025,SUMPRODUCT('[3]Cap Ref'!$F$30:$AL$46,('[3]Cap Ref'!$D$30:$D$46=C745)*('[3]Cap Ref'!$F$29:$AL$29=A745)*('[3]Cap Ref'!$F$28:$AL$28=D745))/4,SUMPRODUCT('[3]Cap Ref'!$F$30:$AL$46,('[3]Cap Ref'!$D$30:$D$46=C745)*('[3]Cap Ref'!$F$29:$AL$29=A745)*('[3]Cap Ref'!$F$28:$AL$28=D745))/5)</f>
        <v>15.154845961229318</v>
      </c>
      <c r="F745" cm="1">
        <f t="array" ref="F745">IF(A745=2025,SUMPRODUCT('[3]Cap Ref'!$F$71:$AL$87,('[3]Cap Ref'!$D$71:$D$87=C745)*('[3]Cap Ref'!$F$70:$AL$70=A745)*('[3]Cap Ref'!$F$69:$AL$69=D745))/4,SUMPRODUCT('[3]Cap Ref'!$F$71:$AL$87,('[3]Cap Ref'!$D$71:$D$87=C745)*('[3]Cap Ref'!$F$70:$AL$70=A745)*('[3]Cap Ref'!$F$69:$AL$69=D745))/5)</f>
        <v>15.154845961229318</v>
      </c>
      <c r="G745">
        <f t="shared" si="11"/>
        <v>0</v>
      </c>
    </row>
    <row r="746" spans="1:7">
      <c r="A746">
        <v>2030</v>
      </c>
      <c r="B746" t="s">
        <v>33</v>
      </c>
      <c r="C746" t="s">
        <v>13</v>
      </c>
      <c r="D746" t="s">
        <v>25</v>
      </c>
      <c r="E746" cm="1">
        <f t="array" ref="E746">IF(A746=2025,SUMPRODUCT('[3]Cap Ref'!$F$30:$AL$46,('[3]Cap Ref'!$D$30:$D$46=C746)*('[3]Cap Ref'!$F$29:$AL$29=A746)*('[3]Cap Ref'!$F$28:$AL$28=D746))/4,SUMPRODUCT('[3]Cap Ref'!$F$30:$AL$46,('[3]Cap Ref'!$D$30:$D$46=C746)*('[3]Cap Ref'!$F$29:$AL$29=A746)*('[3]Cap Ref'!$F$28:$AL$28=D746))/5)</f>
        <v>0</v>
      </c>
      <c r="F746" cm="1">
        <f t="array" ref="F746">IF(A746=2025,SUMPRODUCT('[3]Cap Ref'!$F$71:$AL$87,('[3]Cap Ref'!$D$71:$D$87=C746)*('[3]Cap Ref'!$F$70:$AL$70=A746)*('[3]Cap Ref'!$F$69:$AL$69=D746))/4,SUMPRODUCT('[3]Cap Ref'!$F$71:$AL$87,('[3]Cap Ref'!$D$71:$D$87=C746)*('[3]Cap Ref'!$F$70:$AL$70=A746)*('[3]Cap Ref'!$F$69:$AL$69=D746))/5)</f>
        <v>0</v>
      </c>
      <c r="G746">
        <f t="shared" si="11"/>
        <v>0</v>
      </c>
    </row>
    <row r="747" spans="1:7">
      <c r="A747">
        <v>2030</v>
      </c>
      <c r="B747" t="s">
        <v>33</v>
      </c>
      <c r="C747" t="s">
        <v>14</v>
      </c>
      <c r="D747" t="s">
        <v>25</v>
      </c>
      <c r="E747" cm="1">
        <f t="array" ref="E747">IF(A747=2025,SUMPRODUCT('[3]Cap Ref'!$F$30:$AL$46,('[3]Cap Ref'!$D$30:$D$46=C747)*('[3]Cap Ref'!$F$29:$AL$29=A747)*('[3]Cap Ref'!$F$28:$AL$28=D747))/4,SUMPRODUCT('[3]Cap Ref'!$F$30:$AL$46,('[3]Cap Ref'!$D$30:$D$46=C747)*('[3]Cap Ref'!$F$29:$AL$29=A747)*('[3]Cap Ref'!$F$28:$AL$28=D747))/5)</f>
        <v>0</v>
      </c>
      <c r="F747" cm="1">
        <f t="array" ref="F747">IF(A747=2025,SUMPRODUCT('[3]Cap Ref'!$F$71:$AL$87,('[3]Cap Ref'!$D$71:$D$87=C747)*('[3]Cap Ref'!$F$70:$AL$70=A747)*('[3]Cap Ref'!$F$69:$AL$69=D747))/4,SUMPRODUCT('[3]Cap Ref'!$F$71:$AL$87,('[3]Cap Ref'!$D$71:$D$87=C747)*('[3]Cap Ref'!$F$70:$AL$70=A747)*('[3]Cap Ref'!$F$69:$AL$69=D747))/5)</f>
        <v>0</v>
      </c>
      <c r="G747">
        <f t="shared" si="11"/>
        <v>0</v>
      </c>
    </row>
    <row r="748" spans="1:7">
      <c r="A748">
        <v>2030</v>
      </c>
      <c r="B748" t="s">
        <v>33</v>
      </c>
      <c r="C748" t="s">
        <v>15</v>
      </c>
      <c r="D748" t="s">
        <v>25</v>
      </c>
      <c r="E748" cm="1">
        <f t="array" ref="E748">IF(A748=2025,SUMPRODUCT('[3]Cap Ref'!$F$30:$AL$46,('[3]Cap Ref'!$D$30:$D$46=C748)*('[3]Cap Ref'!$F$29:$AL$29=A748)*('[3]Cap Ref'!$F$28:$AL$28=D748))/4,SUMPRODUCT('[3]Cap Ref'!$F$30:$AL$46,('[3]Cap Ref'!$D$30:$D$46=C748)*('[3]Cap Ref'!$F$29:$AL$29=A748)*('[3]Cap Ref'!$F$28:$AL$28=D748))/5)</f>
        <v>1.8562208286190809</v>
      </c>
      <c r="F748" cm="1">
        <f t="array" ref="F748">IF(A748=2025,SUMPRODUCT('[3]Cap Ref'!$F$71:$AL$87,('[3]Cap Ref'!$D$71:$D$87=C748)*('[3]Cap Ref'!$F$70:$AL$70=A748)*('[3]Cap Ref'!$F$69:$AL$69=D748))/4,SUMPRODUCT('[3]Cap Ref'!$F$71:$AL$87,('[3]Cap Ref'!$D$71:$D$87=C748)*('[3]Cap Ref'!$F$70:$AL$70=A748)*('[3]Cap Ref'!$F$69:$AL$69=D748))/5)</f>
        <v>1.8562208286190809</v>
      </c>
      <c r="G748">
        <f t="shared" si="11"/>
        <v>0</v>
      </c>
    </row>
    <row r="749" spans="1:7">
      <c r="A749">
        <v>2030</v>
      </c>
      <c r="B749" t="s">
        <v>33</v>
      </c>
      <c r="C749" t="s">
        <v>16</v>
      </c>
      <c r="D749" t="s">
        <v>25</v>
      </c>
      <c r="E749" cm="1">
        <f t="array" ref="E749">IF(A749=2025,SUMPRODUCT('[3]Cap Ref'!$F$30:$AL$46,('[3]Cap Ref'!$D$30:$D$46=C749)*('[3]Cap Ref'!$F$29:$AL$29=A749)*('[3]Cap Ref'!$F$28:$AL$28=D749))/4,SUMPRODUCT('[3]Cap Ref'!$F$30:$AL$46,('[3]Cap Ref'!$D$30:$D$46=C749)*('[3]Cap Ref'!$F$29:$AL$29=A749)*('[3]Cap Ref'!$F$28:$AL$28=D749))/5)</f>
        <v>-5.4599999999993543E-3</v>
      </c>
      <c r="F749" cm="1">
        <f t="array" ref="F749">IF(A749=2025,SUMPRODUCT('[3]Cap Ref'!$F$71:$AL$87,('[3]Cap Ref'!$D$71:$D$87=C749)*('[3]Cap Ref'!$F$70:$AL$70=A749)*('[3]Cap Ref'!$F$69:$AL$69=D749))/4,SUMPRODUCT('[3]Cap Ref'!$F$71:$AL$87,('[3]Cap Ref'!$D$71:$D$87=C749)*('[3]Cap Ref'!$F$70:$AL$70=A749)*('[3]Cap Ref'!$F$69:$AL$69=D749))/5)</f>
        <v>-5.4599999999993543E-3</v>
      </c>
      <c r="G749">
        <f t="shared" si="11"/>
        <v>0</v>
      </c>
    </row>
    <row r="750" spans="1:7">
      <c r="A750">
        <v>2035</v>
      </c>
      <c r="B750" t="s">
        <v>33</v>
      </c>
      <c r="C750" t="s">
        <v>0</v>
      </c>
      <c r="D750" t="s">
        <v>25</v>
      </c>
      <c r="E750" cm="1">
        <f t="array" ref="E750">IF(A750=2025,SUMPRODUCT('[3]Cap Ref'!$F$30:$AL$46,('[3]Cap Ref'!$D$30:$D$46=C750)*('[3]Cap Ref'!$F$29:$AL$29=A750)*('[3]Cap Ref'!$F$28:$AL$28=D750))/4,SUMPRODUCT('[3]Cap Ref'!$F$30:$AL$46,('[3]Cap Ref'!$D$30:$D$46=C750)*('[3]Cap Ref'!$F$29:$AL$29=A750)*('[3]Cap Ref'!$F$28:$AL$28=D750))/5)</f>
        <v>-3.7585399999999964</v>
      </c>
      <c r="F750" cm="1">
        <f t="array" ref="F750">IF(A750=2025,SUMPRODUCT('[3]Cap Ref'!$F$71:$AL$87,('[3]Cap Ref'!$D$71:$D$87=C750)*('[3]Cap Ref'!$F$70:$AL$70=A750)*('[3]Cap Ref'!$F$69:$AL$69=D750))/4,SUMPRODUCT('[3]Cap Ref'!$F$71:$AL$87,('[3]Cap Ref'!$D$71:$D$87=C750)*('[3]Cap Ref'!$F$70:$AL$70=A750)*('[3]Cap Ref'!$F$69:$AL$69=D750))/5)</f>
        <v>-3.7585399999999964</v>
      </c>
      <c r="G750">
        <f t="shared" si="11"/>
        <v>0</v>
      </c>
    </row>
    <row r="751" spans="1:7">
      <c r="A751">
        <v>2035</v>
      </c>
      <c r="B751" t="s">
        <v>33</v>
      </c>
      <c r="C751" t="s">
        <v>1</v>
      </c>
      <c r="D751" t="s">
        <v>25</v>
      </c>
      <c r="E751" cm="1">
        <f t="array" ref="E751">IF(A751=2025,SUMPRODUCT('[3]Cap Ref'!$F$30:$AL$46,('[3]Cap Ref'!$D$30:$D$46=C751)*('[3]Cap Ref'!$F$29:$AL$29=A751)*('[3]Cap Ref'!$F$28:$AL$28=D751))/4,SUMPRODUCT('[3]Cap Ref'!$F$30:$AL$46,('[3]Cap Ref'!$D$30:$D$46=C751)*('[3]Cap Ref'!$F$29:$AL$29=A751)*('[3]Cap Ref'!$F$28:$AL$28=D751))/5)</f>
        <v>0</v>
      </c>
      <c r="F751" cm="1">
        <f t="array" ref="F751">IF(A751=2025,SUMPRODUCT('[3]Cap Ref'!$F$71:$AL$87,('[3]Cap Ref'!$D$71:$D$87=C751)*('[3]Cap Ref'!$F$70:$AL$70=A751)*('[3]Cap Ref'!$F$69:$AL$69=D751))/4,SUMPRODUCT('[3]Cap Ref'!$F$71:$AL$87,('[3]Cap Ref'!$D$71:$D$87=C751)*('[3]Cap Ref'!$F$70:$AL$70=A751)*('[3]Cap Ref'!$F$69:$AL$69=D751))/5)</f>
        <v>0</v>
      </c>
      <c r="G751">
        <f t="shared" si="11"/>
        <v>0</v>
      </c>
    </row>
    <row r="752" spans="1:7">
      <c r="A752">
        <v>2035</v>
      </c>
      <c r="B752" t="s">
        <v>33</v>
      </c>
      <c r="C752" t="s">
        <v>2</v>
      </c>
      <c r="D752" t="s">
        <v>25</v>
      </c>
      <c r="E752" cm="1">
        <f t="array" ref="E752">IF(A752=2025,SUMPRODUCT('[3]Cap Ref'!$F$30:$AL$46,('[3]Cap Ref'!$D$30:$D$46=C752)*('[3]Cap Ref'!$F$29:$AL$29=A752)*('[3]Cap Ref'!$F$28:$AL$28=D752))/4,SUMPRODUCT('[3]Cap Ref'!$F$30:$AL$46,('[3]Cap Ref'!$D$30:$D$46=C752)*('[3]Cap Ref'!$F$29:$AL$29=A752)*('[3]Cap Ref'!$F$28:$AL$28=D752))/5)</f>
        <v>0</v>
      </c>
      <c r="F752" cm="1">
        <f t="array" ref="F752">IF(A752=2025,SUMPRODUCT('[3]Cap Ref'!$F$71:$AL$87,('[3]Cap Ref'!$D$71:$D$87=C752)*('[3]Cap Ref'!$F$70:$AL$70=A752)*('[3]Cap Ref'!$F$69:$AL$69=D752))/4,SUMPRODUCT('[3]Cap Ref'!$F$71:$AL$87,('[3]Cap Ref'!$D$71:$D$87=C752)*('[3]Cap Ref'!$F$70:$AL$70=A752)*('[3]Cap Ref'!$F$69:$AL$69=D752))/5)</f>
        <v>0</v>
      </c>
      <c r="G752">
        <f t="shared" si="11"/>
        <v>0</v>
      </c>
    </row>
    <row r="753" spans="1:7">
      <c r="A753">
        <v>2035</v>
      </c>
      <c r="B753" t="s">
        <v>33</v>
      </c>
      <c r="C753" t="s">
        <v>3</v>
      </c>
      <c r="D753" t="s">
        <v>25</v>
      </c>
      <c r="E753" cm="1">
        <f t="array" ref="E753">IF(A753=2025,SUMPRODUCT('[3]Cap Ref'!$F$30:$AL$46,('[3]Cap Ref'!$D$30:$D$46=C753)*('[3]Cap Ref'!$F$29:$AL$29=A753)*('[3]Cap Ref'!$F$28:$AL$28=D753))/4,SUMPRODUCT('[3]Cap Ref'!$F$30:$AL$46,('[3]Cap Ref'!$D$30:$D$46=C753)*('[3]Cap Ref'!$F$29:$AL$29=A753)*('[3]Cap Ref'!$F$28:$AL$28=D753))/5)</f>
        <v>0</v>
      </c>
      <c r="F753" cm="1">
        <f t="array" ref="F753">IF(A753=2025,SUMPRODUCT('[3]Cap Ref'!$F$71:$AL$87,('[3]Cap Ref'!$D$71:$D$87=C753)*('[3]Cap Ref'!$F$70:$AL$70=A753)*('[3]Cap Ref'!$F$69:$AL$69=D753))/4,SUMPRODUCT('[3]Cap Ref'!$F$71:$AL$87,('[3]Cap Ref'!$D$71:$D$87=C753)*('[3]Cap Ref'!$F$70:$AL$70=A753)*('[3]Cap Ref'!$F$69:$AL$69=D753))/5)</f>
        <v>0</v>
      </c>
      <c r="G753">
        <f t="shared" si="11"/>
        <v>0</v>
      </c>
    </row>
    <row r="754" spans="1:7">
      <c r="A754">
        <v>2035</v>
      </c>
      <c r="B754" t="s">
        <v>33</v>
      </c>
      <c r="C754" t="s">
        <v>4</v>
      </c>
      <c r="D754" t="s">
        <v>25</v>
      </c>
      <c r="E754" cm="1">
        <f t="array" ref="E754">IF(A754=2025,SUMPRODUCT('[3]Cap Ref'!$F$30:$AL$46,('[3]Cap Ref'!$D$30:$D$46=C754)*('[3]Cap Ref'!$F$29:$AL$29=A754)*('[3]Cap Ref'!$F$28:$AL$28=D754))/4,SUMPRODUCT('[3]Cap Ref'!$F$30:$AL$46,('[3]Cap Ref'!$D$30:$D$46=C754)*('[3]Cap Ref'!$F$29:$AL$29=A754)*('[3]Cap Ref'!$F$28:$AL$28=D754))/5)</f>
        <v>0</v>
      </c>
      <c r="F754" cm="1">
        <f t="array" ref="F754">IF(A754=2025,SUMPRODUCT('[3]Cap Ref'!$F$71:$AL$87,('[3]Cap Ref'!$D$71:$D$87=C754)*('[3]Cap Ref'!$F$70:$AL$70=A754)*('[3]Cap Ref'!$F$69:$AL$69=D754))/4,SUMPRODUCT('[3]Cap Ref'!$F$71:$AL$87,('[3]Cap Ref'!$D$71:$D$87=C754)*('[3]Cap Ref'!$F$70:$AL$70=A754)*('[3]Cap Ref'!$F$69:$AL$69=D754))/5)</f>
        <v>0</v>
      </c>
      <c r="G754">
        <f t="shared" si="11"/>
        <v>0</v>
      </c>
    </row>
    <row r="755" spans="1:7">
      <c r="A755">
        <v>2035</v>
      </c>
      <c r="B755" t="s">
        <v>33</v>
      </c>
      <c r="C755" t="s">
        <v>5</v>
      </c>
      <c r="D755" t="s">
        <v>25</v>
      </c>
      <c r="E755" cm="1">
        <f t="array" ref="E755">IF(A755=2025,SUMPRODUCT('[3]Cap Ref'!$F$30:$AL$46,('[3]Cap Ref'!$D$30:$D$46=C755)*('[3]Cap Ref'!$F$29:$AL$29=A755)*('[3]Cap Ref'!$F$28:$AL$28=D755))/4,SUMPRODUCT('[3]Cap Ref'!$F$30:$AL$46,('[3]Cap Ref'!$D$30:$D$46=C755)*('[3]Cap Ref'!$F$29:$AL$29=A755)*('[3]Cap Ref'!$F$28:$AL$28=D755))/5)</f>
        <v>-0.76920910402362208</v>
      </c>
      <c r="F755" cm="1">
        <f t="array" ref="F755">IF(A755=2025,SUMPRODUCT('[3]Cap Ref'!$F$71:$AL$87,('[3]Cap Ref'!$D$71:$D$87=C755)*('[3]Cap Ref'!$F$70:$AL$70=A755)*('[3]Cap Ref'!$F$69:$AL$69=D755))/4,SUMPRODUCT('[3]Cap Ref'!$F$71:$AL$87,('[3]Cap Ref'!$D$71:$D$87=C755)*('[3]Cap Ref'!$F$70:$AL$70=A755)*('[3]Cap Ref'!$F$69:$AL$69=D755))/5)</f>
        <v>-0.76920910402362208</v>
      </c>
      <c r="G755">
        <f t="shared" si="11"/>
        <v>0</v>
      </c>
    </row>
    <row r="756" spans="1:7">
      <c r="A756">
        <v>2035</v>
      </c>
      <c r="B756" t="s">
        <v>33</v>
      </c>
      <c r="C756" t="s">
        <v>6</v>
      </c>
      <c r="D756" t="s">
        <v>25</v>
      </c>
      <c r="E756" cm="1">
        <f t="array" ref="E756">IF(A756=2025,SUMPRODUCT('[3]Cap Ref'!$F$30:$AL$46,('[3]Cap Ref'!$D$30:$D$46=C756)*('[3]Cap Ref'!$F$29:$AL$29=A756)*('[3]Cap Ref'!$F$28:$AL$28=D756))/4,SUMPRODUCT('[3]Cap Ref'!$F$30:$AL$46,('[3]Cap Ref'!$D$30:$D$46=C756)*('[3]Cap Ref'!$F$29:$AL$29=A756)*('[3]Cap Ref'!$F$28:$AL$28=D756))/5)</f>
        <v>0</v>
      </c>
      <c r="F756" cm="1">
        <f t="array" ref="F756">IF(A756=2025,SUMPRODUCT('[3]Cap Ref'!$F$71:$AL$87,('[3]Cap Ref'!$D$71:$D$87=C756)*('[3]Cap Ref'!$F$70:$AL$70=A756)*('[3]Cap Ref'!$F$69:$AL$69=D756))/4,SUMPRODUCT('[3]Cap Ref'!$F$71:$AL$87,('[3]Cap Ref'!$D$71:$D$87=C756)*('[3]Cap Ref'!$F$70:$AL$70=A756)*('[3]Cap Ref'!$F$69:$AL$69=D756))/5)</f>
        <v>0</v>
      </c>
      <c r="G756">
        <f t="shared" si="11"/>
        <v>0</v>
      </c>
    </row>
    <row r="757" spans="1:7">
      <c r="A757">
        <v>2035</v>
      </c>
      <c r="B757" t="s">
        <v>33</v>
      </c>
      <c r="C757" t="s">
        <v>7</v>
      </c>
      <c r="D757" t="s">
        <v>25</v>
      </c>
      <c r="E757" cm="1">
        <f t="array" ref="E757">IF(A757=2025,SUMPRODUCT('[3]Cap Ref'!$F$30:$AL$46,('[3]Cap Ref'!$D$30:$D$46=C757)*('[3]Cap Ref'!$F$29:$AL$29=A757)*('[3]Cap Ref'!$F$28:$AL$28=D757))/4,SUMPRODUCT('[3]Cap Ref'!$F$30:$AL$46,('[3]Cap Ref'!$D$30:$D$46=C757)*('[3]Cap Ref'!$F$29:$AL$29=A757)*('[3]Cap Ref'!$F$28:$AL$28=D757))/5)</f>
        <v>1.185736588223915</v>
      </c>
      <c r="F757" cm="1">
        <f t="array" ref="F757">IF(A757=2025,SUMPRODUCT('[3]Cap Ref'!$F$71:$AL$87,('[3]Cap Ref'!$D$71:$D$87=C757)*('[3]Cap Ref'!$F$70:$AL$70=A757)*('[3]Cap Ref'!$F$69:$AL$69=D757))/4,SUMPRODUCT('[3]Cap Ref'!$F$71:$AL$87,('[3]Cap Ref'!$D$71:$D$87=C757)*('[3]Cap Ref'!$F$70:$AL$70=A757)*('[3]Cap Ref'!$F$69:$AL$69=D757))/5)</f>
        <v>1.185736588223915</v>
      </c>
      <c r="G757">
        <f t="shared" si="11"/>
        <v>0</v>
      </c>
    </row>
    <row r="758" spans="1:7">
      <c r="A758">
        <v>2035</v>
      </c>
      <c r="B758" t="s">
        <v>33</v>
      </c>
      <c r="C758" t="s">
        <v>8</v>
      </c>
      <c r="D758" t="s">
        <v>25</v>
      </c>
      <c r="E758" cm="1">
        <f t="array" ref="E758">IF(A758=2025,SUMPRODUCT('[3]Cap Ref'!$F$30:$AL$46,('[3]Cap Ref'!$D$30:$D$46=C758)*('[3]Cap Ref'!$F$29:$AL$29=A758)*('[3]Cap Ref'!$F$28:$AL$28=D758))/4,SUMPRODUCT('[3]Cap Ref'!$F$30:$AL$46,('[3]Cap Ref'!$D$30:$D$46=C758)*('[3]Cap Ref'!$F$29:$AL$29=A758)*('[3]Cap Ref'!$F$28:$AL$28=D758))/5)</f>
        <v>0</v>
      </c>
      <c r="F758" cm="1">
        <f t="array" ref="F758">IF(A758=2025,SUMPRODUCT('[3]Cap Ref'!$F$71:$AL$87,('[3]Cap Ref'!$D$71:$D$87=C758)*('[3]Cap Ref'!$F$70:$AL$70=A758)*('[3]Cap Ref'!$F$69:$AL$69=D758))/4,SUMPRODUCT('[3]Cap Ref'!$F$71:$AL$87,('[3]Cap Ref'!$D$71:$D$87=C758)*('[3]Cap Ref'!$F$70:$AL$70=A758)*('[3]Cap Ref'!$F$69:$AL$69=D758))/5)</f>
        <v>0</v>
      </c>
      <c r="G758">
        <f t="shared" si="11"/>
        <v>0</v>
      </c>
    </row>
    <row r="759" spans="1:7">
      <c r="A759">
        <v>2035</v>
      </c>
      <c r="B759" t="s">
        <v>33</v>
      </c>
      <c r="C759" t="s">
        <v>9</v>
      </c>
      <c r="D759" t="s">
        <v>25</v>
      </c>
      <c r="E759" cm="1">
        <f t="array" ref="E759">IF(A759=2025,SUMPRODUCT('[3]Cap Ref'!$F$30:$AL$46,('[3]Cap Ref'!$D$30:$D$46=C759)*('[3]Cap Ref'!$F$29:$AL$29=A759)*('[3]Cap Ref'!$F$28:$AL$28=D759))/4,SUMPRODUCT('[3]Cap Ref'!$F$30:$AL$46,('[3]Cap Ref'!$D$30:$D$46=C759)*('[3]Cap Ref'!$F$29:$AL$29=A759)*('[3]Cap Ref'!$F$28:$AL$28=D759))/5)</f>
        <v>0.27599999999999908</v>
      </c>
      <c r="F759" cm="1">
        <f t="array" ref="F759">IF(A759=2025,SUMPRODUCT('[3]Cap Ref'!$F$71:$AL$87,('[3]Cap Ref'!$D$71:$D$87=C759)*('[3]Cap Ref'!$F$70:$AL$70=A759)*('[3]Cap Ref'!$F$69:$AL$69=D759))/4,SUMPRODUCT('[3]Cap Ref'!$F$71:$AL$87,('[3]Cap Ref'!$D$71:$D$87=C759)*('[3]Cap Ref'!$F$70:$AL$70=A759)*('[3]Cap Ref'!$F$69:$AL$69=D759))/5)</f>
        <v>0.27599999999999908</v>
      </c>
      <c r="G759">
        <f t="shared" si="11"/>
        <v>0</v>
      </c>
    </row>
    <row r="760" spans="1:7">
      <c r="A760">
        <v>2035</v>
      </c>
      <c r="B760" t="s">
        <v>33</v>
      </c>
      <c r="C760" t="s">
        <v>10</v>
      </c>
      <c r="D760" t="s">
        <v>25</v>
      </c>
      <c r="E760" cm="1">
        <f t="array" ref="E760">IF(A760=2025,SUMPRODUCT('[3]Cap Ref'!$F$30:$AL$46,('[3]Cap Ref'!$D$30:$D$46=C760)*('[3]Cap Ref'!$F$29:$AL$29=A760)*('[3]Cap Ref'!$F$28:$AL$28=D760))/4,SUMPRODUCT('[3]Cap Ref'!$F$30:$AL$46,('[3]Cap Ref'!$D$30:$D$46=C760)*('[3]Cap Ref'!$F$29:$AL$29=A760)*('[3]Cap Ref'!$F$28:$AL$28=D760))/5)</f>
        <v>0</v>
      </c>
      <c r="F760" cm="1">
        <f t="array" ref="F760">IF(A760=2025,SUMPRODUCT('[3]Cap Ref'!$F$71:$AL$87,('[3]Cap Ref'!$D$71:$D$87=C760)*('[3]Cap Ref'!$F$70:$AL$70=A760)*('[3]Cap Ref'!$F$69:$AL$69=D760))/4,SUMPRODUCT('[3]Cap Ref'!$F$71:$AL$87,('[3]Cap Ref'!$D$71:$D$87=C760)*('[3]Cap Ref'!$F$70:$AL$70=A760)*('[3]Cap Ref'!$F$69:$AL$69=D760))/5)</f>
        <v>0</v>
      </c>
      <c r="G760">
        <f t="shared" si="11"/>
        <v>0</v>
      </c>
    </row>
    <row r="761" spans="1:7">
      <c r="A761">
        <v>2035</v>
      </c>
      <c r="B761" t="s">
        <v>33</v>
      </c>
      <c r="C761" t="s">
        <v>11</v>
      </c>
      <c r="D761" t="s">
        <v>25</v>
      </c>
      <c r="E761" cm="1">
        <f t="array" ref="E761">IF(A761=2025,SUMPRODUCT('[3]Cap Ref'!$F$30:$AL$46,('[3]Cap Ref'!$D$30:$D$46=C761)*('[3]Cap Ref'!$F$29:$AL$29=A761)*('[3]Cap Ref'!$F$28:$AL$28=D761))/4,SUMPRODUCT('[3]Cap Ref'!$F$30:$AL$46,('[3]Cap Ref'!$D$30:$D$46=C761)*('[3]Cap Ref'!$F$29:$AL$29=A761)*('[3]Cap Ref'!$F$28:$AL$28=D761))/5)</f>
        <v>5.7807901744114245</v>
      </c>
      <c r="F761" cm="1">
        <f t="array" ref="F761">IF(A761=2025,SUMPRODUCT('[3]Cap Ref'!$F$71:$AL$87,('[3]Cap Ref'!$D$71:$D$87=C761)*('[3]Cap Ref'!$F$70:$AL$70=A761)*('[3]Cap Ref'!$F$69:$AL$69=D761))/4,SUMPRODUCT('[3]Cap Ref'!$F$71:$AL$87,('[3]Cap Ref'!$D$71:$D$87=C761)*('[3]Cap Ref'!$F$70:$AL$70=A761)*('[3]Cap Ref'!$F$69:$AL$69=D761))/5)</f>
        <v>5.7807901744114245</v>
      </c>
      <c r="G761">
        <f t="shared" si="11"/>
        <v>0</v>
      </c>
    </row>
    <row r="762" spans="1:7">
      <c r="A762">
        <v>2035</v>
      </c>
      <c r="B762" t="s">
        <v>33</v>
      </c>
      <c r="C762" t="s">
        <v>12</v>
      </c>
      <c r="D762" t="s">
        <v>25</v>
      </c>
      <c r="E762" cm="1">
        <f t="array" ref="E762">IF(A762=2025,SUMPRODUCT('[3]Cap Ref'!$F$30:$AL$46,('[3]Cap Ref'!$D$30:$D$46=C762)*('[3]Cap Ref'!$F$29:$AL$29=A762)*('[3]Cap Ref'!$F$28:$AL$28=D762))/4,SUMPRODUCT('[3]Cap Ref'!$F$30:$AL$46,('[3]Cap Ref'!$D$30:$D$46=C762)*('[3]Cap Ref'!$F$29:$AL$29=A762)*('[3]Cap Ref'!$F$28:$AL$28=D762))/5)</f>
        <v>19.251367328382152</v>
      </c>
      <c r="F762" cm="1">
        <f t="array" ref="F762">IF(A762=2025,SUMPRODUCT('[3]Cap Ref'!$F$71:$AL$87,('[3]Cap Ref'!$D$71:$D$87=C762)*('[3]Cap Ref'!$F$70:$AL$70=A762)*('[3]Cap Ref'!$F$69:$AL$69=D762))/4,SUMPRODUCT('[3]Cap Ref'!$F$71:$AL$87,('[3]Cap Ref'!$D$71:$D$87=C762)*('[3]Cap Ref'!$F$70:$AL$70=A762)*('[3]Cap Ref'!$F$69:$AL$69=D762))/5)</f>
        <v>19.251367328382152</v>
      </c>
      <c r="G762">
        <f t="shared" si="11"/>
        <v>0</v>
      </c>
    </row>
    <row r="763" spans="1:7">
      <c r="A763">
        <v>2035</v>
      </c>
      <c r="B763" t="s">
        <v>33</v>
      </c>
      <c r="C763" t="s">
        <v>13</v>
      </c>
      <c r="D763" t="s">
        <v>25</v>
      </c>
      <c r="E763" cm="1">
        <f t="array" ref="E763">IF(A763=2025,SUMPRODUCT('[3]Cap Ref'!$F$30:$AL$46,('[3]Cap Ref'!$D$30:$D$46=C763)*('[3]Cap Ref'!$F$29:$AL$29=A763)*('[3]Cap Ref'!$F$28:$AL$28=D763))/4,SUMPRODUCT('[3]Cap Ref'!$F$30:$AL$46,('[3]Cap Ref'!$D$30:$D$46=C763)*('[3]Cap Ref'!$F$29:$AL$29=A763)*('[3]Cap Ref'!$F$28:$AL$28=D763))/5)</f>
        <v>0</v>
      </c>
      <c r="F763" cm="1">
        <f t="array" ref="F763">IF(A763=2025,SUMPRODUCT('[3]Cap Ref'!$F$71:$AL$87,('[3]Cap Ref'!$D$71:$D$87=C763)*('[3]Cap Ref'!$F$70:$AL$70=A763)*('[3]Cap Ref'!$F$69:$AL$69=D763))/4,SUMPRODUCT('[3]Cap Ref'!$F$71:$AL$87,('[3]Cap Ref'!$D$71:$D$87=C763)*('[3]Cap Ref'!$F$70:$AL$70=A763)*('[3]Cap Ref'!$F$69:$AL$69=D763))/5)</f>
        <v>0</v>
      </c>
      <c r="G763">
        <f t="shared" si="11"/>
        <v>0</v>
      </c>
    </row>
    <row r="764" spans="1:7">
      <c r="A764">
        <v>2035</v>
      </c>
      <c r="B764" t="s">
        <v>33</v>
      </c>
      <c r="C764" t="s">
        <v>14</v>
      </c>
      <c r="D764" t="s">
        <v>25</v>
      </c>
      <c r="E764" cm="1">
        <f t="array" ref="E764">IF(A764=2025,SUMPRODUCT('[3]Cap Ref'!$F$30:$AL$46,('[3]Cap Ref'!$D$30:$D$46=C764)*('[3]Cap Ref'!$F$29:$AL$29=A764)*('[3]Cap Ref'!$F$28:$AL$28=D764))/4,SUMPRODUCT('[3]Cap Ref'!$F$30:$AL$46,('[3]Cap Ref'!$D$30:$D$46=C764)*('[3]Cap Ref'!$F$29:$AL$29=A764)*('[3]Cap Ref'!$F$28:$AL$28=D764))/5)</f>
        <v>0</v>
      </c>
      <c r="F764" cm="1">
        <f t="array" ref="F764">IF(A764=2025,SUMPRODUCT('[3]Cap Ref'!$F$71:$AL$87,('[3]Cap Ref'!$D$71:$D$87=C764)*('[3]Cap Ref'!$F$70:$AL$70=A764)*('[3]Cap Ref'!$F$69:$AL$69=D764))/4,SUMPRODUCT('[3]Cap Ref'!$F$71:$AL$87,('[3]Cap Ref'!$D$71:$D$87=C764)*('[3]Cap Ref'!$F$70:$AL$70=A764)*('[3]Cap Ref'!$F$69:$AL$69=D764))/5)</f>
        <v>0</v>
      </c>
      <c r="G764">
        <f t="shared" si="11"/>
        <v>0</v>
      </c>
    </row>
    <row r="765" spans="1:7">
      <c r="A765">
        <v>2035</v>
      </c>
      <c r="B765" t="s">
        <v>33</v>
      </c>
      <c r="C765" t="s">
        <v>15</v>
      </c>
      <c r="D765" t="s">
        <v>25</v>
      </c>
      <c r="E765" cm="1">
        <f t="array" ref="E765">IF(A765=2025,SUMPRODUCT('[3]Cap Ref'!$F$30:$AL$46,('[3]Cap Ref'!$D$30:$D$46=C765)*('[3]Cap Ref'!$F$29:$AL$29=A765)*('[3]Cap Ref'!$F$28:$AL$28=D765))/4,SUMPRODUCT('[3]Cap Ref'!$F$30:$AL$46,('[3]Cap Ref'!$D$30:$D$46=C765)*('[3]Cap Ref'!$F$29:$AL$29=A765)*('[3]Cap Ref'!$F$28:$AL$28=D765))/5)</f>
        <v>0.83946630465967897</v>
      </c>
      <c r="F765" cm="1">
        <f t="array" ref="F765">IF(A765=2025,SUMPRODUCT('[3]Cap Ref'!$F$71:$AL$87,('[3]Cap Ref'!$D$71:$D$87=C765)*('[3]Cap Ref'!$F$70:$AL$70=A765)*('[3]Cap Ref'!$F$69:$AL$69=D765))/4,SUMPRODUCT('[3]Cap Ref'!$F$71:$AL$87,('[3]Cap Ref'!$D$71:$D$87=C765)*('[3]Cap Ref'!$F$70:$AL$70=A765)*('[3]Cap Ref'!$F$69:$AL$69=D765))/5)</f>
        <v>0.83946630465967897</v>
      </c>
      <c r="G765">
        <f t="shared" si="11"/>
        <v>0</v>
      </c>
    </row>
    <row r="766" spans="1:7">
      <c r="A766">
        <v>2035</v>
      </c>
      <c r="B766" t="s">
        <v>33</v>
      </c>
      <c r="C766" t="s">
        <v>16</v>
      </c>
      <c r="D766" t="s">
        <v>25</v>
      </c>
      <c r="E766" cm="1">
        <f t="array" ref="E766">IF(A766=2025,SUMPRODUCT('[3]Cap Ref'!$F$30:$AL$46,('[3]Cap Ref'!$D$30:$D$46=C766)*('[3]Cap Ref'!$F$29:$AL$29=A766)*('[3]Cap Ref'!$F$28:$AL$28=D766))/4,SUMPRODUCT('[3]Cap Ref'!$F$30:$AL$46,('[3]Cap Ref'!$D$30:$D$46=C766)*('[3]Cap Ref'!$F$29:$AL$29=A766)*('[3]Cap Ref'!$F$28:$AL$28=D766))/5)</f>
        <v>0</v>
      </c>
      <c r="F766" cm="1">
        <f t="array" ref="F766">IF(A766=2025,SUMPRODUCT('[3]Cap Ref'!$F$71:$AL$87,('[3]Cap Ref'!$D$71:$D$87=C766)*('[3]Cap Ref'!$F$70:$AL$70=A766)*('[3]Cap Ref'!$F$69:$AL$69=D766))/4,SUMPRODUCT('[3]Cap Ref'!$F$71:$AL$87,('[3]Cap Ref'!$D$71:$D$87=C766)*('[3]Cap Ref'!$F$70:$AL$70=A766)*('[3]Cap Ref'!$F$69:$AL$69=D766))/5)</f>
        <v>0</v>
      </c>
      <c r="G766">
        <f t="shared" si="11"/>
        <v>0</v>
      </c>
    </row>
    <row r="767" spans="1:7">
      <c r="A767">
        <v>2025</v>
      </c>
      <c r="B767" t="s">
        <v>33</v>
      </c>
      <c r="C767" t="s">
        <v>0</v>
      </c>
      <c r="D767" t="s">
        <v>26</v>
      </c>
      <c r="E767" cm="1">
        <f t="array" ref="E767">IF(A767=2025,SUMPRODUCT('[3]Cap Ref'!$F$30:$AL$46,('[3]Cap Ref'!$D$30:$D$46=C767)*('[3]Cap Ref'!$F$29:$AL$29=A767)*('[3]Cap Ref'!$F$28:$AL$28=D767))/4,SUMPRODUCT('[3]Cap Ref'!$F$30:$AL$46,('[3]Cap Ref'!$D$30:$D$46=C767)*('[3]Cap Ref'!$F$29:$AL$29=A767)*('[3]Cap Ref'!$F$28:$AL$28=D767))/5)</f>
        <v>-23.875</v>
      </c>
      <c r="F767" cm="1">
        <f t="array" ref="F767">IF(A767=2025,SUMPRODUCT('[3]Cap Ref'!$F$71:$AL$87,('[3]Cap Ref'!$D$71:$D$87=C767)*('[3]Cap Ref'!$F$70:$AL$70=A767)*('[3]Cap Ref'!$F$69:$AL$69=D767))/4,SUMPRODUCT('[3]Cap Ref'!$F$71:$AL$87,('[3]Cap Ref'!$D$71:$D$87=C767)*('[3]Cap Ref'!$F$70:$AL$70=A767)*('[3]Cap Ref'!$F$69:$AL$69=D767))/5)</f>
        <v>-1.9350447883333324</v>
      </c>
      <c r="G767">
        <f t="shared" si="11"/>
        <v>-21.939955211666668</v>
      </c>
    </row>
    <row r="768" spans="1:7">
      <c r="A768">
        <v>2025</v>
      </c>
      <c r="B768" t="s">
        <v>33</v>
      </c>
      <c r="C768" t="s">
        <v>1</v>
      </c>
      <c r="D768" t="s">
        <v>26</v>
      </c>
      <c r="E768" cm="1">
        <f t="array" ref="E768">IF(A768=2025,SUMPRODUCT('[3]Cap Ref'!$F$30:$AL$46,('[3]Cap Ref'!$D$30:$D$46=C768)*('[3]Cap Ref'!$F$29:$AL$29=A768)*('[3]Cap Ref'!$F$28:$AL$28=D768))/4,SUMPRODUCT('[3]Cap Ref'!$F$30:$AL$46,('[3]Cap Ref'!$D$30:$D$46=C768)*('[3]Cap Ref'!$F$29:$AL$29=A768)*('[3]Cap Ref'!$F$28:$AL$28=D768))/5)</f>
        <v>0</v>
      </c>
      <c r="F768" cm="1">
        <f t="array" ref="F768">IF(A768=2025,SUMPRODUCT('[3]Cap Ref'!$F$71:$AL$87,('[3]Cap Ref'!$D$71:$D$87=C768)*('[3]Cap Ref'!$F$70:$AL$70=A768)*('[3]Cap Ref'!$F$69:$AL$69=D768))/4,SUMPRODUCT('[3]Cap Ref'!$F$71:$AL$87,('[3]Cap Ref'!$D$71:$D$87=C768)*('[3]Cap Ref'!$F$70:$AL$70=A768)*('[3]Cap Ref'!$F$69:$AL$69=D768))/5)</f>
        <v>0</v>
      </c>
      <c r="G768">
        <f t="shared" si="11"/>
        <v>0</v>
      </c>
    </row>
    <row r="769" spans="1:7">
      <c r="A769">
        <v>2025</v>
      </c>
      <c r="B769" t="s">
        <v>33</v>
      </c>
      <c r="C769" t="s">
        <v>2</v>
      </c>
      <c r="D769" t="s">
        <v>26</v>
      </c>
      <c r="E769" cm="1">
        <f t="array" ref="E769">IF(A769=2025,SUMPRODUCT('[3]Cap Ref'!$F$30:$AL$46,('[3]Cap Ref'!$D$30:$D$46=C769)*('[3]Cap Ref'!$F$29:$AL$29=A769)*('[3]Cap Ref'!$F$28:$AL$28=D769))/4,SUMPRODUCT('[3]Cap Ref'!$F$30:$AL$46,('[3]Cap Ref'!$D$30:$D$46=C769)*('[3]Cap Ref'!$F$29:$AL$29=A769)*('[3]Cap Ref'!$F$28:$AL$28=D769))/5)</f>
        <v>-20</v>
      </c>
      <c r="F769" cm="1">
        <f t="array" ref="F769">IF(A769=2025,SUMPRODUCT('[3]Cap Ref'!$F$71:$AL$87,('[3]Cap Ref'!$D$71:$D$87=C769)*('[3]Cap Ref'!$F$70:$AL$70=A769)*('[3]Cap Ref'!$F$69:$AL$69=D769))/4,SUMPRODUCT('[3]Cap Ref'!$F$71:$AL$87,('[3]Cap Ref'!$D$71:$D$87=C769)*('[3]Cap Ref'!$F$70:$AL$70=A769)*('[3]Cap Ref'!$F$69:$AL$69=D769))/5)</f>
        <v>3.1133333444444133E-2</v>
      </c>
      <c r="G769">
        <f t="shared" si="11"/>
        <v>-20.031133333444444</v>
      </c>
    </row>
    <row r="770" spans="1:7">
      <c r="A770">
        <v>2025</v>
      </c>
      <c r="B770" t="s">
        <v>33</v>
      </c>
      <c r="C770" t="s">
        <v>3</v>
      </c>
      <c r="D770" t="s">
        <v>26</v>
      </c>
      <c r="E770" cm="1">
        <f t="array" ref="E770">IF(A770=2025,SUMPRODUCT('[3]Cap Ref'!$F$30:$AL$46,('[3]Cap Ref'!$D$30:$D$46=C770)*('[3]Cap Ref'!$F$29:$AL$29=A770)*('[3]Cap Ref'!$F$28:$AL$28=D770))/4,SUMPRODUCT('[3]Cap Ref'!$F$30:$AL$46,('[3]Cap Ref'!$D$30:$D$46=C770)*('[3]Cap Ref'!$F$29:$AL$29=A770)*('[3]Cap Ref'!$F$28:$AL$28=D770))/5)</f>
        <v>-11.75</v>
      </c>
      <c r="F770" cm="1">
        <f t="array" ref="F770">IF(A770=2025,SUMPRODUCT('[3]Cap Ref'!$F$71:$AL$87,('[3]Cap Ref'!$D$71:$D$87=C770)*('[3]Cap Ref'!$F$70:$AL$70=A770)*('[3]Cap Ref'!$F$69:$AL$69=D770))/4,SUMPRODUCT('[3]Cap Ref'!$F$71:$AL$87,('[3]Cap Ref'!$D$71:$D$87=C770)*('[3]Cap Ref'!$F$70:$AL$70=A770)*('[3]Cap Ref'!$F$69:$AL$69=D770))/5)</f>
        <v>-4.5672546059999997</v>
      </c>
      <c r="G770">
        <f t="shared" si="11"/>
        <v>-7.1827453940000003</v>
      </c>
    </row>
    <row r="771" spans="1:7">
      <c r="A771">
        <v>2025</v>
      </c>
      <c r="B771" t="s">
        <v>33</v>
      </c>
      <c r="C771" t="s">
        <v>4</v>
      </c>
      <c r="D771" t="s">
        <v>26</v>
      </c>
      <c r="E771" cm="1">
        <f t="array" ref="E771">IF(A771=2025,SUMPRODUCT('[3]Cap Ref'!$F$30:$AL$46,('[3]Cap Ref'!$D$30:$D$46=C771)*('[3]Cap Ref'!$F$29:$AL$29=A771)*('[3]Cap Ref'!$F$28:$AL$28=D771))/4,SUMPRODUCT('[3]Cap Ref'!$F$30:$AL$46,('[3]Cap Ref'!$D$30:$D$46=C771)*('[3]Cap Ref'!$F$29:$AL$29=A771)*('[3]Cap Ref'!$F$28:$AL$28=D771))/5)</f>
        <v>0</v>
      </c>
      <c r="F771" cm="1">
        <f t="array" ref="F771">IF(A771=2025,SUMPRODUCT('[3]Cap Ref'!$F$71:$AL$87,('[3]Cap Ref'!$D$71:$D$87=C771)*('[3]Cap Ref'!$F$70:$AL$70=A771)*('[3]Cap Ref'!$F$69:$AL$69=D771))/4,SUMPRODUCT('[3]Cap Ref'!$F$71:$AL$87,('[3]Cap Ref'!$D$71:$D$87=C771)*('[3]Cap Ref'!$F$70:$AL$70=A771)*('[3]Cap Ref'!$F$69:$AL$69=D771))/5)</f>
        <v>0</v>
      </c>
      <c r="G771">
        <f t="shared" ref="G771:G834" si="12">E771-F771</f>
        <v>0</v>
      </c>
    </row>
    <row r="772" spans="1:7">
      <c r="A772">
        <v>2025</v>
      </c>
      <c r="B772" t="s">
        <v>33</v>
      </c>
      <c r="C772" t="s">
        <v>5</v>
      </c>
      <c r="D772" t="s">
        <v>26</v>
      </c>
      <c r="E772" cm="1">
        <f t="array" ref="E772">IF(A772=2025,SUMPRODUCT('[3]Cap Ref'!$F$30:$AL$46,('[3]Cap Ref'!$D$30:$D$46=C772)*('[3]Cap Ref'!$F$29:$AL$29=A772)*('[3]Cap Ref'!$F$28:$AL$28=D772))/4,SUMPRODUCT('[3]Cap Ref'!$F$30:$AL$46,('[3]Cap Ref'!$D$30:$D$46=C772)*('[3]Cap Ref'!$F$29:$AL$29=A772)*('[3]Cap Ref'!$F$28:$AL$28=D772))/5)</f>
        <v>-52.4</v>
      </c>
      <c r="F772" cm="1">
        <f t="array" ref="F772">IF(A772=2025,SUMPRODUCT('[3]Cap Ref'!$F$71:$AL$87,('[3]Cap Ref'!$D$71:$D$87=C772)*('[3]Cap Ref'!$F$70:$AL$70=A772)*('[3]Cap Ref'!$F$69:$AL$69=D772))/4,SUMPRODUCT('[3]Cap Ref'!$F$71:$AL$87,('[3]Cap Ref'!$D$71:$D$87=C772)*('[3]Cap Ref'!$F$70:$AL$70=A772)*('[3]Cap Ref'!$F$69:$AL$69=D772))/5)</f>
        <v>-10.922981751297179</v>
      </c>
      <c r="G772">
        <f t="shared" si="12"/>
        <v>-41.477018248702819</v>
      </c>
    </row>
    <row r="773" spans="1:7">
      <c r="A773">
        <v>2025</v>
      </c>
      <c r="B773" t="s">
        <v>33</v>
      </c>
      <c r="C773" t="s">
        <v>6</v>
      </c>
      <c r="D773" t="s">
        <v>26</v>
      </c>
      <c r="E773" cm="1">
        <f t="array" ref="E773">IF(A773=2025,SUMPRODUCT('[3]Cap Ref'!$F$30:$AL$46,('[3]Cap Ref'!$D$30:$D$46=C773)*('[3]Cap Ref'!$F$29:$AL$29=A773)*('[3]Cap Ref'!$F$28:$AL$28=D773))/4,SUMPRODUCT('[3]Cap Ref'!$F$30:$AL$46,('[3]Cap Ref'!$D$30:$D$46=C773)*('[3]Cap Ref'!$F$29:$AL$29=A773)*('[3]Cap Ref'!$F$28:$AL$28=D773))/5)</f>
        <v>0</v>
      </c>
      <c r="F773" cm="1">
        <f t="array" ref="F773">IF(A773=2025,SUMPRODUCT('[3]Cap Ref'!$F$71:$AL$87,('[3]Cap Ref'!$D$71:$D$87=C773)*('[3]Cap Ref'!$F$70:$AL$70=A773)*('[3]Cap Ref'!$F$69:$AL$69=D773))/4,SUMPRODUCT('[3]Cap Ref'!$F$71:$AL$87,('[3]Cap Ref'!$D$71:$D$87=C773)*('[3]Cap Ref'!$F$70:$AL$70=A773)*('[3]Cap Ref'!$F$69:$AL$69=D773))/5)</f>
        <v>5.9512619888888896E-2</v>
      </c>
      <c r="G773">
        <f t="shared" si="12"/>
        <v>-5.9512619888888896E-2</v>
      </c>
    </row>
    <row r="774" spans="1:7">
      <c r="A774">
        <v>2025</v>
      </c>
      <c r="B774" t="s">
        <v>33</v>
      </c>
      <c r="C774" t="s">
        <v>7</v>
      </c>
      <c r="D774" t="s">
        <v>26</v>
      </c>
      <c r="E774" cm="1">
        <f t="array" ref="E774">IF(A774=2025,SUMPRODUCT('[3]Cap Ref'!$F$30:$AL$46,('[3]Cap Ref'!$D$30:$D$46=C774)*('[3]Cap Ref'!$F$29:$AL$29=A774)*('[3]Cap Ref'!$F$28:$AL$28=D774))/4,SUMPRODUCT('[3]Cap Ref'!$F$30:$AL$46,('[3]Cap Ref'!$D$30:$D$46=C774)*('[3]Cap Ref'!$F$29:$AL$29=A774)*('[3]Cap Ref'!$F$28:$AL$28=D774))/5)</f>
        <v>-70.025000000000006</v>
      </c>
      <c r="F774" cm="1">
        <f t="array" ref="F774">IF(A774=2025,SUMPRODUCT('[3]Cap Ref'!$F$71:$AL$87,('[3]Cap Ref'!$D$71:$D$87=C774)*('[3]Cap Ref'!$F$70:$AL$70=A774)*('[3]Cap Ref'!$F$69:$AL$69=D774))/4,SUMPRODUCT('[3]Cap Ref'!$F$71:$AL$87,('[3]Cap Ref'!$D$71:$D$87=C774)*('[3]Cap Ref'!$F$70:$AL$70=A774)*('[3]Cap Ref'!$F$69:$AL$69=D774))/5)</f>
        <v>1.0866057823097748</v>
      </c>
      <c r="G774">
        <f t="shared" si="12"/>
        <v>-71.11160578230978</v>
      </c>
    </row>
    <row r="775" spans="1:7">
      <c r="A775">
        <v>2025</v>
      </c>
      <c r="B775" t="s">
        <v>33</v>
      </c>
      <c r="C775" t="s">
        <v>8</v>
      </c>
      <c r="D775" t="s">
        <v>26</v>
      </c>
      <c r="E775" cm="1">
        <f t="array" ref="E775">IF(A775=2025,SUMPRODUCT('[3]Cap Ref'!$F$30:$AL$46,('[3]Cap Ref'!$D$30:$D$46=C775)*('[3]Cap Ref'!$F$29:$AL$29=A775)*('[3]Cap Ref'!$F$28:$AL$28=D775))/4,SUMPRODUCT('[3]Cap Ref'!$F$30:$AL$46,('[3]Cap Ref'!$D$30:$D$46=C775)*('[3]Cap Ref'!$F$29:$AL$29=A775)*('[3]Cap Ref'!$F$28:$AL$28=D775))/5)</f>
        <v>0</v>
      </c>
      <c r="F775" cm="1">
        <f t="array" ref="F775">IF(A775=2025,SUMPRODUCT('[3]Cap Ref'!$F$71:$AL$87,('[3]Cap Ref'!$D$71:$D$87=C775)*('[3]Cap Ref'!$F$70:$AL$70=A775)*('[3]Cap Ref'!$F$69:$AL$69=D775))/4,SUMPRODUCT('[3]Cap Ref'!$F$71:$AL$87,('[3]Cap Ref'!$D$71:$D$87=C775)*('[3]Cap Ref'!$F$70:$AL$70=A775)*('[3]Cap Ref'!$F$69:$AL$69=D775))/5)</f>
        <v>0.36457374822222222</v>
      </c>
      <c r="G775">
        <f t="shared" si="12"/>
        <v>-0.36457374822222222</v>
      </c>
    </row>
    <row r="776" spans="1:7">
      <c r="A776">
        <v>2025</v>
      </c>
      <c r="B776" t="s">
        <v>33</v>
      </c>
      <c r="C776" t="s">
        <v>9</v>
      </c>
      <c r="D776" t="s">
        <v>26</v>
      </c>
      <c r="E776" cm="1">
        <f t="array" ref="E776">IF(A776=2025,SUMPRODUCT('[3]Cap Ref'!$F$30:$AL$46,('[3]Cap Ref'!$D$30:$D$46=C776)*('[3]Cap Ref'!$F$29:$AL$29=A776)*('[3]Cap Ref'!$F$28:$AL$28=D776))/4,SUMPRODUCT('[3]Cap Ref'!$F$30:$AL$46,('[3]Cap Ref'!$D$30:$D$46=C776)*('[3]Cap Ref'!$F$29:$AL$29=A776)*('[3]Cap Ref'!$F$28:$AL$28=D776))/5)</f>
        <v>-53</v>
      </c>
      <c r="F776" cm="1">
        <f t="array" ref="F776">IF(A776=2025,SUMPRODUCT('[3]Cap Ref'!$F$71:$AL$87,('[3]Cap Ref'!$D$71:$D$87=C776)*('[3]Cap Ref'!$F$70:$AL$70=A776)*('[3]Cap Ref'!$F$69:$AL$69=D776))/4,SUMPRODUCT('[3]Cap Ref'!$F$71:$AL$87,('[3]Cap Ref'!$D$71:$D$87=C776)*('[3]Cap Ref'!$F$70:$AL$70=A776)*('[3]Cap Ref'!$F$69:$AL$69=D776))/5)</f>
        <v>4.1721072112222188</v>
      </c>
      <c r="G776">
        <f t="shared" si="12"/>
        <v>-57.172107211222219</v>
      </c>
    </row>
    <row r="777" spans="1:7">
      <c r="A777">
        <v>2025</v>
      </c>
      <c r="B777" t="s">
        <v>33</v>
      </c>
      <c r="C777" t="s">
        <v>10</v>
      </c>
      <c r="D777" t="s">
        <v>26</v>
      </c>
      <c r="E777" cm="1">
        <f t="array" ref="E777">IF(A777=2025,SUMPRODUCT('[3]Cap Ref'!$F$30:$AL$46,('[3]Cap Ref'!$D$30:$D$46=C777)*('[3]Cap Ref'!$F$29:$AL$29=A777)*('[3]Cap Ref'!$F$28:$AL$28=D777))/4,SUMPRODUCT('[3]Cap Ref'!$F$30:$AL$46,('[3]Cap Ref'!$D$30:$D$46=C777)*('[3]Cap Ref'!$F$29:$AL$29=A777)*('[3]Cap Ref'!$F$28:$AL$28=D777))/5)</f>
        <v>0</v>
      </c>
      <c r="F777" cm="1">
        <f t="array" ref="F777">IF(A777=2025,SUMPRODUCT('[3]Cap Ref'!$F$71:$AL$87,('[3]Cap Ref'!$D$71:$D$87=C777)*('[3]Cap Ref'!$F$70:$AL$70=A777)*('[3]Cap Ref'!$F$69:$AL$69=D777))/4,SUMPRODUCT('[3]Cap Ref'!$F$71:$AL$87,('[3]Cap Ref'!$D$71:$D$87=C777)*('[3]Cap Ref'!$F$70:$AL$70=A777)*('[3]Cap Ref'!$F$69:$AL$69=D777))/5)</f>
        <v>0</v>
      </c>
      <c r="G777">
        <f t="shared" si="12"/>
        <v>0</v>
      </c>
    </row>
    <row r="778" spans="1:7">
      <c r="A778">
        <v>2025</v>
      </c>
      <c r="B778" t="s">
        <v>33</v>
      </c>
      <c r="C778" t="s">
        <v>11</v>
      </c>
      <c r="D778" t="s">
        <v>26</v>
      </c>
      <c r="E778" cm="1">
        <f t="array" ref="E778">IF(A778=2025,SUMPRODUCT('[3]Cap Ref'!$F$30:$AL$46,('[3]Cap Ref'!$D$30:$D$46=C778)*('[3]Cap Ref'!$F$29:$AL$29=A778)*('[3]Cap Ref'!$F$28:$AL$28=D778))/4,SUMPRODUCT('[3]Cap Ref'!$F$30:$AL$46,('[3]Cap Ref'!$D$30:$D$46=C778)*('[3]Cap Ref'!$F$29:$AL$29=A778)*('[3]Cap Ref'!$F$28:$AL$28=D778))/5)</f>
        <v>-41.25</v>
      </c>
      <c r="F778" cm="1">
        <f t="array" ref="F778">IF(A778=2025,SUMPRODUCT('[3]Cap Ref'!$F$71:$AL$87,('[3]Cap Ref'!$D$71:$D$87=C778)*('[3]Cap Ref'!$F$70:$AL$70=A778)*('[3]Cap Ref'!$F$69:$AL$69=D778))/4,SUMPRODUCT('[3]Cap Ref'!$F$71:$AL$87,('[3]Cap Ref'!$D$71:$D$87=C778)*('[3]Cap Ref'!$F$70:$AL$70=A778)*('[3]Cap Ref'!$F$69:$AL$69=D778))/5)</f>
        <v>4.7358010418888909</v>
      </c>
      <c r="G778">
        <f t="shared" si="12"/>
        <v>-45.985801041888891</v>
      </c>
    </row>
    <row r="779" spans="1:7">
      <c r="A779">
        <v>2025</v>
      </c>
      <c r="B779" t="s">
        <v>33</v>
      </c>
      <c r="C779" t="s">
        <v>12</v>
      </c>
      <c r="D779" t="s">
        <v>26</v>
      </c>
      <c r="E779" cm="1">
        <f t="array" ref="E779">IF(A779=2025,SUMPRODUCT('[3]Cap Ref'!$F$30:$AL$46,('[3]Cap Ref'!$D$30:$D$46=C779)*('[3]Cap Ref'!$F$29:$AL$29=A779)*('[3]Cap Ref'!$F$28:$AL$28=D779))/4,SUMPRODUCT('[3]Cap Ref'!$F$30:$AL$46,('[3]Cap Ref'!$D$30:$D$46=C779)*('[3]Cap Ref'!$F$29:$AL$29=A779)*('[3]Cap Ref'!$F$28:$AL$28=D779))/5)</f>
        <v>-15.5</v>
      </c>
      <c r="F779" cm="1">
        <f t="array" ref="F779">IF(A779=2025,SUMPRODUCT('[3]Cap Ref'!$F$71:$AL$87,('[3]Cap Ref'!$D$71:$D$87=C779)*('[3]Cap Ref'!$F$70:$AL$70=A779)*('[3]Cap Ref'!$F$69:$AL$69=D779))/4,SUMPRODUCT('[3]Cap Ref'!$F$71:$AL$87,('[3]Cap Ref'!$D$71:$D$87=C779)*('[3]Cap Ref'!$F$70:$AL$70=A779)*('[3]Cap Ref'!$F$69:$AL$69=D779))/5)</f>
        <v>9.5769964863333321</v>
      </c>
      <c r="G779">
        <f t="shared" si="12"/>
        <v>-25.076996486333332</v>
      </c>
    </row>
    <row r="780" spans="1:7">
      <c r="A780">
        <v>2025</v>
      </c>
      <c r="B780" t="s">
        <v>33</v>
      </c>
      <c r="C780" t="s">
        <v>13</v>
      </c>
      <c r="D780" t="s">
        <v>26</v>
      </c>
      <c r="E780" cm="1">
        <f t="array" ref="E780">IF(A780=2025,SUMPRODUCT('[3]Cap Ref'!$F$30:$AL$46,('[3]Cap Ref'!$D$30:$D$46=C780)*('[3]Cap Ref'!$F$29:$AL$29=A780)*('[3]Cap Ref'!$F$28:$AL$28=D780))/4,SUMPRODUCT('[3]Cap Ref'!$F$30:$AL$46,('[3]Cap Ref'!$D$30:$D$46=C780)*('[3]Cap Ref'!$F$29:$AL$29=A780)*('[3]Cap Ref'!$F$28:$AL$28=D780))/5)</f>
        <v>-8.25</v>
      </c>
      <c r="F780" cm="1">
        <f t="array" ref="F780">IF(A780=2025,SUMPRODUCT('[3]Cap Ref'!$F$71:$AL$87,('[3]Cap Ref'!$D$71:$D$87=C780)*('[3]Cap Ref'!$F$70:$AL$70=A780)*('[3]Cap Ref'!$F$69:$AL$69=D780))/4,SUMPRODUCT('[3]Cap Ref'!$F$71:$AL$87,('[3]Cap Ref'!$D$71:$D$87=C780)*('[3]Cap Ref'!$F$70:$AL$70=A780)*('[3]Cap Ref'!$F$69:$AL$69=D780))/5)</f>
        <v>4.5769458352115002</v>
      </c>
      <c r="G780">
        <f t="shared" si="12"/>
        <v>-12.8269458352115</v>
      </c>
    </row>
    <row r="781" spans="1:7">
      <c r="A781">
        <v>2025</v>
      </c>
      <c r="B781" t="s">
        <v>33</v>
      </c>
      <c r="C781" t="s">
        <v>14</v>
      </c>
      <c r="D781" t="s">
        <v>26</v>
      </c>
      <c r="E781" cm="1">
        <f t="array" ref="E781">IF(A781=2025,SUMPRODUCT('[3]Cap Ref'!$F$30:$AL$46,('[3]Cap Ref'!$D$30:$D$46=C781)*('[3]Cap Ref'!$F$29:$AL$29=A781)*('[3]Cap Ref'!$F$28:$AL$28=D781))/4,SUMPRODUCT('[3]Cap Ref'!$F$30:$AL$46,('[3]Cap Ref'!$D$30:$D$46=C781)*('[3]Cap Ref'!$F$29:$AL$29=A781)*('[3]Cap Ref'!$F$28:$AL$28=D781))/5)</f>
        <v>0</v>
      </c>
      <c r="F781" cm="1">
        <f t="array" ref="F781">IF(A781=2025,SUMPRODUCT('[3]Cap Ref'!$F$71:$AL$87,('[3]Cap Ref'!$D$71:$D$87=C781)*('[3]Cap Ref'!$F$70:$AL$70=A781)*('[3]Cap Ref'!$F$69:$AL$69=D781))/4,SUMPRODUCT('[3]Cap Ref'!$F$71:$AL$87,('[3]Cap Ref'!$D$71:$D$87=C781)*('[3]Cap Ref'!$F$70:$AL$70=A781)*('[3]Cap Ref'!$F$69:$AL$69=D781))/5)</f>
        <v>0</v>
      </c>
      <c r="G781">
        <f t="shared" si="12"/>
        <v>0</v>
      </c>
    </row>
    <row r="782" spans="1:7">
      <c r="A782">
        <v>2025</v>
      </c>
      <c r="B782" t="s">
        <v>33</v>
      </c>
      <c r="C782" t="s">
        <v>15</v>
      </c>
      <c r="D782" t="s">
        <v>26</v>
      </c>
      <c r="E782" cm="1">
        <f t="array" ref="E782">IF(A782=2025,SUMPRODUCT('[3]Cap Ref'!$F$30:$AL$46,('[3]Cap Ref'!$D$30:$D$46=C782)*('[3]Cap Ref'!$F$29:$AL$29=A782)*('[3]Cap Ref'!$F$28:$AL$28=D782))/4,SUMPRODUCT('[3]Cap Ref'!$F$30:$AL$46,('[3]Cap Ref'!$D$30:$D$46=C782)*('[3]Cap Ref'!$F$29:$AL$29=A782)*('[3]Cap Ref'!$F$28:$AL$28=D782))/5)</f>
        <v>-6.95</v>
      </c>
      <c r="F782" cm="1">
        <f t="array" ref="F782">IF(A782=2025,SUMPRODUCT('[3]Cap Ref'!$F$71:$AL$87,('[3]Cap Ref'!$D$71:$D$87=C782)*('[3]Cap Ref'!$F$70:$AL$70=A782)*('[3]Cap Ref'!$F$69:$AL$69=D782))/4,SUMPRODUCT('[3]Cap Ref'!$F$71:$AL$87,('[3]Cap Ref'!$D$71:$D$87=C782)*('[3]Cap Ref'!$F$70:$AL$70=A782)*('[3]Cap Ref'!$F$69:$AL$69=D782))/5)</f>
        <v>3.0828627846666672</v>
      </c>
      <c r="G782">
        <f t="shared" si="12"/>
        <v>-10.032862784666667</v>
      </c>
    </row>
    <row r="783" spans="1:7">
      <c r="A783">
        <v>2025</v>
      </c>
      <c r="B783" t="s">
        <v>33</v>
      </c>
      <c r="C783" t="s">
        <v>16</v>
      </c>
      <c r="D783" t="s">
        <v>26</v>
      </c>
      <c r="E783" cm="1">
        <f t="array" ref="E783">IF(A783=2025,SUMPRODUCT('[3]Cap Ref'!$F$30:$AL$46,('[3]Cap Ref'!$D$30:$D$46=C783)*('[3]Cap Ref'!$F$29:$AL$29=A783)*('[3]Cap Ref'!$F$28:$AL$28=D783))/4,SUMPRODUCT('[3]Cap Ref'!$F$30:$AL$46,('[3]Cap Ref'!$D$30:$D$46=C783)*('[3]Cap Ref'!$F$29:$AL$29=A783)*('[3]Cap Ref'!$F$28:$AL$28=D783))/5)</f>
        <v>0</v>
      </c>
      <c r="F783" cm="1">
        <f t="array" ref="F783">IF(A783=2025,SUMPRODUCT('[3]Cap Ref'!$F$71:$AL$87,('[3]Cap Ref'!$D$71:$D$87=C783)*('[3]Cap Ref'!$F$70:$AL$70=A783)*('[3]Cap Ref'!$F$69:$AL$69=D783))/4,SUMPRODUCT('[3]Cap Ref'!$F$71:$AL$87,('[3]Cap Ref'!$D$71:$D$87=C783)*('[3]Cap Ref'!$F$70:$AL$70=A783)*('[3]Cap Ref'!$F$69:$AL$69=D783))/5)</f>
        <v>0.77214444444444441</v>
      </c>
      <c r="G783">
        <f t="shared" si="12"/>
        <v>-0.77214444444444441</v>
      </c>
    </row>
    <row r="784" spans="1:7">
      <c r="A784">
        <v>2030</v>
      </c>
      <c r="B784" t="s">
        <v>33</v>
      </c>
      <c r="C784" t="s">
        <v>0</v>
      </c>
      <c r="D784" t="s">
        <v>26</v>
      </c>
      <c r="E784" cm="1">
        <f t="array" ref="E784">IF(A784=2025,SUMPRODUCT('[3]Cap Ref'!$F$30:$AL$46,('[3]Cap Ref'!$D$30:$D$46=C784)*('[3]Cap Ref'!$F$29:$AL$29=A784)*('[3]Cap Ref'!$F$28:$AL$28=D784))/4,SUMPRODUCT('[3]Cap Ref'!$F$30:$AL$46,('[3]Cap Ref'!$D$30:$D$46=C784)*('[3]Cap Ref'!$F$29:$AL$29=A784)*('[3]Cap Ref'!$F$28:$AL$28=D784))/5)</f>
        <v>15.616919380999999</v>
      </c>
      <c r="F784" cm="1">
        <f t="array" ref="F784">IF(A784=2025,SUMPRODUCT('[3]Cap Ref'!$F$71:$AL$87,('[3]Cap Ref'!$D$71:$D$87=C784)*('[3]Cap Ref'!$F$70:$AL$70=A784)*('[3]Cap Ref'!$F$69:$AL$69=D784))/4,SUMPRODUCT('[3]Cap Ref'!$F$71:$AL$87,('[3]Cap Ref'!$D$71:$D$87=C784)*('[3]Cap Ref'!$F$70:$AL$70=A784)*('[3]Cap Ref'!$F$69:$AL$69=D784))/5)</f>
        <v>-1.9350447883333346</v>
      </c>
      <c r="G784">
        <f t="shared" si="12"/>
        <v>17.551964169333335</v>
      </c>
    </row>
    <row r="785" spans="1:7">
      <c r="A785">
        <v>2030</v>
      </c>
      <c r="B785" t="s">
        <v>33</v>
      </c>
      <c r="C785" t="s">
        <v>1</v>
      </c>
      <c r="D785" t="s">
        <v>26</v>
      </c>
      <c r="E785" cm="1">
        <f t="array" ref="E785">IF(A785=2025,SUMPRODUCT('[3]Cap Ref'!$F$30:$AL$46,('[3]Cap Ref'!$D$30:$D$46=C785)*('[3]Cap Ref'!$F$29:$AL$29=A785)*('[3]Cap Ref'!$F$28:$AL$28=D785))/4,SUMPRODUCT('[3]Cap Ref'!$F$30:$AL$46,('[3]Cap Ref'!$D$30:$D$46=C785)*('[3]Cap Ref'!$F$29:$AL$29=A785)*('[3]Cap Ref'!$F$28:$AL$28=D785))/5)</f>
        <v>0</v>
      </c>
      <c r="F785" cm="1">
        <f t="array" ref="F785">IF(A785=2025,SUMPRODUCT('[3]Cap Ref'!$F$71:$AL$87,('[3]Cap Ref'!$D$71:$D$87=C785)*('[3]Cap Ref'!$F$70:$AL$70=A785)*('[3]Cap Ref'!$F$69:$AL$69=D785))/4,SUMPRODUCT('[3]Cap Ref'!$F$71:$AL$87,('[3]Cap Ref'!$D$71:$D$87=C785)*('[3]Cap Ref'!$F$70:$AL$70=A785)*('[3]Cap Ref'!$F$69:$AL$69=D785))/5)</f>
        <v>0</v>
      </c>
      <c r="G785">
        <f t="shared" si="12"/>
        <v>0</v>
      </c>
    </row>
    <row r="786" spans="1:7">
      <c r="A786">
        <v>2030</v>
      </c>
      <c r="B786" t="s">
        <v>33</v>
      </c>
      <c r="C786" t="s">
        <v>2</v>
      </c>
      <c r="D786" t="s">
        <v>26</v>
      </c>
      <c r="E786" cm="1">
        <f t="array" ref="E786">IF(A786=2025,SUMPRODUCT('[3]Cap Ref'!$F$30:$AL$46,('[3]Cap Ref'!$D$30:$D$46=C786)*('[3]Cap Ref'!$F$29:$AL$29=A786)*('[3]Cap Ref'!$F$28:$AL$28=D786))/4,SUMPRODUCT('[3]Cap Ref'!$F$30:$AL$46,('[3]Cap Ref'!$D$30:$D$46=C786)*('[3]Cap Ref'!$F$29:$AL$29=A786)*('[3]Cap Ref'!$F$28:$AL$28=D786))/5)</f>
        <v>16.056040000199999</v>
      </c>
      <c r="F786" cm="1">
        <f t="array" ref="F786">IF(A786=2025,SUMPRODUCT('[3]Cap Ref'!$F$71:$AL$87,('[3]Cap Ref'!$D$71:$D$87=C786)*('[3]Cap Ref'!$F$70:$AL$70=A786)*('[3]Cap Ref'!$F$69:$AL$69=D786))/4,SUMPRODUCT('[3]Cap Ref'!$F$71:$AL$87,('[3]Cap Ref'!$D$71:$D$87=C786)*('[3]Cap Ref'!$F$70:$AL$70=A786)*('[3]Cap Ref'!$F$69:$AL$69=D786))/5)</f>
        <v>3.1133333444444133E-2</v>
      </c>
      <c r="G786">
        <f t="shared" si="12"/>
        <v>16.024906666755555</v>
      </c>
    </row>
    <row r="787" spans="1:7">
      <c r="A787">
        <v>2030</v>
      </c>
      <c r="B787" t="s">
        <v>33</v>
      </c>
      <c r="C787" t="s">
        <v>3</v>
      </c>
      <c r="D787" t="s">
        <v>26</v>
      </c>
      <c r="E787" cm="1">
        <f t="array" ref="E787">IF(A787=2025,SUMPRODUCT('[3]Cap Ref'!$F$30:$AL$46,('[3]Cap Ref'!$D$30:$D$46=C787)*('[3]Cap Ref'!$F$29:$AL$29=A787)*('[3]Cap Ref'!$F$28:$AL$28=D787))/4,SUMPRODUCT('[3]Cap Ref'!$F$30:$AL$46,('[3]Cap Ref'!$D$30:$D$46=C787)*('[3]Cap Ref'!$F$29:$AL$29=A787)*('[3]Cap Ref'!$F$28:$AL$28=D787))/5)</f>
        <v>1.1789417092000001</v>
      </c>
      <c r="F787" cm="1">
        <f t="array" ref="F787">IF(A787=2025,SUMPRODUCT('[3]Cap Ref'!$F$71:$AL$87,('[3]Cap Ref'!$D$71:$D$87=C787)*('[3]Cap Ref'!$F$70:$AL$70=A787)*('[3]Cap Ref'!$F$69:$AL$69=D787))/4,SUMPRODUCT('[3]Cap Ref'!$F$71:$AL$87,('[3]Cap Ref'!$D$71:$D$87=C787)*('[3]Cap Ref'!$F$70:$AL$70=A787)*('[3]Cap Ref'!$F$69:$AL$69=D787))/5)</f>
        <v>-4.5672546060000005</v>
      </c>
      <c r="G787">
        <f t="shared" si="12"/>
        <v>5.7461963152000006</v>
      </c>
    </row>
    <row r="788" spans="1:7">
      <c r="A788">
        <v>2030</v>
      </c>
      <c r="B788" t="s">
        <v>33</v>
      </c>
      <c r="C788" t="s">
        <v>4</v>
      </c>
      <c r="D788" t="s">
        <v>26</v>
      </c>
      <c r="E788" cm="1">
        <f t="array" ref="E788">IF(A788=2025,SUMPRODUCT('[3]Cap Ref'!$F$30:$AL$46,('[3]Cap Ref'!$D$30:$D$46=C788)*('[3]Cap Ref'!$F$29:$AL$29=A788)*('[3]Cap Ref'!$F$28:$AL$28=D788))/4,SUMPRODUCT('[3]Cap Ref'!$F$30:$AL$46,('[3]Cap Ref'!$D$30:$D$46=C788)*('[3]Cap Ref'!$F$29:$AL$29=A788)*('[3]Cap Ref'!$F$28:$AL$28=D788))/5)</f>
        <v>0</v>
      </c>
      <c r="F788" cm="1">
        <f t="array" ref="F788">IF(A788=2025,SUMPRODUCT('[3]Cap Ref'!$F$71:$AL$87,('[3]Cap Ref'!$D$71:$D$87=C788)*('[3]Cap Ref'!$F$70:$AL$70=A788)*('[3]Cap Ref'!$F$69:$AL$69=D788))/4,SUMPRODUCT('[3]Cap Ref'!$F$71:$AL$87,('[3]Cap Ref'!$D$71:$D$87=C788)*('[3]Cap Ref'!$F$70:$AL$70=A788)*('[3]Cap Ref'!$F$69:$AL$69=D788))/5)</f>
        <v>0</v>
      </c>
      <c r="G788">
        <f t="shared" si="12"/>
        <v>0</v>
      </c>
    </row>
    <row r="789" spans="1:7">
      <c r="A789">
        <v>2030</v>
      </c>
      <c r="B789" t="s">
        <v>33</v>
      </c>
      <c r="C789" t="s">
        <v>5</v>
      </c>
      <c r="D789" t="s">
        <v>26</v>
      </c>
      <c r="E789" cm="1">
        <f t="array" ref="E789">IF(A789=2025,SUMPRODUCT('[3]Cap Ref'!$F$30:$AL$46,('[3]Cap Ref'!$D$30:$D$46=C789)*('[3]Cap Ref'!$F$29:$AL$29=A789)*('[3]Cap Ref'!$F$28:$AL$28=D789))/4,SUMPRODUCT('[3]Cap Ref'!$F$30:$AL$46,('[3]Cap Ref'!$D$30:$D$46=C789)*('[3]Cap Ref'!$F$29:$AL$29=A789)*('[3]Cap Ref'!$F$28:$AL$28=D789))/5)</f>
        <v>22.258632847665069</v>
      </c>
      <c r="F789" cm="1">
        <f t="array" ref="F789">IF(A789=2025,SUMPRODUCT('[3]Cap Ref'!$F$71:$AL$87,('[3]Cap Ref'!$D$71:$D$87=C789)*('[3]Cap Ref'!$F$70:$AL$70=A789)*('[3]Cap Ref'!$F$69:$AL$69=D789))/4,SUMPRODUCT('[3]Cap Ref'!$F$71:$AL$87,('[3]Cap Ref'!$D$71:$D$87=C789)*('[3]Cap Ref'!$F$70:$AL$70=A789)*('[3]Cap Ref'!$F$69:$AL$69=D789))/5)</f>
        <v>-10.922981751297186</v>
      </c>
      <c r="G789">
        <f t="shared" si="12"/>
        <v>33.181614598962256</v>
      </c>
    </row>
    <row r="790" spans="1:7">
      <c r="A790">
        <v>2030</v>
      </c>
      <c r="B790" t="s">
        <v>33</v>
      </c>
      <c r="C790" t="s">
        <v>6</v>
      </c>
      <c r="D790" t="s">
        <v>26</v>
      </c>
      <c r="E790" cm="1">
        <f t="array" ref="E790">IF(A790=2025,SUMPRODUCT('[3]Cap Ref'!$F$30:$AL$46,('[3]Cap Ref'!$D$30:$D$46=C790)*('[3]Cap Ref'!$F$29:$AL$29=A790)*('[3]Cap Ref'!$F$28:$AL$28=D790))/4,SUMPRODUCT('[3]Cap Ref'!$F$30:$AL$46,('[3]Cap Ref'!$D$30:$D$46=C790)*('[3]Cap Ref'!$F$29:$AL$29=A790)*('[3]Cap Ref'!$F$28:$AL$28=D790))/5)</f>
        <v>0.10712271580000002</v>
      </c>
      <c r="F790" cm="1">
        <f t="array" ref="F790">IF(A790=2025,SUMPRODUCT('[3]Cap Ref'!$F$71:$AL$87,('[3]Cap Ref'!$D$71:$D$87=C790)*('[3]Cap Ref'!$F$70:$AL$70=A790)*('[3]Cap Ref'!$F$69:$AL$69=D790))/4,SUMPRODUCT('[3]Cap Ref'!$F$71:$AL$87,('[3]Cap Ref'!$D$71:$D$87=C790)*('[3]Cap Ref'!$F$70:$AL$70=A790)*('[3]Cap Ref'!$F$69:$AL$69=D790))/5)</f>
        <v>5.9512619888888896E-2</v>
      </c>
      <c r="G790">
        <f t="shared" si="12"/>
        <v>4.7610095911111122E-2</v>
      </c>
    </row>
    <row r="791" spans="1:7">
      <c r="A791">
        <v>2030</v>
      </c>
      <c r="B791" t="s">
        <v>33</v>
      </c>
      <c r="C791" t="s">
        <v>7</v>
      </c>
      <c r="D791" t="s">
        <v>26</v>
      </c>
      <c r="E791" cm="1">
        <f t="array" ref="E791">IF(A791=2025,SUMPRODUCT('[3]Cap Ref'!$F$30:$AL$46,('[3]Cap Ref'!$D$30:$D$46=C791)*('[3]Cap Ref'!$F$29:$AL$29=A791)*('[3]Cap Ref'!$F$28:$AL$28=D791))/4,SUMPRODUCT('[3]Cap Ref'!$F$30:$AL$46,('[3]Cap Ref'!$D$30:$D$46=C791)*('[3]Cap Ref'!$F$29:$AL$29=A791)*('[3]Cap Ref'!$F$28:$AL$28=D791))/5)</f>
        <v>57.975890408157603</v>
      </c>
      <c r="F791" cm="1">
        <f t="array" ref="F791">IF(A791=2025,SUMPRODUCT('[3]Cap Ref'!$F$71:$AL$87,('[3]Cap Ref'!$D$71:$D$87=C791)*('[3]Cap Ref'!$F$70:$AL$70=A791)*('[3]Cap Ref'!$F$69:$AL$69=D791))/4,SUMPRODUCT('[3]Cap Ref'!$F$71:$AL$87,('[3]Cap Ref'!$D$71:$D$87=C791)*('[3]Cap Ref'!$F$70:$AL$70=A791)*('[3]Cap Ref'!$F$69:$AL$69=D791))/5)</f>
        <v>1.0866057823097777</v>
      </c>
      <c r="G791">
        <f t="shared" si="12"/>
        <v>56.889284625847829</v>
      </c>
    </row>
    <row r="792" spans="1:7">
      <c r="A792">
        <v>2030</v>
      </c>
      <c r="B792" t="s">
        <v>33</v>
      </c>
      <c r="C792" t="s">
        <v>8</v>
      </c>
      <c r="D792" t="s">
        <v>26</v>
      </c>
      <c r="E792" cm="1">
        <f t="array" ref="E792">IF(A792=2025,SUMPRODUCT('[3]Cap Ref'!$F$30:$AL$46,('[3]Cap Ref'!$D$30:$D$46=C792)*('[3]Cap Ref'!$F$29:$AL$29=A792)*('[3]Cap Ref'!$F$28:$AL$28=D792))/4,SUMPRODUCT('[3]Cap Ref'!$F$30:$AL$46,('[3]Cap Ref'!$D$30:$D$46=C792)*('[3]Cap Ref'!$F$29:$AL$29=A792)*('[3]Cap Ref'!$F$28:$AL$28=D792))/5)</f>
        <v>0.65623274679999999</v>
      </c>
      <c r="F792" cm="1">
        <f t="array" ref="F792">IF(A792=2025,SUMPRODUCT('[3]Cap Ref'!$F$71:$AL$87,('[3]Cap Ref'!$D$71:$D$87=C792)*('[3]Cap Ref'!$F$70:$AL$70=A792)*('[3]Cap Ref'!$F$69:$AL$69=D792))/4,SUMPRODUCT('[3]Cap Ref'!$F$71:$AL$87,('[3]Cap Ref'!$D$71:$D$87=C792)*('[3]Cap Ref'!$F$70:$AL$70=A792)*('[3]Cap Ref'!$F$69:$AL$69=D792))/5)</f>
        <v>0.36457374822222227</v>
      </c>
      <c r="G792">
        <f t="shared" si="12"/>
        <v>0.29165899857777772</v>
      </c>
    </row>
    <row r="793" spans="1:7">
      <c r="A793">
        <v>2030</v>
      </c>
      <c r="B793" t="s">
        <v>33</v>
      </c>
      <c r="C793" t="s">
        <v>9</v>
      </c>
      <c r="D793" t="s">
        <v>26</v>
      </c>
      <c r="E793" cm="1">
        <f t="array" ref="E793">IF(A793=2025,SUMPRODUCT('[3]Cap Ref'!$F$30:$AL$46,('[3]Cap Ref'!$D$30:$D$46=C793)*('[3]Cap Ref'!$F$29:$AL$29=A793)*('[3]Cap Ref'!$F$28:$AL$28=D793))/4,SUMPRODUCT('[3]Cap Ref'!$F$30:$AL$46,('[3]Cap Ref'!$D$30:$D$46=C793)*('[3]Cap Ref'!$F$29:$AL$29=A793)*('[3]Cap Ref'!$F$28:$AL$28=D793))/5)</f>
        <v>49.909792980199995</v>
      </c>
      <c r="F793" cm="1">
        <f t="array" ref="F793">IF(A793=2025,SUMPRODUCT('[3]Cap Ref'!$F$71:$AL$87,('[3]Cap Ref'!$D$71:$D$87=C793)*('[3]Cap Ref'!$F$70:$AL$70=A793)*('[3]Cap Ref'!$F$69:$AL$69=D793))/4,SUMPRODUCT('[3]Cap Ref'!$F$71:$AL$87,('[3]Cap Ref'!$D$71:$D$87=C793)*('[3]Cap Ref'!$F$70:$AL$70=A793)*('[3]Cap Ref'!$F$69:$AL$69=D793))/5)</f>
        <v>4.1721072112222206</v>
      </c>
      <c r="G793">
        <f t="shared" si="12"/>
        <v>45.737685768977776</v>
      </c>
    </row>
    <row r="794" spans="1:7">
      <c r="A794">
        <v>2030</v>
      </c>
      <c r="B794" t="s">
        <v>33</v>
      </c>
      <c r="C794" t="s">
        <v>10</v>
      </c>
      <c r="D794" t="s">
        <v>26</v>
      </c>
      <c r="E794" cm="1">
        <f t="array" ref="E794">IF(A794=2025,SUMPRODUCT('[3]Cap Ref'!$F$30:$AL$46,('[3]Cap Ref'!$D$30:$D$46=C794)*('[3]Cap Ref'!$F$29:$AL$29=A794)*('[3]Cap Ref'!$F$28:$AL$28=D794))/4,SUMPRODUCT('[3]Cap Ref'!$F$30:$AL$46,('[3]Cap Ref'!$D$30:$D$46=C794)*('[3]Cap Ref'!$F$29:$AL$29=A794)*('[3]Cap Ref'!$F$28:$AL$28=D794))/5)</f>
        <v>0</v>
      </c>
      <c r="F794" cm="1">
        <f t="array" ref="F794">IF(A794=2025,SUMPRODUCT('[3]Cap Ref'!$F$71:$AL$87,('[3]Cap Ref'!$D$71:$D$87=C794)*('[3]Cap Ref'!$F$70:$AL$70=A794)*('[3]Cap Ref'!$F$69:$AL$69=D794))/4,SUMPRODUCT('[3]Cap Ref'!$F$71:$AL$87,('[3]Cap Ref'!$D$71:$D$87=C794)*('[3]Cap Ref'!$F$70:$AL$70=A794)*('[3]Cap Ref'!$F$69:$AL$69=D794))/5)</f>
        <v>0</v>
      </c>
      <c r="G794">
        <f t="shared" si="12"/>
        <v>0</v>
      </c>
    </row>
    <row r="795" spans="1:7">
      <c r="A795">
        <v>2030</v>
      </c>
      <c r="B795" t="s">
        <v>33</v>
      </c>
      <c r="C795" t="s">
        <v>11</v>
      </c>
      <c r="D795" t="s">
        <v>26</v>
      </c>
      <c r="E795" cm="1">
        <f t="array" ref="E795">IF(A795=2025,SUMPRODUCT('[3]Cap Ref'!$F$30:$AL$46,('[3]Cap Ref'!$D$30:$D$46=C795)*('[3]Cap Ref'!$F$29:$AL$29=A795)*('[3]Cap Ref'!$F$28:$AL$28=D795))/4,SUMPRODUCT('[3]Cap Ref'!$F$30:$AL$46,('[3]Cap Ref'!$D$30:$D$46=C795)*('[3]Cap Ref'!$F$29:$AL$29=A795)*('[3]Cap Ref'!$F$28:$AL$28=D795))/5)</f>
        <v>41.524441875400001</v>
      </c>
      <c r="F795" cm="1">
        <f t="array" ref="F795">IF(A795=2025,SUMPRODUCT('[3]Cap Ref'!$F$71:$AL$87,('[3]Cap Ref'!$D$71:$D$87=C795)*('[3]Cap Ref'!$F$70:$AL$70=A795)*('[3]Cap Ref'!$F$69:$AL$69=D795))/4,SUMPRODUCT('[3]Cap Ref'!$F$71:$AL$87,('[3]Cap Ref'!$D$71:$D$87=C795)*('[3]Cap Ref'!$F$70:$AL$70=A795)*('[3]Cap Ref'!$F$69:$AL$69=D795))/5)</f>
        <v>4.7358010418888856</v>
      </c>
      <c r="G795">
        <f t="shared" si="12"/>
        <v>36.788640833511117</v>
      </c>
    </row>
    <row r="796" spans="1:7">
      <c r="A796">
        <v>2030</v>
      </c>
      <c r="B796" t="s">
        <v>33</v>
      </c>
      <c r="C796" t="s">
        <v>12</v>
      </c>
      <c r="D796" t="s">
        <v>26</v>
      </c>
      <c r="E796" cm="1">
        <f t="array" ref="E796">IF(A796=2025,SUMPRODUCT('[3]Cap Ref'!$F$30:$AL$46,('[3]Cap Ref'!$D$30:$D$46=C796)*('[3]Cap Ref'!$F$29:$AL$29=A796)*('[3]Cap Ref'!$F$28:$AL$28=D796))/4,SUMPRODUCT('[3]Cap Ref'!$F$30:$AL$46,('[3]Cap Ref'!$D$30:$D$46=C796)*('[3]Cap Ref'!$F$29:$AL$29=A796)*('[3]Cap Ref'!$F$28:$AL$28=D796))/5)</f>
        <v>29.638593675399999</v>
      </c>
      <c r="F796" cm="1">
        <f t="array" ref="F796">IF(A796=2025,SUMPRODUCT('[3]Cap Ref'!$F$71:$AL$87,('[3]Cap Ref'!$D$71:$D$87=C796)*('[3]Cap Ref'!$F$70:$AL$70=A796)*('[3]Cap Ref'!$F$69:$AL$69=D796))/4,SUMPRODUCT('[3]Cap Ref'!$F$71:$AL$87,('[3]Cap Ref'!$D$71:$D$87=C796)*('[3]Cap Ref'!$F$70:$AL$70=A796)*('[3]Cap Ref'!$F$69:$AL$69=D796))/5)</f>
        <v>9.5769964863333339</v>
      </c>
      <c r="G796">
        <f t="shared" si="12"/>
        <v>20.061597189066667</v>
      </c>
    </row>
    <row r="797" spans="1:7">
      <c r="A797">
        <v>2030</v>
      </c>
      <c r="B797" t="s">
        <v>33</v>
      </c>
      <c r="C797" t="s">
        <v>13</v>
      </c>
      <c r="D797" t="s">
        <v>26</v>
      </c>
      <c r="E797" cm="1">
        <f t="array" ref="E797">IF(A797=2025,SUMPRODUCT('[3]Cap Ref'!$F$30:$AL$46,('[3]Cap Ref'!$D$30:$D$46=C797)*('[3]Cap Ref'!$F$29:$AL$29=A797)*('[3]Cap Ref'!$F$28:$AL$28=D797))/4,SUMPRODUCT('[3]Cap Ref'!$F$30:$AL$46,('[3]Cap Ref'!$D$30:$D$46=C797)*('[3]Cap Ref'!$F$29:$AL$29=A797)*('[3]Cap Ref'!$F$28:$AL$28=D797))/5)</f>
        <v>14.838502503380701</v>
      </c>
      <c r="F797" cm="1">
        <f t="array" ref="F797">IF(A797=2025,SUMPRODUCT('[3]Cap Ref'!$F$71:$AL$87,('[3]Cap Ref'!$D$71:$D$87=C797)*('[3]Cap Ref'!$F$70:$AL$70=A797)*('[3]Cap Ref'!$F$69:$AL$69=D797))/4,SUMPRODUCT('[3]Cap Ref'!$F$71:$AL$87,('[3]Cap Ref'!$D$71:$D$87=C797)*('[3]Cap Ref'!$F$70:$AL$70=A797)*('[3]Cap Ref'!$F$69:$AL$69=D797))/5)</f>
        <v>4.5769458352115011</v>
      </c>
      <c r="G797">
        <f t="shared" si="12"/>
        <v>10.261556668169199</v>
      </c>
    </row>
    <row r="798" spans="1:7">
      <c r="A798">
        <v>2030</v>
      </c>
      <c r="B798" t="s">
        <v>33</v>
      </c>
      <c r="C798" t="s">
        <v>14</v>
      </c>
      <c r="D798" t="s">
        <v>26</v>
      </c>
      <c r="E798" cm="1">
        <f t="array" ref="E798">IF(A798=2025,SUMPRODUCT('[3]Cap Ref'!$F$30:$AL$46,('[3]Cap Ref'!$D$30:$D$46=C798)*('[3]Cap Ref'!$F$29:$AL$29=A798)*('[3]Cap Ref'!$F$28:$AL$28=D798))/4,SUMPRODUCT('[3]Cap Ref'!$F$30:$AL$46,('[3]Cap Ref'!$D$30:$D$46=C798)*('[3]Cap Ref'!$F$29:$AL$29=A798)*('[3]Cap Ref'!$F$28:$AL$28=D798))/5)</f>
        <v>0</v>
      </c>
      <c r="F798" cm="1">
        <f t="array" ref="F798">IF(A798=2025,SUMPRODUCT('[3]Cap Ref'!$F$71:$AL$87,('[3]Cap Ref'!$D$71:$D$87=C798)*('[3]Cap Ref'!$F$70:$AL$70=A798)*('[3]Cap Ref'!$F$69:$AL$69=D798))/4,SUMPRODUCT('[3]Cap Ref'!$F$71:$AL$87,('[3]Cap Ref'!$D$71:$D$87=C798)*('[3]Cap Ref'!$F$70:$AL$70=A798)*('[3]Cap Ref'!$F$69:$AL$69=D798))/5)</f>
        <v>0</v>
      </c>
      <c r="G798">
        <f t="shared" si="12"/>
        <v>0</v>
      </c>
    </row>
    <row r="799" spans="1:7">
      <c r="A799">
        <v>2030</v>
      </c>
      <c r="B799" t="s">
        <v>33</v>
      </c>
      <c r="C799" t="s">
        <v>15</v>
      </c>
      <c r="D799" t="s">
        <v>26</v>
      </c>
      <c r="E799" cm="1">
        <f t="array" ref="E799">IF(A799=2025,SUMPRODUCT('[3]Cap Ref'!$F$30:$AL$46,('[3]Cap Ref'!$D$30:$D$46=C799)*('[3]Cap Ref'!$F$29:$AL$29=A799)*('[3]Cap Ref'!$F$28:$AL$28=D799))/4,SUMPRODUCT('[3]Cap Ref'!$F$30:$AL$46,('[3]Cap Ref'!$D$30:$D$46=C799)*('[3]Cap Ref'!$F$29:$AL$29=A799)*('[3]Cap Ref'!$F$28:$AL$28=D799))/5)</f>
        <v>11.1091530124</v>
      </c>
      <c r="F799" cm="1">
        <f t="array" ref="F799">IF(A799=2025,SUMPRODUCT('[3]Cap Ref'!$F$71:$AL$87,('[3]Cap Ref'!$D$71:$D$87=C799)*('[3]Cap Ref'!$F$70:$AL$70=A799)*('[3]Cap Ref'!$F$69:$AL$69=D799))/4,SUMPRODUCT('[3]Cap Ref'!$F$71:$AL$87,('[3]Cap Ref'!$D$71:$D$87=C799)*('[3]Cap Ref'!$F$70:$AL$70=A799)*('[3]Cap Ref'!$F$69:$AL$69=D799))/5)</f>
        <v>3.0828627846666663</v>
      </c>
      <c r="G799">
        <f t="shared" si="12"/>
        <v>8.0262902277333339</v>
      </c>
    </row>
    <row r="800" spans="1:7">
      <c r="A800">
        <v>2030</v>
      </c>
      <c r="B800" t="s">
        <v>33</v>
      </c>
      <c r="C800" t="s">
        <v>16</v>
      </c>
      <c r="D800" t="s">
        <v>26</v>
      </c>
      <c r="E800" cm="1">
        <f t="array" ref="E800">IF(A800=2025,SUMPRODUCT('[3]Cap Ref'!$F$30:$AL$46,('[3]Cap Ref'!$D$30:$D$46=C800)*('[3]Cap Ref'!$F$29:$AL$29=A800)*('[3]Cap Ref'!$F$28:$AL$28=D800))/4,SUMPRODUCT('[3]Cap Ref'!$F$30:$AL$46,('[3]Cap Ref'!$D$30:$D$46=C800)*('[3]Cap Ref'!$F$29:$AL$29=A800)*('[3]Cap Ref'!$F$28:$AL$28=D800))/5)</f>
        <v>1.3898600000000001</v>
      </c>
      <c r="F800" cm="1">
        <f t="array" ref="F800">IF(A800=2025,SUMPRODUCT('[3]Cap Ref'!$F$71:$AL$87,('[3]Cap Ref'!$D$71:$D$87=C800)*('[3]Cap Ref'!$F$70:$AL$70=A800)*('[3]Cap Ref'!$F$69:$AL$69=D800))/4,SUMPRODUCT('[3]Cap Ref'!$F$71:$AL$87,('[3]Cap Ref'!$D$71:$D$87=C800)*('[3]Cap Ref'!$F$70:$AL$70=A800)*('[3]Cap Ref'!$F$69:$AL$69=D800))/5)</f>
        <v>0.77214444444444452</v>
      </c>
      <c r="G800">
        <f t="shared" si="12"/>
        <v>0.61771555555555557</v>
      </c>
    </row>
    <row r="801" spans="1:7">
      <c r="A801">
        <v>2035</v>
      </c>
      <c r="B801" t="s">
        <v>33</v>
      </c>
      <c r="C801" t="s">
        <v>0</v>
      </c>
      <c r="D801" t="s">
        <v>26</v>
      </c>
      <c r="E801" cm="1">
        <f t="array" ref="E801">IF(A801=2025,SUMPRODUCT('[3]Cap Ref'!$F$30:$AL$46,('[3]Cap Ref'!$D$30:$D$46=C801)*('[3]Cap Ref'!$F$29:$AL$29=A801)*('[3]Cap Ref'!$F$28:$AL$28=D801))/4,SUMPRODUCT('[3]Cap Ref'!$F$30:$AL$46,('[3]Cap Ref'!$D$30:$D$46=C801)*('[3]Cap Ref'!$F$29:$AL$29=A801)*('[3]Cap Ref'!$F$28:$AL$28=D801))/5)</f>
        <v>-3.5475506572</v>
      </c>
      <c r="F801" cm="1">
        <f t="array" ref="F801">IF(A801=2025,SUMPRODUCT('[3]Cap Ref'!$F$71:$AL$87,('[3]Cap Ref'!$D$71:$D$87=C801)*('[3]Cap Ref'!$F$70:$AL$70=A801)*('[3]Cap Ref'!$F$69:$AL$69=D801))/4,SUMPRODUCT('[3]Cap Ref'!$F$71:$AL$87,('[3]Cap Ref'!$D$71:$D$87=C801)*('[3]Cap Ref'!$F$70:$AL$70=A801)*('[3]Cap Ref'!$F$69:$AL$69=D801))/5)</f>
        <v>-3.5475506572</v>
      </c>
      <c r="G801">
        <f t="shared" si="12"/>
        <v>0</v>
      </c>
    </row>
    <row r="802" spans="1:7">
      <c r="A802">
        <v>2035</v>
      </c>
      <c r="B802" t="s">
        <v>33</v>
      </c>
      <c r="C802" t="s">
        <v>1</v>
      </c>
      <c r="D802" t="s">
        <v>26</v>
      </c>
      <c r="E802" cm="1">
        <f t="array" ref="E802">IF(A802=2025,SUMPRODUCT('[3]Cap Ref'!$F$30:$AL$46,('[3]Cap Ref'!$D$30:$D$46=C802)*('[3]Cap Ref'!$F$29:$AL$29=A802)*('[3]Cap Ref'!$F$28:$AL$28=D802))/4,SUMPRODUCT('[3]Cap Ref'!$F$30:$AL$46,('[3]Cap Ref'!$D$30:$D$46=C802)*('[3]Cap Ref'!$F$29:$AL$29=A802)*('[3]Cap Ref'!$F$28:$AL$28=D802))/5)</f>
        <v>0</v>
      </c>
      <c r="F802" cm="1">
        <f t="array" ref="F802">IF(A802=2025,SUMPRODUCT('[3]Cap Ref'!$F$71:$AL$87,('[3]Cap Ref'!$D$71:$D$87=C802)*('[3]Cap Ref'!$F$70:$AL$70=A802)*('[3]Cap Ref'!$F$69:$AL$69=D802))/4,SUMPRODUCT('[3]Cap Ref'!$F$71:$AL$87,('[3]Cap Ref'!$D$71:$D$87=C802)*('[3]Cap Ref'!$F$70:$AL$70=A802)*('[3]Cap Ref'!$F$69:$AL$69=D802))/5)</f>
        <v>0</v>
      </c>
      <c r="G802">
        <f t="shared" si="12"/>
        <v>0</v>
      </c>
    </row>
    <row r="803" spans="1:7">
      <c r="A803">
        <v>2035</v>
      </c>
      <c r="B803" t="s">
        <v>33</v>
      </c>
      <c r="C803" t="s">
        <v>2</v>
      </c>
      <c r="D803" t="s">
        <v>26</v>
      </c>
      <c r="E803" cm="1">
        <f t="array" ref="E803">IF(A803=2025,SUMPRODUCT('[3]Cap Ref'!$F$30:$AL$46,('[3]Cap Ref'!$D$30:$D$46=C803)*('[3]Cap Ref'!$F$29:$AL$29=A803)*('[3]Cap Ref'!$F$28:$AL$28=D803))/4,SUMPRODUCT('[3]Cap Ref'!$F$30:$AL$46,('[3]Cap Ref'!$D$30:$D$46=C803)*('[3]Cap Ref'!$F$29:$AL$29=A803)*('[3]Cap Ref'!$F$28:$AL$28=D803))/5)</f>
        <v>0.57499999999999996</v>
      </c>
      <c r="F803" cm="1">
        <f t="array" ref="F803">IF(A803=2025,SUMPRODUCT('[3]Cap Ref'!$F$71:$AL$87,('[3]Cap Ref'!$D$71:$D$87=C803)*('[3]Cap Ref'!$F$70:$AL$70=A803)*('[3]Cap Ref'!$F$69:$AL$69=D803))/4,SUMPRODUCT('[3]Cap Ref'!$F$71:$AL$87,('[3]Cap Ref'!$D$71:$D$87=C803)*('[3]Cap Ref'!$F$70:$AL$70=A803)*('[3]Cap Ref'!$F$69:$AL$69=D803))/5)</f>
        <v>0.57499999999999996</v>
      </c>
      <c r="G803">
        <f t="shared" si="12"/>
        <v>0</v>
      </c>
    </row>
    <row r="804" spans="1:7">
      <c r="A804">
        <v>2035</v>
      </c>
      <c r="B804" t="s">
        <v>33</v>
      </c>
      <c r="C804" t="s">
        <v>3</v>
      </c>
      <c r="D804" t="s">
        <v>26</v>
      </c>
      <c r="E804" cm="1">
        <f t="array" ref="E804">IF(A804=2025,SUMPRODUCT('[3]Cap Ref'!$F$30:$AL$46,('[3]Cap Ref'!$D$30:$D$46=C804)*('[3]Cap Ref'!$F$29:$AL$29=A804)*('[3]Cap Ref'!$F$28:$AL$28=D804))/4,SUMPRODUCT('[3]Cap Ref'!$F$30:$AL$46,('[3]Cap Ref'!$D$30:$D$46=C804)*('[3]Cap Ref'!$F$29:$AL$29=A804)*('[3]Cap Ref'!$F$28:$AL$28=D804))/5)</f>
        <v>1.7898560599999946E-2</v>
      </c>
      <c r="F804" cm="1">
        <f t="array" ref="F804">IF(A804=2025,SUMPRODUCT('[3]Cap Ref'!$F$71:$AL$87,('[3]Cap Ref'!$D$71:$D$87=C804)*('[3]Cap Ref'!$F$70:$AL$70=A804)*('[3]Cap Ref'!$F$69:$AL$69=D804))/4,SUMPRODUCT('[3]Cap Ref'!$F$71:$AL$87,('[3]Cap Ref'!$D$71:$D$87=C804)*('[3]Cap Ref'!$F$70:$AL$70=A804)*('[3]Cap Ref'!$F$69:$AL$69=D804))/5)</f>
        <v>1.7898560599999946E-2</v>
      </c>
      <c r="G804">
        <f t="shared" si="12"/>
        <v>0</v>
      </c>
    </row>
    <row r="805" spans="1:7">
      <c r="A805">
        <v>2035</v>
      </c>
      <c r="B805" t="s">
        <v>33</v>
      </c>
      <c r="C805" t="s">
        <v>4</v>
      </c>
      <c r="D805" t="s">
        <v>26</v>
      </c>
      <c r="E805" cm="1">
        <f t="array" ref="E805">IF(A805=2025,SUMPRODUCT('[3]Cap Ref'!$F$30:$AL$46,('[3]Cap Ref'!$D$30:$D$46=C805)*('[3]Cap Ref'!$F$29:$AL$29=A805)*('[3]Cap Ref'!$F$28:$AL$28=D805))/4,SUMPRODUCT('[3]Cap Ref'!$F$30:$AL$46,('[3]Cap Ref'!$D$30:$D$46=C805)*('[3]Cap Ref'!$F$29:$AL$29=A805)*('[3]Cap Ref'!$F$28:$AL$28=D805))/5)</f>
        <v>0</v>
      </c>
      <c r="F805" cm="1">
        <f t="array" ref="F805">IF(A805=2025,SUMPRODUCT('[3]Cap Ref'!$F$71:$AL$87,('[3]Cap Ref'!$D$71:$D$87=C805)*('[3]Cap Ref'!$F$70:$AL$70=A805)*('[3]Cap Ref'!$F$69:$AL$69=D805))/4,SUMPRODUCT('[3]Cap Ref'!$F$71:$AL$87,('[3]Cap Ref'!$D$71:$D$87=C805)*('[3]Cap Ref'!$F$70:$AL$70=A805)*('[3]Cap Ref'!$F$69:$AL$69=D805))/5)</f>
        <v>0</v>
      </c>
      <c r="G805">
        <f t="shared" si="12"/>
        <v>0</v>
      </c>
    </row>
    <row r="806" spans="1:7">
      <c r="A806">
        <v>2035</v>
      </c>
      <c r="B806" t="s">
        <v>33</v>
      </c>
      <c r="C806" t="s">
        <v>5</v>
      </c>
      <c r="D806" t="s">
        <v>26</v>
      </c>
      <c r="E806" cm="1">
        <f t="array" ref="E806">IF(A806=2025,SUMPRODUCT('[3]Cap Ref'!$F$30:$AL$46,('[3]Cap Ref'!$D$30:$D$46=C806)*('[3]Cap Ref'!$F$29:$AL$29=A806)*('[3]Cap Ref'!$F$28:$AL$28=D806))/4,SUMPRODUCT('[3]Cap Ref'!$F$30:$AL$46,('[3]Cap Ref'!$D$30:$D$46=C806)*('[3]Cap Ref'!$F$29:$AL$29=A806)*('[3]Cap Ref'!$F$28:$AL$28=D806))/5)</f>
        <v>-4.7068273957999995</v>
      </c>
      <c r="F806" cm="1">
        <f t="array" ref="F806">IF(A806=2025,SUMPRODUCT('[3]Cap Ref'!$F$71:$AL$87,('[3]Cap Ref'!$D$71:$D$87=C806)*('[3]Cap Ref'!$F$70:$AL$70=A806)*('[3]Cap Ref'!$F$69:$AL$69=D806))/4,SUMPRODUCT('[3]Cap Ref'!$F$71:$AL$87,('[3]Cap Ref'!$D$71:$D$87=C806)*('[3]Cap Ref'!$F$70:$AL$70=A806)*('[3]Cap Ref'!$F$69:$AL$69=D806))/5)</f>
        <v>-4.7068273957999995</v>
      </c>
      <c r="G806">
        <f t="shared" si="12"/>
        <v>0</v>
      </c>
    </row>
    <row r="807" spans="1:7">
      <c r="A807">
        <v>2035</v>
      </c>
      <c r="B807" t="s">
        <v>33</v>
      </c>
      <c r="C807" t="s">
        <v>6</v>
      </c>
      <c r="D807" t="s">
        <v>26</v>
      </c>
      <c r="E807" cm="1">
        <f t="array" ref="E807">IF(A807=2025,SUMPRODUCT('[3]Cap Ref'!$F$30:$AL$46,('[3]Cap Ref'!$D$30:$D$46=C807)*('[3]Cap Ref'!$F$29:$AL$29=A807)*('[3]Cap Ref'!$F$28:$AL$28=D807))/4,SUMPRODUCT('[3]Cap Ref'!$F$30:$AL$46,('[3]Cap Ref'!$D$30:$D$46=C807)*('[3]Cap Ref'!$F$29:$AL$29=A807)*('[3]Cap Ref'!$F$28:$AL$28=D807))/5)</f>
        <v>0</v>
      </c>
      <c r="F807" cm="1">
        <f t="array" ref="F807">IF(A807=2025,SUMPRODUCT('[3]Cap Ref'!$F$71:$AL$87,('[3]Cap Ref'!$D$71:$D$87=C807)*('[3]Cap Ref'!$F$70:$AL$70=A807)*('[3]Cap Ref'!$F$69:$AL$69=D807))/4,SUMPRODUCT('[3]Cap Ref'!$F$71:$AL$87,('[3]Cap Ref'!$D$71:$D$87=C807)*('[3]Cap Ref'!$F$70:$AL$70=A807)*('[3]Cap Ref'!$F$69:$AL$69=D807))/5)</f>
        <v>0</v>
      </c>
      <c r="G807">
        <f t="shared" si="12"/>
        <v>0</v>
      </c>
    </row>
    <row r="808" spans="1:7">
      <c r="A808">
        <v>2035</v>
      </c>
      <c r="B808" t="s">
        <v>33</v>
      </c>
      <c r="C808" t="s">
        <v>7</v>
      </c>
      <c r="D808" t="s">
        <v>26</v>
      </c>
      <c r="E808" cm="1">
        <f t="array" ref="E808">IF(A808=2025,SUMPRODUCT('[3]Cap Ref'!$F$30:$AL$46,('[3]Cap Ref'!$D$30:$D$46=C808)*('[3]Cap Ref'!$F$29:$AL$29=A808)*('[3]Cap Ref'!$F$28:$AL$28=D808))/4,SUMPRODUCT('[3]Cap Ref'!$F$30:$AL$46,('[3]Cap Ref'!$D$30:$D$46=C808)*('[3]Cap Ref'!$F$29:$AL$29=A808)*('[3]Cap Ref'!$F$28:$AL$28=D808))/5)</f>
        <v>2.799385755000003</v>
      </c>
      <c r="F808" cm="1">
        <f t="array" ref="F808">IF(A808=2025,SUMPRODUCT('[3]Cap Ref'!$F$71:$AL$87,('[3]Cap Ref'!$D$71:$D$87=C808)*('[3]Cap Ref'!$F$70:$AL$70=A808)*('[3]Cap Ref'!$F$69:$AL$69=D808))/4,SUMPRODUCT('[3]Cap Ref'!$F$71:$AL$87,('[3]Cap Ref'!$D$71:$D$87=C808)*('[3]Cap Ref'!$F$70:$AL$70=A808)*('[3]Cap Ref'!$F$69:$AL$69=D808))/5)</f>
        <v>2.799385755000003</v>
      </c>
      <c r="G808">
        <f t="shared" si="12"/>
        <v>0</v>
      </c>
    </row>
    <row r="809" spans="1:7">
      <c r="A809">
        <v>2035</v>
      </c>
      <c r="B809" t="s">
        <v>33</v>
      </c>
      <c r="C809" t="s">
        <v>8</v>
      </c>
      <c r="D809" t="s">
        <v>26</v>
      </c>
      <c r="E809" cm="1">
        <f t="array" ref="E809">IF(A809=2025,SUMPRODUCT('[3]Cap Ref'!$F$30:$AL$46,('[3]Cap Ref'!$D$30:$D$46=C809)*('[3]Cap Ref'!$F$29:$AL$29=A809)*('[3]Cap Ref'!$F$28:$AL$28=D809))/4,SUMPRODUCT('[3]Cap Ref'!$F$30:$AL$46,('[3]Cap Ref'!$D$30:$D$46=C809)*('[3]Cap Ref'!$F$29:$AL$29=A809)*('[3]Cap Ref'!$F$28:$AL$28=D809))/5)</f>
        <v>0</v>
      </c>
      <c r="F809" cm="1">
        <f t="array" ref="F809">IF(A809=2025,SUMPRODUCT('[3]Cap Ref'!$F$71:$AL$87,('[3]Cap Ref'!$D$71:$D$87=C809)*('[3]Cap Ref'!$F$70:$AL$70=A809)*('[3]Cap Ref'!$F$69:$AL$69=D809))/4,SUMPRODUCT('[3]Cap Ref'!$F$71:$AL$87,('[3]Cap Ref'!$D$71:$D$87=C809)*('[3]Cap Ref'!$F$70:$AL$70=A809)*('[3]Cap Ref'!$F$69:$AL$69=D809))/5)</f>
        <v>0</v>
      </c>
      <c r="G809">
        <f t="shared" si="12"/>
        <v>0</v>
      </c>
    </row>
    <row r="810" spans="1:7">
      <c r="A810">
        <v>2035</v>
      </c>
      <c r="B810" t="s">
        <v>33</v>
      </c>
      <c r="C810" t="s">
        <v>9</v>
      </c>
      <c r="D810" t="s">
        <v>26</v>
      </c>
      <c r="E810" cm="1">
        <f t="array" ref="E810">IF(A810=2025,SUMPRODUCT('[3]Cap Ref'!$F$30:$AL$46,('[3]Cap Ref'!$D$30:$D$46=C810)*('[3]Cap Ref'!$F$29:$AL$29=A810)*('[3]Cap Ref'!$F$28:$AL$28=D810))/4,SUMPRODUCT('[3]Cap Ref'!$F$30:$AL$46,('[3]Cap Ref'!$D$30:$D$46=C810)*('[3]Cap Ref'!$F$29:$AL$29=A810)*('[3]Cap Ref'!$F$28:$AL$28=D810))/5)</f>
        <v>3.7593349710000097</v>
      </c>
      <c r="F810" cm="1">
        <f t="array" ref="F810">IF(A810=2025,SUMPRODUCT('[3]Cap Ref'!$F$71:$AL$87,('[3]Cap Ref'!$D$71:$D$87=C810)*('[3]Cap Ref'!$F$70:$AL$70=A810)*('[3]Cap Ref'!$F$69:$AL$69=D810))/4,SUMPRODUCT('[3]Cap Ref'!$F$71:$AL$87,('[3]Cap Ref'!$D$71:$D$87=C810)*('[3]Cap Ref'!$F$70:$AL$70=A810)*('[3]Cap Ref'!$F$69:$AL$69=D810))/5)</f>
        <v>3.7593349710000097</v>
      </c>
      <c r="G810">
        <f t="shared" si="12"/>
        <v>0</v>
      </c>
    </row>
    <row r="811" spans="1:7">
      <c r="A811">
        <v>2035</v>
      </c>
      <c r="B811" t="s">
        <v>33</v>
      </c>
      <c r="C811" t="s">
        <v>10</v>
      </c>
      <c r="D811" t="s">
        <v>26</v>
      </c>
      <c r="E811" cm="1">
        <f t="array" ref="E811">IF(A811=2025,SUMPRODUCT('[3]Cap Ref'!$F$30:$AL$46,('[3]Cap Ref'!$D$30:$D$46=C811)*('[3]Cap Ref'!$F$29:$AL$29=A811)*('[3]Cap Ref'!$F$28:$AL$28=D811))/4,SUMPRODUCT('[3]Cap Ref'!$F$30:$AL$46,('[3]Cap Ref'!$D$30:$D$46=C811)*('[3]Cap Ref'!$F$29:$AL$29=A811)*('[3]Cap Ref'!$F$28:$AL$28=D811))/5)</f>
        <v>0</v>
      </c>
      <c r="F811" cm="1">
        <f t="array" ref="F811">IF(A811=2025,SUMPRODUCT('[3]Cap Ref'!$F$71:$AL$87,('[3]Cap Ref'!$D$71:$D$87=C811)*('[3]Cap Ref'!$F$70:$AL$70=A811)*('[3]Cap Ref'!$F$69:$AL$69=D811))/4,SUMPRODUCT('[3]Cap Ref'!$F$71:$AL$87,('[3]Cap Ref'!$D$71:$D$87=C811)*('[3]Cap Ref'!$F$70:$AL$70=A811)*('[3]Cap Ref'!$F$69:$AL$69=D811))/5)</f>
        <v>0</v>
      </c>
      <c r="G811">
        <f t="shared" si="12"/>
        <v>0</v>
      </c>
    </row>
    <row r="812" spans="1:7">
      <c r="A812">
        <v>2035</v>
      </c>
      <c r="B812" t="s">
        <v>33</v>
      </c>
      <c r="C812" t="s">
        <v>11</v>
      </c>
      <c r="D812" t="s">
        <v>26</v>
      </c>
      <c r="E812" cm="1">
        <f t="array" ref="E812">IF(A812=2025,SUMPRODUCT('[3]Cap Ref'!$F$30:$AL$46,('[3]Cap Ref'!$D$30:$D$46=C812)*('[3]Cap Ref'!$F$29:$AL$29=A812)*('[3]Cap Ref'!$F$28:$AL$28=D812))/4,SUMPRODUCT('[3]Cap Ref'!$F$30:$AL$46,('[3]Cap Ref'!$D$30:$D$46=C812)*('[3]Cap Ref'!$F$29:$AL$29=A812)*('[3]Cap Ref'!$F$28:$AL$28=D812))/5)</f>
        <v>10.414306014399994</v>
      </c>
      <c r="F812" cm="1">
        <f t="array" ref="F812">IF(A812=2025,SUMPRODUCT('[3]Cap Ref'!$F$71:$AL$87,('[3]Cap Ref'!$D$71:$D$87=C812)*('[3]Cap Ref'!$F$70:$AL$70=A812)*('[3]Cap Ref'!$F$69:$AL$69=D812))/4,SUMPRODUCT('[3]Cap Ref'!$F$71:$AL$87,('[3]Cap Ref'!$D$71:$D$87=C812)*('[3]Cap Ref'!$F$70:$AL$70=A812)*('[3]Cap Ref'!$F$69:$AL$69=D812))/5)</f>
        <v>10.414306014399994</v>
      </c>
      <c r="G812">
        <f t="shared" si="12"/>
        <v>0</v>
      </c>
    </row>
    <row r="813" spans="1:7">
      <c r="A813">
        <v>2035</v>
      </c>
      <c r="B813" t="s">
        <v>33</v>
      </c>
      <c r="C813" t="s">
        <v>12</v>
      </c>
      <c r="D813" t="s">
        <v>26</v>
      </c>
      <c r="E813" cm="1">
        <f t="array" ref="E813">IF(A813=2025,SUMPRODUCT('[3]Cap Ref'!$F$30:$AL$46,('[3]Cap Ref'!$D$30:$D$46=C813)*('[3]Cap Ref'!$F$29:$AL$29=A813)*('[3]Cap Ref'!$F$28:$AL$28=D813))/4,SUMPRODUCT('[3]Cap Ref'!$F$30:$AL$46,('[3]Cap Ref'!$D$30:$D$46=C813)*('[3]Cap Ref'!$F$29:$AL$29=A813)*('[3]Cap Ref'!$F$28:$AL$28=D813))/5)</f>
        <v>13.641331025200003</v>
      </c>
      <c r="F813" cm="1">
        <f t="array" ref="F813">IF(A813=2025,SUMPRODUCT('[3]Cap Ref'!$F$71:$AL$87,('[3]Cap Ref'!$D$71:$D$87=C813)*('[3]Cap Ref'!$F$70:$AL$70=A813)*('[3]Cap Ref'!$F$69:$AL$69=D813))/4,SUMPRODUCT('[3]Cap Ref'!$F$71:$AL$87,('[3]Cap Ref'!$D$71:$D$87=C813)*('[3]Cap Ref'!$F$70:$AL$70=A813)*('[3]Cap Ref'!$F$69:$AL$69=D813))/5)</f>
        <v>13.641331025200003</v>
      </c>
      <c r="G813">
        <f t="shared" si="12"/>
        <v>0</v>
      </c>
    </row>
    <row r="814" spans="1:7">
      <c r="A814">
        <v>2035</v>
      </c>
      <c r="B814" t="s">
        <v>33</v>
      </c>
      <c r="C814" t="s">
        <v>13</v>
      </c>
      <c r="D814" t="s">
        <v>26</v>
      </c>
      <c r="E814" cm="1">
        <f t="array" ref="E814">IF(A814=2025,SUMPRODUCT('[3]Cap Ref'!$F$30:$AL$46,('[3]Cap Ref'!$D$30:$D$46=C814)*('[3]Cap Ref'!$F$29:$AL$29=A814)*('[3]Cap Ref'!$F$28:$AL$28=D814))/4,SUMPRODUCT('[3]Cap Ref'!$F$30:$AL$46,('[3]Cap Ref'!$D$30:$D$46=C814)*('[3]Cap Ref'!$F$29:$AL$29=A814)*('[3]Cap Ref'!$F$28:$AL$28=D814))/5)</f>
        <v>3.9927528718906586</v>
      </c>
      <c r="F814" cm="1">
        <f t="array" ref="F814">IF(A814=2025,SUMPRODUCT('[3]Cap Ref'!$F$71:$AL$87,('[3]Cap Ref'!$D$71:$D$87=C814)*('[3]Cap Ref'!$F$70:$AL$70=A814)*('[3]Cap Ref'!$F$69:$AL$69=D814))/4,SUMPRODUCT('[3]Cap Ref'!$F$71:$AL$87,('[3]Cap Ref'!$D$71:$D$87=C814)*('[3]Cap Ref'!$F$70:$AL$70=A814)*('[3]Cap Ref'!$F$69:$AL$69=D814))/5)</f>
        <v>3.9927528718906586</v>
      </c>
      <c r="G814">
        <f t="shared" si="12"/>
        <v>0</v>
      </c>
    </row>
    <row r="815" spans="1:7">
      <c r="A815">
        <v>2035</v>
      </c>
      <c r="B815" t="s">
        <v>33</v>
      </c>
      <c r="C815" t="s">
        <v>14</v>
      </c>
      <c r="D815" t="s">
        <v>26</v>
      </c>
      <c r="E815" cm="1">
        <f t="array" ref="E815">IF(A815=2025,SUMPRODUCT('[3]Cap Ref'!$F$30:$AL$46,('[3]Cap Ref'!$D$30:$D$46=C815)*('[3]Cap Ref'!$F$29:$AL$29=A815)*('[3]Cap Ref'!$F$28:$AL$28=D815))/4,SUMPRODUCT('[3]Cap Ref'!$F$30:$AL$46,('[3]Cap Ref'!$D$30:$D$46=C815)*('[3]Cap Ref'!$F$29:$AL$29=A815)*('[3]Cap Ref'!$F$28:$AL$28=D815))/5)</f>
        <v>0</v>
      </c>
      <c r="F815" cm="1">
        <f t="array" ref="F815">IF(A815=2025,SUMPRODUCT('[3]Cap Ref'!$F$71:$AL$87,('[3]Cap Ref'!$D$71:$D$87=C815)*('[3]Cap Ref'!$F$70:$AL$70=A815)*('[3]Cap Ref'!$F$69:$AL$69=D815))/4,SUMPRODUCT('[3]Cap Ref'!$F$71:$AL$87,('[3]Cap Ref'!$D$71:$D$87=C815)*('[3]Cap Ref'!$F$70:$AL$70=A815)*('[3]Cap Ref'!$F$69:$AL$69=D815))/5)</f>
        <v>0</v>
      </c>
      <c r="G815">
        <f t="shared" si="12"/>
        <v>0</v>
      </c>
    </row>
    <row r="816" spans="1:7">
      <c r="A816">
        <v>2035</v>
      </c>
      <c r="B816" t="s">
        <v>33</v>
      </c>
      <c r="C816" t="s">
        <v>15</v>
      </c>
      <c r="D816" t="s">
        <v>26</v>
      </c>
      <c r="E816" cm="1">
        <f t="array" ref="E816">IF(A816=2025,SUMPRODUCT('[3]Cap Ref'!$F$30:$AL$46,('[3]Cap Ref'!$D$30:$D$46=C816)*('[3]Cap Ref'!$F$29:$AL$29=A816)*('[3]Cap Ref'!$F$28:$AL$28=D816))/4,SUMPRODUCT('[3]Cap Ref'!$F$30:$AL$46,('[3]Cap Ref'!$D$30:$D$46=C816)*('[3]Cap Ref'!$F$29:$AL$29=A816)*('[3]Cap Ref'!$F$28:$AL$28=D816))/5)</f>
        <v>3.1784689896000002</v>
      </c>
      <c r="F816" cm="1">
        <f t="array" ref="F816">IF(A816=2025,SUMPRODUCT('[3]Cap Ref'!$F$71:$AL$87,('[3]Cap Ref'!$D$71:$D$87=C816)*('[3]Cap Ref'!$F$70:$AL$70=A816)*('[3]Cap Ref'!$F$69:$AL$69=D816))/4,SUMPRODUCT('[3]Cap Ref'!$F$71:$AL$87,('[3]Cap Ref'!$D$71:$D$87=C816)*('[3]Cap Ref'!$F$70:$AL$70=A816)*('[3]Cap Ref'!$F$69:$AL$69=D816))/5)</f>
        <v>3.1784689896000002</v>
      </c>
      <c r="G816">
        <f t="shared" si="12"/>
        <v>0</v>
      </c>
    </row>
    <row r="817" spans="1:7">
      <c r="A817">
        <v>2035</v>
      </c>
      <c r="B817" t="s">
        <v>33</v>
      </c>
      <c r="C817" t="s">
        <v>16</v>
      </c>
      <c r="D817" t="s">
        <v>26</v>
      </c>
      <c r="E817" cm="1">
        <f t="array" ref="E817">IF(A817=2025,SUMPRODUCT('[3]Cap Ref'!$F$30:$AL$46,('[3]Cap Ref'!$D$30:$D$46=C817)*('[3]Cap Ref'!$F$29:$AL$29=A817)*('[3]Cap Ref'!$F$28:$AL$28=D817))/4,SUMPRODUCT('[3]Cap Ref'!$F$30:$AL$46,('[3]Cap Ref'!$D$30:$D$46=C817)*('[3]Cap Ref'!$F$29:$AL$29=A817)*('[3]Cap Ref'!$F$28:$AL$28=D817))/5)</f>
        <v>0</v>
      </c>
      <c r="F817" cm="1">
        <f t="array" ref="F817">IF(A817=2025,SUMPRODUCT('[3]Cap Ref'!$F$71:$AL$87,('[3]Cap Ref'!$D$71:$D$87=C817)*('[3]Cap Ref'!$F$70:$AL$70=A817)*('[3]Cap Ref'!$F$69:$AL$69=D817))/4,SUMPRODUCT('[3]Cap Ref'!$F$71:$AL$87,('[3]Cap Ref'!$D$71:$D$87=C817)*('[3]Cap Ref'!$F$70:$AL$70=A817)*('[3]Cap Ref'!$F$69:$AL$69=D817))/5)</f>
        <v>0</v>
      </c>
      <c r="G817">
        <f t="shared" si="12"/>
        <v>0</v>
      </c>
    </row>
    <row r="818" spans="1:7">
      <c r="A818">
        <v>2025</v>
      </c>
      <c r="B818" t="s">
        <v>33</v>
      </c>
      <c r="C818" t="s">
        <v>0</v>
      </c>
      <c r="D818" t="s">
        <v>27</v>
      </c>
      <c r="E818" cm="1">
        <f t="array" ref="E818">IF(A818=2025,SUMPRODUCT('[3]Cap Ref'!$F$30:$AL$46,('[3]Cap Ref'!$D$30:$D$46=C818)*('[3]Cap Ref'!$F$29:$AL$29=A818)*('[3]Cap Ref'!$F$28:$AL$28=D818))/4,SUMPRODUCT('[3]Cap Ref'!$F$30:$AL$46,('[3]Cap Ref'!$D$30:$D$46=C818)*('[3]Cap Ref'!$F$29:$AL$29=A818)*('[3]Cap Ref'!$F$28:$AL$28=D818))/5)</f>
        <v>-1.1490999999999794</v>
      </c>
      <c r="F818" cm="1">
        <f t="array" ref="F818">IF(A818=2025,SUMPRODUCT('[3]Cap Ref'!$F$71:$AL$87,('[3]Cap Ref'!$D$71:$D$87=C818)*('[3]Cap Ref'!$F$70:$AL$70=A818)*('[3]Cap Ref'!$F$69:$AL$69=D818))/4,SUMPRODUCT('[3]Cap Ref'!$F$71:$AL$87,('[3]Cap Ref'!$D$71:$D$87=C818)*('[3]Cap Ref'!$F$70:$AL$70=A818)*('[3]Cap Ref'!$F$69:$AL$69=D818))/5)</f>
        <v>-1.1490999999999794</v>
      </c>
      <c r="G818">
        <f t="shared" si="12"/>
        <v>0</v>
      </c>
    </row>
    <row r="819" spans="1:7">
      <c r="A819">
        <v>2025</v>
      </c>
      <c r="B819" t="s">
        <v>33</v>
      </c>
      <c r="C819" t="s">
        <v>1</v>
      </c>
      <c r="D819" t="s">
        <v>27</v>
      </c>
      <c r="E819" cm="1">
        <f t="array" ref="E819">IF(A819=2025,SUMPRODUCT('[3]Cap Ref'!$F$30:$AL$46,('[3]Cap Ref'!$D$30:$D$46=C819)*('[3]Cap Ref'!$F$29:$AL$29=A819)*('[3]Cap Ref'!$F$28:$AL$28=D819))/4,SUMPRODUCT('[3]Cap Ref'!$F$30:$AL$46,('[3]Cap Ref'!$D$30:$D$46=C819)*('[3]Cap Ref'!$F$29:$AL$29=A819)*('[3]Cap Ref'!$F$28:$AL$28=D819))/5)</f>
        <v>0</v>
      </c>
      <c r="F819" cm="1">
        <f t="array" ref="F819">IF(A819=2025,SUMPRODUCT('[3]Cap Ref'!$F$71:$AL$87,('[3]Cap Ref'!$D$71:$D$87=C819)*('[3]Cap Ref'!$F$70:$AL$70=A819)*('[3]Cap Ref'!$F$69:$AL$69=D819))/4,SUMPRODUCT('[3]Cap Ref'!$F$71:$AL$87,('[3]Cap Ref'!$D$71:$D$87=C819)*('[3]Cap Ref'!$F$70:$AL$70=A819)*('[3]Cap Ref'!$F$69:$AL$69=D819))/5)</f>
        <v>0</v>
      </c>
      <c r="G819">
        <f t="shared" si="12"/>
        <v>0</v>
      </c>
    </row>
    <row r="820" spans="1:7">
      <c r="A820">
        <v>2025</v>
      </c>
      <c r="B820" t="s">
        <v>33</v>
      </c>
      <c r="C820" t="s">
        <v>2</v>
      </c>
      <c r="D820" t="s">
        <v>27</v>
      </c>
      <c r="E820" cm="1">
        <f t="array" ref="E820">IF(A820=2025,SUMPRODUCT('[3]Cap Ref'!$F$30:$AL$46,('[3]Cap Ref'!$D$30:$D$46=C820)*('[3]Cap Ref'!$F$29:$AL$29=A820)*('[3]Cap Ref'!$F$28:$AL$28=D820))/4,SUMPRODUCT('[3]Cap Ref'!$F$30:$AL$46,('[3]Cap Ref'!$D$30:$D$46=C820)*('[3]Cap Ref'!$F$29:$AL$29=A820)*('[3]Cap Ref'!$F$28:$AL$28=D820))/5)</f>
        <v>6.1571104567500043</v>
      </c>
      <c r="F820" cm="1">
        <f t="array" ref="F820">IF(A820=2025,SUMPRODUCT('[3]Cap Ref'!$F$71:$AL$87,('[3]Cap Ref'!$D$71:$D$87=C820)*('[3]Cap Ref'!$F$70:$AL$70=A820)*('[3]Cap Ref'!$F$69:$AL$69=D820))/4,SUMPRODUCT('[3]Cap Ref'!$F$71:$AL$87,('[3]Cap Ref'!$D$71:$D$87=C820)*('[3]Cap Ref'!$F$70:$AL$70=A820)*('[3]Cap Ref'!$F$69:$AL$69=D820))/5)</f>
        <v>6.1571104567500043</v>
      </c>
      <c r="G820">
        <f t="shared" si="12"/>
        <v>0</v>
      </c>
    </row>
    <row r="821" spans="1:7">
      <c r="A821">
        <v>2025</v>
      </c>
      <c r="B821" t="s">
        <v>33</v>
      </c>
      <c r="C821" t="s">
        <v>3</v>
      </c>
      <c r="D821" t="s">
        <v>27</v>
      </c>
      <c r="E821" cm="1">
        <f t="array" ref="E821">IF(A821=2025,SUMPRODUCT('[3]Cap Ref'!$F$30:$AL$46,('[3]Cap Ref'!$D$30:$D$46=C821)*('[3]Cap Ref'!$F$29:$AL$29=A821)*('[3]Cap Ref'!$F$28:$AL$28=D821))/4,SUMPRODUCT('[3]Cap Ref'!$F$30:$AL$46,('[3]Cap Ref'!$D$30:$D$46=C821)*('[3]Cap Ref'!$F$29:$AL$29=A821)*('[3]Cap Ref'!$F$28:$AL$28=D821))/5)</f>
        <v>-10.240722999999999</v>
      </c>
      <c r="F821" cm="1">
        <f t="array" ref="F821">IF(A821=2025,SUMPRODUCT('[3]Cap Ref'!$F$71:$AL$87,('[3]Cap Ref'!$D$71:$D$87=C821)*('[3]Cap Ref'!$F$70:$AL$70=A821)*('[3]Cap Ref'!$F$69:$AL$69=D821))/4,SUMPRODUCT('[3]Cap Ref'!$F$71:$AL$87,('[3]Cap Ref'!$D$71:$D$87=C821)*('[3]Cap Ref'!$F$70:$AL$70=A821)*('[3]Cap Ref'!$F$69:$AL$69=D821))/5)</f>
        <v>-10.240722999999999</v>
      </c>
      <c r="G821">
        <f t="shared" si="12"/>
        <v>0</v>
      </c>
    </row>
    <row r="822" spans="1:7">
      <c r="A822">
        <v>2025</v>
      </c>
      <c r="B822" t="s">
        <v>33</v>
      </c>
      <c r="C822" t="s">
        <v>4</v>
      </c>
      <c r="D822" t="s">
        <v>27</v>
      </c>
      <c r="E822" cm="1">
        <f t="array" ref="E822">IF(A822=2025,SUMPRODUCT('[3]Cap Ref'!$F$30:$AL$46,('[3]Cap Ref'!$D$30:$D$46=C822)*('[3]Cap Ref'!$F$29:$AL$29=A822)*('[3]Cap Ref'!$F$28:$AL$28=D822))/4,SUMPRODUCT('[3]Cap Ref'!$F$30:$AL$46,('[3]Cap Ref'!$D$30:$D$46=C822)*('[3]Cap Ref'!$F$29:$AL$29=A822)*('[3]Cap Ref'!$F$28:$AL$28=D822))/5)</f>
        <v>0</v>
      </c>
      <c r="F822" cm="1">
        <f t="array" ref="F822">IF(A822=2025,SUMPRODUCT('[3]Cap Ref'!$F$71:$AL$87,('[3]Cap Ref'!$D$71:$D$87=C822)*('[3]Cap Ref'!$F$70:$AL$70=A822)*('[3]Cap Ref'!$F$69:$AL$69=D822))/4,SUMPRODUCT('[3]Cap Ref'!$F$71:$AL$87,('[3]Cap Ref'!$D$71:$D$87=C822)*('[3]Cap Ref'!$F$70:$AL$70=A822)*('[3]Cap Ref'!$F$69:$AL$69=D822))/5)</f>
        <v>0</v>
      </c>
      <c r="G822">
        <f t="shared" si="12"/>
        <v>0</v>
      </c>
    </row>
    <row r="823" spans="1:7">
      <c r="A823">
        <v>2025</v>
      </c>
      <c r="B823" t="s">
        <v>33</v>
      </c>
      <c r="C823" t="s">
        <v>5</v>
      </c>
      <c r="D823" t="s">
        <v>27</v>
      </c>
      <c r="E823" cm="1">
        <f t="array" ref="E823">IF(A823=2025,SUMPRODUCT('[3]Cap Ref'!$F$30:$AL$46,('[3]Cap Ref'!$D$30:$D$46=C823)*('[3]Cap Ref'!$F$29:$AL$29=A823)*('[3]Cap Ref'!$F$28:$AL$28=D823))/4,SUMPRODUCT('[3]Cap Ref'!$F$30:$AL$46,('[3]Cap Ref'!$D$30:$D$46=C823)*('[3]Cap Ref'!$F$29:$AL$29=A823)*('[3]Cap Ref'!$F$28:$AL$28=D823))/5)</f>
        <v>-26.242682158875475</v>
      </c>
      <c r="F823" cm="1">
        <f t="array" ref="F823">IF(A823=2025,SUMPRODUCT('[3]Cap Ref'!$F$71:$AL$87,('[3]Cap Ref'!$D$71:$D$87=C823)*('[3]Cap Ref'!$F$70:$AL$70=A823)*('[3]Cap Ref'!$F$69:$AL$69=D823))/4,SUMPRODUCT('[3]Cap Ref'!$F$71:$AL$87,('[3]Cap Ref'!$D$71:$D$87=C823)*('[3]Cap Ref'!$F$70:$AL$70=A823)*('[3]Cap Ref'!$F$69:$AL$69=D823))/5)</f>
        <v>-26.242682158875475</v>
      </c>
      <c r="G823">
        <f t="shared" si="12"/>
        <v>0</v>
      </c>
    </row>
    <row r="824" spans="1:7">
      <c r="A824">
        <v>2025</v>
      </c>
      <c r="B824" t="s">
        <v>33</v>
      </c>
      <c r="C824" t="s">
        <v>6</v>
      </c>
      <c r="D824" t="s">
        <v>27</v>
      </c>
      <c r="E824" cm="1">
        <f t="array" ref="E824">IF(A824=2025,SUMPRODUCT('[3]Cap Ref'!$F$30:$AL$46,('[3]Cap Ref'!$D$30:$D$46=C824)*('[3]Cap Ref'!$F$29:$AL$29=A824)*('[3]Cap Ref'!$F$28:$AL$28=D824))/4,SUMPRODUCT('[3]Cap Ref'!$F$30:$AL$46,('[3]Cap Ref'!$D$30:$D$46=C824)*('[3]Cap Ref'!$F$29:$AL$29=A824)*('[3]Cap Ref'!$F$28:$AL$28=D824))/5)</f>
        <v>0.6007277632500001</v>
      </c>
      <c r="F824" cm="1">
        <f t="array" ref="F824">IF(A824=2025,SUMPRODUCT('[3]Cap Ref'!$F$71:$AL$87,('[3]Cap Ref'!$D$71:$D$87=C824)*('[3]Cap Ref'!$F$70:$AL$70=A824)*('[3]Cap Ref'!$F$69:$AL$69=D824))/4,SUMPRODUCT('[3]Cap Ref'!$F$71:$AL$87,('[3]Cap Ref'!$D$71:$D$87=C824)*('[3]Cap Ref'!$F$70:$AL$70=A824)*('[3]Cap Ref'!$F$69:$AL$69=D824))/5)</f>
        <v>0.6007277632500001</v>
      </c>
      <c r="G824">
        <f t="shared" si="12"/>
        <v>0</v>
      </c>
    </row>
    <row r="825" spans="1:7">
      <c r="A825">
        <v>2025</v>
      </c>
      <c r="B825" t="s">
        <v>33</v>
      </c>
      <c r="C825" t="s">
        <v>7</v>
      </c>
      <c r="D825" t="s">
        <v>27</v>
      </c>
      <c r="E825" cm="1">
        <f t="array" ref="E825">IF(A825=2025,SUMPRODUCT('[3]Cap Ref'!$F$30:$AL$46,('[3]Cap Ref'!$D$30:$D$46=C825)*('[3]Cap Ref'!$F$29:$AL$29=A825)*('[3]Cap Ref'!$F$28:$AL$28=D825))/4,SUMPRODUCT('[3]Cap Ref'!$F$30:$AL$46,('[3]Cap Ref'!$D$30:$D$46=C825)*('[3]Cap Ref'!$F$29:$AL$29=A825)*('[3]Cap Ref'!$F$28:$AL$28=D825))/5)</f>
        <v>6.2760789507498913</v>
      </c>
      <c r="F825" cm="1">
        <f t="array" ref="F825">IF(A825=2025,SUMPRODUCT('[3]Cap Ref'!$F$71:$AL$87,('[3]Cap Ref'!$D$71:$D$87=C825)*('[3]Cap Ref'!$F$70:$AL$70=A825)*('[3]Cap Ref'!$F$69:$AL$69=D825))/4,SUMPRODUCT('[3]Cap Ref'!$F$71:$AL$87,('[3]Cap Ref'!$D$71:$D$87=C825)*('[3]Cap Ref'!$F$70:$AL$70=A825)*('[3]Cap Ref'!$F$69:$AL$69=D825))/5)</f>
        <v>6.2760789507498913</v>
      </c>
      <c r="G825">
        <f t="shared" si="12"/>
        <v>0</v>
      </c>
    </row>
    <row r="826" spans="1:7">
      <c r="A826">
        <v>2025</v>
      </c>
      <c r="B826" t="s">
        <v>33</v>
      </c>
      <c r="C826" t="s">
        <v>8</v>
      </c>
      <c r="D826" t="s">
        <v>27</v>
      </c>
      <c r="E826" cm="1">
        <f t="array" ref="E826">IF(A826=2025,SUMPRODUCT('[3]Cap Ref'!$F$30:$AL$46,('[3]Cap Ref'!$D$30:$D$46=C826)*('[3]Cap Ref'!$F$29:$AL$29=A826)*('[3]Cap Ref'!$F$28:$AL$28=D826))/4,SUMPRODUCT('[3]Cap Ref'!$F$30:$AL$46,('[3]Cap Ref'!$D$30:$D$46=C826)*('[3]Cap Ref'!$F$29:$AL$29=A826)*('[3]Cap Ref'!$F$28:$AL$28=D826))/5)</f>
        <v>0</v>
      </c>
      <c r="F826" cm="1">
        <f t="array" ref="F826">IF(A826=2025,SUMPRODUCT('[3]Cap Ref'!$F$71:$AL$87,('[3]Cap Ref'!$D$71:$D$87=C826)*('[3]Cap Ref'!$F$70:$AL$70=A826)*('[3]Cap Ref'!$F$69:$AL$69=D826))/4,SUMPRODUCT('[3]Cap Ref'!$F$71:$AL$87,('[3]Cap Ref'!$D$71:$D$87=C826)*('[3]Cap Ref'!$F$70:$AL$70=A826)*('[3]Cap Ref'!$F$69:$AL$69=D826))/5)</f>
        <v>0</v>
      </c>
      <c r="G826">
        <f t="shared" si="12"/>
        <v>0</v>
      </c>
    </row>
    <row r="827" spans="1:7">
      <c r="A827">
        <v>2025</v>
      </c>
      <c r="B827" t="s">
        <v>33</v>
      </c>
      <c r="C827" t="s">
        <v>9</v>
      </c>
      <c r="D827" t="s">
        <v>27</v>
      </c>
      <c r="E827" cm="1">
        <f t="array" ref="E827">IF(A827=2025,SUMPRODUCT('[3]Cap Ref'!$F$30:$AL$46,('[3]Cap Ref'!$D$30:$D$46=C827)*('[3]Cap Ref'!$F$29:$AL$29=A827)*('[3]Cap Ref'!$F$28:$AL$28=D827))/4,SUMPRODUCT('[3]Cap Ref'!$F$30:$AL$46,('[3]Cap Ref'!$D$30:$D$46=C827)*('[3]Cap Ref'!$F$29:$AL$29=A827)*('[3]Cap Ref'!$F$28:$AL$28=D827))/5)</f>
        <v>-2.7340305392499999</v>
      </c>
      <c r="F827" cm="1">
        <f t="array" ref="F827">IF(A827=2025,SUMPRODUCT('[3]Cap Ref'!$F$71:$AL$87,('[3]Cap Ref'!$D$71:$D$87=C827)*('[3]Cap Ref'!$F$70:$AL$70=A827)*('[3]Cap Ref'!$F$69:$AL$69=D827))/4,SUMPRODUCT('[3]Cap Ref'!$F$71:$AL$87,('[3]Cap Ref'!$D$71:$D$87=C827)*('[3]Cap Ref'!$F$70:$AL$70=A827)*('[3]Cap Ref'!$F$69:$AL$69=D827))/5)</f>
        <v>-2.7340305392499999</v>
      </c>
      <c r="G827">
        <f t="shared" si="12"/>
        <v>0</v>
      </c>
    </row>
    <row r="828" spans="1:7">
      <c r="A828">
        <v>2025</v>
      </c>
      <c r="B828" t="s">
        <v>33</v>
      </c>
      <c r="C828" t="s">
        <v>10</v>
      </c>
      <c r="D828" t="s">
        <v>27</v>
      </c>
      <c r="E828" cm="1">
        <f t="array" ref="E828">IF(A828=2025,SUMPRODUCT('[3]Cap Ref'!$F$30:$AL$46,('[3]Cap Ref'!$D$30:$D$46=C828)*('[3]Cap Ref'!$F$29:$AL$29=A828)*('[3]Cap Ref'!$F$28:$AL$28=D828))/4,SUMPRODUCT('[3]Cap Ref'!$F$30:$AL$46,('[3]Cap Ref'!$D$30:$D$46=C828)*('[3]Cap Ref'!$F$29:$AL$29=A828)*('[3]Cap Ref'!$F$28:$AL$28=D828))/5)</f>
        <v>0</v>
      </c>
      <c r="F828" cm="1">
        <f t="array" ref="F828">IF(A828=2025,SUMPRODUCT('[3]Cap Ref'!$F$71:$AL$87,('[3]Cap Ref'!$D$71:$D$87=C828)*('[3]Cap Ref'!$F$70:$AL$70=A828)*('[3]Cap Ref'!$F$69:$AL$69=D828))/4,SUMPRODUCT('[3]Cap Ref'!$F$71:$AL$87,('[3]Cap Ref'!$D$71:$D$87=C828)*('[3]Cap Ref'!$F$70:$AL$70=A828)*('[3]Cap Ref'!$F$69:$AL$69=D828))/5)</f>
        <v>0</v>
      </c>
      <c r="G828">
        <f t="shared" si="12"/>
        <v>0</v>
      </c>
    </row>
    <row r="829" spans="1:7">
      <c r="A829">
        <v>2025</v>
      </c>
      <c r="B829" t="s">
        <v>33</v>
      </c>
      <c r="C829" t="s">
        <v>11</v>
      </c>
      <c r="D829" t="s">
        <v>27</v>
      </c>
      <c r="E829" cm="1">
        <f t="array" ref="E829">IF(A829=2025,SUMPRODUCT('[3]Cap Ref'!$F$30:$AL$46,('[3]Cap Ref'!$D$30:$D$46=C829)*('[3]Cap Ref'!$F$29:$AL$29=A829)*('[3]Cap Ref'!$F$28:$AL$28=D829))/4,SUMPRODUCT('[3]Cap Ref'!$F$30:$AL$46,('[3]Cap Ref'!$D$30:$D$46=C829)*('[3]Cap Ref'!$F$29:$AL$29=A829)*('[3]Cap Ref'!$F$28:$AL$28=D829))/5)</f>
        <v>5.9355792502499938</v>
      </c>
      <c r="F829" cm="1">
        <f t="array" ref="F829">IF(A829=2025,SUMPRODUCT('[3]Cap Ref'!$F$71:$AL$87,('[3]Cap Ref'!$D$71:$D$87=C829)*('[3]Cap Ref'!$F$70:$AL$70=A829)*('[3]Cap Ref'!$F$69:$AL$69=D829))/4,SUMPRODUCT('[3]Cap Ref'!$F$71:$AL$87,('[3]Cap Ref'!$D$71:$D$87=C829)*('[3]Cap Ref'!$F$70:$AL$70=A829)*('[3]Cap Ref'!$F$69:$AL$69=D829))/5)</f>
        <v>5.9355792502499938</v>
      </c>
      <c r="G829">
        <f t="shared" si="12"/>
        <v>0</v>
      </c>
    </row>
    <row r="830" spans="1:7">
      <c r="A830">
        <v>2025</v>
      </c>
      <c r="B830" t="s">
        <v>33</v>
      </c>
      <c r="C830" t="s">
        <v>12</v>
      </c>
      <c r="D830" t="s">
        <v>27</v>
      </c>
      <c r="E830" cm="1">
        <f t="array" ref="E830">IF(A830=2025,SUMPRODUCT('[3]Cap Ref'!$F$30:$AL$46,('[3]Cap Ref'!$D$30:$D$46=C830)*('[3]Cap Ref'!$F$29:$AL$29=A830)*('[3]Cap Ref'!$F$28:$AL$28=D830))/4,SUMPRODUCT('[3]Cap Ref'!$F$30:$AL$46,('[3]Cap Ref'!$D$30:$D$46=C830)*('[3]Cap Ref'!$F$29:$AL$29=A830)*('[3]Cap Ref'!$F$28:$AL$28=D830))/5)</f>
        <v>18.380843921647482</v>
      </c>
      <c r="F830" cm="1">
        <f t="array" ref="F830">IF(A830=2025,SUMPRODUCT('[3]Cap Ref'!$F$71:$AL$87,('[3]Cap Ref'!$D$71:$D$87=C830)*('[3]Cap Ref'!$F$70:$AL$70=A830)*('[3]Cap Ref'!$F$69:$AL$69=D830))/4,SUMPRODUCT('[3]Cap Ref'!$F$71:$AL$87,('[3]Cap Ref'!$D$71:$D$87=C830)*('[3]Cap Ref'!$F$70:$AL$70=A830)*('[3]Cap Ref'!$F$69:$AL$69=D830))/5)</f>
        <v>18.380843921647482</v>
      </c>
      <c r="G830">
        <f t="shared" si="12"/>
        <v>0</v>
      </c>
    </row>
    <row r="831" spans="1:7">
      <c r="A831">
        <v>2025</v>
      </c>
      <c r="B831" t="s">
        <v>33</v>
      </c>
      <c r="C831" t="s">
        <v>13</v>
      </c>
      <c r="D831" t="s">
        <v>27</v>
      </c>
      <c r="E831" cm="1">
        <f t="array" ref="E831">IF(A831=2025,SUMPRODUCT('[3]Cap Ref'!$F$30:$AL$46,('[3]Cap Ref'!$D$30:$D$46=C831)*('[3]Cap Ref'!$F$29:$AL$29=A831)*('[3]Cap Ref'!$F$28:$AL$28=D831))/4,SUMPRODUCT('[3]Cap Ref'!$F$30:$AL$46,('[3]Cap Ref'!$D$30:$D$46=C831)*('[3]Cap Ref'!$F$29:$AL$29=A831)*('[3]Cap Ref'!$F$28:$AL$28=D831))/5)</f>
        <v>-8.25</v>
      </c>
      <c r="F831" cm="1">
        <f t="array" ref="F831">IF(A831=2025,SUMPRODUCT('[3]Cap Ref'!$F$71:$AL$87,('[3]Cap Ref'!$D$71:$D$87=C831)*('[3]Cap Ref'!$F$70:$AL$70=A831)*('[3]Cap Ref'!$F$69:$AL$69=D831))/4,SUMPRODUCT('[3]Cap Ref'!$F$71:$AL$87,('[3]Cap Ref'!$D$71:$D$87=C831)*('[3]Cap Ref'!$F$70:$AL$70=A831)*('[3]Cap Ref'!$F$69:$AL$69=D831))/5)</f>
        <v>-8.25</v>
      </c>
      <c r="G831">
        <f t="shared" si="12"/>
        <v>0</v>
      </c>
    </row>
    <row r="832" spans="1:7">
      <c r="A832">
        <v>2025</v>
      </c>
      <c r="B832" t="s">
        <v>33</v>
      </c>
      <c r="C832" t="s">
        <v>14</v>
      </c>
      <c r="D832" t="s">
        <v>27</v>
      </c>
      <c r="E832" cm="1">
        <f t="array" ref="E832">IF(A832=2025,SUMPRODUCT('[3]Cap Ref'!$F$30:$AL$46,('[3]Cap Ref'!$D$30:$D$46=C832)*('[3]Cap Ref'!$F$29:$AL$29=A832)*('[3]Cap Ref'!$F$28:$AL$28=D832))/4,SUMPRODUCT('[3]Cap Ref'!$F$30:$AL$46,('[3]Cap Ref'!$D$30:$D$46=C832)*('[3]Cap Ref'!$F$29:$AL$29=A832)*('[3]Cap Ref'!$F$28:$AL$28=D832))/5)</f>
        <v>0</v>
      </c>
      <c r="F832" cm="1">
        <f t="array" ref="F832">IF(A832=2025,SUMPRODUCT('[3]Cap Ref'!$F$71:$AL$87,('[3]Cap Ref'!$D$71:$D$87=C832)*('[3]Cap Ref'!$F$70:$AL$70=A832)*('[3]Cap Ref'!$F$69:$AL$69=D832))/4,SUMPRODUCT('[3]Cap Ref'!$F$71:$AL$87,('[3]Cap Ref'!$D$71:$D$87=C832)*('[3]Cap Ref'!$F$70:$AL$70=A832)*('[3]Cap Ref'!$F$69:$AL$69=D832))/5)</f>
        <v>0</v>
      </c>
      <c r="G832">
        <f t="shared" si="12"/>
        <v>0</v>
      </c>
    </row>
    <row r="833" spans="1:7">
      <c r="A833">
        <v>2025</v>
      </c>
      <c r="B833" t="s">
        <v>33</v>
      </c>
      <c r="C833" t="s">
        <v>15</v>
      </c>
      <c r="D833" t="s">
        <v>27</v>
      </c>
      <c r="E833" cm="1">
        <f t="array" ref="E833">IF(A833=2025,SUMPRODUCT('[3]Cap Ref'!$F$30:$AL$46,('[3]Cap Ref'!$D$30:$D$46=C833)*('[3]Cap Ref'!$F$29:$AL$29=A833)*('[3]Cap Ref'!$F$28:$AL$28=D833))/4,SUMPRODUCT('[3]Cap Ref'!$F$30:$AL$46,('[3]Cap Ref'!$D$30:$D$46=C833)*('[3]Cap Ref'!$F$29:$AL$29=A833)*('[3]Cap Ref'!$F$28:$AL$28=D833))/5)</f>
        <v>-5.7347599999868493E-4</v>
      </c>
      <c r="F833" cm="1">
        <f t="array" ref="F833">IF(A833=2025,SUMPRODUCT('[3]Cap Ref'!$F$71:$AL$87,('[3]Cap Ref'!$D$71:$D$87=C833)*('[3]Cap Ref'!$F$70:$AL$70=A833)*('[3]Cap Ref'!$F$69:$AL$69=D833))/4,SUMPRODUCT('[3]Cap Ref'!$F$71:$AL$87,('[3]Cap Ref'!$D$71:$D$87=C833)*('[3]Cap Ref'!$F$70:$AL$70=A833)*('[3]Cap Ref'!$F$69:$AL$69=D833))/5)</f>
        <v>-5.7347599999868493E-4</v>
      </c>
      <c r="G833">
        <f t="shared" si="12"/>
        <v>0</v>
      </c>
    </row>
    <row r="834" spans="1:7">
      <c r="A834">
        <v>2025</v>
      </c>
      <c r="B834" t="s">
        <v>33</v>
      </c>
      <c r="C834" t="s">
        <v>16</v>
      </c>
      <c r="D834" t="s">
        <v>27</v>
      </c>
      <c r="E834" cm="1">
        <f t="array" ref="E834">IF(A834=2025,SUMPRODUCT('[3]Cap Ref'!$F$30:$AL$46,('[3]Cap Ref'!$D$30:$D$46=C834)*('[3]Cap Ref'!$F$29:$AL$29=A834)*('[3]Cap Ref'!$F$28:$AL$28=D834))/4,SUMPRODUCT('[3]Cap Ref'!$F$30:$AL$46,('[3]Cap Ref'!$D$30:$D$46=C834)*('[3]Cap Ref'!$F$29:$AL$29=A834)*('[3]Cap Ref'!$F$28:$AL$28=D834))/5)</f>
        <v>0</v>
      </c>
      <c r="F834" cm="1">
        <f t="array" ref="F834">IF(A834=2025,SUMPRODUCT('[3]Cap Ref'!$F$71:$AL$87,('[3]Cap Ref'!$D$71:$D$87=C834)*('[3]Cap Ref'!$F$70:$AL$70=A834)*('[3]Cap Ref'!$F$69:$AL$69=D834))/4,SUMPRODUCT('[3]Cap Ref'!$F$71:$AL$87,('[3]Cap Ref'!$D$71:$D$87=C834)*('[3]Cap Ref'!$F$70:$AL$70=A834)*('[3]Cap Ref'!$F$69:$AL$69=D834))/5)</f>
        <v>0</v>
      </c>
      <c r="G834">
        <f t="shared" si="12"/>
        <v>0</v>
      </c>
    </row>
    <row r="835" spans="1:7">
      <c r="A835">
        <v>2030</v>
      </c>
      <c r="B835" t="s">
        <v>33</v>
      </c>
      <c r="C835" t="s">
        <v>0</v>
      </c>
      <c r="D835" t="s">
        <v>27</v>
      </c>
      <c r="E835" cm="1">
        <f t="array" ref="E835">IF(A835=2025,SUMPRODUCT('[3]Cap Ref'!$F$30:$AL$46,('[3]Cap Ref'!$D$30:$D$46=C835)*('[3]Cap Ref'!$F$29:$AL$29=A835)*('[3]Cap Ref'!$F$28:$AL$28=D835))/4,SUMPRODUCT('[3]Cap Ref'!$F$30:$AL$46,('[3]Cap Ref'!$D$30:$D$46=C835)*('[3]Cap Ref'!$F$29:$AL$29=A835)*('[3]Cap Ref'!$F$28:$AL$28=D835))/5)</f>
        <v>-5.5095660810000142</v>
      </c>
      <c r="F835" cm="1">
        <f t="array" ref="F835">IF(A835=2025,SUMPRODUCT('[3]Cap Ref'!$F$71:$AL$87,('[3]Cap Ref'!$D$71:$D$87=C835)*('[3]Cap Ref'!$F$70:$AL$70=A835)*('[3]Cap Ref'!$F$69:$AL$69=D835))/4,SUMPRODUCT('[3]Cap Ref'!$F$71:$AL$87,('[3]Cap Ref'!$D$71:$D$87=C835)*('[3]Cap Ref'!$F$70:$AL$70=A835)*('[3]Cap Ref'!$F$69:$AL$69=D835))/5)</f>
        <v>-5.5095660810000142</v>
      </c>
      <c r="G835">
        <f t="shared" ref="G835:G898" si="13">E835-F835</f>
        <v>0</v>
      </c>
    </row>
    <row r="836" spans="1:7">
      <c r="A836">
        <v>2030</v>
      </c>
      <c r="B836" t="s">
        <v>33</v>
      </c>
      <c r="C836" t="s">
        <v>1</v>
      </c>
      <c r="D836" t="s">
        <v>27</v>
      </c>
      <c r="E836" cm="1">
        <f t="array" ref="E836">IF(A836=2025,SUMPRODUCT('[3]Cap Ref'!$F$30:$AL$46,('[3]Cap Ref'!$D$30:$D$46=C836)*('[3]Cap Ref'!$F$29:$AL$29=A836)*('[3]Cap Ref'!$F$28:$AL$28=D836))/4,SUMPRODUCT('[3]Cap Ref'!$F$30:$AL$46,('[3]Cap Ref'!$D$30:$D$46=C836)*('[3]Cap Ref'!$F$29:$AL$29=A836)*('[3]Cap Ref'!$F$28:$AL$28=D836))/5)</f>
        <v>0</v>
      </c>
      <c r="F836" cm="1">
        <f t="array" ref="F836">IF(A836=2025,SUMPRODUCT('[3]Cap Ref'!$F$71:$AL$87,('[3]Cap Ref'!$D$71:$D$87=C836)*('[3]Cap Ref'!$F$70:$AL$70=A836)*('[3]Cap Ref'!$F$69:$AL$69=D836))/4,SUMPRODUCT('[3]Cap Ref'!$F$71:$AL$87,('[3]Cap Ref'!$D$71:$D$87=C836)*('[3]Cap Ref'!$F$70:$AL$70=A836)*('[3]Cap Ref'!$F$69:$AL$69=D836))/5)</f>
        <v>0</v>
      </c>
      <c r="G836">
        <f t="shared" si="13"/>
        <v>0</v>
      </c>
    </row>
    <row r="837" spans="1:7">
      <c r="A837">
        <v>2030</v>
      </c>
      <c r="B837" t="s">
        <v>33</v>
      </c>
      <c r="C837" t="s">
        <v>2</v>
      </c>
      <c r="D837" t="s">
        <v>27</v>
      </c>
      <c r="E837" cm="1">
        <f t="array" ref="E837">IF(A837=2025,SUMPRODUCT('[3]Cap Ref'!$F$30:$AL$46,('[3]Cap Ref'!$D$30:$D$46=C837)*('[3]Cap Ref'!$F$29:$AL$29=A837)*('[3]Cap Ref'!$F$28:$AL$28=D837))/4,SUMPRODUCT('[3]Cap Ref'!$F$30:$AL$46,('[3]Cap Ref'!$D$30:$D$46=C837)*('[3]Cap Ref'!$F$29:$AL$29=A837)*('[3]Cap Ref'!$F$28:$AL$28=D837))/5)</f>
        <v>0.2506690345999999</v>
      </c>
      <c r="F837" cm="1">
        <f t="array" ref="F837">IF(A837=2025,SUMPRODUCT('[3]Cap Ref'!$F$71:$AL$87,('[3]Cap Ref'!$D$71:$D$87=C837)*('[3]Cap Ref'!$F$70:$AL$70=A837)*('[3]Cap Ref'!$F$69:$AL$69=D837))/4,SUMPRODUCT('[3]Cap Ref'!$F$71:$AL$87,('[3]Cap Ref'!$D$71:$D$87=C837)*('[3]Cap Ref'!$F$70:$AL$70=A837)*('[3]Cap Ref'!$F$69:$AL$69=D837))/5)</f>
        <v>0.2506690345999999</v>
      </c>
      <c r="G837">
        <f t="shared" si="13"/>
        <v>0</v>
      </c>
    </row>
    <row r="838" spans="1:7">
      <c r="A838">
        <v>2030</v>
      </c>
      <c r="B838" t="s">
        <v>33</v>
      </c>
      <c r="C838" t="s">
        <v>3</v>
      </c>
      <c r="D838" t="s">
        <v>27</v>
      </c>
      <c r="E838" cm="1">
        <f t="array" ref="E838">IF(A838=2025,SUMPRODUCT('[3]Cap Ref'!$F$30:$AL$46,('[3]Cap Ref'!$D$30:$D$46=C838)*('[3]Cap Ref'!$F$29:$AL$29=A838)*('[3]Cap Ref'!$F$28:$AL$28=D838))/4,SUMPRODUCT('[3]Cap Ref'!$F$30:$AL$46,('[3]Cap Ref'!$D$30:$D$46=C838)*('[3]Cap Ref'!$F$29:$AL$29=A838)*('[3]Cap Ref'!$F$28:$AL$28=D838))/5)</f>
        <v>1.8500000000000051E-2</v>
      </c>
      <c r="F838" cm="1">
        <f t="array" ref="F838">IF(A838=2025,SUMPRODUCT('[3]Cap Ref'!$F$71:$AL$87,('[3]Cap Ref'!$D$71:$D$87=C838)*('[3]Cap Ref'!$F$70:$AL$70=A838)*('[3]Cap Ref'!$F$69:$AL$69=D838))/4,SUMPRODUCT('[3]Cap Ref'!$F$71:$AL$87,('[3]Cap Ref'!$D$71:$D$87=C838)*('[3]Cap Ref'!$F$70:$AL$70=A838)*('[3]Cap Ref'!$F$69:$AL$69=D838))/5)</f>
        <v>1.8500000000000051E-2</v>
      </c>
      <c r="G838">
        <f t="shared" si="13"/>
        <v>0</v>
      </c>
    </row>
    <row r="839" spans="1:7">
      <c r="A839">
        <v>2030</v>
      </c>
      <c r="B839" t="s">
        <v>33</v>
      </c>
      <c r="C839" t="s">
        <v>4</v>
      </c>
      <c r="D839" t="s">
        <v>27</v>
      </c>
      <c r="E839" cm="1">
        <f t="array" ref="E839">IF(A839=2025,SUMPRODUCT('[3]Cap Ref'!$F$30:$AL$46,('[3]Cap Ref'!$D$30:$D$46=C839)*('[3]Cap Ref'!$F$29:$AL$29=A839)*('[3]Cap Ref'!$F$28:$AL$28=D839))/4,SUMPRODUCT('[3]Cap Ref'!$F$30:$AL$46,('[3]Cap Ref'!$D$30:$D$46=C839)*('[3]Cap Ref'!$F$29:$AL$29=A839)*('[3]Cap Ref'!$F$28:$AL$28=D839))/5)</f>
        <v>0</v>
      </c>
      <c r="F839" cm="1">
        <f t="array" ref="F839">IF(A839=2025,SUMPRODUCT('[3]Cap Ref'!$F$71:$AL$87,('[3]Cap Ref'!$D$71:$D$87=C839)*('[3]Cap Ref'!$F$70:$AL$70=A839)*('[3]Cap Ref'!$F$69:$AL$69=D839))/4,SUMPRODUCT('[3]Cap Ref'!$F$71:$AL$87,('[3]Cap Ref'!$D$71:$D$87=C839)*('[3]Cap Ref'!$F$70:$AL$70=A839)*('[3]Cap Ref'!$F$69:$AL$69=D839))/5)</f>
        <v>0</v>
      </c>
      <c r="G839">
        <f t="shared" si="13"/>
        <v>0</v>
      </c>
    </row>
    <row r="840" spans="1:7">
      <c r="A840">
        <v>2030</v>
      </c>
      <c r="B840" t="s">
        <v>33</v>
      </c>
      <c r="C840" t="s">
        <v>5</v>
      </c>
      <c r="D840" t="s">
        <v>27</v>
      </c>
      <c r="E840" cm="1">
        <f t="array" ref="E840">IF(A840=2025,SUMPRODUCT('[3]Cap Ref'!$F$30:$AL$46,('[3]Cap Ref'!$D$30:$D$46=C840)*('[3]Cap Ref'!$F$29:$AL$29=A840)*('[3]Cap Ref'!$F$28:$AL$28=D840))/4,SUMPRODUCT('[3]Cap Ref'!$F$30:$AL$46,('[3]Cap Ref'!$D$30:$D$46=C840)*('[3]Cap Ref'!$F$29:$AL$29=A840)*('[3]Cap Ref'!$F$28:$AL$28=D840))/5)</f>
        <v>-4.0256669377999943</v>
      </c>
      <c r="F840" cm="1">
        <f t="array" ref="F840">IF(A840=2025,SUMPRODUCT('[3]Cap Ref'!$F$71:$AL$87,('[3]Cap Ref'!$D$71:$D$87=C840)*('[3]Cap Ref'!$F$70:$AL$70=A840)*('[3]Cap Ref'!$F$69:$AL$69=D840))/4,SUMPRODUCT('[3]Cap Ref'!$F$71:$AL$87,('[3]Cap Ref'!$D$71:$D$87=C840)*('[3]Cap Ref'!$F$70:$AL$70=A840)*('[3]Cap Ref'!$F$69:$AL$69=D840))/5)</f>
        <v>-4.0256669377999943</v>
      </c>
      <c r="G840">
        <f t="shared" si="13"/>
        <v>0</v>
      </c>
    </row>
    <row r="841" spans="1:7">
      <c r="A841">
        <v>2030</v>
      </c>
      <c r="B841" t="s">
        <v>33</v>
      </c>
      <c r="C841" t="s">
        <v>6</v>
      </c>
      <c r="D841" t="s">
        <v>27</v>
      </c>
      <c r="E841" cm="1">
        <f t="array" ref="E841">IF(A841=2025,SUMPRODUCT('[3]Cap Ref'!$F$30:$AL$46,('[3]Cap Ref'!$D$30:$D$46=C841)*('[3]Cap Ref'!$F$29:$AL$29=A841)*('[3]Cap Ref'!$F$28:$AL$28=D841))/4,SUMPRODUCT('[3]Cap Ref'!$F$30:$AL$46,('[3]Cap Ref'!$D$30:$D$46=C841)*('[3]Cap Ref'!$F$29:$AL$29=A841)*('[3]Cap Ref'!$F$28:$AL$28=D841))/5)</f>
        <v>0</v>
      </c>
      <c r="F841" cm="1">
        <f t="array" ref="F841">IF(A841=2025,SUMPRODUCT('[3]Cap Ref'!$F$71:$AL$87,('[3]Cap Ref'!$D$71:$D$87=C841)*('[3]Cap Ref'!$F$70:$AL$70=A841)*('[3]Cap Ref'!$F$69:$AL$69=D841))/4,SUMPRODUCT('[3]Cap Ref'!$F$71:$AL$87,('[3]Cap Ref'!$D$71:$D$87=C841)*('[3]Cap Ref'!$F$70:$AL$70=A841)*('[3]Cap Ref'!$F$69:$AL$69=D841))/5)</f>
        <v>0</v>
      </c>
      <c r="G841">
        <f t="shared" si="13"/>
        <v>0</v>
      </c>
    </row>
    <row r="842" spans="1:7">
      <c r="A842">
        <v>2030</v>
      </c>
      <c r="B842" t="s">
        <v>33</v>
      </c>
      <c r="C842" t="s">
        <v>7</v>
      </c>
      <c r="D842" t="s">
        <v>27</v>
      </c>
      <c r="E842" cm="1">
        <f t="array" ref="E842">IF(A842=2025,SUMPRODUCT('[3]Cap Ref'!$F$30:$AL$46,('[3]Cap Ref'!$D$30:$D$46=C842)*('[3]Cap Ref'!$F$29:$AL$29=A842)*('[3]Cap Ref'!$F$28:$AL$28=D842))/4,SUMPRODUCT('[3]Cap Ref'!$F$30:$AL$46,('[3]Cap Ref'!$D$30:$D$46=C842)*('[3]Cap Ref'!$F$29:$AL$29=A842)*('[3]Cap Ref'!$F$28:$AL$28=D842))/5)</f>
        <v>8.8770036570000119</v>
      </c>
      <c r="F842" cm="1">
        <f t="array" ref="F842">IF(A842=2025,SUMPRODUCT('[3]Cap Ref'!$F$71:$AL$87,('[3]Cap Ref'!$D$71:$D$87=C842)*('[3]Cap Ref'!$F$70:$AL$70=A842)*('[3]Cap Ref'!$F$69:$AL$69=D842))/4,SUMPRODUCT('[3]Cap Ref'!$F$71:$AL$87,('[3]Cap Ref'!$D$71:$D$87=C842)*('[3]Cap Ref'!$F$70:$AL$70=A842)*('[3]Cap Ref'!$F$69:$AL$69=D842))/5)</f>
        <v>8.8770036570000119</v>
      </c>
      <c r="G842">
        <f t="shared" si="13"/>
        <v>0</v>
      </c>
    </row>
    <row r="843" spans="1:7">
      <c r="A843">
        <v>2030</v>
      </c>
      <c r="B843" t="s">
        <v>33</v>
      </c>
      <c r="C843" t="s">
        <v>8</v>
      </c>
      <c r="D843" t="s">
        <v>27</v>
      </c>
      <c r="E843" cm="1">
        <f t="array" ref="E843">IF(A843=2025,SUMPRODUCT('[3]Cap Ref'!$F$30:$AL$46,('[3]Cap Ref'!$D$30:$D$46=C843)*('[3]Cap Ref'!$F$29:$AL$29=A843)*('[3]Cap Ref'!$F$28:$AL$28=D843))/4,SUMPRODUCT('[3]Cap Ref'!$F$30:$AL$46,('[3]Cap Ref'!$D$30:$D$46=C843)*('[3]Cap Ref'!$F$29:$AL$29=A843)*('[3]Cap Ref'!$F$28:$AL$28=D843))/5)</f>
        <v>0</v>
      </c>
      <c r="F843" cm="1">
        <f t="array" ref="F843">IF(A843=2025,SUMPRODUCT('[3]Cap Ref'!$F$71:$AL$87,('[3]Cap Ref'!$D$71:$D$87=C843)*('[3]Cap Ref'!$F$70:$AL$70=A843)*('[3]Cap Ref'!$F$69:$AL$69=D843))/4,SUMPRODUCT('[3]Cap Ref'!$F$71:$AL$87,('[3]Cap Ref'!$D$71:$D$87=C843)*('[3]Cap Ref'!$F$70:$AL$70=A843)*('[3]Cap Ref'!$F$69:$AL$69=D843))/5)</f>
        <v>0</v>
      </c>
      <c r="G843">
        <f t="shared" si="13"/>
        <v>0</v>
      </c>
    </row>
    <row r="844" spans="1:7">
      <c r="A844">
        <v>2030</v>
      </c>
      <c r="B844" t="s">
        <v>33</v>
      </c>
      <c r="C844" t="s">
        <v>9</v>
      </c>
      <c r="D844" t="s">
        <v>27</v>
      </c>
      <c r="E844" cm="1">
        <f t="array" ref="E844">IF(A844=2025,SUMPRODUCT('[3]Cap Ref'!$F$30:$AL$46,('[3]Cap Ref'!$D$30:$D$46=C844)*('[3]Cap Ref'!$F$29:$AL$29=A844)*('[3]Cap Ref'!$F$28:$AL$28=D844))/4,SUMPRODUCT('[3]Cap Ref'!$F$30:$AL$46,('[3]Cap Ref'!$D$30:$D$46=C844)*('[3]Cap Ref'!$F$29:$AL$29=A844)*('[3]Cap Ref'!$F$28:$AL$28=D844))/5)</f>
        <v>-0.12841286739999874</v>
      </c>
      <c r="F844" cm="1">
        <f t="array" ref="F844">IF(A844=2025,SUMPRODUCT('[3]Cap Ref'!$F$71:$AL$87,('[3]Cap Ref'!$D$71:$D$87=C844)*('[3]Cap Ref'!$F$70:$AL$70=A844)*('[3]Cap Ref'!$F$69:$AL$69=D844))/4,SUMPRODUCT('[3]Cap Ref'!$F$71:$AL$87,('[3]Cap Ref'!$D$71:$D$87=C844)*('[3]Cap Ref'!$F$70:$AL$70=A844)*('[3]Cap Ref'!$F$69:$AL$69=D844))/5)</f>
        <v>-0.12841286739999874</v>
      </c>
      <c r="G844">
        <f t="shared" si="13"/>
        <v>0</v>
      </c>
    </row>
    <row r="845" spans="1:7">
      <c r="A845">
        <v>2030</v>
      </c>
      <c r="B845" t="s">
        <v>33</v>
      </c>
      <c r="C845" t="s">
        <v>10</v>
      </c>
      <c r="D845" t="s">
        <v>27</v>
      </c>
      <c r="E845" cm="1">
        <f t="array" ref="E845">IF(A845=2025,SUMPRODUCT('[3]Cap Ref'!$F$30:$AL$46,('[3]Cap Ref'!$D$30:$D$46=C845)*('[3]Cap Ref'!$F$29:$AL$29=A845)*('[3]Cap Ref'!$F$28:$AL$28=D845))/4,SUMPRODUCT('[3]Cap Ref'!$F$30:$AL$46,('[3]Cap Ref'!$D$30:$D$46=C845)*('[3]Cap Ref'!$F$29:$AL$29=A845)*('[3]Cap Ref'!$F$28:$AL$28=D845))/5)</f>
        <v>0</v>
      </c>
      <c r="F845" cm="1">
        <f t="array" ref="F845">IF(A845=2025,SUMPRODUCT('[3]Cap Ref'!$F$71:$AL$87,('[3]Cap Ref'!$D$71:$D$87=C845)*('[3]Cap Ref'!$F$70:$AL$70=A845)*('[3]Cap Ref'!$F$69:$AL$69=D845))/4,SUMPRODUCT('[3]Cap Ref'!$F$71:$AL$87,('[3]Cap Ref'!$D$71:$D$87=C845)*('[3]Cap Ref'!$F$70:$AL$70=A845)*('[3]Cap Ref'!$F$69:$AL$69=D845))/5)</f>
        <v>0</v>
      </c>
      <c r="G845">
        <f t="shared" si="13"/>
        <v>0</v>
      </c>
    </row>
    <row r="846" spans="1:7">
      <c r="A846">
        <v>2030</v>
      </c>
      <c r="B846" t="s">
        <v>33</v>
      </c>
      <c r="C846" t="s">
        <v>11</v>
      </c>
      <c r="D846" t="s">
        <v>27</v>
      </c>
      <c r="E846" cm="1">
        <f t="array" ref="E846">IF(A846=2025,SUMPRODUCT('[3]Cap Ref'!$F$30:$AL$46,('[3]Cap Ref'!$D$30:$D$46=C846)*('[3]Cap Ref'!$F$29:$AL$29=A846)*('[3]Cap Ref'!$F$28:$AL$28=D846))/4,SUMPRODUCT('[3]Cap Ref'!$F$30:$AL$46,('[3]Cap Ref'!$D$30:$D$46=C846)*('[3]Cap Ref'!$F$29:$AL$29=A846)*('[3]Cap Ref'!$F$28:$AL$28=D846))/5)</f>
        <v>5.5456908145999879</v>
      </c>
      <c r="F846" cm="1">
        <f t="array" ref="F846">IF(A846=2025,SUMPRODUCT('[3]Cap Ref'!$F$71:$AL$87,('[3]Cap Ref'!$D$71:$D$87=C846)*('[3]Cap Ref'!$F$70:$AL$70=A846)*('[3]Cap Ref'!$F$69:$AL$69=D846))/4,SUMPRODUCT('[3]Cap Ref'!$F$71:$AL$87,('[3]Cap Ref'!$D$71:$D$87=C846)*('[3]Cap Ref'!$F$70:$AL$70=A846)*('[3]Cap Ref'!$F$69:$AL$69=D846))/5)</f>
        <v>5.5456908145999879</v>
      </c>
      <c r="G846">
        <f t="shared" si="13"/>
        <v>0</v>
      </c>
    </row>
    <row r="847" spans="1:7">
      <c r="A847">
        <v>2030</v>
      </c>
      <c r="B847" t="s">
        <v>33</v>
      </c>
      <c r="C847" t="s">
        <v>12</v>
      </c>
      <c r="D847" t="s">
        <v>27</v>
      </c>
      <c r="E847" cm="1">
        <f t="array" ref="E847">IF(A847=2025,SUMPRODUCT('[3]Cap Ref'!$F$30:$AL$46,('[3]Cap Ref'!$D$30:$D$46=C847)*('[3]Cap Ref'!$F$29:$AL$29=A847)*('[3]Cap Ref'!$F$28:$AL$28=D847))/4,SUMPRODUCT('[3]Cap Ref'!$F$30:$AL$46,('[3]Cap Ref'!$D$30:$D$46=C847)*('[3]Cap Ref'!$F$29:$AL$29=A847)*('[3]Cap Ref'!$F$28:$AL$28=D847))/5)</f>
        <v>2.3715245508000065</v>
      </c>
      <c r="F847" cm="1">
        <f t="array" ref="F847">IF(A847=2025,SUMPRODUCT('[3]Cap Ref'!$F$71:$AL$87,('[3]Cap Ref'!$D$71:$D$87=C847)*('[3]Cap Ref'!$F$70:$AL$70=A847)*('[3]Cap Ref'!$F$69:$AL$69=D847))/4,SUMPRODUCT('[3]Cap Ref'!$F$71:$AL$87,('[3]Cap Ref'!$D$71:$D$87=C847)*('[3]Cap Ref'!$F$70:$AL$70=A847)*('[3]Cap Ref'!$F$69:$AL$69=D847))/5)</f>
        <v>2.3715245508000065</v>
      </c>
      <c r="G847">
        <f t="shared" si="13"/>
        <v>0</v>
      </c>
    </row>
    <row r="848" spans="1:7">
      <c r="A848">
        <v>2030</v>
      </c>
      <c r="B848" t="s">
        <v>33</v>
      </c>
      <c r="C848" t="s">
        <v>13</v>
      </c>
      <c r="D848" t="s">
        <v>27</v>
      </c>
      <c r="E848" cm="1">
        <f t="array" ref="E848">IF(A848=2025,SUMPRODUCT('[3]Cap Ref'!$F$30:$AL$46,('[3]Cap Ref'!$D$30:$D$46=C848)*('[3]Cap Ref'!$F$29:$AL$29=A848)*('[3]Cap Ref'!$F$28:$AL$28=D848))/4,SUMPRODUCT('[3]Cap Ref'!$F$30:$AL$46,('[3]Cap Ref'!$D$30:$D$46=C848)*('[3]Cap Ref'!$F$29:$AL$29=A848)*('[3]Cap Ref'!$F$28:$AL$28=D848))/5)</f>
        <v>0</v>
      </c>
      <c r="F848" cm="1">
        <f t="array" ref="F848">IF(A848=2025,SUMPRODUCT('[3]Cap Ref'!$F$71:$AL$87,('[3]Cap Ref'!$D$71:$D$87=C848)*('[3]Cap Ref'!$F$70:$AL$70=A848)*('[3]Cap Ref'!$F$69:$AL$69=D848))/4,SUMPRODUCT('[3]Cap Ref'!$F$71:$AL$87,('[3]Cap Ref'!$D$71:$D$87=C848)*('[3]Cap Ref'!$F$70:$AL$70=A848)*('[3]Cap Ref'!$F$69:$AL$69=D848))/5)</f>
        <v>0</v>
      </c>
      <c r="G848">
        <f t="shared" si="13"/>
        <v>0</v>
      </c>
    </row>
    <row r="849" spans="1:7">
      <c r="A849">
        <v>2030</v>
      </c>
      <c r="B849" t="s">
        <v>33</v>
      </c>
      <c r="C849" t="s">
        <v>14</v>
      </c>
      <c r="D849" t="s">
        <v>27</v>
      </c>
      <c r="E849" cm="1">
        <f t="array" ref="E849">IF(A849=2025,SUMPRODUCT('[3]Cap Ref'!$F$30:$AL$46,('[3]Cap Ref'!$D$30:$D$46=C849)*('[3]Cap Ref'!$F$29:$AL$29=A849)*('[3]Cap Ref'!$F$28:$AL$28=D849))/4,SUMPRODUCT('[3]Cap Ref'!$F$30:$AL$46,('[3]Cap Ref'!$D$30:$D$46=C849)*('[3]Cap Ref'!$F$29:$AL$29=A849)*('[3]Cap Ref'!$F$28:$AL$28=D849))/5)</f>
        <v>0</v>
      </c>
      <c r="F849" cm="1">
        <f t="array" ref="F849">IF(A849=2025,SUMPRODUCT('[3]Cap Ref'!$F$71:$AL$87,('[3]Cap Ref'!$D$71:$D$87=C849)*('[3]Cap Ref'!$F$70:$AL$70=A849)*('[3]Cap Ref'!$F$69:$AL$69=D849))/4,SUMPRODUCT('[3]Cap Ref'!$F$71:$AL$87,('[3]Cap Ref'!$D$71:$D$87=C849)*('[3]Cap Ref'!$F$70:$AL$70=A849)*('[3]Cap Ref'!$F$69:$AL$69=D849))/5)</f>
        <v>0</v>
      </c>
      <c r="G849">
        <f t="shared" si="13"/>
        <v>0</v>
      </c>
    </row>
    <row r="850" spans="1:7">
      <c r="A850">
        <v>2030</v>
      </c>
      <c r="B850" t="s">
        <v>33</v>
      </c>
      <c r="C850" t="s">
        <v>15</v>
      </c>
      <c r="D850" t="s">
        <v>27</v>
      </c>
      <c r="E850" cm="1">
        <f t="array" ref="E850">IF(A850=2025,SUMPRODUCT('[3]Cap Ref'!$F$30:$AL$46,('[3]Cap Ref'!$D$30:$D$46=C850)*('[3]Cap Ref'!$F$29:$AL$29=A850)*('[3]Cap Ref'!$F$28:$AL$28=D850))/4,SUMPRODUCT('[3]Cap Ref'!$F$30:$AL$46,('[3]Cap Ref'!$D$30:$D$46=C850)*('[3]Cap Ref'!$F$29:$AL$29=A850)*('[3]Cap Ref'!$F$28:$AL$28=D850))/5)</f>
        <v>1.363100940599999</v>
      </c>
      <c r="F850" cm="1">
        <f t="array" ref="F850">IF(A850=2025,SUMPRODUCT('[3]Cap Ref'!$F$71:$AL$87,('[3]Cap Ref'!$D$71:$D$87=C850)*('[3]Cap Ref'!$F$70:$AL$70=A850)*('[3]Cap Ref'!$F$69:$AL$69=D850))/4,SUMPRODUCT('[3]Cap Ref'!$F$71:$AL$87,('[3]Cap Ref'!$D$71:$D$87=C850)*('[3]Cap Ref'!$F$70:$AL$70=A850)*('[3]Cap Ref'!$F$69:$AL$69=D850))/5)</f>
        <v>1.363100940599999</v>
      </c>
      <c r="G850">
        <f t="shared" si="13"/>
        <v>0</v>
      </c>
    </row>
    <row r="851" spans="1:7">
      <c r="A851">
        <v>2030</v>
      </c>
      <c r="B851" t="s">
        <v>33</v>
      </c>
      <c r="C851" t="s">
        <v>16</v>
      </c>
      <c r="D851" t="s">
        <v>27</v>
      </c>
      <c r="E851" cm="1">
        <f t="array" ref="E851">IF(A851=2025,SUMPRODUCT('[3]Cap Ref'!$F$30:$AL$46,('[3]Cap Ref'!$D$30:$D$46=C851)*('[3]Cap Ref'!$F$29:$AL$29=A851)*('[3]Cap Ref'!$F$28:$AL$28=D851))/4,SUMPRODUCT('[3]Cap Ref'!$F$30:$AL$46,('[3]Cap Ref'!$D$30:$D$46=C851)*('[3]Cap Ref'!$F$29:$AL$29=A851)*('[3]Cap Ref'!$F$28:$AL$28=D851))/5)</f>
        <v>0</v>
      </c>
      <c r="F851" cm="1">
        <f t="array" ref="F851">IF(A851=2025,SUMPRODUCT('[3]Cap Ref'!$F$71:$AL$87,('[3]Cap Ref'!$D$71:$D$87=C851)*('[3]Cap Ref'!$F$70:$AL$70=A851)*('[3]Cap Ref'!$F$69:$AL$69=D851))/4,SUMPRODUCT('[3]Cap Ref'!$F$71:$AL$87,('[3]Cap Ref'!$D$71:$D$87=C851)*('[3]Cap Ref'!$F$70:$AL$70=A851)*('[3]Cap Ref'!$F$69:$AL$69=D851))/5)</f>
        <v>0</v>
      </c>
      <c r="G851">
        <f t="shared" si="13"/>
        <v>0</v>
      </c>
    </row>
    <row r="852" spans="1:7">
      <c r="A852">
        <v>2035</v>
      </c>
      <c r="B852" t="s">
        <v>33</v>
      </c>
      <c r="C852" t="s">
        <v>0</v>
      </c>
      <c r="D852" t="s">
        <v>27</v>
      </c>
      <c r="E852" cm="1">
        <f t="array" ref="E852">IF(A852=2025,SUMPRODUCT('[3]Cap Ref'!$F$30:$AL$46,('[3]Cap Ref'!$D$30:$D$46=C852)*('[3]Cap Ref'!$F$29:$AL$29=A852)*('[3]Cap Ref'!$F$28:$AL$28=D852))/4,SUMPRODUCT('[3]Cap Ref'!$F$30:$AL$46,('[3]Cap Ref'!$D$30:$D$46=C852)*('[3]Cap Ref'!$F$29:$AL$29=A852)*('[3]Cap Ref'!$F$28:$AL$28=D852))/5)</f>
        <v>-10.979924683800002</v>
      </c>
      <c r="F852" cm="1">
        <f t="array" ref="F852">IF(A852=2025,SUMPRODUCT('[3]Cap Ref'!$F$71:$AL$87,('[3]Cap Ref'!$D$71:$D$87=C852)*('[3]Cap Ref'!$F$70:$AL$70=A852)*('[3]Cap Ref'!$F$69:$AL$69=D852))/4,SUMPRODUCT('[3]Cap Ref'!$F$71:$AL$87,('[3]Cap Ref'!$D$71:$D$87=C852)*('[3]Cap Ref'!$F$70:$AL$70=A852)*('[3]Cap Ref'!$F$69:$AL$69=D852))/5)</f>
        <v>-10.979924683800002</v>
      </c>
      <c r="G852">
        <f t="shared" si="13"/>
        <v>0</v>
      </c>
    </row>
    <row r="853" spans="1:7">
      <c r="A853">
        <v>2035</v>
      </c>
      <c r="B853" t="s">
        <v>33</v>
      </c>
      <c r="C853" t="s">
        <v>1</v>
      </c>
      <c r="D853" t="s">
        <v>27</v>
      </c>
      <c r="E853" cm="1">
        <f t="array" ref="E853">IF(A853=2025,SUMPRODUCT('[3]Cap Ref'!$F$30:$AL$46,('[3]Cap Ref'!$D$30:$D$46=C853)*('[3]Cap Ref'!$F$29:$AL$29=A853)*('[3]Cap Ref'!$F$28:$AL$28=D853))/4,SUMPRODUCT('[3]Cap Ref'!$F$30:$AL$46,('[3]Cap Ref'!$D$30:$D$46=C853)*('[3]Cap Ref'!$F$29:$AL$29=A853)*('[3]Cap Ref'!$F$28:$AL$28=D853))/5)</f>
        <v>0</v>
      </c>
      <c r="F853" cm="1">
        <f t="array" ref="F853">IF(A853=2025,SUMPRODUCT('[3]Cap Ref'!$F$71:$AL$87,('[3]Cap Ref'!$D$71:$D$87=C853)*('[3]Cap Ref'!$F$70:$AL$70=A853)*('[3]Cap Ref'!$F$69:$AL$69=D853))/4,SUMPRODUCT('[3]Cap Ref'!$F$71:$AL$87,('[3]Cap Ref'!$D$71:$D$87=C853)*('[3]Cap Ref'!$F$70:$AL$70=A853)*('[3]Cap Ref'!$F$69:$AL$69=D853))/5)</f>
        <v>0</v>
      </c>
      <c r="G853">
        <f t="shared" si="13"/>
        <v>0</v>
      </c>
    </row>
    <row r="854" spans="1:7">
      <c r="A854">
        <v>2035</v>
      </c>
      <c r="B854" t="s">
        <v>33</v>
      </c>
      <c r="C854" t="s">
        <v>2</v>
      </c>
      <c r="D854" t="s">
        <v>27</v>
      </c>
      <c r="E854" cm="1">
        <f t="array" ref="E854">IF(A854=2025,SUMPRODUCT('[3]Cap Ref'!$F$30:$AL$46,('[3]Cap Ref'!$D$30:$D$46=C854)*('[3]Cap Ref'!$F$29:$AL$29=A854)*('[3]Cap Ref'!$F$28:$AL$28=D854))/4,SUMPRODUCT('[3]Cap Ref'!$F$30:$AL$46,('[3]Cap Ref'!$D$30:$D$46=C854)*('[3]Cap Ref'!$F$29:$AL$29=A854)*('[3]Cap Ref'!$F$28:$AL$28=D854))/5)</f>
        <v>-2.8000000000076851E-4</v>
      </c>
      <c r="F854" cm="1">
        <f t="array" ref="F854">IF(A854=2025,SUMPRODUCT('[3]Cap Ref'!$F$71:$AL$87,('[3]Cap Ref'!$D$71:$D$87=C854)*('[3]Cap Ref'!$F$70:$AL$70=A854)*('[3]Cap Ref'!$F$69:$AL$69=D854))/4,SUMPRODUCT('[3]Cap Ref'!$F$71:$AL$87,('[3]Cap Ref'!$D$71:$D$87=C854)*('[3]Cap Ref'!$F$70:$AL$70=A854)*('[3]Cap Ref'!$F$69:$AL$69=D854))/5)</f>
        <v>-2.8000000000076851E-4</v>
      </c>
      <c r="G854">
        <f t="shared" si="13"/>
        <v>0</v>
      </c>
    </row>
    <row r="855" spans="1:7">
      <c r="A855">
        <v>2035</v>
      </c>
      <c r="B855" t="s">
        <v>33</v>
      </c>
      <c r="C855" t="s">
        <v>3</v>
      </c>
      <c r="D855" t="s">
        <v>27</v>
      </c>
      <c r="E855" cm="1">
        <f t="array" ref="E855">IF(A855=2025,SUMPRODUCT('[3]Cap Ref'!$F$30:$AL$46,('[3]Cap Ref'!$D$30:$D$46=C855)*('[3]Cap Ref'!$F$29:$AL$29=A855)*('[3]Cap Ref'!$F$28:$AL$28=D855))/4,SUMPRODUCT('[3]Cap Ref'!$F$30:$AL$46,('[3]Cap Ref'!$D$30:$D$46=C855)*('[3]Cap Ref'!$F$29:$AL$29=A855)*('[3]Cap Ref'!$F$28:$AL$28=D855))/5)</f>
        <v>1.7299999999999826E-2</v>
      </c>
      <c r="F855" cm="1">
        <f t="array" ref="F855">IF(A855=2025,SUMPRODUCT('[3]Cap Ref'!$F$71:$AL$87,('[3]Cap Ref'!$D$71:$D$87=C855)*('[3]Cap Ref'!$F$70:$AL$70=A855)*('[3]Cap Ref'!$F$69:$AL$69=D855))/4,SUMPRODUCT('[3]Cap Ref'!$F$71:$AL$87,('[3]Cap Ref'!$D$71:$D$87=C855)*('[3]Cap Ref'!$F$70:$AL$70=A855)*('[3]Cap Ref'!$F$69:$AL$69=D855))/5)</f>
        <v>1.7299999999999826E-2</v>
      </c>
      <c r="G855">
        <f t="shared" si="13"/>
        <v>0</v>
      </c>
    </row>
    <row r="856" spans="1:7">
      <c r="A856">
        <v>2035</v>
      </c>
      <c r="B856" t="s">
        <v>33</v>
      </c>
      <c r="C856" t="s">
        <v>4</v>
      </c>
      <c r="D856" t="s">
        <v>27</v>
      </c>
      <c r="E856" cm="1">
        <f t="array" ref="E856">IF(A856=2025,SUMPRODUCT('[3]Cap Ref'!$F$30:$AL$46,('[3]Cap Ref'!$D$30:$D$46=C856)*('[3]Cap Ref'!$F$29:$AL$29=A856)*('[3]Cap Ref'!$F$28:$AL$28=D856))/4,SUMPRODUCT('[3]Cap Ref'!$F$30:$AL$46,('[3]Cap Ref'!$D$30:$D$46=C856)*('[3]Cap Ref'!$F$29:$AL$29=A856)*('[3]Cap Ref'!$F$28:$AL$28=D856))/5)</f>
        <v>0</v>
      </c>
      <c r="F856" cm="1">
        <f t="array" ref="F856">IF(A856=2025,SUMPRODUCT('[3]Cap Ref'!$F$71:$AL$87,('[3]Cap Ref'!$D$71:$D$87=C856)*('[3]Cap Ref'!$F$70:$AL$70=A856)*('[3]Cap Ref'!$F$69:$AL$69=D856))/4,SUMPRODUCT('[3]Cap Ref'!$F$71:$AL$87,('[3]Cap Ref'!$D$71:$D$87=C856)*('[3]Cap Ref'!$F$70:$AL$70=A856)*('[3]Cap Ref'!$F$69:$AL$69=D856))/5)</f>
        <v>0</v>
      </c>
      <c r="G856">
        <f t="shared" si="13"/>
        <v>0</v>
      </c>
    </row>
    <row r="857" spans="1:7">
      <c r="A857">
        <v>2035</v>
      </c>
      <c r="B857" t="s">
        <v>33</v>
      </c>
      <c r="C857" t="s">
        <v>5</v>
      </c>
      <c r="D857" t="s">
        <v>27</v>
      </c>
      <c r="E857" cm="1">
        <f t="array" ref="E857">IF(A857=2025,SUMPRODUCT('[3]Cap Ref'!$F$30:$AL$46,('[3]Cap Ref'!$D$30:$D$46=C857)*('[3]Cap Ref'!$F$29:$AL$29=A857)*('[3]Cap Ref'!$F$28:$AL$28=D857))/4,SUMPRODUCT('[3]Cap Ref'!$F$30:$AL$46,('[3]Cap Ref'!$D$30:$D$46=C857)*('[3]Cap Ref'!$F$29:$AL$29=A857)*('[3]Cap Ref'!$F$28:$AL$28=D857))/5)</f>
        <v>-3.2034119348000076</v>
      </c>
      <c r="F857" cm="1">
        <f t="array" ref="F857">IF(A857=2025,SUMPRODUCT('[3]Cap Ref'!$F$71:$AL$87,('[3]Cap Ref'!$D$71:$D$87=C857)*('[3]Cap Ref'!$F$70:$AL$70=A857)*('[3]Cap Ref'!$F$69:$AL$69=D857))/4,SUMPRODUCT('[3]Cap Ref'!$F$71:$AL$87,('[3]Cap Ref'!$D$71:$D$87=C857)*('[3]Cap Ref'!$F$70:$AL$70=A857)*('[3]Cap Ref'!$F$69:$AL$69=D857))/5)</f>
        <v>-3.2034119348000076</v>
      </c>
      <c r="G857">
        <f t="shared" si="13"/>
        <v>0</v>
      </c>
    </row>
    <row r="858" spans="1:7">
      <c r="A858">
        <v>2035</v>
      </c>
      <c r="B858" t="s">
        <v>33</v>
      </c>
      <c r="C858" t="s">
        <v>6</v>
      </c>
      <c r="D858" t="s">
        <v>27</v>
      </c>
      <c r="E858" cm="1">
        <f t="array" ref="E858">IF(A858=2025,SUMPRODUCT('[3]Cap Ref'!$F$30:$AL$46,('[3]Cap Ref'!$D$30:$D$46=C858)*('[3]Cap Ref'!$F$29:$AL$29=A858)*('[3]Cap Ref'!$F$28:$AL$28=D858))/4,SUMPRODUCT('[3]Cap Ref'!$F$30:$AL$46,('[3]Cap Ref'!$D$30:$D$46=C858)*('[3]Cap Ref'!$F$29:$AL$29=A858)*('[3]Cap Ref'!$F$28:$AL$28=D858))/5)</f>
        <v>0</v>
      </c>
      <c r="F858" cm="1">
        <f t="array" ref="F858">IF(A858=2025,SUMPRODUCT('[3]Cap Ref'!$F$71:$AL$87,('[3]Cap Ref'!$D$71:$D$87=C858)*('[3]Cap Ref'!$F$70:$AL$70=A858)*('[3]Cap Ref'!$F$69:$AL$69=D858))/4,SUMPRODUCT('[3]Cap Ref'!$F$71:$AL$87,('[3]Cap Ref'!$D$71:$D$87=C858)*('[3]Cap Ref'!$F$70:$AL$70=A858)*('[3]Cap Ref'!$F$69:$AL$69=D858))/5)</f>
        <v>0</v>
      </c>
      <c r="G858">
        <f t="shared" si="13"/>
        <v>0</v>
      </c>
    </row>
    <row r="859" spans="1:7">
      <c r="A859">
        <v>2035</v>
      </c>
      <c r="B859" t="s">
        <v>33</v>
      </c>
      <c r="C859" t="s">
        <v>7</v>
      </c>
      <c r="D859" t="s">
        <v>27</v>
      </c>
      <c r="E859" cm="1">
        <f t="array" ref="E859">IF(A859=2025,SUMPRODUCT('[3]Cap Ref'!$F$30:$AL$46,('[3]Cap Ref'!$D$30:$D$46=C859)*('[3]Cap Ref'!$F$29:$AL$29=A859)*('[3]Cap Ref'!$F$28:$AL$28=D859))/4,SUMPRODUCT('[3]Cap Ref'!$F$30:$AL$46,('[3]Cap Ref'!$D$30:$D$46=C859)*('[3]Cap Ref'!$F$29:$AL$29=A859)*('[3]Cap Ref'!$F$28:$AL$28=D859))/5)</f>
        <v>5.5446173324000032</v>
      </c>
      <c r="F859" cm="1">
        <f t="array" ref="F859">IF(A859=2025,SUMPRODUCT('[3]Cap Ref'!$F$71:$AL$87,('[3]Cap Ref'!$D$71:$D$87=C859)*('[3]Cap Ref'!$F$70:$AL$70=A859)*('[3]Cap Ref'!$F$69:$AL$69=D859))/4,SUMPRODUCT('[3]Cap Ref'!$F$71:$AL$87,('[3]Cap Ref'!$D$71:$D$87=C859)*('[3]Cap Ref'!$F$70:$AL$70=A859)*('[3]Cap Ref'!$F$69:$AL$69=D859))/5)</f>
        <v>5.5446173324000032</v>
      </c>
      <c r="G859">
        <f t="shared" si="13"/>
        <v>0</v>
      </c>
    </row>
    <row r="860" spans="1:7">
      <c r="A860">
        <v>2035</v>
      </c>
      <c r="B860" t="s">
        <v>33</v>
      </c>
      <c r="C860" t="s">
        <v>8</v>
      </c>
      <c r="D860" t="s">
        <v>27</v>
      </c>
      <c r="E860" cm="1">
        <f t="array" ref="E860">IF(A860=2025,SUMPRODUCT('[3]Cap Ref'!$F$30:$AL$46,('[3]Cap Ref'!$D$30:$D$46=C860)*('[3]Cap Ref'!$F$29:$AL$29=A860)*('[3]Cap Ref'!$F$28:$AL$28=D860))/4,SUMPRODUCT('[3]Cap Ref'!$F$30:$AL$46,('[3]Cap Ref'!$D$30:$D$46=C860)*('[3]Cap Ref'!$F$29:$AL$29=A860)*('[3]Cap Ref'!$F$28:$AL$28=D860))/5)</f>
        <v>0</v>
      </c>
      <c r="F860" cm="1">
        <f t="array" ref="F860">IF(A860=2025,SUMPRODUCT('[3]Cap Ref'!$F$71:$AL$87,('[3]Cap Ref'!$D$71:$D$87=C860)*('[3]Cap Ref'!$F$70:$AL$70=A860)*('[3]Cap Ref'!$F$69:$AL$69=D860))/4,SUMPRODUCT('[3]Cap Ref'!$F$71:$AL$87,('[3]Cap Ref'!$D$71:$D$87=C860)*('[3]Cap Ref'!$F$70:$AL$70=A860)*('[3]Cap Ref'!$F$69:$AL$69=D860))/5)</f>
        <v>0</v>
      </c>
      <c r="G860">
        <f t="shared" si="13"/>
        <v>0</v>
      </c>
    </row>
    <row r="861" spans="1:7">
      <c r="A861">
        <v>2035</v>
      </c>
      <c r="B861" t="s">
        <v>33</v>
      </c>
      <c r="C861" t="s">
        <v>9</v>
      </c>
      <c r="D861" t="s">
        <v>27</v>
      </c>
      <c r="E861" cm="1">
        <f t="array" ref="E861">IF(A861=2025,SUMPRODUCT('[3]Cap Ref'!$F$30:$AL$46,('[3]Cap Ref'!$D$30:$D$46=C861)*('[3]Cap Ref'!$F$29:$AL$29=A861)*('[3]Cap Ref'!$F$28:$AL$28=D861))/4,SUMPRODUCT('[3]Cap Ref'!$F$30:$AL$46,('[3]Cap Ref'!$D$30:$D$46=C861)*('[3]Cap Ref'!$F$29:$AL$29=A861)*('[3]Cap Ref'!$F$28:$AL$28=D861))/5)</f>
        <v>4.310319020000293E-2</v>
      </c>
      <c r="F861" cm="1">
        <f t="array" ref="F861">IF(A861=2025,SUMPRODUCT('[3]Cap Ref'!$F$71:$AL$87,('[3]Cap Ref'!$D$71:$D$87=C861)*('[3]Cap Ref'!$F$70:$AL$70=A861)*('[3]Cap Ref'!$F$69:$AL$69=D861))/4,SUMPRODUCT('[3]Cap Ref'!$F$71:$AL$87,('[3]Cap Ref'!$D$71:$D$87=C861)*('[3]Cap Ref'!$F$70:$AL$70=A861)*('[3]Cap Ref'!$F$69:$AL$69=D861))/5)</f>
        <v>4.310319020000293E-2</v>
      </c>
      <c r="G861">
        <f t="shared" si="13"/>
        <v>0</v>
      </c>
    </row>
    <row r="862" spans="1:7">
      <c r="A862">
        <v>2035</v>
      </c>
      <c r="B862" t="s">
        <v>33</v>
      </c>
      <c r="C862" t="s">
        <v>10</v>
      </c>
      <c r="D862" t="s">
        <v>27</v>
      </c>
      <c r="E862" cm="1">
        <f t="array" ref="E862">IF(A862=2025,SUMPRODUCT('[3]Cap Ref'!$F$30:$AL$46,('[3]Cap Ref'!$D$30:$D$46=C862)*('[3]Cap Ref'!$F$29:$AL$29=A862)*('[3]Cap Ref'!$F$28:$AL$28=D862))/4,SUMPRODUCT('[3]Cap Ref'!$F$30:$AL$46,('[3]Cap Ref'!$D$30:$D$46=C862)*('[3]Cap Ref'!$F$29:$AL$29=A862)*('[3]Cap Ref'!$F$28:$AL$28=D862))/5)</f>
        <v>0</v>
      </c>
      <c r="F862" cm="1">
        <f t="array" ref="F862">IF(A862=2025,SUMPRODUCT('[3]Cap Ref'!$F$71:$AL$87,('[3]Cap Ref'!$D$71:$D$87=C862)*('[3]Cap Ref'!$F$70:$AL$70=A862)*('[3]Cap Ref'!$F$69:$AL$69=D862))/4,SUMPRODUCT('[3]Cap Ref'!$F$71:$AL$87,('[3]Cap Ref'!$D$71:$D$87=C862)*('[3]Cap Ref'!$F$70:$AL$70=A862)*('[3]Cap Ref'!$F$69:$AL$69=D862))/5)</f>
        <v>0</v>
      </c>
      <c r="G862">
        <f t="shared" si="13"/>
        <v>0</v>
      </c>
    </row>
    <row r="863" spans="1:7">
      <c r="A863">
        <v>2035</v>
      </c>
      <c r="B863" t="s">
        <v>33</v>
      </c>
      <c r="C863" t="s">
        <v>11</v>
      </c>
      <c r="D863" t="s">
        <v>27</v>
      </c>
      <c r="E863" cm="1">
        <f t="array" ref="E863">IF(A863=2025,SUMPRODUCT('[3]Cap Ref'!$F$30:$AL$46,('[3]Cap Ref'!$D$30:$D$46=C863)*('[3]Cap Ref'!$F$29:$AL$29=A863)*('[3]Cap Ref'!$F$28:$AL$28=D863))/4,SUMPRODUCT('[3]Cap Ref'!$F$30:$AL$46,('[3]Cap Ref'!$D$30:$D$46=C863)*('[3]Cap Ref'!$F$29:$AL$29=A863)*('[3]Cap Ref'!$F$28:$AL$28=D863))/5)</f>
        <v>10.9409677052</v>
      </c>
      <c r="F863" cm="1">
        <f t="array" ref="F863">IF(A863=2025,SUMPRODUCT('[3]Cap Ref'!$F$71:$AL$87,('[3]Cap Ref'!$D$71:$D$87=C863)*('[3]Cap Ref'!$F$70:$AL$70=A863)*('[3]Cap Ref'!$F$69:$AL$69=D863))/4,SUMPRODUCT('[3]Cap Ref'!$F$71:$AL$87,('[3]Cap Ref'!$D$71:$D$87=C863)*('[3]Cap Ref'!$F$70:$AL$70=A863)*('[3]Cap Ref'!$F$69:$AL$69=D863))/5)</f>
        <v>10.9409677052</v>
      </c>
      <c r="G863">
        <f t="shared" si="13"/>
        <v>0</v>
      </c>
    </row>
    <row r="864" spans="1:7">
      <c r="A864">
        <v>2035</v>
      </c>
      <c r="B864" t="s">
        <v>33</v>
      </c>
      <c r="C864" t="s">
        <v>12</v>
      </c>
      <c r="D864" t="s">
        <v>27</v>
      </c>
      <c r="E864" cm="1">
        <f t="array" ref="E864">IF(A864=2025,SUMPRODUCT('[3]Cap Ref'!$F$30:$AL$46,('[3]Cap Ref'!$D$30:$D$46=C864)*('[3]Cap Ref'!$F$29:$AL$29=A864)*('[3]Cap Ref'!$F$28:$AL$28=D864))/4,SUMPRODUCT('[3]Cap Ref'!$F$30:$AL$46,('[3]Cap Ref'!$D$30:$D$46=C864)*('[3]Cap Ref'!$F$29:$AL$29=A864)*('[3]Cap Ref'!$F$28:$AL$28=D864))/5)</f>
        <v>19.5918269292</v>
      </c>
      <c r="F864" cm="1">
        <f t="array" ref="F864">IF(A864=2025,SUMPRODUCT('[3]Cap Ref'!$F$71:$AL$87,('[3]Cap Ref'!$D$71:$D$87=C864)*('[3]Cap Ref'!$F$70:$AL$70=A864)*('[3]Cap Ref'!$F$69:$AL$69=D864))/4,SUMPRODUCT('[3]Cap Ref'!$F$71:$AL$87,('[3]Cap Ref'!$D$71:$D$87=C864)*('[3]Cap Ref'!$F$70:$AL$70=A864)*('[3]Cap Ref'!$F$69:$AL$69=D864))/5)</f>
        <v>19.5918269292</v>
      </c>
      <c r="G864">
        <f t="shared" si="13"/>
        <v>0</v>
      </c>
    </row>
    <row r="865" spans="1:7">
      <c r="A865">
        <v>2035</v>
      </c>
      <c r="B865" t="s">
        <v>33</v>
      </c>
      <c r="C865" t="s">
        <v>13</v>
      </c>
      <c r="D865" t="s">
        <v>27</v>
      </c>
      <c r="E865" cm="1">
        <f t="array" ref="E865">IF(A865=2025,SUMPRODUCT('[3]Cap Ref'!$F$30:$AL$46,('[3]Cap Ref'!$D$30:$D$46=C865)*('[3]Cap Ref'!$F$29:$AL$29=A865)*('[3]Cap Ref'!$F$28:$AL$28=D865))/4,SUMPRODUCT('[3]Cap Ref'!$F$30:$AL$46,('[3]Cap Ref'!$D$30:$D$46=C865)*('[3]Cap Ref'!$F$29:$AL$29=A865)*('[3]Cap Ref'!$F$28:$AL$28=D865))/5)</f>
        <v>0</v>
      </c>
      <c r="F865" cm="1">
        <f t="array" ref="F865">IF(A865=2025,SUMPRODUCT('[3]Cap Ref'!$F$71:$AL$87,('[3]Cap Ref'!$D$71:$D$87=C865)*('[3]Cap Ref'!$F$70:$AL$70=A865)*('[3]Cap Ref'!$F$69:$AL$69=D865))/4,SUMPRODUCT('[3]Cap Ref'!$F$71:$AL$87,('[3]Cap Ref'!$D$71:$D$87=C865)*('[3]Cap Ref'!$F$70:$AL$70=A865)*('[3]Cap Ref'!$F$69:$AL$69=D865))/5)</f>
        <v>0</v>
      </c>
      <c r="G865">
        <f t="shared" si="13"/>
        <v>0</v>
      </c>
    </row>
    <row r="866" spans="1:7">
      <c r="A866">
        <v>2035</v>
      </c>
      <c r="B866" t="s">
        <v>33</v>
      </c>
      <c r="C866" t="s">
        <v>14</v>
      </c>
      <c r="D866" t="s">
        <v>27</v>
      </c>
      <c r="E866" cm="1">
        <f t="array" ref="E866">IF(A866=2025,SUMPRODUCT('[3]Cap Ref'!$F$30:$AL$46,('[3]Cap Ref'!$D$30:$D$46=C866)*('[3]Cap Ref'!$F$29:$AL$29=A866)*('[3]Cap Ref'!$F$28:$AL$28=D866))/4,SUMPRODUCT('[3]Cap Ref'!$F$30:$AL$46,('[3]Cap Ref'!$D$30:$D$46=C866)*('[3]Cap Ref'!$F$29:$AL$29=A866)*('[3]Cap Ref'!$F$28:$AL$28=D866))/5)</f>
        <v>0</v>
      </c>
      <c r="F866" cm="1">
        <f t="array" ref="F866">IF(A866=2025,SUMPRODUCT('[3]Cap Ref'!$F$71:$AL$87,('[3]Cap Ref'!$D$71:$D$87=C866)*('[3]Cap Ref'!$F$70:$AL$70=A866)*('[3]Cap Ref'!$F$69:$AL$69=D866))/4,SUMPRODUCT('[3]Cap Ref'!$F$71:$AL$87,('[3]Cap Ref'!$D$71:$D$87=C866)*('[3]Cap Ref'!$F$70:$AL$70=A866)*('[3]Cap Ref'!$F$69:$AL$69=D866))/5)</f>
        <v>0</v>
      </c>
      <c r="G866">
        <f t="shared" si="13"/>
        <v>0</v>
      </c>
    </row>
    <row r="867" spans="1:7">
      <c r="A867">
        <v>2035</v>
      </c>
      <c r="B867" t="s">
        <v>33</v>
      </c>
      <c r="C867" t="s">
        <v>15</v>
      </c>
      <c r="D867" t="s">
        <v>27</v>
      </c>
      <c r="E867" cm="1">
        <f t="array" ref="E867">IF(A867=2025,SUMPRODUCT('[3]Cap Ref'!$F$30:$AL$46,('[3]Cap Ref'!$D$30:$D$46=C867)*('[3]Cap Ref'!$F$29:$AL$29=A867)*('[3]Cap Ref'!$F$28:$AL$28=D867))/4,SUMPRODUCT('[3]Cap Ref'!$F$30:$AL$46,('[3]Cap Ref'!$D$30:$D$46=C867)*('[3]Cap Ref'!$F$29:$AL$29=A867)*('[3]Cap Ref'!$F$28:$AL$28=D867))/5)</f>
        <v>9.2558625800000023</v>
      </c>
      <c r="F867" cm="1">
        <f t="array" ref="F867">IF(A867=2025,SUMPRODUCT('[3]Cap Ref'!$F$71:$AL$87,('[3]Cap Ref'!$D$71:$D$87=C867)*('[3]Cap Ref'!$F$70:$AL$70=A867)*('[3]Cap Ref'!$F$69:$AL$69=D867))/4,SUMPRODUCT('[3]Cap Ref'!$F$71:$AL$87,('[3]Cap Ref'!$D$71:$D$87=C867)*('[3]Cap Ref'!$F$70:$AL$70=A867)*('[3]Cap Ref'!$F$69:$AL$69=D867))/5)</f>
        <v>9.2558625800000023</v>
      </c>
      <c r="G867">
        <f t="shared" si="13"/>
        <v>0</v>
      </c>
    </row>
    <row r="868" spans="1:7">
      <c r="A868">
        <v>2035</v>
      </c>
      <c r="B868" t="s">
        <v>33</v>
      </c>
      <c r="C868" t="s">
        <v>16</v>
      </c>
      <c r="D868" t="s">
        <v>27</v>
      </c>
      <c r="E868" cm="1">
        <f t="array" ref="E868">IF(A868=2025,SUMPRODUCT('[3]Cap Ref'!$F$30:$AL$46,('[3]Cap Ref'!$D$30:$D$46=C868)*('[3]Cap Ref'!$F$29:$AL$29=A868)*('[3]Cap Ref'!$F$28:$AL$28=D868))/4,SUMPRODUCT('[3]Cap Ref'!$F$30:$AL$46,('[3]Cap Ref'!$D$30:$D$46=C868)*('[3]Cap Ref'!$F$29:$AL$29=A868)*('[3]Cap Ref'!$F$28:$AL$28=D868))/5)</f>
        <v>0</v>
      </c>
      <c r="F868" cm="1">
        <f t="array" ref="F868">IF(A868=2025,SUMPRODUCT('[3]Cap Ref'!$F$71:$AL$87,('[3]Cap Ref'!$D$71:$D$87=C868)*('[3]Cap Ref'!$F$70:$AL$70=A868)*('[3]Cap Ref'!$F$69:$AL$69=D868))/4,SUMPRODUCT('[3]Cap Ref'!$F$71:$AL$87,('[3]Cap Ref'!$D$71:$D$87=C868)*('[3]Cap Ref'!$F$70:$AL$70=A868)*('[3]Cap Ref'!$F$69:$AL$69=D868))/5)</f>
        <v>0</v>
      </c>
      <c r="G868">
        <f t="shared" si="13"/>
        <v>0</v>
      </c>
    </row>
    <row r="869" spans="1:7">
      <c r="A869">
        <v>2025</v>
      </c>
      <c r="B869" t="s">
        <v>33</v>
      </c>
      <c r="C869" t="s">
        <v>0</v>
      </c>
      <c r="D869" t="s">
        <v>28</v>
      </c>
      <c r="E869" cm="1">
        <f t="array" ref="E869">IF(A869=2025,SUMPRODUCT('[3]Cap Ref'!$F$30:$AL$46,('[3]Cap Ref'!$D$30:$D$46=C869)*('[3]Cap Ref'!$F$29:$AL$29=A869)*('[3]Cap Ref'!$F$28:$AL$28=D869))/4,SUMPRODUCT('[3]Cap Ref'!$F$30:$AL$46,('[3]Cap Ref'!$D$30:$D$46=C869)*('[3]Cap Ref'!$F$29:$AL$29=A869)*('[3]Cap Ref'!$F$28:$AL$28=D869))/5)</f>
        <v>0.35000000000000142</v>
      </c>
      <c r="F869" cm="1">
        <f t="array" ref="F869">IF(A869=2025,SUMPRODUCT('[3]Cap Ref'!$F$71:$AL$87,('[3]Cap Ref'!$D$71:$D$87=C869)*('[3]Cap Ref'!$F$70:$AL$70=A869)*('[3]Cap Ref'!$F$69:$AL$69=D869))/4,SUMPRODUCT('[3]Cap Ref'!$F$71:$AL$87,('[3]Cap Ref'!$D$71:$D$87=C869)*('[3]Cap Ref'!$F$70:$AL$70=A869)*('[3]Cap Ref'!$F$69:$AL$69=D869))/5)</f>
        <v>0.35000000000000142</v>
      </c>
      <c r="G869">
        <f t="shared" si="13"/>
        <v>0</v>
      </c>
    </row>
    <row r="870" spans="1:7">
      <c r="A870">
        <v>2025</v>
      </c>
      <c r="B870" t="s">
        <v>33</v>
      </c>
      <c r="C870" t="s">
        <v>1</v>
      </c>
      <c r="D870" t="s">
        <v>28</v>
      </c>
      <c r="E870" cm="1">
        <f t="array" ref="E870">IF(A870=2025,SUMPRODUCT('[3]Cap Ref'!$F$30:$AL$46,('[3]Cap Ref'!$D$30:$D$46=C870)*('[3]Cap Ref'!$F$29:$AL$29=A870)*('[3]Cap Ref'!$F$28:$AL$28=D870))/4,SUMPRODUCT('[3]Cap Ref'!$F$30:$AL$46,('[3]Cap Ref'!$D$30:$D$46=C870)*('[3]Cap Ref'!$F$29:$AL$29=A870)*('[3]Cap Ref'!$F$28:$AL$28=D870))/5)</f>
        <v>0</v>
      </c>
      <c r="F870" cm="1">
        <f t="array" ref="F870">IF(A870=2025,SUMPRODUCT('[3]Cap Ref'!$F$71:$AL$87,('[3]Cap Ref'!$D$71:$D$87=C870)*('[3]Cap Ref'!$F$70:$AL$70=A870)*('[3]Cap Ref'!$F$69:$AL$69=D870))/4,SUMPRODUCT('[3]Cap Ref'!$F$71:$AL$87,('[3]Cap Ref'!$D$71:$D$87=C870)*('[3]Cap Ref'!$F$70:$AL$70=A870)*('[3]Cap Ref'!$F$69:$AL$69=D870))/5)</f>
        <v>0</v>
      </c>
      <c r="G870">
        <f t="shared" si="13"/>
        <v>0</v>
      </c>
    </row>
    <row r="871" spans="1:7">
      <c r="A871">
        <v>2025</v>
      </c>
      <c r="B871" t="s">
        <v>33</v>
      </c>
      <c r="C871" t="s">
        <v>2</v>
      </c>
      <c r="D871" t="s">
        <v>28</v>
      </c>
      <c r="E871" cm="1">
        <f t="array" ref="E871">IF(A871=2025,SUMPRODUCT('[3]Cap Ref'!$F$30:$AL$46,('[3]Cap Ref'!$D$30:$D$46=C871)*('[3]Cap Ref'!$F$29:$AL$29=A871)*('[3]Cap Ref'!$F$28:$AL$28=D871))/4,SUMPRODUCT('[3]Cap Ref'!$F$30:$AL$46,('[3]Cap Ref'!$D$30:$D$46=C871)*('[3]Cap Ref'!$F$29:$AL$29=A871)*('[3]Cap Ref'!$F$28:$AL$28=D871))/5)</f>
        <v>-0.30000000000000071</v>
      </c>
      <c r="F871" cm="1">
        <f t="array" ref="F871">IF(A871=2025,SUMPRODUCT('[3]Cap Ref'!$F$71:$AL$87,('[3]Cap Ref'!$D$71:$D$87=C871)*('[3]Cap Ref'!$F$70:$AL$70=A871)*('[3]Cap Ref'!$F$69:$AL$69=D871))/4,SUMPRODUCT('[3]Cap Ref'!$F$71:$AL$87,('[3]Cap Ref'!$D$71:$D$87=C871)*('[3]Cap Ref'!$F$70:$AL$70=A871)*('[3]Cap Ref'!$F$69:$AL$69=D871))/5)</f>
        <v>-0.30000000000000071</v>
      </c>
      <c r="G871">
        <f t="shared" si="13"/>
        <v>0</v>
      </c>
    </row>
    <row r="872" spans="1:7">
      <c r="A872">
        <v>2025</v>
      </c>
      <c r="B872" t="s">
        <v>33</v>
      </c>
      <c r="C872" t="s">
        <v>3</v>
      </c>
      <c r="D872" t="s">
        <v>28</v>
      </c>
      <c r="E872" cm="1">
        <f t="array" ref="E872">IF(A872=2025,SUMPRODUCT('[3]Cap Ref'!$F$30:$AL$46,('[3]Cap Ref'!$D$30:$D$46=C872)*('[3]Cap Ref'!$F$29:$AL$29=A872)*('[3]Cap Ref'!$F$28:$AL$28=D872))/4,SUMPRODUCT('[3]Cap Ref'!$F$30:$AL$46,('[3]Cap Ref'!$D$30:$D$46=C872)*('[3]Cap Ref'!$F$29:$AL$29=A872)*('[3]Cap Ref'!$F$28:$AL$28=D872))/5)</f>
        <v>-9.4250000000000007</v>
      </c>
      <c r="F872" cm="1">
        <f t="array" ref="F872">IF(A872=2025,SUMPRODUCT('[3]Cap Ref'!$F$71:$AL$87,('[3]Cap Ref'!$D$71:$D$87=C872)*('[3]Cap Ref'!$F$70:$AL$70=A872)*('[3]Cap Ref'!$F$69:$AL$69=D872))/4,SUMPRODUCT('[3]Cap Ref'!$F$71:$AL$87,('[3]Cap Ref'!$D$71:$D$87=C872)*('[3]Cap Ref'!$F$70:$AL$70=A872)*('[3]Cap Ref'!$F$69:$AL$69=D872))/5)</f>
        <v>-9.4250000000000007</v>
      </c>
      <c r="G872">
        <f t="shared" si="13"/>
        <v>0</v>
      </c>
    </row>
    <row r="873" spans="1:7">
      <c r="A873">
        <v>2025</v>
      </c>
      <c r="B873" t="s">
        <v>33</v>
      </c>
      <c r="C873" t="s">
        <v>4</v>
      </c>
      <c r="D873" t="s">
        <v>28</v>
      </c>
      <c r="E873" cm="1">
        <f t="array" ref="E873">IF(A873=2025,SUMPRODUCT('[3]Cap Ref'!$F$30:$AL$46,('[3]Cap Ref'!$D$30:$D$46=C873)*('[3]Cap Ref'!$F$29:$AL$29=A873)*('[3]Cap Ref'!$F$28:$AL$28=D873))/4,SUMPRODUCT('[3]Cap Ref'!$F$30:$AL$46,('[3]Cap Ref'!$D$30:$D$46=C873)*('[3]Cap Ref'!$F$29:$AL$29=A873)*('[3]Cap Ref'!$F$28:$AL$28=D873))/5)</f>
        <v>0</v>
      </c>
      <c r="F873" cm="1">
        <f t="array" ref="F873">IF(A873=2025,SUMPRODUCT('[3]Cap Ref'!$F$71:$AL$87,('[3]Cap Ref'!$D$71:$D$87=C873)*('[3]Cap Ref'!$F$70:$AL$70=A873)*('[3]Cap Ref'!$F$69:$AL$69=D873))/4,SUMPRODUCT('[3]Cap Ref'!$F$71:$AL$87,('[3]Cap Ref'!$D$71:$D$87=C873)*('[3]Cap Ref'!$F$70:$AL$70=A873)*('[3]Cap Ref'!$F$69:$AL$69=D873))/5)</f>
        <v>0</v>
      </c>
      <c r="G873">
        <f t="shared" si="13"/>
        <v>0</v>
      </c>
    </row>
    <row r="874" spans="1:7">
      <c r="A874">
        <v>2025</v>
      </c>
      <c r="B874" t="s">
        <v>33</v>
      </c>
      <c r="C874" t="s">
        <v>5</v>
      </c>
      <c r="D874" t="s">
        <v>28</v>
      </c>
      <c r="E874" cm="1">
        <f t="array" ref="E874">IF(A874=2025,SUMPRODUCT('[3]Cap Ref'!$F$30:$AL$46,('[3]Cap Ref'!$D$30:$D$46=C874)*('[3]Cap Ref'!$F$29:$AL$29=A874)*('[3]Cap Ref'!$F$28:$AL$28=D874))/4,SUMPRODUCT('[3]Cap Ref'!$F$30:$AL$46,('[3]Cap Ref'!$D$30:$D$46=C874)*('[3]Cap Ref'!$F$29:$AL$29=A874)*('[3]Cap Ref'!$F$28:$AL$28=D874))/5)</f>
        <v>-16.037500000000001</v>
      </c>
      <c r="F874" cm="1">
        <f t="array" ref="F874">IF(A874=2025,SUMPRODUCT('[3]Cap Ref'!$F$71:$AL$87,('[3]Cap Ref'!$D$71:$D$87=C874)*('[3]Cap Ref'!$F$70:$AL$70=A874)*('[3]Cap Ref'!$F$69:$AL$69=D874))/4,SUMPRODUCT('[3]Cap Ref'!$F$71:$AL$87,('[3]Cap Ref'!$D$71:$D$87=C874)*('[3]Cap Ref'!$F$70:$AL$70=A874)*('[3]Cap Ref'!$F$69:$AL$69=D874))/5)</f>
        <v>-16.037500000000001</v>
      </c>
      <c r="G874">
        <f t="shared" si="13"/>
        <v>0</v>
      </c>
    </row>
    <row r="875" spans="1:7">
      <c r="A875">
        <v>2025</v>
      </c>
      <c r="B875" t="s">
        <v>33</v>
      </c>
      <c r="C875" t="s">
        <v>6</v>
      </c>
      <c r="D875" t="s">
        <v>28</v>
      </c>
      <c r="E875" cm="1">
        <f t="array" ref="E875">IF(A875=2025,SUMPRODUCT('[3]Cap Ref'!$F$30:$AL$46,('[3]Cap Ref'!$D$30:$D$46=C875)*('[3]Cap Ref'!$F$29:$AL$29=A875)*('[3]Cap Ref'!$F$28:$AL$28=D875))/4,SUMPRODUCT('[3]Cap Ref'!$F$30:$AL$46,('[3]Cap Ref'!$D$30:$D$46=C875)*('[3]Cap Ref'!$F$29:$AL$29=A875)*('[3]Cap Ref'!$F$28:$AL$28=D875))/5)</f>
        <v>0</v>
      </c>
      <c r="F875" cm="1">
        <f t="array" ref="F875">IF(A875=2025,SUMPRODUCT('[3]Cap Ref'!$F$71:$AL$87,('[3]Cap Ref'!$D$71:$D$87=C875)*('[3]Cap Ref'!$F$70:$AL$70=A875)*('[3]Cap Ref'!$F$69:$AL$69=D875))/4,SUMPRODUCT('[3]Cap Ref'!$F$71:$AL$87,('[3]Cap Ref'!$D$71:$D$87=C875)*('[3]Cap Ref'!$F$70:$AL$70=A875)*('[3]Cap Ref'!$F$69:$AL$69=D875))/5)</f>
        <v>0</v>
      </c>
      <c r="G875">
        <f t="shared" si="13"/>
        <v>0</v>
      </c>
    </row>
    <row r="876" spans="1:7">
      <c r="A876">
        <v>2025</v>
      </c>
      <c r="B876" t="s">
        <v>33</v>
      </c>
      <c r="C876" t="s">
        <v>7</v>
      </c>
      <c r="D876" t="s">
        <v>28</v>
      </c>
      <c r="E876" cm="1">
        <f t="array" ref="E876">IF(A876=2025,SUMPRODUCT('[3]Cap Ref'!$F$30:$AL$46,('[3]Cap Ref'!$D$30:$D$46=C876)*('[3]Cap Ref'!$F$29:$AL$29=A876)*('[3]Cap Ref'!$F$28:$AL$28=D876))/4,SUMPRODUCT('[3]Cap Ref'!$F$30:$AL$46,('[3]Cap Ref'!$D$30:$D$46=C876)*('[3]Cap Ref'!$F$29:$AL$29=A876)*('[3]Cap Ref'!$F$28:$AL$28=D876))/5)</f>
        <v>47.55</v>
      </c>
      <c r="F876" cm="1">
        <f t="array" ref="F876">IF(A876=2025,SUMPRODUCT('[3]Cap Ref'!$F$71:$AL$87,('[3]Cap Ref'!$D$71:$D$87=C876)*('[3]Cap Ref'!$F$70:$AL$70=A876)*('[3]Cap Ref'!$F$69:$AL$69=D876))/4,SUMPRODUCT('[3]Cap Ref'!$F$71:$AL$87,('[3]Cap Ref'!$D$71:$D$87=C876)*('[3]Cap Ref'!$F$70:$AL$70=A876)*('[3]Cap Ref'!$F$69:$AL$69=D876))/5)</f>
        <v>47.55</v>
      </c>
      <c r="G876">
        <f t="shared" si="13"/>
        <v>0</v>
      </c>
    </row>
    <row r="877" spans="1:7">
      <c r="A877">
        <v>2025</v>
      </c>
      <c r="B877" t="s">
        <v>33</v>
      </c>
      <c r="C877" t="s">
        <v>8</v>
      </c>
      <c r="D877" t="s">
        <v>28</v>
      </c>
      <c r="E877" cm="1">
        <f t="array" ref="E877">IF(A877=2025,SUMPRODUCT('[3]Cap Ref'!$F$30:$AL$46,('[3]Cap Ref'!$D$30:$D$46=C877)*('[3]Cap Ref'!$F$29:$AL$29=A877)*('[3]Cap Ref'!$F$28:$AL$28=D877))/4,SUMPRODUCT('[3]Cap Ref'!$F$30:$AL$46,('[3]Cap Ref'!$D$30:$D$46=C877)*('[3]Cap Ref'!$F$29:$AL$29=A877)*('[3]Cap Ref'!$F$28:$AL$28=D877))/5)</f>
        <v>0</v>
      </c>
      <c r="F877" cm="1">
        <f t="array" ref="F877">IF(A877=2025,SUMPRODUCT('[3]Cap Ref'!$F$71:$AL$87,('[3]Cap Ref'!$D$71:$D$87=C877)*('[3]Cap Ref'!$F$70:$AL$70=A877)*('[3]Cap Ref'!$F$69:$AL$69=D877))/4,SUMPRODUCT('[3]Cap Ref'!$F$71:$AL$87,('[3]Cap Ref'!$D$71:$D$87=C877)*('[3]Cap Ref'!$F$70:$AL$70=A877)*('[3]Cap Ref'!$F$69:$AL$69=D877))/5)</f>
        <v>0</v>
      </c>
      <c r="G877">
        <f t="shared" si="13"/>
        <v>0</v>
      </c>
    </row>
    <row r="878" spans="1:7">
      <c r="A878">
        <v>2025</v>
      </c>
      <c r="B878" t="s">
        <v>33</v>
      </c>
      <c r="C878" t="s">
        <v>9</v>
      </c>
      <c r="D878" t="s">
        <v>28</v>
      </c>
      <c r="E878" cm="1">
        <f t="array" ref="E878">IF(A878=2025,SUMPRODUCT('[3]Cap Ref'!$F$30:$AL$46,('[3]Cap Ref'!$D$30:$D$46=C878)*('[3]Cap Ref'!$F$29:$AL$29=A878)*('[3]Cap Ref'!$F$28:$AL$28=D878))/4,SUMPRODUCT('[3]Cap Ref'!$F$30:$AL$46,('[3]Cap Ref'!$D$30:$D$46=C878)*('[3]Cap Ref'!$F$29:$AL$29=A878)*('[3]Cap Ref'!$F$28:$AL$28=D878))/5)</f>
        <v>-53</v>
      </c>
      <c r="F878" cm="1">
        <f t="array" ref="F878">IF(A878=2025,SUMPRODUCT('[3]Cap Ref'!$F$71:$AL$87,('[3]Cap Ref'!$D$71:$D$87=C878)*('[3]Cap Ref'!$F$70:$AL$70=A878)*('[3]Cap Ref'!$F$69:$AL$69=D878))/4,SUMPRODUCT('[3]Cap Ref'!$F$71:$AL$87,('[3]Cap Ref'!$D$71:$D$87=C878)*('[3]Cap Ref'!$F$70:$AL$70=A878)*('[3]Cap Ref'!$F$69:$AL$69=D878))/5)</f>
        <v>-53</v>
      </c>
      <c r="G878">
        <f t="shared" si="13"/>
        <v>0</v>
      </c>
    </row>
    <row r="879" spans="1:7">
      <c r="A879">
        <v>2025</v>
      </c>
      <c r="B879" t="s">
        <v>33</v>
      </c>
      <c r="C879" t="s">
        <v>10</v>
      </c>
      <c r="D879" t="s">
        <v>28</v>
      </c>
      <c r="E879" cm="1">
        <f t="array" ref="E879">IF(A879=2025,SUMPRODUCT('[3]Cap Ref'!$F$30:$AL$46,('[3]Cap Ref'!$D$30:$D$46=C879)*('[3]Cap Ref'!$F$29:$AL$29=A879)*('[3]Cap Ref'!$F$28:$AL$28=D879))/4,SUMPRODUCT('[3]Cap Ref'!$F$30:$AL$46,('[3]Cap Ref'!$D$30:$D$46=C879)*('[3]Cap Ref'!$F$29:$AL$29=A879)*('[3]Cap Ref'!$F$28:$AL$28=D879))/5)</f>
        <v>0</v>
      </c>
      <c r="F879" cm="1">
        <f t="array" ref="F879">IF(A879=2025,SUMPRODUCT('[3]Cap Ref'!$F$71:$AL$87,('[3]Cap Ref'!$D$71:$D$87=C879)*('[3]Cap Ref'!$F$70:$AL$70=A879)*('[3]Cap Ref'!$F$69:$AL$69=D879))/4,SUMPRODUCT('[3]Cap Ref'!$F$71:$AL$87,('[3]Cap Ref'!$D$71:$D$87=C879)*('[3]Cap Ref'!$F$70:$AL$70=A879)*('[3]Cap Ref'!$F$69:$AL$69=D879))/5)</f>
        <v>0</v>
      </c>
      <c r="G879">
        <f t="shared" si="13"/>
        <v>0</v>
      </c>
    </row>
    <row r="880" spans="1:7">
      <c r="A880">
        <v>2025</v>
      </c>
      <c r="B880" t="s">
        <v>33</v>
      </c>
      <c r="C880" t="s">
        <v>11</v>
      </c>
      <c r="D880" t="s">
        <v>28</v>
      </c>
      <c r="E880" cm="1">
        <f t="array" ref="E880">IF(A880=2025,SUMPRODUCT('[3]Cap Ref'!$F$30:$AL$46,('[3]Cap Ref'!$D$30:$D$46=C880)*('[3]Cap Ref'!$F$29:$AL$29=A880)*('[3]Cap Ref'!$F$28:$AL$28=D880))/4,SUMPRODUCT('[3]Cap Ref'!$F$30:$AL$46,('[3]Cap Ref'!$D$30:$D$46=C880)*('[3]Cap Ref'!$F$29:$AL$29=A880)*('[3]Cap Ref'!$F$28:$AL$28=D880))/5)</f>
        <v>5.2250000000000014</v>
      </c>
      <c r="F880" cm="1">
        <f t="array" ref="F880">IF(A880=2025,SUMPRODUCT('[3]Cap Ref'!$F$71:$AL$87,('[3]Cap Ref'!$D$71:$D$87=C880)*('[3]Cap Ref'!$F$70:$AL$70=A880)*('[3]Cap Ref'!$F$69:$AL$69=D880))/4,SUMPRODUCT('[3]Cap Ref'!$F$71:$AL$87,('[3]Cap Ref'!$D$71:$D$87=C880)*('[3]Cap Ref'!$F$70:$AL$70=A880)*('[3]Cap Ref'!$F$69:$AL$69=D880))/5)</f>
        <v>5.2250000000000014</v>
      </c>
      <c r="G880">
        <f t="shared" si="13"/>
        <v>0</v>
      </c>
    </row>
    <row r="881" spans="1:7">
      <c r="A881">
        <v>2025</v>
      </c>
      <c r="B881" t="s">
        <v>33</v>
      </c>
      <c r="C881" t="s">
        <v>12</v>
      </c>
      <c r="D881" t="s">
        <v>28</v>
      </c>
      <c r="E881" cm="1">
        <f t="array" ref="E881">IF(A881=2025,SUMPRODUCT('[3]Cap Ref'!$F$30:$AL$46,('[3]Cap Ref'!$D$30:$D$46=C881)*('[3]Cap Ref'!$F$29:$AL$29=A881)*('[3]Cap Ref'!$F$28:$AL$28=D881))/4,SUMPRODUCT('[3]Cap Ref'!$F$30:$AL$46,('[3]Cap Ref'!$D$30:$D$46=C881)*('[3]Cap Ref'!$F$29:$AL$29=A881)*('[3]Cap Ref'!$F$28:$AL$28=D881))/5)</f>
        <v>34.450000000000003</v>
      </c>
      <c r="F881" cm="1">
        <f t="array" ref="F881">IF(A881=2025,SUMPRODUCT('[3]Cap Ref'!$F$71:$AL$87,('[3]Cap Ref'!$D$71:$D$87=C881)*('[3]Cap Ref'!$F$70:$AL$70=A881)*('[3]Cap Ref'!$F$69:$AL$69=D881))/4,SUMPRODUCT('[3]Cap Ref'!$F$71:$AL$87,('[3]Cap Ref'!$D$71:$D$87=C881)*('[3]Cap Ref'!$F$70:$AL$70=A881)*('[3]Cap Ref'!$F$69:$AL$69=D881))/5)</f>
        <v>34.450000000000003</v>
      </c>
      <c r="G881">
        <f t="shared" si="13"/>
        <v>0</v>
      </c>
    </row>
    <row r="882" spans="1:7">
      <c r="A882">
        <v>2025</v>
      </c>
      <c r="B882" t="s">
        <v>33</v>
      </c>
      <c r="C882" t="s">
        <v>13</v>
      </c>
      <c r="D882" t="s">
        <v>28</v>
      </c>
      <c r="E882" cm="1">
        <f t="array" ref="E882">IF(A882=2025,SUMPRODUCT('[3]Cap Ref'!$F$30:$AL$46,('[3]Cap Ref'!$D$30:$D$46=C882)*('[3]Cap Ref'!$F$29:$AL$29=A882)*('[3]Cap Ref'!$F$28:$AL$28=D882))/4,SUMPRODUCT('[3]Cap Ref'!$F$30:$AL$46,('[3]Cap Ref'!$D$30:$D$46=C882)*('[3]Cap Ref'!$F$29:$AL$29=A882)*('[3]Cap Ref'!$F$28:$AL$28=D882))/5)</f>
        <v>-8.25</v>
      </c>
      <c r="F882" cm="1">
        <f t="array" ref="F882">IF(A882=2025,SUMPRODUCT('[3]Cap Ref'!$F$71:$AL$87,('[3]Cap Ref'!$D$71:$D$87=C882)*('[3]Cap Ref'!$F$70:$AL$70=A882)*('[3]Cap Ref'!$F$69:$AL$69=D882))/4,SUMPRODUCT('[3]Cap Ref'!$F$71:$AL$87,('[3]Cap Ref'!$D$71:$D$87=C882)*('[3]Cap Ref'!$F$70:$AL$70=A882)*('[3]Cap Ref'!$F$69:$AL$69=D882))/5)</f>
        <v>-8.25</v>
      </c>
      <c r="G882">
        <f t="shared" si="13"/>
        <v>0</v>
      </c>
    </row>
    <row r="883" spans="1:7">
      <c r="A883">
        <v>2025</v>
      </c>
      <c r="B883" t="s">
        <v>33</v>
      </c>
      <c r="C883" t="s">
        <v>14</v>
      </c>
      <c r="D883" t="s">
        <v>28</v>
      </c>
      <c r="E883" cm="1">
        <f t="array" ref="E883">IF(A883=2025,SUMPRODUCT('[3]Cap Ref'!$F$30:$AL$46,('[3]Cap Ref'!$D$30:$D$46=C883)*('[3]Cap Ref'!$F$29:$AL$29=A883)*('[3]Cap Ref'!$F$28:$AL$28=D883))/4,SUMPRODUCT('[3]Cap Ref'!$F$30:$AL$46,('[3]Cap Ref'!$D$30:$D$46=C883)*('[3]Cap Ref'!$F$29:$AL$29=A883)*('[3]Cap Ref'!$F$28:$AL$28=D883))/5)</f>
        <v>0</v>
      </c>
      <c r="F883" cm="1">
        <f t="array" ref="F883">IF(A883=2025,SUMPRODUCT('[3]Cap Ref'!$F$71:$AL$87,('[3]Cap Ref'!$D$71:$D$87=C883)*('[3]Cap Ref'!$F$70:$AL$70=A883)*('[3]Cap Ref'!$F$69:$AL$69=D883))/4,SUMPRODUCT('[3]Cap Ref'!$F$71:$AL$87,('[3]Cap Ref'!$D$71:$D$87=C883)*('[3]Cap Ref'!$F$70:$AL$70=A883)*('[3]Cap Ref'!$F$69:$AL$69=D883))/5)</f>
        <v>0</v>
      </c>
      <c r="G883">
        <f t="shared" si="13"/>
        <v>0</v>
      </c>
    </row>
    <row r="884" spans="1:7">
      <c r="A884">
        <v>2025</v>
      </c>
      <c r="B884" t="s">
        <v>33</v>
      </c>
      <c r="C884" t="s">
        <v>15</v>
      </c>
      <c r="D884" t="s">
        <v>28</v>
      </c>
      <c r="E884" cm="1">
        <f t="array" ref="E884">IF(A884=2025,SUMPRODUCT('[3]Cap Ref'!$F$30:$AL$46,('[3]Cap Ref'!$D$30:$D$46=C884)*('[3]Cap Ref'!$F$29:$AL$29=A884)*('[3]Cap Ref'!$F$28:$AL$28=D884))/4,SUMPRODUCT('[3]Cap Ref'!$F$30:$AL$46,('[3]Cap Ref'!$D$30:$D$46=C884)*('[3]Cap Ref'!$F$29:$AL$29=A884)*('[3]Cap Ref'!$F$28:$AL$28=D884))/5)</f>
        <v>2.7</v>
      </c>
      <c r="F884" cm="1">
        <f t="array" ref="F884">IF(A884=2025,SUMPRODUCT('[3]Cap Ref'!$F$71:$AL$87,('[3]Cap Ref'!$D$71:$D$87=C884)*('[3]Cap Ref'!$F$70:$AL$70=A884)*('[3]Cap Ref'!$F$69:$AL$69=D884))/4,SUMPRODUCT('[3]Cap Ref'!$F$71:$AL$87,('[3]Cap Ref'!$D$71:$D$87=C884)*('[3]Cap Ref'!$F$70:$AL$70=A884)*('[3]Cap Ref'!$F$69:$AL$69=D884))/5)</f>
        <v>2.7</v>
      </c>
      <c r="G884">
        <f t="shared" si="13"/>
        <v>0</v>
      </c>
    </row>
    <row r="885" spans="1:7">
      <c r="A885">
        <v>2025</v>
      </c>
      <c r="B885" t="s">
        <v>33</v>
      </c>
      <c r="C885" t="s">
        <v>16</v>
      </c>
      <c r="D885" t="s">
        <v>28</v>
      </c>
      <c r="E885" cm="1">
        <f t="array" ref="E885">IF(A885=2025,SUMPRODUCT('[3]Cap Ref'!$F$30:$AL$46,('[3]Cap Ref'!$D$30:$D$46=C885)*('[3]Cap Ref'!$F$29:$AL$29=A885)*('[3]Cap Ref'!$F$28:$AL$28=D885))/4,SUMPRODUCT('[3]Cap Ref'!$F$30:$AL$46,('[3]Cap Ref'!$D$30:$D$46=C885)*('[3]Cap Ref'!$F$29:$AL$29=A885)*('[3]Cap Ref'!$F$28:$AL$28=D885))/5)</f>
        <v>0.95</v>
      </c>
      <c r="F885" cm="1">
        <f t="array" ref="F885">IF(A885=2025,SUMPRODUCT('[3]Cap Ref'!$F$71:$AL$87,('[3]Cap Ref'!$D$71:$D$87=C885)*('[3]Cap Ref'!$F$70:$AL$70=A885)*('[3]Cap Ref'!$F$69:$AL$69=D885))/4,SUMPRODUCT('[3]Cap Ref'!$F$71:$AL$87,('[3]Cap Ref'!$D$71:$D$87=C885)*('[3]Cap Ref'!$F$70:$AL$70=A885)*('[3]Cap Ref'!$F$69:$AL$69=D885))/5)</f>
        <v>0.95</v>
      </c>
      <c r="G885">
        <f t="shared" si="13"/>
        <v>0</v>
      </c>
    </row>
    <row r="886" spans="1:7">
      <c r="A886">
        <v>2030</v>
      </c>
      <c r="B886" t="s">
        <v>33</v>
      </c>
      <c r="C886" t="s">
        <v>0</v>
      </c>
      <c r="D886" t="s">
        <v>28</v>
      </c>
      <c r="E886" cm="1">
        <f t="array" ref="E886">IF(A886=2025,SUMPRODUCT('[3]Cap Ref'!$F$30:$AL$46,('[3]Cap Ref'!$D$30:$D$46=C886)*('[3]Cap Ref'!$F$29:$AL$29=A886)*('[3]Cap Ref'!$F$28:$AL$28=D886))/4,SUMPRODUCT('[3]Cap Ref'!$F$30:$AL$46,('[3]Cap Ref'!$D$30:$D$46=C886)*('[3]Cap Ref'!$F$29:$AL$29=A886)*('[3]Cap Ref'!$F$28:$AL$28=D886))/5)</f>
        <v>-0.22000000000000169</v>
      </c>
      <c r="F886" cm="1">
        <f t="array" ref="F886">IF(A886=2025,SUMPRODUCT('[3]Cap Ref'!$F$71:$AL$87,('[3]Cap Ref'!$D$71:$D$87=C886)*('[3]Cap Ref'!$F$70:$AL$70=A886)*('[3]Cap Ref'!$F$69:$AL$69=D886))/4,SUMPRODUCT('[3]Cap Ref'!$F$71:$AL$87,('[3]Cap Ref'!$D$71:$D$87=C886)*('[3]Cap Ref'!$F$70:$AL$70=A886)*('[3]Cap Ref'!$F$69:$AL$69=D886))/5)</f>
        <v>-0.22000000000000169</v>
      </c>
      <c r="G886">
        <f t="shared" si="13"/>
        <v>0</v>
      </c>
    </row>
    <row r="887" spans="1:7">
      <c r="A887">
        <v>2030</v>
      </c>
      <c r="B887" t="s">
        <v>33</v>
      </c>
      <c r="C887" t="s">
        <v>1</v>
      </c>
      <c r="D887" t="s">
        <v>28</v>
      </c>
      <c r="E887" cm="1">
        <f t="array" ref="E887">IF(A887=2025,SUMPRODUCT('[3]Cap Ref'!$F$30:$AL$46,('[3]Cap Ref'!$D$30:$D$46=C887)*('[3]Cap Ref'!$F$29:$AL$29=A887)*('[3]Cap Ref'!$F$28:$AL$28=D887))/4,SUMPRODUCT('[3]Cap Ref'!$F$30:$AL$46,('[3]Cap Ref'!$D$30:$D$46=C887)*('[3]Cap Ref'!$F$29:$AL$29=A887)*('[3]Cap Ref'!$F$28:$AL$28=D887))/5)</f>
        <v>0</v>
      </c>
      <c r="F887" cm="1">
        <f t="array" ref="F887">IF(A887=2025,SUMPRODUCT('[3]Cap Ref'!$F$71:$AL$87,('[3]Cap Ref'!$D$71:$D$87=C887)*('[3]Cap Ref'!$F$70:$AL$70=A887)*('[3]Cap Ref'!$F$69:$AL$69=D887))/4,SUMPRODUCT('[3]Cap Ref'!$F$71:$AL$87,('[3]Cap Ref'!$D$71:$D$87=C887)*('[3]Cap Ref'!$F$70:$AL$70=A887)*('[3]Cap Ref'!$F$69:$AL$69=D887))/5)</f>
        <v>0</v>
      </c>
      <c r="G887">
        <f t="shared" si="13"/>
        <v>0</v>
      </c>
    </row>
    <row r="888" spans="1:7">
      <c r="A888">
        <v>2030</v>
      </c>
      <c r="B888" t="s">
        <v>33</v>
      </c>
      <c r="C888" t="s">
        <v>2</v>
      </c>
      <c r="D888" t="s">
        <v>28</v>
      </c>
      <c r="E888" cm="1">
        <f t="array" ref="E888">IF(A888=2025,SUMPRODUCT('[3]Cap Ref'!$F$30:$AL$46,('[3]Cap Ref'!$D$30:$D$46=C888)*('[3]Cap Ref'!$F$29:$AL$29=A888)*('[3]Cap Ref'!$F$28:$AL$28=D888))/4,SUMPRODUCT('[3]Cap Ref'!$F$30:$AL$46,('[3]Cap Ref'!$D$30:$D$46=C888)*('[3]Cap Ref'!$F$29:$AL$29=A888)*('[3]Cap Ref'!$F$28:$AL$28=D888))/5)</f>
        <v>0</v>
      </c>
      <c r="F888" cm="1">
        <f t="array" ref="F888">IF(A888=2025,SUMPRODUCT('[3]Cap Ref'!$F$71:$AL$87,('[3]Cap Ref'!$D$71:$D$87=C888)*('[3]Cap Ref'!$F$70:$AL$70=A888)*('[3]Cap Ref'!$F$69:$AL$69=D888))/4,SUMPRODUCT('[3]Cap Ref'!$F$71:$AL$87,('[3]Cap Ref'!$D$71:$D$87=C888)*('[3]Cap Ref'!$F$70:$AL$70=A888)*('[3]Cap Ref'!$F$69:$AL$69=D888))/5)</f>
        <v>0</v>
      </c>
      <c r="G888">
        <f t="shared" si="13"/>
        <v>0</v>
      </c>
    </row>
    <row r="889" spans="1:7">
      <c r="A889">
        <v>2030</v>
      </c>
      <c r="B889" t="s">
        <v>33</v>
      </c>
      <c r="C889" t="s">
        <v>3</v>
      </c>
      <c r="D889" t="s">
        <v>28</v>
      </c>
      <c r="E889" cm="1">
        <f t="array" ref="E889">IF(A889=2025,SUMPRODUCT('[3]Cap Ref'!$F$30:$AL$46,('[3]Cap Ref'!$D$30:$D$46=C889)*('[3]Cap Ref'!$F$29:$AL$29=A889)*('[3]Cap Ref'!$F$28:$AL$28=D889))/4,SUMPRODUCT('[3]Cap Ref'!$F$30:$AL$46,('[3]Cap Ref'!$D$30:$D$46=C889)*('[3]Cap Ref'!$F$29:$AL$29=A889)*('[3]Cap Ref'!$F$28:$AL$28=D889))/5)</f>
        <v>0</v>
      </c>
      <c r="F889" cm="1">
        <f t="array" ref="F889">IF(A889=2025,SUMPRODUCT('[3]Cap Ref'!$F$71:$AL$87,('[3]Cap Ref'!$D$71:$D$87=C889)*('[3]Cap Ref'!$F$70:$AL$70=A889)*('[3]Cap Ref'!$F$69:$AL$69=D889))/4,SUMPRODUCT('[3]Cap Ref'!$F$71:$AL$87,('[3]Cap Ref'!$D$71:$D$87=C889)*('[3]Cap Ref'!$F$70:$AL$70=A889)*('[3]Cap Ref'!$F$69:$AL$69=D889))/5)</f>
        <v>0</v>
      </c>
      <c r="G889">
        <f t="shared" si="13"/>
        <v>0</v>
      </c>
    </row>
    <row r="890" spans="1:7">
      <c r="A890">
        <v>2030</v>
      </c>
      <c r="B890" t="s">
        <v>33</v>
      </c>
      <c r="C890" t="s">
        <v>4</v>
      </c>
      <c r="D890" t="s">
        <v>28</v>
      </c>
      <c r="E890" cm="1">
        <f t="array" ref="E890">IF(A890=2025,SUMPRODUCT('[3]Cap Ref'!$F$30:$AL$46,('[3]Cap Ref'!$D$30:$D$46=C890)*('[3]Cap Ref'!$F$29:$AL$29=A890)*('[3]Cap Ref'!$F$28:$AL$28=D890))/4,SUMPRODUCT('[3]Cap Ref'!$F$30:$AL$46,('[3]Cap Ref'!$D$30:$D$46=C890)*('[3]Cap Ref'!$F$29:$AL$29=A890)*('[3]Cap Ref'!$F$28:$AL$28=D890))/5)</f>
        <v>0</v>
      </c>
      <c r="F890" cm="1">
        <f t="array" ref="F890">IF(A890=2025,SUMPRODUCT('[3]Cap Ref'!$F$71:$AL$87,('[3]Cap Ref'!$D$71:$D$87=C890)*('[3]Cap Ref'!$F$70:$AL$70=A890)*('[3]Cap Ref'!$F$69:$AL$69=D890))/4,SUMPRODUCT('[3]Cap Ref'!$F$71:$AL$87,('[3]Cap Ref'!$D$71:$D$87=C890)*('[3]Cap Ref'!$F$70:$AL$70=A890)*('[3]Cap Ref'!$F$69:$AL$69=D890))/5)</f>
        <v>0</v>
      </c>
      <c r="G890">
        <f t="shared" si="13"/>
        <v>0</v>
      </c>
    </row>
    <row r="891" spans="1:7">
      <c r="A891">
        <v>2030</v>
      </c>
      <c r="B891" t="s">
        <v>33</v>
      </c>
      <c r="C891" t="s">
        <v>5</v>
      </c>
      <c r="D891" t="s">
        <v>28</v>
      </c>
      <c r="E891" cm="1">
        <f t="array" ref="E891">IF(A891=2025,SUMPRODUCT('[3]Cap Ref'!$F$30:$AL$46,('[3]Cap Ref'!$D$30:$D$46=C891)*('[3]Cap Ref'!$F$29:$AL$29=A891)*('[3]Cap Ref'!$F$28:$AL$28=D891))/4,SUMPRODUCT('[3]Cap Ref'!$F$30:$AL$46,('[3]Cap Ref'!$D$30:$D$46=C891)*('[3]Cap Ref'!$F$29:$AL$29=A891)*('[3]Cap Ref'!$F$28:$AL$28=D891))/5)</f>
        <v>-3.2219999999999969</v>
      </c>
      <c r="F891" cm="1">
        <f t="array" ref="F891">IF(A891=2025,SUMPRODUCT('[3]Cap Ref'!$F$71:$AL$87,('[3]Cap Ref'!$D$71:$D$87=C891)*('[3]Cap Ref'!$F$70:$AL$70=A891)*('[3]Cap Ref'!$F$69:$AL$69=D891))/4,SUMPRODUCT('[3]Cap Ref'!$F$71:$AL$87,('[3]Cap Ref'!$D$71:$D$87=C891)*('[3]Cap Ref'!$F$70:$AL$70=A891)*('[3]Cap Ref'!$F$69:$AL$69=D891))/5)</f>
        <v>-3.2219999999999969</v>
      </c>
      <c r="G891">
        <f t="shared" si="13"/>
        <v>0</v>
      </c>
    </row>
    <row r="892" spans="1:7">
      <c r="A892">
        <v>2030</v>
      </c>
      <c r="B892" t="s">
        <v>33</v>
      </c>
      <c r="C892" t="s">
        <v>6</v>
      </c>
      <c r="D892" t="s">
        <v>28</v>
      </c>
      <c r="E892" cm="1">
        <f t="array" ref="E892">IF(A892=2025,SUMPRODUCT('[3]Cap Ref'!$F$30:$AL$46,('[3]Cap Ref'!$D$30:$D$46=C892)*('[3]Cap Ref'!$F$29:$AL$29=A892)*('[3]Cap Ref'!$F$28:$AL$28=D892))/4,SUMPRODUCT('[3]Cap Ref'!$F$30:$AL$46,('[3]Cap Ref'!$D$30:$D$46=C892)*('[3]Cap Ref'!$F$29:$AL$29=A892)*('[3]Cap Ref'!$F$28:$AL$28=D892))/5)</f>
        <v>0</v>
      </c>
      <c r="F892" cm="1">
        <f t="array" ref="F892">IF(A892=2025,SUMPRODUCT('[3]Cap Ref'!$F$71:$AL$87,('[3]Cap Ref'!$D$71:$D$87=C892)*('[3]Cap Ref'!$F$70:$AL$70=A892)*('[3]Cap Ref'!$F$69:$AL$69=D892))/4,SUMPRODUCT('[3]Cap Ref'!$F$71:$AL$87,('[3]Cap Ref'!$D$71:$D$87=C892)*('[3]Cap Ref'!$F$70:$AL$70=A892)*('[3]Cap Ref'!$F$69:$AL$69=D892))/5)</f>
        <v>0</v>
      </c>
      <c r="G892">
        <f t="shared" si="13"/>
        <v>0</v>
      </c>
    </row>
    <row r="893" spans="1:7">
      <c r="A893">
        <v>2030</v>
      </c>
      <c r="B893" t="s">
        <v>33</v>
      </c>
      <c r="C893" t="s">
        <v>7</v>
      </c>
      <c r="D893" t="s">
        <v>28</v>
      </c>
      <c r="E893" cm="1">
        <f t="array" ref="E893">IF(A893=2025,SUMPRODUCT('[3]Cap Ref'!$F$30:$AL$46,('[3]Cap Ref'!$D$30:$D$46=C893)*('[3]Cap Ref'!$F$29:$AL$29=A893)*('[3]Cap Ref'!$F$28:$AL$28=D893))/4,SUMPRODUCT('[3]Cap Ref'!$F$30:$AL$46,('[3]Cap Ref'!$D$30:$D$46=C893)*('[3]Cap Ref'!$F$29:$AL$29=A893)*('[3]Cap Ref'!$F$28:$AL$28=D893))/5)</f>
        <v>-7.7</v>
      </c>
      <c r="F893" cm="1">
        <f t="array" ref="F893">IF(A893=2025,SUMPRODUCT('[3]Cap Ref'!$F$71:$AL$87,('[3]Cap Ref'!$D$71:$D$87=C893)*('[3]Cap Ref'!$F$70:$AL$70=A893)*('[3]Cap Ref'!$F$69:$AL$69=D893))/4,SUMPRODUCT('[3]Cap Ref'!$F$71:$AL$87,('[3]Cap Ref'!$D$71:$D$87=C893)*('[3]Cap Ref'!$F$70:$AL$70=A893)*('[3]Cap Ref'!$F$69:$AL$69=D893))/5)</f>
        <v>-7.7</v>
      </c>
      <c r="G893">
        <f t="shared" si="13"/>
        <v>0</v>
      </c>
    </row>
    <row r="894" spans="1:7">
      <c r="A894">
        <v>2030</v>
      </c>
      <c r="B894" t="s">
        <v>33</v>
      </c>
      <c r="C894" t="s">
        <v>8</v>
      </c>
      <c r="D894" t="s">
        <v>28</v>
      </c>
      <c r="E894" cm="1">
        <f t="array" ref="E894">IF(A894=2025,SUMPRODUCT('[3]Cap Ref'!$F$30:$AL$46,('[3]Cap Ref'!$D$30:$D$46=C894)*('[3]Cap Ref'!$F$29:$AL$29=A894)*('[3]Cap Ref'!$F$28:$AL$28=D894))/4,SUMPRODUCT('[3]Cap Ref'!$F$30:$AL$46,('[3]Cap Ref'!$D$30:$D$46=C894)*('[3]Cap Ref'!$F$29:$AL$29=A894)*('[3]Cap Ref'!$F$28:$AL$28=D894))/5)</f>
        <v>0</v>
      </c>
      <c r="F894" cm="1">
        <f t="array" ref="F894">IF(A894=2025,SUMPRODUCT('[3]Cap Ref'!$F$71:$AL$87,('[3]Cap Ref'!$D$71:$D$87=C894)*('[3]Cap Ref'!$F$70:$AL$70=A894)*('[3]Cap Ref'!$F$69:$AL$69=D894))/4,SUMPRODUCT('[3]Cap Ref'!$F$71:$AL$87,('[3]Cap Ref'!$D$71:$D$87=C894)*('[3]Cap Ref'!$F$70:$AL$70=A894)*('[3]Cap Ref'!$F$69:$AL$69=D894))/5)</f>
        <v>0</v>
      </c>
      <c r="G894">
        <f t="shared" si="13"/>
        <v>0</v>
      </c>
    </row>
    <row r="895" spans="1:7">
      <c r="A895">
        <v>2030</v>
      </c>
      <c r="B895" t="s">
        <v>33</v>
      </c>
      <c r="C895" t="s">
        <v>9</v>
      </c>
      <c r="D895" t="s">
        <v>28</v>
      </c>
      <c r="E895" cm="1">
        <f t="array" ref="E895">IF(A895=2025,SUMPRODUCT('[3]Cap Ref'!$F$30:$AL$46,('[3]Cap Ref'!$D$30:$D$46=C895)*('[3]Cap Ref'!$F$29:$AL$29=A895)*('[3]Cap Ref'!$F$28:$AL$28=D895))/4,SUMPRODUCT('[3]Cap Ref'!$F$30:$AL$46,('[3]Cap Ref'!$D$30:$D$46=C895)*('[3]Cap Ref'!$F$29:$AL$29=A895)*('[3]Cap Ref'!$F$28:$AL$28=D895))/5)</f>
        <v>0</v>
      </c>
      <c r="F895" cm="1">
        <f t="array" ref="F895">IF(A895=2025,SUMPRODUCT('[3]Cap Ref'!$F$71:$AL$87,('[3]Cap Ref'!$D$71:$D$87=C895)*('[3]Cap Ref'!$F$70:$AL$70=A895)*('[3]Cap Ref'!$F$69:$AL$69=D895))/4,SUMPRODUCT('[3]Cap Ref'!$F$71:$AL$87,('[3]Cap Ref'!$D$71:$D$87=C895)*('[3]Cap Ref'!$F$70:$AL$70=A895)*('[3]Cap Ref'!$F$69:$AL$69=D895))/5)</f>
        <v>0</v>
      </c>
      <c r="G895">
        <f t="shared" si="13"/>
        <v>0</v>
      </c>
    </row>
    <row r="896" spans="1:7">
      <c r="A896">
        <v>2030</v>
      </c>
      <c r="B896" t="s">
        <v>33</v>
      </c>
      <c r="C896" t="s">
        <v>10</v>
      </c>
      <c r="D896" t="s">
        <v>28</v>
      </c>
      <c r="E896" cm="1">
        <f t="array" ref="E896">IF(A896=2025,SUMPRODUCT('[3]Cap Ref'!$F$30:$AL$46,('[3]Cap Ref'!$D$30:$D$46=C896)*('[3]Cap Ref'!$F$29:$AL$29=A896)*('[3]Cap Ref'!$F$28:$AL$28=D896))/4,SUMPRODUCT('[3]Cap Ref'!$F$30:$AL$46,('[3]Cap Ref'!$D$30:$D$46=C896)*('[3]Cap Ref'!$F$29:$AL$29=A896)*('[3]Cap Ref'!$F$28:$AL$28=D896))/5)</f>
        <v>0</v>
      </c>
      <c r="F896" cm="1">
        <f t="array" ref="F896">IF(A896=2025,SUMPRODUCT('[3]Cap Ref'!$F$71:$AL$87,('[3]Cap Ref'!$D$71:$D$87=C896)*('[3]Cap Ref'!$F$70:$AL$70=A896)*('[3]Cap Ref'!$F$69:$AL$69=D896))/4,SUMPRODUCT('[3]Cap Ref'!$F$71:$AL$87,('[3]Cap Ref'!$D$71:$D$87=C896)*('[3]Cap Ref'!$F$70:$AL$70=A896)*('[3]Cap Ref'!$F$69:$AL$69=D896))/5)</f>
        <v>0</v>
      </c>
      <c r="G896">
        <f t="shared" si="13"/>
        <v>0</v>
      </c>
    </row>
    <row r="897" spans="1:7">
      <c r="A897">
        <v>2030</v>
      </c>
      <c r="B897" t="s">
        <v>33</v>
      </c>
      <c r="C897" t="s">
        <v>11</v>
      </c>
      <c r="D897" t="s">
        <v>28</v>
      </c>
      <c r="E897" cm="1">
        <f t="array" ref="E897">IF(A897=2025,SUMPRODUCT('[3]Cap Ref'!$F$30:$AL$46,('[3]Cap Ref'!$D$30:$D$46=C897)*('[3]Cap Ref'!$F$29:$AL$29=A897)*('[3]Cap Ref'!$F$28:$AL$28=D897))/4,SUMPRODUCT('[3]Cap Ref'!$F$30:$AL$46,('[3]Cap Ref'!$D$30:$D$46=C897)*('[3]Cap Ref'!$F$29:$AL$29=A897)*('[3]Cap Ref'!$F$28:$AL$28=D897))/5)</f>
        <v>1.8800000000000012</v>
      </c>
      <c r="F897" cm="1">
        <f t="array" ref="F897">IF(A897=2025,SUMPRODUCT('[3]Cap Ref'!$F$71:$AL$87,('[3]Cap Ref'!$D$71:$D$87=C897)*('[3]Cap Ref'!$F$70:$AL$70=A897)*('[3]Cap Ref'!$F$69:$AL$69=D897))/4,SUMPRODUCT('[3]Cap Ref'!$F$71:$AL$87,('[3]Cap Ref'!$D$71:$D$87=C897)*('[3]Cap Ref'!$F$70:$AL$70=A897)*('[3]Cap Ref'!$F$69:$AL$69=D897))/5)</f>
        <v>1.8800000000000012</v>
      </c>
      <c r="G897">
        <f t="shared" si="13"/>
        <v>0</v>
      </c>
    </row>
    <row r="898" spans="1:7">
      <c r="A898">
        <v>2030</v>
      </c>
      <c r="B898" t="s">
        <v>33</v>
      </c>
      <c r="C898" t="s">
        <v>12</v>
      </c>
      <c r="D898" t="s">
        <v>28</v>
      </c>
      <c r="E898" cm="1">
        <f t="array" ref="E898">IF(A898=2025,SUMPRODUCT('[3]Cap Ref'!$F$30:$AL$46,('[3]Cap Ref'!$D$30:$D$46=C898)*('[3]Cap Ref'!$F$29:$AL$29=A898)*('[3]Cap Ref'!$F$28:$AL$28=D898))/4,SUMPRODUCT('[3]Cap Ref'!$F$30:$AL$46,('[3]Cap Ref'!$D$30:$D$46=C898)*('[3]Cap Ref'!$F$29:$AL$29=A898)*('[3]Cap Ref'!$F$28:$AL$28=D898))/5)</f>
        <v>2.4799999999999955</v>
      </c>
      <c r="F898" cm="1">
        <f t="array" ref="F898">IF(A898=2025,SUMPRODUCT('[3]Cap Ref'!$F$71:$AL$87,('[3]Cap Ref'!$D$71:$D$87=C898)*('[3]Cap Ref'!$F$70:$AL$70=A898)*('[3]Cap Ref'!$F$69:$AL$69=D898))/4,SUMPRODUCT('[3]Cap Ref'!$F$71:$AL$87,('[3]Cap Ref'!$D$71:$D$87=C898)*('[3]Cap Ref'!$F$70:$AL$70=A898)*('[3]Cap Ref'!$F$69:$AL$69=D898))/5)</f>
        <v>2.4799999999999955</v>
      </c>
      <c r="G898">
        <f t="shared" si="13"/>
        <v>0</v>
      </c>
    </row>
    <row r="899" spans="1:7">
      <c r="A899">
        <v>2030</v>
      </c>
      <c r="B899" t="s">
        <v>33</v>
      </c>
      <c r="C899" t="s">
        <v>13</v>
      </c>
      <c r="D899" t="s">
        <v>28</v>
      </c>
      <c r="E899" cm="1">
        <f t="array" ref="E899">IF(A899=2025,SUMPRODUCT('[3]Cap Ref'!$F$30:$AL$46,('[3]Cap Ref'!$D$30:$D$46=C899)*('[3]Cap Ref'!$F$29:$AL$29=A899)*('[3]Cap Ref'!$F$28:$AL$28=D899))/4,SUMPRODUCT('[3]Cap Ref'!$F$30:$AL$46,('[3]Cap Ref'!$D$30:$D$46=C899)*('[3]Cap Ref'!$F$29:$AL$29=A899)*('[3]Cap Ref'!$F$28:$AL$28=D899))/5)</f>
        <v>0</v>
      </c>
      <c r="F899" cm="1">
        <f t="array" ref="F899">IF(A899=2025,SUMPRODUCT('[3]Cap Ref'!$F$71:$AL$87,('[3]Cap Ref'!$D$71:$D$87=C899)*('[3]Cap Ref'!$F$70:$AL$70=A899)*('[3]Cap Ref'!$F$69:$AL$69=D899))/4,SUMPRODUCT('[3]Cap Ref'!$F$71:$AL$87,('[3]Cap Ref'!$D$71:$D$87=C899)*('[3]Cap Ref'!$F$70:$AL$70=A899)*('[3]Cap Ref'!$F$69:$AL$69=D899))/5)</f>
        <v>0</v>
      </c>
      <c r="G899">
        <f t="shared" ref="G899:G962" si="14">E899-F899</f>
        <v>0</v>
      </c>
    </row>
    <row r="900" spans="1:7">
      <c r="A900">
        <v>2030</v>
      </c>
      <c r="B900" t="s">
        <v>33</v>
      </c>
      <c r="C900" t="s">
        <v>14</v>
      </c>
      <c r="D900" t="s">
        <v>28</v>
      </c>
      <c r="E900" cm="1">
        <f t="array" ref="E900">IF(A900=2025,SUMPRODUCT('[3]Cap Ref'!$F$30:$AL$46,('[3]Cap Ref'!$D$30:$D$46=C900)*('[3]Cap Ref'!$F$29:$AL$29=A900)*('[3]Cap Ref'!$F$28:$AL$28=D900))/4,SUMPRODUCT('[3]Cap Ref'!$F$30:$AL$46,('[3]Cap Ref'!$D$30:$D$46=C900)*('[3]Cap Ref'!$F$29:$AL$29=A900)*('[3]Cap Ref'!$F$28:$AL$28=D900))/5)</f>
        <v>0</v>
      </c>
      <c r="F900" cm="1">
        <f t="array" ref="F900">IF(A900=2025,SUMPRODUCT('[3]Cap Ref'!$F$71:$AL$87,('[3]Cap Ref'!$D$71:$D$87=C900)*('[3]Cap Ref'!$F$70:$AL$70=A900)*('[3]Cap Ref'!$F$69:$AL$69=D900))/4,SUMPRODUCT('[3]Cap Ref'!$F$71:$AL$87,('[3]Cap Ref'!$D$71:$D$87=C900)*('[3]Cap Ref'!$F$70:$AL$70=A900)*('[3]Cap Ref'!$F$69:$AL$69=D900))/5)</f>
        <v>0</v>
      </c>
      <c r="G900">
        <f t="shared" si="14"/>
        <v>0</v>
      </c>
    </row>
    <row r="901" spans="1:7">
      <c r="A901">
        <v>2030</v>
      </c>
      <c r="B901" t="s">
        <v>33</v>
      </c>
      <c r="C901" t="s">
        <v>15</v>
      </c>
      <c r="D901" t="s">
        <v>28</v>
      </c>
      <c r="E901" cm="1">
        <f t="array" ref="E901">IF(A901=2025,SUMPRODUCT('[3]Cap Ref'!$F$30:$AL$46,('[3]Cap Ref'!$D$30:$D$46=C901)*('[3]Cap Ref'!$F$29:$AL$29=A901)*('[3]Cap Ref'!$F$28:$AL$28=D901))/4,SUMPRODUCT('[3]Cap Ref'!$F$30:$AL$46,('[3]Cap Ref'!$D$30:$D$46=C901)*('[3]Cap Ref'!$F$29:$AL$29=A901)*('[3]Cap Ref'!$F$28:$AL$28=D901))/5)</f>
        <v>0.52000000000000024</v>
      </c>
      <c r="F901" cm="1">
        <f t="array" ref="F901">IF(A901=2025,SUMPRODUCT('[3]Cap Ref'!$F$71:$AL$87,('[3]Cap Ref'!$D$71:$D$87=C901)*('[3]Cap Ref'!$F$70:$AL$70=A901)*('[3]Cap Ref'!$F$69:$AL$69=D901))/4,SUMPRODUCT('[3]Cap Ref'!$F$71:$AL$87,('[3]Cap Ref'!$D$71:$D$87=C901)*('[3]Cap Ref'!$F$70:$AL$70=A901)*('[3]Cap Ref'!$F$69:$AL$69=D901))/5)</f>
        <v>0.52000000000000024</v>
      </c>
      <c r="G901">
        <f t="shared" si="14"/>
        <v>0</v>
      </c>
    </row>
    <row r="902" spans="1:7">
      <c r="A902">
        <v>2030</v>
      </c>
      <c r="B902" t="s">
        <v>33</v>
      </c>
      <c r="C902" t="s">
        <v>16</v>
      </c>
      <c r="D902" t="s">
        <v>28</v>
      </c>
      <c r="E902" cm="1">
        <f t="array" ref="E902">IF(A902=2025,SUMPRODUCT('[3]Cap Ref'!$F$30:$AL$46,('[3]Cap Ref'!$D$30:$D$46=C902)*('[3]Cap Ref'!$F$29:$AL$29=A902)*('[3]Cap Ref'!$F$28:$AL$28=D902))/4,SUMPRODUCT('[3]Cap Ref'!$F$30:$AL$46,('[3]Cap Ref'!$D$30:$D$46=C902)*('[3]Cap Ref'!$F$29:$AL$29=A902)*('[3]Cap Ref'!$F$28:$AL$28=D902))/5)</f>
        <v>0</v>
      </c>
      <c r="F902" cm="1">
        <f t="array" ref="F902">IF(A902=2025,SUMPRODUCT('[3]Cap Ref'!$F$71:$AL$87,('[3]Cap Ref'!$D$71:$D$87=C902)*('[3]Cap Ref'!$F$70:$AL$70=A902)*('[3]Cap Ref'!$F$69:$AL$69=D902))/4,SUMPRODUCT('[3]Cap Ref'!$F$71:$AL$87,('[3]Cap Ref'!$D$71:$D$87=C902)*('[3]Cap Ref'!$F$70:$AL$70=A902)*('[3]Cap Ref'!$F$69:$AL$69=D902))/5)</f>
        <v>0</v>
      </c>
      <c r="G902">
        <f t="shared" si="14"/>
        <v>0</v>
      </c>
    </row>
    <row r="903" spans="1:7">
      <c r="A903">
        <v>2035</v>
      </c>
      <c r="B903" t="s">
        <v>33</v>
      </c>
      <c r="C903" t="s">
        <v>0</v>
      </c>
      <c r="D903" t="s">
        <v>28</v>
      </c>
      <c r="E903" cm="1">
        <f t="array" ref="E903">IF(A903=2025,SUMPRODUCT('[3]Cap Ref'!$F$30:$AL$46,('[3]Cap Ref'!$D$30:$D$46=C903)*('[3]Cap Ref'!$F$29:$AL$29=A903)*('[3]Cap Ref'!$F$28:$AL$28=D903))/4,SUMPRODUCT('[3]Cap Ref'!$F$30:$AL$46,('[3]Cap Ref'!$D$30:$D$46=C903)*('[3]Cap Ref'!$F$29:$AL$29=A903)*('[3]Cap Ref'!$F$28:$AL$28=D903))/5)</f>
        <v>0</v>
      </c>
      <c r="F903" cm="1">
        <f t="array" ref="F903">IF(A903=2025,SUMPRODUCT('[3]Cap Ref'!$F$71:$AL$87,('[3]Cap Ref'!$D$71:$D$87=C903)*('[3]Cap Ref'!$F$70:$AL$70=A903)*('[3]Cap Ref'!$F$69:$AL$69=D903))/4,SUMPRODUCT('[3]Cap Ref'!$F$71:$AL$87,('[3]Cap Ref'!$D$71:$D$87=C903)*('[3]Cap Ref'!$F$70:$AL$70=A903)*('[3]Cap Ref'!$F$69:$AL$69=D903))/5)</f>
        <v>0</v>
      </c>
      <c r="G903">
        <f t="shared" si="14"/>
        <v>0</v>
      </c>
    </row>
    <row r="904" spans="1:7">
      <c r="A904">
        <v>2035</v>
      </c>
      <c r="B904" t="s">
        <v>33</v>
      </c>
      <c r="C904" t="s">
        <v>1</v>
      </c>
      <c r="D904" t="s">
        <v>28</v>
      </c>
      <c r="E904" cm="1">
        <f t="array" ref="E904">IF(A904=2025,SUMPRODUCT('[3]Cap Ref'!$F$30:$AL$46,('[3]Cap Ref'!$D$30:$D$46=C904)*('[3]Cap Ref'!$F$29:$AL$29=A904)*('[3]Cap Ref'!$F$28:$AL$28=D904))/4,SUMPRODUCT('[3]Cap Ref'!$F$30:$AL$46,('[3]Cap Ref'!$D$30:$D$46=C904)*('[3]Cap Ref'!$F$29:$AL$29=A904)*('[3]Cap Ref'!$F$28:$AL$28=D904))/5)</f>
        <v>0</v>
      </c>
      <c r="F904" cm="1">
        <f t="array" ref="F904">IF(A904=2025,SUMPRODUCT('[3]Cap Ref'!$F$71:$AL$87,('[3]Cap Ref'!$D$71:$D$87=C904)*('[3]Cap Ref'!$F$70:$AL$70=A904)*('[3]Cap Ref'!$F$69:$AL$69=D904))/4,SUMPRODUCT('[3]Cap Ref'!$F$71:$AL$87,('[3]Cap Ref'!$D$71:$D$87=C904)*('[3]Cap Ref'!$F$70:$AL$70=A904)*('[3]Cap Ref'!$F$69:$AL$69=D904))/5)</f>
        <v>0</v>
      </c>
      <c r="G904">
        <f t="shared" si="14"/>
        <v>0</v>
      </c>
    </row>
    <row r="905" spans="1:7">
      <c r="A905">
        <v>2035</v>
      </c>
      <c r="B905" t="s">
        <v>33</v>
      </c>
      <c r="C905" t="s">
        <v>2</v>
      </c>
      <c r="D905" t="s">
        <v>28</v>
      </c>
      <c r="E905" cm="1">
        <f t="array" ref="E905">IF(A905=2025,SUMPRODUCT('[3]Cap Ref'!$F$30:$AL$46,('[3]Cap Ref'!$D$30:$D$46=C905)*('[3]Cap Ref'!$F$29:$AL$29=A905)*('[3]Cap Ref'!$F$28:$AL$28=D905))/4,SUMPRODUCT('[3]Cap Ref'!$F$30:$AL$46,('[3]Cap Ref'!$D$30:$D$46=C905)*('[3]Cap Ref'!$F$29:$AL$29=A905)*('[3]Cap Ref'!$F$28:$AL$28=D905))/5)</f>
        <v>0</v>
      </c>
      <c r="F905" cm="1">
        <f t="array" ref="F905">IF(A905=2025,SUMPRODUCT('[3]Cap Ref'!$F$71:$AL$87,('[3]Cap Ref'!$D$71:$D$87=C905)*('[3]Cap Ref'!$F$70:$AL$70=A905)*('[3]Cap Ref'!$F$69:$AL$69=D905))/4,SUMPRODUCT('[3]Cap Ref'!$F$71:$AL$87,('[3]Cap Ref'!$D$71:$D$87=C905)*('[3]Cap Ref'!$F$70:$AL$70=A905)*('[3]Cap Ref'!$F$69:$AL$69=D905))/5)</f>
        <v>0</v>
      </c>
      <c r="G905">
        <f t="shared" si="14"/>
        <v>0</v>
      </c>
    </row>
    <row r="906" spans="1:7">
      <c r="A906">
        <v>2035</v>
      </c>
      <c r="B906" t="s">
        <v>33</v>
      </c>
      <c r="C906" t="s">
        <v>3</v>
      </c>
      <c r="D906" t="s">
        <v>28</v>
      </c>
      <c r="E906" cm="1">
        <f t="array" ref="E906">IF(A906=2025,SUMPRODUCT('[3]Cap Ref'!$F$30:$AL$46,('[3]Cap Ref'!$D$30:$D$46=C906)*('[3]Cap Ref'!$F$29:$AL$29=A906)*('[3]Cap Ref'!$F$28:$AL$28=D906))/4,SUMPRODUCT('[3]Cap Ref'!$F$30:$AL$46,('[3]Cap Ref'!$D$30:$D$46=C906)*('[3]Cap Ref'!$F$29:$AL$29=A906)*('[3]Cap Ref'!$F$28:$AL$28=D906))/5)</f>
        <v>0</v>
      </c>
      <c r="F906" cm="1">
        <f t="array" ref="F906">IF(A906=2025,SUMPRODUCT('[3]Cap Ref'!$F$71:$AL$87,('[3]Cap Ref'!$D$71:$D$87=C906)*('[3]Cap Ref'!$F$70:$AL$70=A906)*('[3]Cap Ref'!$F$69:$AL$69=D906))/4,SUMPRODUCT('[3]Cap Ref'!$F$71:$AL$87,('[3]Cap Ref'!$D$71:$D$87=C906)*('[3]Cap Ref'!$F$70:$AL$70=A906)*('[3]Cap Ref'!$F$69:$AL$69=D906))/5)</f>
        <v>0</v>
      </c>
      <c r="G906">
        <f t="shared" si="14"/>
        <v>0</v>
      </c>
    </row>
    <row r="907" spans="1:7">
      <c r="A907">
        <v>2035</v>
      </c>
      <c r="B907" t="s">
        <v>33</v>
      </c>
      <c r="C907" t="s">
        <v>4</v>
      </c>
      <c r="D907" t="s">
        <v>28</v>
      </c>
      <c r="E907" cm="1">
        <f t="array" ref="E907">IF(A907=2025,SUMPRODUCT('[3]Cap Ref'!$F$30:$AL$46,('[3]Cap Ref'!$D$30:$D$46=C907)*('[3]Cap Ref'!$F$29:$AL$29=A907)*('[3]Cap Ref'!$F$28:$AL$28=D907))/4,SUMPRODUCT('[3]Cap Ref'!$F$30:$AL$46,('[3]Cap Ref'!$D$30:$D$46=C907)*('[3]Cap Ref'!$F$29:$AL$29=A907)*('[3]Cap Ref'!$F$28:$AL$28=D907))/5)</f>
        <v>0</v>
      </c>
      <c r="F907" cm="1">
        <f t="array" ref="F907">IF(A907=2025,SUMPRODUCT('[3]Cap Ref'!$F$71:$AL$87,('[3]Cap Ref'!$D$71:$D$87=C907)*('[3]Cap Ref'!$F$70:$AL$70=A907)*('[3]Cap Ref'!$F$69:$AL$69=D907))/4,SUMPRODUCT('[3]Cap Ref'!$F$71:$AL$87,('[3]Cap Ref'!$D$71:$D$87=C907)*('[3]Cap Ref'!$F$70:$AL$70=A907)*('[3]Cap Ref'!$F$69:$AL$69=D907))/5)</f>
        <v>0</v>
      </c>
      <c r="G907">
        <f t="shared" si="14"/>
        <v>0</v>
      </c>
    </row>
    <row r="908" spans="1:7">
      <c r="A908">
        <v>2035</v>
      </c>
      <c r="B908" t="s">
        <v>33</v>
      </c>
      <c r="C908" t="s">
        <v>5</v>
      </c>
      <c r="D908" t="s">
        <v>28</v>
      </c>
      <c r="E908" cm="1">
        <f t="array" ref="E908">IF(A908=2025,SUMPRODUCT('[3]Cap Ref'!$F$30:$AL$46,('[3]Cap Ref'!$D$30:$D$46=C908)*('[3]Cap Ref'!$F$29:$AL$29=A908)*('[3]Cap Ref'!$F$28:$AL$28=D908))/4,SUMPRODUCT('[3]Cap Ref'!$F$30:$AL$46,('[3]Cap Ref'!$D$30:$D$46=C908)*('[3]Cap Ref'!$F$29:$AL$29=A908)*('[3]Cap Ref'!$F$28:$AL$28=D908))/5)</f>
        <v>-4.2740000000000009</v>
      </c>
      <c r="F908" cm="1">
        <f t="array" ref="F908">IF(A908=2025,SUMPRODUCT('[3]Cap Ref'!$F$71:$AL$87,('[3]Cap Ref'!$D$71:$D$87=C908)*('[3]Cap Ref'!$F$70:$AL$70=A908)*('[3]Cap Ref'!$F$69:$AL$69=D908))/4,SUMPRODUCT('[3]Cap Ref'!$F$71:$AL$87,('[3]Cap Ref'!$D$71:$D$87=C908)*('[3]Cap Ref'!$F$70:$AL$70=A908)*('[3]Cap Ref'!$F$69:$AL$69=D908))/5)</f>
        <v>-4.2740000000000009</v>
      </c>
      <c r="G908">
        <f t="shared" si="14"/>
        <v>0</v>
      </c>
    </row>
    <row r="909" spans="1:7">
      <c r="A909">
        <v>2035</v>
      </c>
      <c r="B909" t="s">
        <v>33</v>
      </c>
      <c r="C909" t="s">
        <v>6</v>
      </c>
      <c r="D909" t="s">
        <v>28</v>
      </c>
      <c r="E909" cm="1">
        <f t="array" ref="E909">IF(A909=2025,SUMPRODUCT('[3]Cap Ref'!$F$30:$AL$46,('[3]Cap Ref'!$D$30:$D$46=C909)*('[3]Cap Ref'!$F$29:$AL$29=A909)*('[3]Cap Ref'!$F$28:$AL$28=D909))/4,SUMPRODUCT('[3]Cap Ref'!$F$30:$AL$46,('[3]Cap Ref'!$D$30:$D$46=C909)*('[3]Cap Ref'!$F$29:$AL$29=A909)*('[3]Cap Ref'!$F$28:$AL$28=D909))/5)</f>
        <v>0</v>
      </c>
      <c r="F909" cm="1">
        <f t="array" ref="F909">IF(A909=2025,SUMPRODUCT('[3]Cap Ref'!$F$71:$AL$87,('[3]Cap Ref'!$D$71:$D$87=C909)*('[3]Cap Ref'!$F$70:$AL$70=A909)*('[3]Cap Ref'!$F$69:$AL$69=D909))/4,SUMPRODUCT('[3]Cap Ref'!$F$71:$AL$87,('[3]Cap Ref'!$D$71:$D$87=C909)*('[3]Cap Ref'!$F$70:$AL$70=A909)*('[3]Cap Ref'!$F$69:$AL$69=D909))/5)</f>
        <v>0</v>
      </c>
      <c r="G909">
        <f t="shared" si="14"/>
        <v>0</v>
      </c>
    </row>
    <row r="910" spans="1:7">
      <c r="A910">
        <v>2035</v>
      </c>
      <c r="B910" t="s">
        <v>33</v>
      </c>
      <c r="C910" t="s">
        <v>7</v>
      </c>
      <c r="D910" t="s">
        <v>28</v>
      </c>
      <c r="E910" cm="1">
        <f t="array" ref="E910">IF(A910=2025,SUMPRODUCT('[3]Cap Ref'!$F$30:$AL$46,('[3]Cap Ref'!$D$30:$D$46=C910)*('[3]Cap Ref'!$F$29:$AL$29=A910)*('[3]Cap Ref'!$F$28:$AL$28=D910))/4,SUMPRODUCT('[3]Cap Ref'!$F$30:$AL$46,('[3]Cap Ref'!$D$30:$D$46=C910)*('[3]Cap Ref'!$F$29:$AL$29=A910)*('[3]Cap Ref'!$F$28:$AL$28=D910))/5)</f>
        <v>-1.9600000000000022</v>
      </c>
      <c r="F910" cm="1">
        <f t="array" ref="F910">IF(A910=2025,SUMPRODUCT('[3]Cap Ref'!$F$71:$AL$87,('[3]Cap Ref'!$D$71:$D$87=C910)*('[3]Cap Ref'!$F$70:$AL$70=A910)*('[3]Cap Ref'!$F$69:$AL$69=D910))/4,SUMPRODUCT('[3]Cap Ref'!$F$71:$AL$87,('[3]Cap Ref'!$D$71:$D$87=C910)*('[3]Cap Ref'!$F$70:$AL$70=A910)*('[3]Cap Ref'!$F$69:$AL$69=D910))/5)</f>
        <v>-1.9600000000000022</v>
      </c>
      <c r="G910">
        <f t="shared" si="14"/>
        <v>0</v>
      </c>
    </row>
    <row r="911" spans="1:7">
      <c r="A911">
        <v>2035</v>
      </c>
      <c r="B911" t="s">
        <v>33</v>
      </c>
      <c r="C911" t="s">
        <v>8</v>
      </c>
      <c r="D911" t="s">
        <v>28</v>
      </c>
      <c r="E911" cm="1">
        <f t="array" ref="E911">IF(A911=2025,SUMPRODUCT('[3]Cap Ref'!$F$30:$AL$46,('[3]Cap Ref'!$D$30:$D$46=C911)*('[3]Cap Ref'!$F$29:$AL$29=A911)*('[3]Cap Ref'!$F$28:$AL$28=D911))/4,SUMPRODUCT('[3]Cap Ref'!$F$30:$AL$46,('[3]Cap Ref'!$D$30:$D$46=C911)*('[3]Cap Ref'!$F$29:$AL$29=A911)*('[3]Cap Ref'!$F$28:$AL$28=D911))/5)</f>
        <v>0</v>
      </c>
      <c r="F911" cm="1">
        <f t="array" ref="F911">IF(A911=2025,SUMPRODUCT('[3]Cap Ref'!$F$71:$AL$87,('[3]Cap Ref'!$D$71:$D$87=C911)*('[3]Cap Ref'!$F$70:$AL$70=A911)*('[3]Cap Ref'!$F$69:$AL$69=D911))/4,SUMPRODUCT('[3]Cap Ref'!$F$71:$AL$87,('[3]Cap Ref'!$D$71:$D$87=C911)*('[3]Cap Ref'!$F$70:$AL$70=A911)*('[3]Cap Ref'!$F$69:$AL$69=D911))/5)</f>
        <v>0</v>
      </c>
      <c r="G911">
        <f t="shared" si="14"/>
        <v>0</v>
      </c>
    </row>
    <row r="912" spans="1:7">
      <c r="A912">
        <v>2035</v>
      </c>
      <c r="B912" t="s">
        <v>33</v>
      </c>
      <c r="C912" t="s">
        <v>9</v>
      </c>
      <c r="D912" t="s">
        <v>28</v>
      </c>
      <c r="E912" cm="1">
        <f t="array" ref="E912">IF(A912=2025,SUMPRODUCT('[3]Cap Ref'!$F$30:$AL$46,('[3]Cap Ref'!$D$30:$D$46=C912)*('[3]Cap Ref'!$F$29:$AL$29=A912)*('[3]Cap Ref'!$F$28:$AL$28=D912))/4,SUMPRODUCT('[3]Cap Ref'!$F$30:$AL$46,('[3]Cap Ref'!$D$30:$D$46=C912)*('[3]Cap Ref'!$F$29:$AL$29=A912)*('[3]Cap Ref'!$F$28:$AL$28=D912))/5)</f>
        <v>0</v>
      </c>
      <c r="F912" cm="1">
        <f t="array" ref="F912">IF(A912=2025,SUMPRODUCT('[3]Cap Ref'!$F$71:$AL$87,('[3]Cap Ref'!$D$71:$D$87=C912)*('[3]Cap Ref'!$F$70:$AL$70=A912)*('[3]Cap Ref'!$F$69:$AL$69=D912))/4,SUMPRODUCT('[3]Cap Ref'!$F$71:$AL$87,('[3]Cap Ref'!$D$71:$D$87=C912)*('[3]Cap Ref'!$F$70:$AL$70=A912)*('[3]Cap Ref'!$F$69:$AL$69=D912))/5)</f>
        <v>0</v>
      </c>
      <c r="G912">
        <f t="shared" si="14"/>
        <v>0</v>
      </c>
    </row>
    <row r="913" spans="1:7">
      <c r="A913">
        <v>2035</v>
      </c>
      <c r="B913" t="s">
        <v>33</v>
      </c>
      <c r="C913" t="s">
        <v>10</v>
      </c>
      <c r="D913" t="s">
        <v>28</v>
      </c>
      <c r="E913" cm="1">
        <f t="array" ref="E913">IF(A913=2025,SUMPRODUCT('[3]Cap Ref'!$F$30:$AL$46,('[3]Cap Ref'!$D$30:$D$46=C913)*('[3]Cap Ref'!$F$29:$AL$29=A913)*('[3]Cap Ref'!$F$28:$AL$28=D913))/4,SUMPRODUCT('[3]Cap Ref'!$F$30:$AL$46,('[3]Cap Ref'!$D$30:$D$46=C913)*('[3]Cap Ref'!$F$29:$AL$29=A913)*('[3]Cap Ref'!$F$28:$AL$28=D913))/5)</f>
        <v>0</v>
      </c>
      <c r="F913" cm="1">
        <f t="array" ref="F913">IF(A913=2025,SUMPRODUCT('[3]Cap Ref'!$F$71:$AL$87,('[3]Cap Ref'!$D$71:$D$87=C913)*('[3]Cap Ref'!$F$70:$AL$70=A913)*('[3]Cap Ref'!$F$69:$AL$69=D913))/4,SUMPRODUCT('[3]Cap Ref'!$F$71:$AL$87,('[3]Cap Ref'!$D$71:$D$87=C913)*('[3]Cap Ref'!$F$70:$AL$70=A913)*('[3]Cap Ref'!$F$69:$AL$69=D913))/5)</f>
        <v>0</v>
      </c>
      <c r="G913">
        <f t="shared" si="14"/>
        <v>0</v>
      </c>
    </row>
    <row r="914" spans="1:7">
      <c r="A914">
        <v>2035</v>
      </c>
      <c r="B914" t="s">
        <v>33</v>
      </c>
      <c r="C914" t="s">
        <v>11</v>
      </c>
      <c r="D914" t="s">
        <v>28</v>
      </c>
      <c r="E914" cm="1">
        <f t="array" ref="E914">IF(A914=2025,SUMPRODUCT('[3]Cap Ref'!$F$30:$AL$46,('[3]Cap Ref'!$D$30:$D$46=C914)*('[3]Cap Ref'!$F$29:$AL$29=A914)*('[3]Cap Ref'!$F$28:$AL$28=D914))/4,SUMPRODUCT('[3]Cap Ref'!$F$30:$AL$46,('[3]Cap Ref'!$D$30:$D$46=C914)*('[3]Cap Ref'!$F$29:$AL$29=A914)*('[3]Cap Ref'!$F$28:$AL$28=D914))/5)</f>
        <v>0.83999999999999775</v>
      </c>
      <c r="F914" cm="1">
        <f t="array" ref="F914">IF(A914=2025,SUMPRODUCT('[3]Cap Ref'!$F$71:$AL$87,('[3]Cap Ref'!$D$71:$D$87=C914)*('[3]Cap Ref'!$F$70:$AL$70=A914)*('[3]Cap Ref'!$F$69:$AL$69=D914))/4,SUMPRODUCT('[3]Cap Ref'!$F$71:$AL$87,('[3]Cap Ref'!$D$71:$D$87=C914)*('[3]Cap Ref'!$F$70:$AL$70=A914)*('[3]Cap Ref'!$F$69:$AL$69=D914))/5)</f>
        <v>0.83999999999999775</v>
      </c>
      <c r="G914">
        <f t="shared" si="14"/>
        <v>0</v>
      </c>
    </row>
    <row r="915" spans="1:7">
      <c r="A915">
        <v>2035</v>
      </c>
      <c r="B915" t="s">
        <v>33</v>
      </c>
      <c r="C915" t="s">
        <v>12</v>
      </c>
      <c r="D915" t="s">
        <v>28</v>
      </c>
      <c r="E915" cm="1">
        <f t="array" ref="E915">IF(A915=2025,SUMPRODUCT('[3]Cap Ref'!$F$30:$AL$46,('[3]Cap Ref'!$D$30:$D$46=C915)*('[3]Cap Ref'!$F$29:$AL$29=A915)*('[3]Cap Ref'!$F$28:$AL$28=D915))/4,SUMPRODUCT('[3]Cap Ref'!$F$30:$AL$46,('[3]Cap Ref'!$D$30:$D$46=C915)*('[3]Cap Ref'!$F$29:$AL$29=A915)*('[3]Cap Ref'!$F$28:$AL$28=D915))/5)</f>
        <v>2.5</v>
      </c>
      <c r="F915" cm="1">
        <f t="array" ref="F915">IF(A915=2025,SUMPRODUCT('[3]Cap Ref'!$F$71:$AL$87,('[3]Cap Ref'!$D$71:$D$87=C915)*('[3]Cap Ref'!$F$70:$AL$70=A915)*('[3]Cap Ref'!$F$69:$AL$69=D915))/4,SUMPRODUCT('[3]Cap Ref'!$F$71:$AL$87,('[3]Cap Ref'!$D$71:$D$87=C915)*('[3]Cap Ref'!$F$70:$AL$70=A915)*('[3]Cap Ref'!$F$69:$AL$69=D915))/5)</f>
        <v>2.5</v>
      </c>
      <c r="G915">
        <f t="shared" si="14"/>
        <v>0</v>
      </c>
    </row>
    <row r="916" spans="1:7">
      <c r="A916">
        <v>2035</v>
      </c>
      <c r="B916" t="s">
        <v>33</v>
      </c>
      <c r="C916" t="s">
        <v>13</v>
      </c>
      <c r="D916" t="s">
        <v>28</v>
      </c>
      <c r="E916" cm="1">
        <f t="array" ref="E916">IF(A916=2025,SUMPRODUCT('[3]Cap Ref'!$F$30:$AL$46,('[3]Cap Ref'!$D$30:$D$46=C916)*('[3]Cap Ref'!$F$29:$AL$29=A916)*('[3]Cap Ref'!$F$28:$AL$28=D916))/4,SUMPRODUCT('[3]Cap Ref'!$F$30:$AL$46,('[3]Cap Ref'!$D$30:$D$46=C916)*('[3]Cap Ref'!$F$29:$AL$29=A916)*('[3]Cap Ref'!$F$28:$AL$28=D916))/5)</f>
        <v>0</v>
      </c>
      <c r="F916" cm="1">
        <f t="array" ref="F916">IF(A916=2025,SUMPRODUCT('[3]Cap Ref'!$F$71:$AL$87,('[3]Cap Ref'!$D$71:$D$87=C916)*('[3]Cap Ref'!$F$70:$AL$70=A916)*('[3]Cap Ref'!$F$69:$AL$69=D916))/4,SUMPRODUCT('[3]Cap Ref'!$F$71:$AL$87,('[3]Cap Ref'!$D$71:$D$87=C916)*('[3]Cap Ref'!$F$70:$AL$70=A916)*('[3]Cap Ref'!$F$69:$AL$69=D916))/5)</f>
        <v>0</v>
      </c>
      <c r="G916">
        <f t="shared" si="14"/>
        <v>0</v>
      </c>
    </row>
    <row r="917" spans="1:7">
      <c r="A917">
        <v>2035</v>
      </c>
      <c r="B917" t="s">
        <v>33</v>
      </c>
      <c r="C917" t="s">
        <v>14</v>
      </c>
      <c r="D917" t="s">
        <v>28</v>
      </c>
      <c r="E917" cm="1">
        <f t="array" ref="E917">IF(A917=2025,SUMPRODUCT('[3]Cap Ref'!$F$30:$AL$46,('[3]Cap Ref'!$D$30:$D$46=C917)*('[3]Cap Ref'!$F$29:$AL$29=A917)*('[3]Cap Ref'!$F$28:$AL$28=D917))/4,SUMPRODUCT('[3]Cap Ref'!$F$30:$AL$46,('[3]Cap Ref'!$D$30:$D$46=C917)*('[3]Cap Ref'!$F$29:$AL$29=A917)*('[3]Cap Ref'!$F$28:$AL$28=D917))/5)</f>
        <v>0</v>
      </c>
      <c r="F917" cm="1">
        <f t="array" ref="F917">IF(A917=2025,SUMPRODUCT('[3]Cap Ref'!$F$71:$AL$87,('[3]Cap Ref'!$D$71:$D$87=C917)*('[3]Cap Ref'!$F$70:$AL$70=A917)*('[3]Cap Ref'!$F$69:$AL$69=D917))/4,SUMPRODUCT('[3]Cap Ref'!$F$71:$AL$87,('[3]Cap Ref'!$D$71:$D$87=C917)*('[3]Cap Ref'!$F$70:$AL$70=A917)*('[3]Cap Ref'!$F$69:$AL$69=D917))/5)</f>
        <v>0</v>
      </c>
      <c r="G917">
        <f t="shared" si="14"/>
        <v>0</v>
      </c>
    </row>
    <row r="918" spans="1:7">
      <c r="A918">
        <v>2035</v>
      </c>
      <c r="B918" t="s">
        <v>33</v>
      </c>
      <c r="C918" t="s">
        <v>15</v>
      </c>
      <c r="D918" t="s">
        <v>28</v>
      </c>
      <c r="E918" cm="1">
        <f t="array" ref="E918">IF(A918=2025,SUMPRODUCT('[3]Cap Ref'!$F$30:$AL$46,('[3]Cap Ref'!$D$30:$D$46=C918)*('[3]Cap Ref'!$F$29:$AL$29=A918)*('[3]Cap Ref'!$F$28:$AL$28=D918))/4,SUMPRODUCT('[3]Cap Ref'!$F$30:$AL$46,('[3]Cap Ref'!$D$30:$D$46=C918)*('[3]Cap Ref'!$F$29:$AL$29=A918)*('[3]Cap Ref'!$F$28:$AL$28=D918))/5)</f>
        <v>0.43999999999999917</v>
      </c>
      <c r="F918" cm="1">
        <f t="array" ref="F918">IF(A918=2025,SUMPRODUCT('[3]Cap Ref'!$F$71:$AL$87,('[3]Cap Ref'!$D$71:$D$87=C918)*('[3]Cap Ref'!$F$70:$AL$70=A918)*('[3]Cap Ref'!$F$69:$AL$69=D918))/4,SUMPRODUCT('[3]Cap Ref'!$F$71:$AL$87,('[3]Cap Ref'!$D$71:$D$87=C918)*('[3]Cap Ref'!$F$70:$AL$70=A918)*('[3]Cap Ref'!$F$69:$AL$69=D918))/5)</f>
        <v>0.43999999999999917</v>
      </c>
      <c r="G918">
        <f t="shared" si="14"/>
        <v>0</v>
      </c>
    </row>
    <row r="919" spans="1:7">
      <c r="A919">
        <v>2035</v>
      </c>
      <c r="B919" t="s">
        <v>33</v>
      </c>
      <c r="C919" t="s">
        <v>16</v>
      </c>
      <c r="D919" t="s">
        <v>28</v>
      </c>
      <c r="E919" cm="1">
        <f t="array" ref="E919">IF(A919=2025,SUMPRODUCT('[3]Cap Ref'!$F$30:$AL$46,('[3]Cap Ref'!$D$30:$D$46=C919)*('[3]Cap Ref'!$F$29:$AL$29=A919)*('[3]Cap Ref'!$F$28:$AL$28=D919))/4,SUMPRODUCT('[3]Cap Ref'!$F$30:$AL$46,('[3]Cap Ref'!$D$30:$D$46=C919)*('[3]Cap Ref'!$F$29:$AL$29=A919)*('[3]Cap Ref'!$F$28:$AL$28=D919))/5)</f>
        <v>0</v>
      </c>
      <c r="F919" cm="1">
        <f t="array" ref="F919">IF(A919=2025,SUMPRODUCT('[3]Cap Ref'!$F$71:$AL$87,('[3]Cap Ref'!$D$71:$D$87=C919)*('[3]Cap Ref'!$F$70:$AL$70=A919)*('[3]Cap Ref'!$F$69:$AL$69=D919))/4,SUMPRODUCT('[3]Cap Ref'!$F$71:$AL$87,('[3]Cap Ref'!$D$71:$D$87=C919)*('[3]Cap Ref'!$F$70:$AL$70=A919)*('[3]Cap Ref'!$F$69:$AL$69=D919))/5)</f>
        <v>0</v>
      </c>
      <c r="G919">
        <f t="shared" si="14"/>
        <v>0</v>
      </c>
    </row>
    <row r="920" spans="1:7">
      <c r="A920">
        <v>2025</v>
      </c>
      <c r="B920" t="s">
        <v>33</v>
      </c>
      <c r="C920" t="s">
        <v>0</v>
      </c>
      <c r="D920" t="s">
        <v>29</v>
      </c>
      <c r="E920" cm="1">
        <f t="array" ref="E920">IF(A920=2025,SUMPRODUCT('[3]Cap Ref'!$F$30:$AL$46,('[3]Cap Ref'!$D$30:$D$46=C920)*('[3]Cap Ref'!$F$29:$AL$29=A920)*('[3]Cap Ref'!$F$28:$AL$28=D920))/4,SUMPRODUCT('[3]Cap Ref'!$F$30:$AL$46,('[3]Cap Ref'!$D$30:$D$46=C920)*('[3]Cap Ref'!$F$29:$AL$29=A920)*('[3]Cap Ref'!$F$28:$AL$28=D920))/5)</f>
        <v>0.12968449999999976</v>
      </c>
      <c r="F920" cm="1">
        <f t="array" ref="F920">IF(A920=2025,SUMPRODUCT('[3]Cap Ref'!$F$71:$AL$87,('[3]Cap Ref'!$D$71:$D$87=C920)*('[3]Cap Ref'!$F$70:$AL$70=A920)*('[3]Cap Ref'!$F$69:$AL$69=D920))/4,SUMPRODUCT('[3]Cap Ref'!$F$71:$AL$87,('[3]Cap Ref'!$D$71:$D$87=C920)*('[3]Cap Ref'!$F$70:$AL$70=A920)*('[3]Cap Ref'!$F$69:$AL$69=D920))/5)</f>
        <v>0.12968449999999976</v>
      </c>
      <c r="G920">
        <f t="shared" si="14"/>
        <v>0</v>
      </c>
    </row>
    <row r="921" spans="1:7">
      <c r="A921">
        <v>2025</v>
      </c>
      <c r="B921" t="s">
        <v>33</v>
      </c>
      <c r="C921" t="s">
        <v>1</v>
      </c>
      <c r="D921" t="s">
        <v>29</v>
      </c>
      <c r="E921" cm="1">
        <f t="array" ref="E921">IF(A921=2025,SUMPRODUCT('[3]Cap Ref'!$F$30:$AL$46,('[3]Cap Ref'!$D$30:$D$46=C921)*('[3]Cap Ref'!$F$29:$AL$29=A921)*('[3]Cap Ref'!$F$28:$AL$28=D921))/4,SUMPRODUCT('[3]Cap Ref'!$F$30:$AL$46,('[3]Cap Ref'!$D$30:$D$46=C921)*('[3]Cap Ref'!$F$29:$AL$29=A921)*('[3]Cap Ref'!$F$28:$AL$28=D921))/5)</f>
        <v>0</v>
      </c>
      <c r="F921" cm="1">
        <f t="array" ref="F921">IF(A921=2025,SUMPRODUCT('[3]Cap Ref'!$F$71:$AL$87,('[3]Cap Ref'!$D$71:$D$87=C921)*('[3]Cap Ref'!$F$70:$AL$70=A921)*('[3]Cap Ref'!$F$69:$AL$69=D921))/4,SUMPRODUCT('[3]Cap Ref'!$F$71:$AL$87,('[3]Cap Ref'!$D$71:$D$87=C921)*('[3]Cap Ref'!$F$70:$AL$70=A921)*('[3]Cap Ref'!$F$69:$AL$69=D921))/5)</f>
        <v>0</v>
      </c>
      <c r="G921">
        <f t="shared" si="14"/>
        <v>0</v>
      </c>
    </row>
    <row r="922" spans="1:7">
      <c r="A922">
        <v>2025</v>
      </c>
      <c r="B922" t="s">
        <v>33</v>
      </c>
      <c r="C922" t="s">
        <v>2</v>
      </c>
      <c r="D922" t="s">
        <v>29</v>
      </c>
      <c r="E922" cm="1">
        <f t="array" ref="E922">IF(A922=2025,SUMPRODUCT('[3]Cap Ref'!$F$30:$AL$46,('[3]Cap Ref'!$D$30:$D$46=C922)*('[3]Cap Ref'!$F$29:$AL$29=A922)*('[3]Cap Ref'!$F$28:$AL$28=D922))/4,SUMPRODUCT('[3]Cap Ref'!$F$30:$AL$46,('[3]Cap Ref'!$D$30:$D$46=C922)*('[3]Cap Ref'!$F$29:$AL$29=A922)*('[3]Cap Ref'!$F$28:$AL$28=D922))/5)</f>
        <v>-0.16031274999999923</v>
      </c>
      <c r="F922" cm="1">
        <f t="array" ref="F922">IF(A922=2025,SUMPRODUCT('[3]Cap Ref'!$F$71:$AL$87,('[3]Cap Ref'!$D$71:$D$87=C922)*('[3]Cap Ref'!$F$70:$AL$70=A922)*('[3]Cap Ref'!$F$69:$AL$69=D922))/4,SUMPRODUCT('[3]Cap Ref'!$F$71:$AL$87,('[3]Cap Ref'!$D$71:$D$87=C922)*('[3]Cap Ref'!$F$70:$AL$70=A922)*('[3]Cap Ref'!$F$69:$AL$69=D922))/5)</f>
        <v>-0.16031274999999923</v>
      </c>
      <c r="G922">
        <f t="shared" si="14"/>
        <v>0</v>
      </c>
    </row>
    <row r="923" spans="1:7">
      <c r="A923">
        <v>2025</v>
      </c>
      <c r="B923" t="s">
        <v>33</v>
      </c>
      <c r="C923" t="s">
        <v>3</v>
      </c>
      <c r="D923" t="s">
        <v>29</v>
      </c>
      <c r="E923" cm="1">
        <f t="array" ref="E923">IF(A923=2025,SUMPRODUCT('[3]Cap Ref'!$F$30:$AL$46,('[3]Cap Ref'!$D$30:$D$46=C923)*('[3]Cap Ref'!$F$29:$AL$29=A923)*('[3]Cap Ref'!$F$28:$AL$28=D923))/4,SUMPRODUCT('[3]Cap Ref'!$F$30:$AL$46,('[3]Cap Ref'!$D$30:$D$46=C923)*('[3]Cap Ref'!$F$29:$AL$29=A923)*('[3]Cap Ref'!$F$28:$AL$28=D923))/5)</f>
        <v>-9.4630860000000006</v>
      </c>
      <c r="F923" cm="1">
        <f t="array" ref="F923">IF(A923=2025,SUMPRODUCT('[3]Cap Ref'!$F$71:$AL$87,('[3]Cap Ref'!$D$71:$D$87=C923)*('[3]Cap Ref'!$F$70:$AL$70=A923)*('[3]Cap Ref'!$F$69:$AL$69=D923))/4,SUMPRODUCT('[3]Cap Ref'!$F$71:$AL$87,('[3]Cap Ref'!$D$71:$D$87=C923)*('[3]Cap Ref'!$F$70:$AL$70=A923)*('[3]Cap Ref'!$F$69:$AL$69=D923))/5)</f>
        <v>-9.4630860000000006</v>
      </c>
      <c r="G923">
        <f t="shared" si="14"/>
        <v>0</v>
      </c>
    </row>
    <row r="924" spans="1:7">
      <c r="A924">
        <v>2025</v>
      </c>
      <c r="B924" t="s">
        <v>33</v>
      </c>
      <c r="C924" t="s">
        <v>4</v>
      </c>
      <c r="D924" t="s">
        <v>29</v>
      </c>
      <c r="E924" cm="1">
        <f t="array" ref="E924">IF(A924=2025,SUMPRODUCT('[3]Cap Ref'!$F$30:$AL$46,('[3]Cap Ref'!$D$30:$D$46=C924)*('[3]Cap Ref'!$F$29:$AL$29=A924)*('[3]Cap Ref'!$F$28:$AL$28=D924))/4,SUMPRODUCT('[3]Cap Ref'!$F$30:$AL$46,('[3]Cap Ref'!$D$30:$D$46=C924)*('[3]Cap Ref'!$F$29:$AL$29=A924)*('[3]Cap Ref'!$F$28:$AL$28=D924))/5)</f>
        <v>0</v>
      </c>
      <c r="F924" cm="1">
        <f t="array" ref="F924">IF(A924=2025,SUMPRODUCT('[3]Cap Ref'!$F$71:$AL$87,('[3]Cap Ref'!$D$71:$D$87=C924)*('[3]Cap Ref'!$F$70:$AL$70=A924)*('[3]Cap Ref'!$F$69:$AL$69=D924))/4,SUMPRODUCT('[3]Cap Ref'!$F$71:$AL$87,('[3]Cap Ref'!$D$71:$D$87=C924)*('[3]Cap Ref'!$F$70:$AL$70=A924)*('[3]Cap Ref'!$F$69:$AL$69=D924))/5)</f>
        <v>0</v>
      </c>
      <c r="G924">
        <f t="shared" si="14"/>
        <v>0</v>
      </c>
    </row>
    <row r="925" spans="1:7">
      <c r="A925">
        <v>2025</v>
      </c>
      <c r="B925" t="s">
        <v>33</v>
      </c>
      <c r="C925" t="s">
        <v>5</v>
      </c>
      <c r="D925" t="s">
        <v>29</v>
      </c>
      <c r="E925" cm="1">
        <f t="array" ref="E925">IF(A925=2025,SUMPRODUCT('[3]Cap Ref'!$F$30:$AL$46,('[3]Cap Ref'!$D$30:$D$46=C925)*('[3]Cap Ref'!$F$29:$AL$29=A925)*('[3]Cap Ref'!$F$28:$AL$28=D925))/4,SUMPRODUCT('[3]Cap Ref'!$F$30:$AL$46,('[3]Cap Ref'!$D$30:$D$46=C925)*('[3]Cap Ref'!$F$29:$AL$29=A925)*('[3]Cap Ref'!$F$28:$AL$28=D925))/5)</f>
        <v>-11.849798499999999</v>
      </c>
      <c r="F925" cm="1">
        <f t="array" ref="F925">IF(A925=2025,SUMPRODUCT('[3]Cap Ref'!$F$71:$AL$87,('[3]Cap Ref'!$D$71:$D$87=C925)*('[3]Cap Ref'!$F$70:$AL$70=A925)*('[3]Cap Ref'!$F$69:$AL$69=D925))/4,SUMPRODUCT('[3]Cap Ref'!$F$71:$AL$87,('[3]Cap Ref'!$D$71:$D$87=C925)*('[3]Cap Ref'!$F$70:$AL$70=A925)*('[3]Cap Ref'!$F$69:$AL$69=D925))/5)</f>
        <v>-11.849798499999999</v>
      </c>
      <c r="G925">
        <f t="shared" si="14"/>
        <v>0</v>
      </c>
    </row>
    <row r="926" spans="1:7">
      <c r="A926">
        <v>2025</v>
      </c>
      <c r="B926" t="s">
        <v>33</v>
      </c>
      <c r="C926" t="s">
        <v>6</v>
      </c>
      <c r="D926" t="s">
        <v>29</v>
      </c>
      <c r="E926" cm="1">
        <f t="array" ref="E926">IF(A926=2025,SUMPRODUCT('[3]Cap Ref'!$F$30:$AL$46,('[3]Cap Ref'!$D$30:$D$46=C926)*('[3]Cap Ref'!$F$29:$AL$29=A926)*('[3]Cap Ref'!$F$28:$AL$28=D926))/4,SUMPRODUCT('[3]Cap Ref'!$F$30:$AL$46,('[3]Cap Ref'!$D$30:$D$46=C926)*('[3]Cap Ref'!$F$29:$AL$29=A926)*('[3]Cap Ref'!$F$28:$AL$28=D926))/5)</f>
        <v>0</v>
      </c>
      <c r="F926" cm="1">
        <f t="array" ref="F926">IF(A926=2025,SUMPRODUCT('[3]Cap Ref'!$F$71:$AL$87,('[3]Cap Ref'!$D$71:$D$87=C926)*('[3]Cap Ref'!$F$70:$AL$70=A926)*('[3]Cap Ref'!$F$69:$AL$69=D926))/4,SUMPRODUCT('[3]Cap Ref'!$F$71:$AL$87,('[3]Cap Ref'!$D$71:$D$87=C926)*('[3]Cap Ref'!$F$70:$AL$70=A926)*('[3]Cap Ref'!$F$69:$AL$69=D926))/5)</f>
        <v>0</v>
      </c>
      <c r="G926">
        <f t="shared" si="14"/>
        <v>0</v>
      </c>
    </row>
    <row r="927" spans="1:7">
      <c r="A927">
        <v>2025</v>
      </c>
      <c r="B927" t="s">
        <v>33</v>
      </c>
      <c r="C927" t="s">
        <v>7</v>
      </c>
      <c r="D927" t="s">
        <v>29</v>
      </c>
      <c r="E927" cm="1">
        <f t="array" ref="E927">IF(A927=2025,SUMPRODUCT('[3]Cap Ref'!$F$30:$AL$46,('[3]Cap Ref'!$D$30:$D$46=C927)*('[3]Cap Ref'!$F$29:$AL$29=A927)*('[3]Cap Ref'!$F$28:$AL$28=D927))/4,SUMPRODUCT('[3]Cap Ref'!$F$30:$AL$46,('[3]Cap Ref'!$D$30:$D$46=C927)*('[3]Cap Ref'!$F$29:$AL$29=A927)*('[3]Cap Ref'!$F$28:$AL$28=D927))/5)</f>
        <v>4.3991337499999901</v>
      </c>
      <c r="F927" cm="1">
        <f t="array" ref="F927">IF(A927=2025,SUMPRODUCT('[3]Cap Ref'!$F$71:$AL$87,('[3]Cap Ref'!$D$71:$D$87=C927)*('[3]Cap Ref'!$F$70:$AL$70=A927)*('[3]Cap Ref'!$F$69:$AL$69=D927))/4,SUMPRODUCT('[3]Cap Ref'!$F$71:$AL$87,('[3]Cap Ref'!$D$71:$D$87=C927)*('[3]Cap Ref'!$F$70:$AL$70=A927)*('[3]Cap Ref'!$F$69:$AL$69=D927))/5)</f>
        <v>4.3991337499999901</v>
      </c>
      <c r="G927">
        <f t="shared" si="14"/>
        <v>0</v>
      </c>
    </row>
    <row r="928" spans="1:7">
      <c r="A928">
        <v>2025</v>
      </c>
      <c r="B928" t="s">
        <v>33</v>
      </c>
      <c r="C928" t="s">
        <v>8</v>
      </c>
      <c r="D928" t="s">
        <v>29</v>
      </c>
      <c r="E928" cm="1">
        <f t="array" ref="E928">IF(A928=2025,SUMPRODUCT('[3]Cap Ref'!$F$30:$AL$46,('[3]Cap Ref'!$D$30:$D$46=C928)*('[3]Cap Ref'!$F$29:$AL$29=A928)*('[3]Cap Ref'!$F$28:$AL$28=D928))/4,SUMPRODUCT('[3]Cap Ref'!$F$30:$AL$46,('[3]Cap Ref'!$D$30:$D$46=C928)*('[3]Cap Ref'!$F$29:$AL$29=A928)*('[3]Cap Ref'!$F$28:$AL$28=D928))/5)</f>
        <v>0</v>
      </c>
      <c r="F928" cm="1">
        <f t="array" ref="F928">IF(A928=2025,SUMPRODUCT('[3]Cap Ref'!$F$71:$AL$87,('[3]Cap Ref'!$D$71:$D$87=C928)*('[3]Cap Ref'!$F$70:$AL$70=A928)*('[3]Cap Ref'!$F$69:$AL$69=D928))/4,SUMPRODUCT('[3]Cap Ref'!$F$71:$AL$87,('[3]Cap Ref'!$D$71:$D$87=C928)*('[3]Cap Ref'!$F$70:$AL$70=A928)*('[3]Cap Ref'!$F$69:$AL$69=D928))/5)</f>
        <v>0</v>
      </c>
      <c r="G928">
        <f t="shared" si="14"/>
        <v>0</v>
      </c>
    </row>
    <row r="929" spans="1:7">
      <c r="A929">
        <v>2025</v>
      </c>
      <c r="B929" t="s">
        <v>33</v>
      </c>
      <c r="C929" t="s">
        <v>9</v>
      </c>
      <c r="D929" t="s">
        <v>29</v>
      </c>
      <c r="E929" cm="1">
        <f t="array" ref="E929">IF(A929=2025,SUMPRODUCT('[3]Cap Ref'!$F$30:$AL$46,('[3]Cap Ref'!$D$30:$D$46=C929)*('[3]Cap Ref'!$F$29:$AL$29=A929)*('[3]Cap Ref'!$F$28:$AL$28=D929))/4,SUMPRODUCT('[3]Cap Ref'!$F$30:$AL$46,('[3]Cap Ref'!$D$30:$D$46=C929)*('[3]Cap Ref'!$F$29:$AL$29=A929)*('[3]Cap Ref'!$F$28:$AL$28=D929))/5)</f>
        <v>7.0709824999999995</v>
      </c>
      <c r="F929" cm="1">
        <f t="array" ref="F929">IF(A929=2025,SUMPRODUCT('[3]Cap Ref'!$F$71:$AL$87,('[3]Cap Ref'!$D$71:$D$87=C929)*('[3]Cap Ref'!$F$70:$AL$70=A929)*('[3]Cap Ref'!$F$69:$AL$69=D929))/4,SUMPRODUCT('[3]Cap Ref'!$F$71:$AL$87,('[3]Cap Ref'!$D$71:$D$87=C929)*('[3]Cap Ref'!$F$70:$AL$70=A929)*('[3]Cap Ref'!$F$69:$AL$69=D929))/5)</f>
        <v>7.0709824999999995</v>
      </c>
      <c r="G929">
        <f t="shared" si="14"/>
        <v>0</v>
      </c>
    </row>
    <row r="930" spans="1:7">
      <c r="A930">
        <v>2025</v>
      </c>
      <c r="B930" t="s">
        <v>33</v>
      </c>
      <c r="C930" t="s">
        <v>10</v>
      </c>
      <c r="D930" t="s">
        <v>29</v>
      </c>
      <c r="E930" cm="1">
        <f t="array" ref="E930">IF(A930=2025,SUMPRODUCT('[3]Cap Ref'!$F$30:$AL$46,('[3]Cap Ref'!$D$30:$D$46=C930)*('[3]Cap Ref'!$F$29:$AL$29=A930)*('[3]Cap Ref'!$F$28:$AL$28=D930))/4,SUMPRODUCT('[3]Cap Ref'!$F$30:$AL$46,('[3]Cap Ref'!$D$30:$D$46=C930)*('[3]Cap Ref'!$F$29:$AL$29=A930)*('[3]Cap Ref'!$F$28:$AL$28=D930))/5)</f>
        <v>0</v>
      </c>
      <c r="F930" cm="1">
        <f t="array" ref="F930">IF(A930=2025,SUMPRODUCT('[3]Cap Ref'!$F$71:$AL$87,('[3]Cap Ref'!$D$71:$D$87=C930)*('[3]Cap Ref'!$F$70:$AL$70=A930)*('[3]Cap Ref'!$F$69:$AL$69=D930))/4,SUMPRODUCT('[3]Cap Ref'!$F$71:$AL$87,('[3]Cap Ref'!$D$71:$D$87=C930)*('[3]Cap Ref'!$F$70:$AL$70=A930)*('[3]Cap Ref'!$F$69:$AL$69=D930))/5)</f>
        <v>0</v>
      </c>
      <c r="G930">
        <f t="shared" si="14"/>
        <v>0</v>
      </c>
    </row>
    <row r="931" spans="1:7">
      <c r="A931">
        <v>2025</v>
      </c>
      <c r="B931" t="s">
        <v>33</v>
      </c>
      <c r="C931" t="s">
        <v>11</v>
      </c>
      <c r="D931" t="s">
        <v>29</v>
      </c>
      <c r="E931" cm="1">
        <f t="array" ref="E931">IF(A931=2025,SUMPRODUCT('[3]Cap Ref'!$F$30:$AL$46,('[3]Cap Ref'!$D$30:$D$46=C931)*('[3]Cap Ref'!$F$29:$AL$29=A931)*('[3]Cap Ref'!$F$28:$AL$28=D931))/4,SUMPRODUCT('[3]Cap Ref'!$F$30:$AL$46,('[3]Cap Ref'!$D$30:$D$46=C931)*('[3]Cap Ref'!$F$29:$AL$29=A931)*('[3]Cap Ref'!$F$28:$AL$28=D931))/5)</f>
        <v>13.211188</v>
      </c>
      <c r="F931" cm="1">
        <f t="array" ref="F931">IF(A931=2025,SUMPRODUCT('[3]Cap Ref'!$F$71:$AL$87,('[3]Cap Ref'!$D$71:$D$87=C931)*('[3]Cap Ref'!$F$70:$AL$70=A931)*('[3]Cap Ref'!$F$69:$AL$69=D931))/4,SUMPRODUCT('[3]Cap Ref'!$F$71:$AL$87,('[3]Cap Ref'!$D$71:$D$87=C931)*('[3]Cap Ref'!$F$70:$AL$70=A931)*('[3]Cap Ref'!$F$69:$AL$69=D931))/5)</f>
        <v>13.211188</v>
      </c>
      <c r="G931">
        <f t="shared" si="14"/>
        <v>0</v>
      </c>
    </row>
    <row r="932" spans="1:7">
      <c r="A932">
        <v>2025</v>
      </c>
      <c r="B932" t="s">
        <v>33</v>
      </c>
      <c r="C932" t="s">
        <v>12</v>
      </c>
      <c r="D932" t="s">
        <v>29</v>
      </c>
      <c r="E932" cm="1">
        <f t="array" ref="E932">IF(A932=2025,SUMPRODUCT('[3]Cap Ref'!$F$30:$AL$46,('[3]Cap Ref'!$D$30:$D$46=C932)*('[3]Cap Ref'!$F$29:$AL$29=A932)*('[3]Cap Ref'!$F$28:$AL$28=D932))/4,SUMPRODUCT('[3]Cap Ref'!$F$30:$AL$46,('[3]Cap Ref'!$D$30:$D$46=C932)*('[3]Cap Ref'!$F$29:$AL$29=A932)*('[3]Cap Ref'!$F$28:$AL$28=D932))/5)</f>
        <v>38.162928000000001</v>
      </c>
      <c r="F932" cm="1">
        <f t="array" ref="F932">IF(A932=2025,SUMPRODUCT('[3]Cap Ref'!$F$71:$AL$87,('[3]Cap Ref'!$D$71:$D$87=C932)*('[3]Cap Ref'!$F$70:$AL$70=A932)*('[3]Cap Ref'!$F$69:$AL$69=D932))/4,SUMPRODUCT('[3]Cap Ref'!$F$71:$AL$87,('[3]Cap Ref'!$D$71:$D$87=C932)*('[3]Cap Ref'!$F$70:$AL$70=A932)*('[3]Cap Ref'!$F$69:$AL$69=D932))/5)</f>
        <v>38.162928000000001</v>
      </c>
      <c r="G932">
        <f t="shared" si="14"/>
        <v>0</v>
      </c>
    </row>
    <row r="933" spans="1:7">
      <c r="A933">
        <v>2025</v>
      </c>
      <c r="B933" t="s">
        <v>33</v>
      </c>
      <c r="C933" t="s">
        <v>13</v>
      </c>
      <c r="D933" t="s">
        <v>29</v>
      </c>
      <c r="E933" cm="1">
        <f t="array" ref="E933">IF(A933=2025,SUMPRODUCT('[3]Cap Ref'!$F$30:$AL$46,('[3]Cap Ref'!$D$30:$D$46=C933)*('[3]Cap Ref'!$F$29:$AL$29=A933)*('[3]Cap Ref'!$F$28:$AL$28=D933))/4,SUMPRODUCT('[3]Cap Ref'!$F$30:$AL$46,('[3]Cap Ref'!$D$30:$D$46=C933)*('[3]Cap Ref'!$F$29:$AL$29=A933)*('[3]Cap Ref'!$F$28:$AL$28=D933))/5)</f>
        <v>6.6832552500000002</v>
      </c>
      <c r="F933" cm="1">
        <f t="array" ref="F933">IF(A933=2025,SUMPRODUCT('[3]Cap Ref'!$F$71:$AL$87,('[3]Cap Ref'!$D$71:$D$87=C933)*('[3]Cap Ref'!$F$70:$AL$70=A933)*('[3]Cap Ref'!$F$69:$AL$69=D933))/4,SUMPRODUCT('[3]Cap Ref'!$F$71:$AL$87,('[3]Cap Ref'!$D$71:$D$87=C933)*('[3]Cap Ref'!$F$70:$AL$70=A933)*('[3]Cap Ref'!$F$69:$AL$69=D933))/5)</f>
        <v>6.6832552500000002</v>
      </c>
      <c r="G933">
        <f t="shared" si="14"/>
        <v>0</v>
      </c>
    </row>
    <row r="934" spans="1:7">
      <c r="A934">
        <v>2025</v>
      </c>
      <c r="B934" t="s">
        <v>33</v>
      </c>
      <c r="C934" t="s">
        <v>14</v>
      </c>
      <c r="D934" t="s">
        <v>29</v>
      </c>
      <c r="E934" cm="1">
        <f t="array" ref="E934">IF(A934=2025,SUMPRODUCT('[3]Cap Ref'!$F$30:$AL$46,('[3]Cap Ref'!$D$30:$D$46=C934)*('[3]Cap Ref'!$F$29:$AL$29=A934)*('[3]Cap Ref'!$F$28:$AL$28=D934))/4,SUMPRODUCT('[3]Cap Ref'!$F$30:$AL$46,('[3]Cap Ref'!$D$30:$D$46=C934)*('[3]Cap Ref'!$F$29:$AL$29=A934)*('[3]Cap Ref'!$F$28:$AL$28=D934))/5)</f>
        <v>0</v>
      </c>
      <c r="F934" cm="1">
        <f t="array" ref="F934">IF(A934=2025,SUMPRODUCT('[3]Cap Ref'!$F$71:$AL$87,('[3]Cap Ref'!$D$71:$D$87=C934)*('[3]Cap Ref'!$F$70:$AL$70=A934)*('[3]Cap Ref'!$F$69:$AL$69=D934))/4,SUMPRODUCT('[3]Cap Ref'!$F$71:$AL$87,('[3]Cap Ref'!$D$71:$D$87=C934)*('[3]Cap Ref'!$F$70:$AL$70=A934)*('[3]Cap Ref'!$F$69:$AL$69=D934))/5)</f>
        <v>0</v>
      </c>
      <c r="G934">
        <f t="shared" si="14"/>
        <v>0</v>
      </c>
    </row>
    <row r="935" spans="1:7">
      <c r="A935">
        <v>2025</v>
      </c>
      <c r="B935" t="s">
        <v>33</v>
      </c>
      <c r="C935" t="s">
        <v>15</v>
      </c>
      <c r="D935" t="s">
        <v>29</v>
      </c>
      <c r="E935" cm="1">
        <f t="array" ref="E935">IF(A935=2025,SUMPRODUCT('[3]Cap Ref'!$F$30:$AL$46,('[3]Cap Ref'!$D$30:$D$46=C935)*('[3]Cap Ref'!$F$29:$AL$29=A935)*('[3]Cap Ref'!$F$28:$AL$28=D935))/4,SUMPRODUCT('[3]Cap Ref'!$F$30:$AL$46,('[3]Cap Ref'!$D$30:$D$46=C935)*('[3]Cap Ref'!$F$29:$AL$29=A935)*('[3]Cap Ref'!$F$28:$AL$28=D935))/5)</f>
        <v>2.1147992499999999</v>
      </c>
      <c r="F935" cm="1">
        <f t="array" ref="F935">IF(A935=2025,SUMPRODUCT('[3]Cap Ref'!$F$71:$AL$87,('[3]Cap Ref'!$D$71:$D$87=C935)*('[3]Cap Ref'!$F$70:$AL$70=A935)*('[3]Cap Ref'!$F$69:$AL$69=D935))/4,SUMPRODUCT('[3]Cap Ref'!$F$71:$AL$87,('[3]Cap Ref'!$D$71:$D$87=C935)*('[3]Cap Ref'!$F$70:$AL$70=A935)*('[3]Cap Ref'!$F$69:$AL$69=D935))/5)</f>
        <v>2.1147992499999999</v>
      </c>
      <c r="G935">
        <f t="shared" si="14"/>
        <v>0</v>
      </c>
    </row>
    <row r="936" spans="1:7">
      <c r="A936">
        <v>2025</v>
      </c>
      <c r="B936" t="s">
        <v>33</v>
      </c>
      <c r="C936" t="s">
        <v>16</v>
      </c>
      <c r="D936" t="s">
        <v>29</v>
      </c>
      <c r="E936" cm="1">
        <f t="array" ref="E936">IF(A936=2025,SUMPRODUCT('[3]Cap Ref'!$F$30:$AL$46,('[3]Cap Ref'!$D$30:$D$46=C936)*('[3]Cap Ref'!$F$29:$AL$29=A936)*('[3]Cap Ref'!$F$28:$AL$28=D936))/4,SUMPRODUCT('[3]Cap Ref'!$F$30:$AL$46,('[3]Cap Ref'!$D$30:$D$46=C936)*('[3]Cap Ref'!$F$29:$AL$29=A936)*('[3]Cap Ref'!$F$28:$AL$28=D936))/5)</f>
        <v>6.5091999999999997E-2</v>
      </c>
      <c r="F936" cm="1">
        <f t="array" ref="F936">IF(A936=2025,SUMPRODUCT('[3]Cap Ref'!$F$71:$AL$87,('[3]Cap Ref'!$D$71:$D$87=C936)*('[3]Cap Ref'!$F$70:$AL$70=A936)*('[3]Cap Ref'!$F$69:$AL$69=D936))/4,SUMPRODUCT('[3]Cap Ref'!$F$71:$AL$87,('[3]Cap Ref'!$D$71:$D$87=C936)*('[3]Cap Ref'!$F$70:$AL$70=A936)*('[3]Cap Ref'!$F$69:$AL$69=D936))/5)</f>
        <v>6.5091999999999997E-2</v>
      </c>
      <c r="G936">
        <f t="shared" si="14"/>
        <v>0</v>
      </c>
    </row>
    <row r="937" spans="1:7">
      <c r="A937">
        <v>2030</v>
      </c>
      <c r="B937" t="s">
        <v>33</v>
      </c>
      <c r="C937" t="s">
        <v>0</v>
      </c>
      <c r="D937" t="s">
        <v>29</v>
      </c>
      <c r="E937" cm="1">
        <f t="array" ref="E937">IF(A937=2025,SUMPRODUCT('[3]Cap Ref'!$F$30:$AL$46,('[3]Cap Ref'!$D$30:$D$46=C937)*('[3]Cap Ref'!$F$29:$AL$29=A937)*('[3]Cap Ref'!$F$28:$AL$28=D937))/4,SUMPRODUCT('[3]Cap Ref'!$F$30:$AL$46,('[3]Cap Ref'!$D$30:$D$46=C937)*('[3]Cap Ref'!$F$29:$AL$29=A937)*('[3]Cap Ref'!$F$28:$AL$28=D937))/5)</f>
        <v>-2.6807984000000005</v>
      </c>
      <c r="F937" cm="1">
        <f t="array" ref="F937">IF(A937=2025,SUMPRODUCT('[3]Cap Ref'!$F$71:$AL$87,('[3]Cap Ref'!$D$71:$D$87=C937)*('[3]Cap Ref'!$F$70:$AL$70=A937)*('[3]Cap Ref'!$F$69:$AL$69=D937))/4,SUMPRODUCT('[3]Cap Ref'!$F$71:$AL$87,('[3]Cap Ref'!$D$71:$D$87=C937)*('[3]Cap Ref'!$F$70:$AL$70=A937)*('[3]Cap Ref'!$F$69:$AL$69=D937))/5)</f>
        <v>-2.6807984000000005</v>
      </c>
      <c r="G937">
        <f t="shared" si="14"/>
        <v>0</v>
      </c>
    </row>
    <row r="938" spans="1:7">
      <c r="A938">
        <v>2030</v>
      </c>
      <c r="B938" t="s">
        <v>33</v>
      </c>
      <c r="C938" t="s">
        <v>1</v>
      </c>
      <c r="D938" t="s">
        <v>29</v>
      </c>
      <c r="E938" cm="1">
        <f t="array" ref="E938">IF(A938=2025,SUMPRODUCT('[3]Cap Ref'!$F$30:$AL$46,('[3]Cap Ref'!$D$30:$D$46=C938)*('[3]Cap Ref'!$F$29:$AL$29=A938)*('[3]Cap Ref'!$F$28:$AL$28=D938))/4,SUMPRODUCT('[3]Cap Ref'!$F$30:$AL$46,('[3]Cap Ref'!$D$30:$D$46=C938)*('[3]Cap Ref'!$F$29:$AL$29=A938)*('[3]Cap Ref'!$F$28:$AL$28=D938))/5)</f>
        <v>0</v>
      </c>
      <c r="F938" cm="1">
        <f t="array" ref="F938">IF(A938=2025,SUMPRODUCT('[3]Cap Ref'!$F$71:$AL$87,('[3]Cap Ref'!$D$71:$D$87=C938)*('[3]Cap Ref'!$F$70:$AL$70=A938)*('[3]Cap Ref'!$F$69:$AL$69=D938))/4,SUMPRODUCT('[3]Cap Ref'!$F$71:$AL$87,('[3]Cap Ref'!$D$71:$D$87=C938)*('[3]Cap Ref'!$F$70:$AL$70=A938)*('[3]Cap Ref'!$F$69:$AL$69=D938))/5)</f>
        <v>0</v>
      </c>
      <c r="G938">
        <f t="shared" si="14"/>
        <v>0</v>
      </c>
    </row>
    <row r="939" spans="1:7">
      <c r="A939">
        <v>2030</v>
      </c>
      <c r="B939" t="s">
        <v>33</v>
      </c>
      <c r="C939" t="s">
        <v>2</v>
      </c>
      <c r="D939" t="s">
        <v>29</v>
      </c>
      <c r="E939" cm="1">
        <f t="array" ref="E939">IF(A939=2025,SUMPRODUCT('[3]Cap Ref'!$F$30:$AL$46,('[3]Cap Ref'!$D$30:$D$46=C939)*('[3]Cap Ref'!$F$29:$AL$29=A939)*('[3]Cap Ref'!$F$28:$AL$28=D939))/4,SUMPRODUCT('[3]Cap Ref'!$F$30:$AL$46,('[3]Cap Ref'!$D$30:$D$46=C939)*('[3]Cap Ref'!$F$29:$AL$29=A939)*('[3]Cap Ref'!$F$28:$AL$28=D939))/5)</f>
        <v>-3.919999999999391E-3</v>
      </c>
      <c r="F939" cm="1">
        <f t="array" ref="F939">IF(A939=2025,SUMPRODUCT('[3]Cap Ref'!$F$71:$AL$87,('[3]Cap Ref'!$D$71:$D$87=C939)*('[3]Cap Ref'!$F$70:$AL$70=A939)*('[3]Cap Ref'!$F$69:$AL$69=D939))/4,SUMPRODUCT('[3]Cap Ref'!$F$71:$AL$87,('[3]Cap Ref'!$D$71:$D$87=C939)*('[3]Cap Ref'!$F$70:$AL$70=A939)*('[3]Cap Ref'!$F$69:$AL$69=D939))/5)</f>
        <v>-3.919999999999391E-3</v>
      </c>
      <c r="G939">
        <f t="shared" si="14"/>
        <v>0</v>
      </c>
    </row>
    <row r="940" spans="1:7">
      <c r="A940">
        <v>2030</v>
      </c>
      <c r="B940" t="s">
        <v>33</v>
      </c>
      <c r="C940" t="s">
        <v>3</v>
      </c>
      <c r="D940" t="s">
        <v>29</v>
      </c>
      <c r="E940" cm="1">
        <f t="array" ref="E940">IF(A940=2025,SUMPRODUCT('[3]Cap Ref'!$F$30:$AL$46,('[3]Cap Ref'!$D$30:$D$46=C940)*('[3]Cap Ref'!$F$29:$AL$29=A940)*('[3]Cap Ref'!$F$28:$AL$28=D940))/4,SUMPRODUCT('[3]Cap Ref'!$F$30:$AL$46,('[3]Cap Ref'!$D$30:$D$46=C940)*('[3]Cap Ref'!$F$29:$AL$29=A940)*('[3]Cap Ref'!$F$28:$AL$28=D940))/5)</f>
        <v>0.19900839999999995</v>
      </c>
      <c r="F940" cm="1">
        <f t="array" ref="F940">IF(A940=2025,SUMPRODUCT('[3]Cap Ref'!$F$71:$AL$87,('[3]Cap Ref'!$D$71:$D$87=C940)*('[3]Cap Ref'!$F$70:$AL$70=A940)*('[3]Cap Ref'!$F$69:$AL$69=D940))/4,SUMPRODUCT('[3]Cap Ref'!$F$71:$AL$87,('[3]Cap Ref'!$D$71:$D$87=C940)*('[3]Cap Ref'!$F$70:$AL$70=A940)*('[3]Cap Ref'!$F$69:$AL$69=D940))/5)</f>
        <v>0.19900839999999995</v>
      </c>
      <c r="G940">
        <f t="shared" si="14"/>
        <v>0</v>
      </c>
    </row>
    <row r="941" spans="1:7">
      <c r="A941">
        <v>2030</v>
      </c>
      <c r="B941" t="s">
        <v>33</v>
      </c>
      <c r="C941" t="s">
        <v>4</v>
      </c>
      <c r="D941" t="s">
        <v>29</v>
      </c>
      <c r="E941" cm="1">
        <f t="array" ref="E941">IF(A941=2025,SUMPRODUCT('[3]Cap Ref'!$F$30:$AL$46,('[3]Cap Ref'!$D$30:$D$46=C941)*('[3]Cap Ref'!$F$29:$AL$29=A941)*('[3]Cap Ref'!$F$28:$AL$28=D941))/4,SUMPRODUCT('[3]Cap Ref'!$F$30:$AL$46,('[3]Cap Ref'!$D$30:$D$46=C941)*('[3]Cap Ref'!$F$29:$AL$29=A941)*('[3]Cap Ref'!$F$28:$AL$28=D941))/5)</f>
        <v>0</v>
      </c>
      <c r="F941" cm="1">
        <f t="array" ref="F941">IF(A941=2025,SUMPRODUCT('[3]Cap Ref'!$F$71:$AL$87,('[3]Cap Ref'!$D$71:$D$87=C941)*('[3]Cap Ref'!$F$70:$AL$70=A941)*('[3]Cap Ref'!$F$69:$AL$69=D941))/4,SUMPRODUCT('[3]Cap Ref'!$F$71:$AL$87,('[3]Cap Ref'!$D$71:$D$87=C941)*('[3]Cap Ref'!$F$70:$AL$70=A941)*('[3]Cap Ref'!$F$69:$AL$69=D941))/5)</f>
        <v>0</v>
      </c>
      <c r="G941">
        <f t="shared" si="14"/>
        <v>0</v>
      </c>
    </row>
    <row r="942" spans="1:7">
      <c r="A942">
        <v>2030</v>
      </c>
      <c r="B942" t="s">
        <v>33</v>
      </c>
      <c r="C942" t="s">
        <v>5</v>
      </c>
      <c r="D942" t="s">
        <v>29</v>
      </c>
      <c r="E942" cm="1">
        <f t="array" ref="E942">IF(A942=2025,SUMPRODUCT('[3]Cap Ref'!$F$30:$AL$46,('[3]Cap Ref'!$D$30:$D$46=C942)*('[3]Cap Ref'!$F$29:$AL$29=A942)*('[3]Cap Ref'!$F$28:$AL$28=D942))/4,SUMPRODUCT('[3]Cap Ref'!$F$30:$AL$46,('[3]Cap Ref'!$D$30:$D$46=C942)*('[3]Cap Ref'!$F$29:$AL$29=A942)*('[3]Cap Ref'!$F$28:$AL$28=D942))/5)</f>
        <v>-12.043618799999999</v>
      </c>
      <c r="F942" cm="1">
        <f t="array" ref="F942">IF(A942=2025,SUMPRODUCT('[3]Cap Ref'!$F$71:$AL$87,('[3]Cap Ref'!$D$71:$D$87=C942)*('[3]Cap Ref'!$F$70:$AL$70=A942)*('[3]Cap Ref'!$F$69:$AL$69=D942))/4,SUMPRODUCT('[3]Cap Ref'!$F$71:$AL$87,('[3]Cap Ref'!$D$71:$D$87=C942)*('[3]Cap Ref'!$F$70:$AL$70=A942)*('[3]Cap Ref'!$F$69:$AL$69=D942))/5)</f>
        <v>-12.043618799999999</v>
      </c>
      <c r="G942">
        <f t="shared" si="14"/>
        <v>0</v>
      </c>
    </row>
    <row r="943" spans="1:7">
      <c r="A943">
        <v>2030</v>
      </c>
      <c r="B943" t="s">
        <v>33</v>
      </c>
      <c r="C943" t="s">
        <v>6</v>
      </c>
      <c r="D943" t="s">
        <v>29</v>
      </c>
      <c r="E943" cm="1">
        <f t="array" ref="E943">IF(A943=2025,SUMPRODUCT('[3]Cap Ref'!$F$30:$AL$46,('[3]Cap Ref'!$D$30:$D$46=C943)*('[3]Cap Ref'!$F$29:$AL$29=A943)*('[3]Cap Ref'!$F$28:$AL$28=D943))/4,SUMPRODUCT('[3]Cap Ref'!$F$30:$AL$46,('[3]Cap Ref'!$D$30:$D$46=C943)*('[3]Cap Ref'!$F$29:$AL$29=A943)*('[3]Cap Ref'!$F$28:$AL$28=D943))/5)</f>
        <v>0</v>
      </c>
      <c r="F943" cm="1">
        <f t="array" ref="F943">IF(A943=2025,SUMPRODUCT('[3]Cap Ref'!$F$71:$AL$87,('[3]Cap Ref'!$D$71:$D$87=C943)*('[3]Cap Ref'!$F$70:$AL$70=A943)*('[3]Cap Ref'!$F$69:$AL$69=D943))/4,SUMPRODUCT('[3]Cap Ref'!$F$71:$AL$87,('[3]Cap Ref'!$D$71:$D$87=C943)*('[3]Cap Ref'!$F$70:$AL$70=A943)*('[3]Cap Ref'!$F$69:$AL$69=D943))/5)</f>
        <v>0</v>
      </c>
      <c r="G943">
        <f t="shared" si="14"/>
        <v>0</v>
      </c>
    </row>
    <row r="944" spans="1:7">
      <c r="A944">
        <v>2030</v>
      </c>
      <c r="B944" t="s">
        <v>33</v>
      </c>
      <c r="C944" t="s">
        <v>7</v>
      </c>
      <c r="D944" t="s">
        <v>29</v>
      </c>
      <c r="E944" cm="1">
        <f t="array" ref="E944">IF(A944=2025,SUMPRODUCT('[3]Cap Ref'!$F$30:$AL$46,('[3]Cap Ref'!$D$30:$D$46=C944)*('[3]Cap Ref'!$F$29:$AL$29=A944)*('[3]Cap Ref'!$F$28:$AL$28=D944))/4,SUMPRODUCT('[3]Cap Ref'!$F$30:$AL$46,('[3]Cap Ref'!$D$30:$D$46=C944)*('[3]Cap Ref'!$F$29:$AL$29=A944)*('[3]Cap Ref'!$F$28:$AL$28=D944))/5)</f>
        <v>6.2963451999999958</v>
      </c>
      <c r="F944" cm="1">
        <f t="array" ref="F944">IF(A944=2025,SUMPRODUCT('[3]Cap Ref'!$F$71:$AL$87,('[3]Cap Ref'!$D$71:$D$87=C944)*('[3]Cap Ref'!$F$70:$AL$70=A944)*('[3]Cap Ref'!$F$69:$AL$69=D944))/4,SUMPRODUCT('[3]Cap Ref'!$F$71:$AL$87,('[3]Cap Ref'!$D$71:$D$87=C944)*('[3]Cap Ref'!$F$70:$AL$70=A944)*('[3]Cap Ref'!$F$69:$AL$69=D944))/5)</f>
        <v>6.2963451999999958</v>
      </c>
      <c r="G944">
        <f t="shared" si="14"/>
        <v>0</v>
      </c>
    </row>
    <row r="945" spans="1:7">
      <c r="A945">
        <v>2030</v>
      </c>
      <c r="B945" t="s">
        <v>33</v>
      </c>
      <c r="C945" t="s">
        <v>8</v>
      </c>
      <c r="D945" t="s">
        <v>29</v>
      </c>
      <c r="E945" cm="1">
        <f t="array" ref="E945">IF(A945=2025,SUMPRODUCT('[3]Cap Ref'!$F$30:$AL$46,('[3]Cap Ref'!$D$30:$D$46=C945)*('[3]Cap Ref'!$F$29:$AL$29=A945)*('[3]Cap Ref'!$F$28:$AL$28=D945))/4,SUMPRODUCT('[3]Cap Ref'!$F$30:$AL$46,('[3]Cap Ref'!$D$30:$D$46=C945)*('[3]Cap Ref'!$F$29:$AL$29=A945)*('[3]Cap Ref'!$F$28:$AL$28=D945))/5)</f>
        <v>4.1274199999999997E-2</v>
      </c>
      <c r="F945" cm="1">
        <f t="array" ref="F945">IF(A945=2025,SUMPRODUCT('[3]Cap Ref'!$F$71:$AL$87,('[3]Cap Ref'!$D$71:$D$87=C945)*('[3]Cap Ref'!$F$70:$AL$70=A945)*('[3]Cap Ref'!$F$69:$AL$69=D945))/4,SUMPRODUCT('[3]Cap Ref'!$F$71:$AL$87,('[3]Cap Ref'!$D$71:$D$87=C945)*('[3]Cap Ref'!$F$70:$AL$70=A945)*('[3]Cap Ref'!$F$69:$AL$69=D945))/5)</f>
        <v>4.1274199999999997E-2</v>
      </c>
      <c r="G945">
        <f t="shared" si="14"/>
        <v>0</v>
      </c>
    </row>
    <row r="946" spans="1:7">
      <c r="A946">
        <v>2030</v>
      </c>
      <c r="B946" t="s">
        <v>33</v>
      </c>
      <c r="C946" t="s">
        <v>9</v>
      </c>
      <c r="D946" t="s">
        <v>29</v>
      </c>
      <c r="E946" cm="1">
        <f t="array" ref="E946">IF(A946=2025,SUMPRODUCT('[3]Cap Ref'!$F$30:$AL$46,('[3]Cap Ref'!$D$30:$D$46=C946)*('[3]Cap Ref'!$F$29:$AL$29=A946)*('[3]Cap Ref'!$F$28:$AL$28=D946))/4,SUMPRODUCT('[3]Cap Ref'!$F$30:$AL$46,('[3]Cap Ref'!$D$30:$D$46=C946)*('[3]Cap Ref'!$F$29:$AL$29=A946)*('[3]Cap Ref'!$F$28:$AL$28=D946))/5)</f>
        <v>6.4632813999999943</v>
      </c>
      <c r="F946" cm="1">
        <f t="array" ref="F946">IF(A946=2025,SUMPRODUCT('[3]Cap Ref'!$F$71:$AL$87,('[3]Cap Ref'!$D$71:$D$87=C946)*('[3]Cap Ref'!$F$70:$AL$70=A946)*('[3]Cap Ref'!$F$69:$AL$69=D946))/4,SUMPRODUCT('[3]Cap Ref'!$F$71:$AL$87,('[3]Cap Ref'!$D$71:$D$87=C946)*('[3]Cap Ref'!$F$70:$AL$70=A946)*('[3]Cap Ref'!$F$69:$AL$69=D946))/5)</f>
        <v>6.4632813999999943</v>
      </c>
      <c r="G946">
        <f t="shared" si="14"/>
        <v>0</v>
      </c>
    </row>
    <row r="947" spans="1:7">
      <c r="A947">
        <v>2030</v>
      </c>
      <c r="B947" t="s">
        <v>33</v>
      </c>
      <c r="C947" t="s">
        <v>10</v>
      </c>
      <c r="D947" t="s">
        <v>29</v>
      </c>
      <c r="E947" cm="1">
        <f t="array" ref="E947">IF(A947=2025,SUMPRODUCT('[3]Cap Ref'!$F$30:$AL$46,('[3]Cap Ref'!$D$30:$D$46=C947)*('[3]Cap Ref'!$F$29:$AL$29=A947)*('[3]Cap Ref'!$F$28:$AL$28=D947))/4,SUMPRODUCT('[3]Cap Ref'!$F$30:$AL$46,('[3]Cap Ref'!$D$30:$D$46=C947)*('[3]Cap Ref'!$F$29:$AL$29=A947)*('[3]Cap Ref'!$F$28:$AL$28=D947))/5)</f>
        <v>0</v>
      </c>
      <c r="F947" cm="1">
        <f t="array" ref="F947">IF(A947=2025,SUMPRODUCT('[3]Cap Ref'!$F$71:$AL$87,('[3]Cap Ref'!$D$71:$D$87=C947)*('[3]Cap Ref'!$F$70:$AL$70=A947)*('[3]Cap Ref'!$F$69:$AL$69=D947))/4,SUMPRODUCT('[3]Cap Ref'!$F$71:$AL$87,('[3]Cap Ref'!$D$71:$D$87=C947)*('[3]Cap Ref'!$F$70:$AL$70=A947)*('[3]Cap Ref'!$F$69:$AL$69=D947))/5)</f>
        <v>0</v>
      </c>
      <c r="G947">
        <f t="shared" si="14"/>
        <v>0</v>
      </c>
    </row>
    <row r="948" spans="1:7">
      <c r="A948">
        <v>2030</v>
      </c>
      <c r="B948" t="s">
        <v>33</v>
      </c>
      <c r="C948" t="s">
        <v>11</v>
      </c>
      <c r="D948" t="s">
        <v>29</v>
      </c>
      <c r="E948" cm="1">
        <f t="array" ref="E948">IF(A948=2025,SUMPRODUCT('[3]Cap Ref'!$F$30:$AL$46,('[3]Cap Ref'!$D$30:$D$46=C948)*('[3]Cap Ref'!$F$29:$AL$29=A948)*('[3]Cap Ref'!$F$28:$AL$28=D948))/4,SUMPRODUCT('[3]Cap Ref'!$F$30:$AL$46,('[3]Cap Ref'!$D$30:$D$46=C948)*('[3]Cap Ref'!$F$29:$AL$29=A948)*('[3]Cap Ref'!$F$28:$AL$28=D948))/5)</f>
        <v>4.2929979999999999</v>
      </c>
      <c r="F948" cm="1">
        <f t="array" ref="F948">IF(A948=2025,SUMPRODUCT('[3]Cap Ref'!$F$71:$AL$87,('[3]Cap Ref'!$D$71:$D$87=C948)*('[3]Cap Ref'!$F$70:$AL$70=A948)*('[3]Cap Ref'!$F$69:$AL$69=D948))/4,SUMPRODUCT('[3]Cap Ref'!$F$71:$AL$87,('[3]Cap Ref'!$D$71:$D$87=C948)*('[3]Cap Ref'!$F$70:$AL$70=A948)*('[3]Cap Ref'!$F$69:$AL$69=D948))/5)</f>
        <v>4.2929979999999999</v>
      </c>
      <c r="G948">
        <f t="shared" si="14"/>
        <v>0</v>
      </c>
    </row>
    <row r="949" spans="1:7">
      <c r="A949">
        <v>2030</v>
      </c>
      <c r="B949" t="s">
        <v>33</v>
      </c>
      <c r="C949" t="s">
        <v>12</v>
      </c>
      <c r="D949" t="s">
        <v>29</v>
      </c>
      <c r="E949" cm="1">
        <f t="array" ref="E949">IF(A949=2025,SUMPRODUCT('[3]Cap Ref'!$F$30:$AL$46,('[3]Cap Ref'!$D$30:$D$46=C949)*('[3]Cap Ref'!$F$29:$AL$29=A949)*('[3]Cap Ref'!$F$28:$AL$28=D949))/4,SUMPRODUCT('[3]Cap Ref'!$F$30:$AL$46,('[3]Cap Ref'!$D$30:$D$46=C949)*('[3]Cap Ref'!$F$29:$AL$29=A949)*('[3]Cap Ref'!$F$28:$AL$28=D949))/5)</f>
        <v>6.8777451999999979</v>
      </c>
      <c r="F949" cm="1">
        <f t="array" ref="F949">IF(A949=2025,SUMPRODUCT('[3]Cap Ref'!$F$71:$AL$87,('[3]Cap Ref'!$D$71:$D$87=C949)*('[3]Cap Ref'!$F$70:$AL$70=A949)*('[3]Cap Ref'!$F$69:$AL$69=D949))/4,SUMPRODUCT('[3]Cap Ref'!$F$71:$AL$87,('[3]Cap Ref'!$D$71:$D$87=C949)*('[3]Cap Ref'!$F$70:$AL$70=A949)*('[3]Cap Ref'!$F$69:$AL$69=D949))/5)</f>
        <v>6.8777451999999979</v>
      </c>
      <c r="G949">
        <f t="shared" si="14"/>
        <v>0</v>
      </c>
    </row>
    <row r="950" spans="1:7">
      <c r="A950">
        <v>2030</v>
      </c>
      <c r="B950" t="s">
        <v>33</v>
      </c>
      <c r="C950" t="s">
        <v>13</v>
      </c>
      <c r="D950" t="s">
        <v>29</v>
      </c>
      <c r="E950" cm="1">
        <f t="array" ref="E950">IF(A950=2025,SUMPRODUCT('[3]Cap Ref'!$F$30:$AL$46,('[3]Cap Ref'!$D$30:$D$46=C950)*('[3]Cap Ref'!$F$29:$AL$29=A950)*('[3]Cap Ref'!$F$28:$AL$28=D950))/4,SUMPRODUCT('[3]Cap Ref'!$F$30:$AL$46,('[3]Cap Ref'!$D$30:$D$46=C950)*('[3]Cap Ref'!$F$29:$AL$29=A950)*('[3]Cap Ref'!$F$28:$AL$28=D950))/5)</f>
        <v>9.7414710000000007</v>
      </c>
      <c r="F950" cm="1">
        <f t="array" ref="F950">IF(A950=2025,SUMPRODUCT('[3]Cap Ref'!$F$71:$AL$87,('[3]Cap Ref'!$D$71:$D$87=C950)*('[3]Cap Ref'!$F$70:$AL$70=A950)*('[3]Cap Ref'!$F$69:$AL$69=D950))/4,SUMPRODUCT('[3]Cap Ref'!$F$71:$AL$87,('[3]Cap Ref'!$D$71:$D$87=C950)*('[3]Cap Ref'!$F$70:$AL$70=A950)*('[3]Cap Ref'!$F$69:$AL$69=D950))/5)</f>
        <v>9.7414710000000007</v>
      </c>
      <c r="G950">
        <f t="shared" si="14"/>
        <v>0</v>
      </c>
    </row>
    <row r="951" spans="1:7">
      <c r="A951">
        <v>2030</v>
      </c>
      <c r="B951" t="s">
        <v>33</v>
      </c>
      <c r="C951" t="s">
        <v>14</v>
      </c>
      <c r="D951" t="s">
        <v>29</v>
      </c>
      <c r="E951" cm="1">
        <f t="array" ref="E951">IF(A951=2025,SUMPRODUCT('[3]Cap Ref'!$F$30:$AL$46,('[3]Cap Ref'!$D$30:$D$46=C951)*('[3]Cap Ref'!$F$29:$AL$29=A951)*('[3]Cap Ref'!$F$28:$AL$28=D951))/4,SUMPRODUCT('[3]Cap Ref'!$F$30:$AL$46,('[3]Cap Ref'!$D$30:$D$46=C951)*('[3]Cap Ref'!$F$29:$AL$29=A951)*('[3]Cap Ref'!$F$28:$AL$28=D951))/5)</f>
        <v>0</v>
      </c>
      <c r="F951" cm="1">
        <f t="array" ref="F951">IF(A951=2025,SUMPRODUCT('[3]Cap Ref'!$F$71:$AL$87,('[3]Cap Ref'!$D$71:$D$87=C951)*('[3]Cap Ref'!$F$70:$AL$70=A951)*('[3]Cap Ref'!$F$69:$AL$69=D951))/4,SUMPRODUCT('[3]Cap Ref'!$F$71:$AL$87,('[3]Cap Ref'!$D$71:$D$87=C951)*('[3]Cap Ref'!$F$70:$AL$70=A951)*('[3]Cap Ref'!$F$69:$AL$69=D951))/5)</f>
        <v>0</v>
      </c>
      <c r="G951">
        <f t="shared" si="14"/>
        <v>0</v>
      </c>
    </row>
    <row r="952" spans="1:7">
      <c r="A952">
        <v>2030</v>
      </c>
      <c r="B952" t="s">
        <v>33</v>
      </c>
      <c r="C952" t="s">
        <v>15</v>
      </c>
      <c r="D952" t="s">
        <v>29</v>
      </c>
      <c r="E952" cm="1">
        <f t="array" ref="E952">IF(A952=2025,SUMPRODUCT('[3]Cap Ref'!$F$30:$AL$46,('[3]Cap Ref'!$D$30:$D$46=C952)*('[3]Cap Ref'!$F$29:$AL$29=A952)*('[3]Cap Ref'!$F$28:$AL$28=D952))/4,SUMPRODUCT('[3]Cap Ref'!$F$30:$AL$46,('[3]Cap Ref'!$D$30:$D$46=C952)*('[3]Cap Ref'!$F$29:$AL$29=A952)*('[3]Cap Ref'!$F$28:$AL$28=D952))/5)</f>
        <v>0.83494719999999911</v>
      </c>
      <c r="F952" cm="1">
        <f t="array" ref="F952">IF(A952=2025,SUMPRODUCT('[3]Cap Ref'!$F$71:$AL$87,('[3]Cap Ref'!$D$71:$D$87=C952)*('[3]Cap Ref'!$F$70:$AL$70=A952)*('[3]Cap Ref'!$F$69:$AL$69=D952))/4,SUMPRODUCT('[3]Cap Ref'!$F$71:$AL$87,('[3]Cap Ref'!$D$71:$D$87=C952)*('[3]Cap Ref'!$F$70:$AL$70=A952)*('[3]Cap Ref'!$F$69:$AL$69=D952))/5)</f>
        <v>0.83494719999999911</v>
      </c>
      <c r="G952">
        <f t="shared" si="14"/>
        <v>0</v>
      </c>
    </row>
    <row r="953" spans="1:7">
      <c r="A953">
        <v>2030</v>
      </c>
      <c r="B953" t="s">
        <v>33</v>
      </c>
      <c r="C953" t="s">
        <v>16</v>
      </c>
      <c r="D953" t="s">
        <v>29</v>
      </c>
      <c r="E953" cm="1">
        <f t="array" ref="E953">IF(A953=2025,SUMPRODUCT('[3]Cap Ref'!$F$30:$AL$46,('[3]Cap Ref'!$D$30:$D$46=C953)*('[3]Cap Ref'!$F$29:$AL$29=A953)*('[3]Cap Ref'!$F$28:$AL$28=D953))/4,SUMPRODUCT('[3]Cap Ref'!$F$30:$AL$46,('[3]Cap Ref'!$D$30:$D$46=C953)*('[3]Cap Ref'!$F$29:$AL$29=A953)*('[3]Cap Ref'!$F$28:$AL$28=D953))/5)</f>
        <v>0</v>
      </c>
      <c r="F953" cm="1">
        <f t="array" ref="F953">IF(A953=2025,SUMPRODUCT('[3]Cap Ref'!$F$71:$AL$87,('[3]Cap Ref'!$D$71:$D$87=C953)*('[3]Cap Ref'!$F$70:$AL$70=A953)*('[3]Cap Ref'!$F$69:$AL$69=D953))/4,SUMPRODUCT('[3]Cap Ref'!$F$71:$AL$87,('[3]Cap Ref'!$D$71:$D$87=C953)*('[3]Cap Ref'!$F$70:$AL$70=A953)*('[3]Cap Ref'!$F$69:$AL$69=D953))/5)</f>
        <v>0</v>
      </c>
      <c r="G953">
        <f t="shared" si="14"/>
        <v>0</v>
      </c>
    </row>
    <row r="954" spans="1:7">
      <c r="A954">
        <v>2035</v>
      </c>
      <c r="B954" t="s">
        <v>33</v>
      </c>
      <c r="C954" t="s">
        <v>0</v>
      </c>
      <c r="D954" t="s">
        <v>29</v>
      </c>
      <c r="E954" cm="1">
        <f t="array" ref="E954">IF(A954=2025,SUMPRODUCT('[3]Cap Ref'!$F$30:$AL$46,('[3]Cap Ref'!$D$30:$D$46=C954)*('[3]Cap Ref'!$F$29:$AL$29=A954)*('[3]Cap Ref'!$F$28:$AL$28=D954))/4,SUMPRODUCT('[3]Cap Ref'!$F$30:$AL$46,('[3]Cap Ref'!$D$30:$D$46=C954)*('[3]Cap Ref'!$F$29:$AL$29=A954)*('[3]Cap Ref'!$F$28:$AL$28=D954))/5)</f>
        <v>-1.3466063999999989</v>
      </c>
      <c r="F954" cm="1">
        <f t="array" ref="F954">IF(A954=2025,SUMPRODUCT('[3]Cap Ref'!$F$71:$AL$87,('[3]Cap Ref'!$D$71:$D$87=C954)*('[3]Cap Ref'!$F$70:$AL$70=A954)*('[3]Cap Ref'!$F$69:$AL$69=D954))/4,SUMPRODUCT('[3]Cap Ref'!$F$71:$AL$87,('[3]Cap Ref'!$D$71:$D$87=C954)*('[3]Cap Ref'!$F$70:$AL$70=A954)*('[3]Cap Ref'!$F$69:$AL$69=D954))/5)</f>
        <v>-1.3466063999999989</v>
      </c>
      <c r="G954">
        <f t="shared" si="14"/>
        <v>0</v>
      </c>
    </row>
    <row r="955" spans="1:7">
      <c r="A955">
        <v>2035</v>
      </c>
      <c r="B955" t="s">
        <v>33</v>
      </c>
      <c r="C955" t="s">
        <v>1</v>
      </c>
      <c r="D955" t="s">
        <v>29</v>
      </c>
      <c r="E955" cm="1">
        <f t="array" ref="E955">IF(A955=2025,SUMPRODUCT('[3]Cap Ref'!$F$30:$AL$46,('[3]Cap Ref'!$D$30:$D$46=C955)*('[3]Cap Ref'!$F$29:$AL$29=A955)*('[3]Cap Ref'!$F$28:$AL$28=D955))/4,SUMPRODUCT('[3]Cap Ref'!$F$30:$AL$46,('[3]Cap Ref'!$D$30:$D$46=C955)*('[3]Cap Ref'!$F$29:$AL$29=A955)*('[3]Cap Ref'!$F$28:$AL$28=D955))/5)</f>
        <v>0</v>
      </c>
      <c r="F955" cm="1">
        <f t="array" ref="F955">IF(A955=2025,SUMPRODUCT('[3]Cap Ref'!$F$71:$AL$87,('[3]Cap Ref'!$D$71:$D$87=C955)*('[3]Cap Ref'!$F$70:$AL$70=A955)*('[3]Cap Ref'!$F$69:$AL$69=D955))/4,SUMPRODUCT('[3]Cap Ref'!$F$71:$AL$87,('[3]Cap Ref'!$D$71:$D$87=C955)*('[3]Cap Ref'!$F$70:$AL$70=A955)*('[3]Cap Ref'!$F$69:$AL$69=D955))/5)</f>
        <v>0</v>
      </c>
      <c r="G955">
        <f t="shared" si="14"/>
        <v>0</v>
      </c>
    </row>
    <row r="956" spans="1:7">
      <c r="A956">
        <v>2035</v>
      </c>
      <c r="B956" t="s">
        <v>33</v>
      </c>
      <c r="C956" t="s">
        <v>2</v>
      </c>
      <c r="D956" t="s">
        <v>29</v>
      </c>
      <c r="E956" cm="1">
        <f t="array" ref="E956">IF(A956=2025,SUMPRODUCT('[3]Cap Ref'!$F$30:$AL$46,('[3]Cap Ref'!$D$30:$D$46=C956)*('[3]Cap Ref'!$F$29:$AL$29=A956)*('[3]Cap Ref'!$F$28:$AL$28=D956))/4,SUMPRODUCT('[3]Cap Ref'!$F$30:$AL$46,('[3]Cap Ref'!$D$30:$D$46=C956)*('[3]Cap Ref'!$F$29:$AL$29=A956)*('[3]Cap Ref'!$F$28:$AL$28=D956))/5)</f>
        <v>0</v>
      </c>
      <c r="F956" cm="1">
        <f t="array" ref="F956">IF(A956=2025,SUMPRODUCT('[3]Cap Ref'!$F$71:$AL$87,('[3]Cap Ref'!$D$71:$D$87=C956)*('[3]Cap Ref'!$F$70:$AL$70=A956)*('[3]Cap Ref'!$F$69:$AL$69=D956))/4,SUMPRODUCT('[3]Cap Ref'!$F$71:$AL$87,('[3]Cap Ref'!$D$71:$D$87=C956)*('[3]Cap Ref'!$F$70:$AL$70=A956)*('[3]Cap Ref'!$F$69:$AL$69=D956))/5)</f>
        <v>0</v>
      </c>
      <c r="G956">
        <f t="shared" si="14"/>
        <v>0</v>
      </c>
    </row>
    <row r="957" spans="1:7">
      <c r="A957">
        <v>2035</v>
      </c>
      <c r="B957" t="s">
        <v>33</v>
      </c>
      <c r="C957" t="s">
        <v>3</v>
      </c>
      <c r="D957" t="s">
        <v>29</v>
      </c>
      <c r="E957" cm="1">
        <f t="array" ref="E957">IF(A957=2025,SUMPRODUCT('[3]Cap Ref'!$F$30:$AL$46,('[3]Cap Ref'!$D$30:$D$46=C957)*('[3]Cap Ref'!$F$29:$AL$29=A957)*('[3]Cap Ref'!$F$28:$AL$28=D957))/4,SUMPRODUCT('[3]Cap Ref'!$F$30:$AL$46,('[3]Cap Ref'!$D$30:$D$46=C957)*('[3]Cap Ref'!$F$29:$AL$29=A957)*('[3]Cap Ref'!$F$28:$AL$28=D957))/5)</f>
        <v>0.20851100000000039</v>
      </c>
      <c r="F957" cm="1">
        <f t="array" ref="F957">IF(A957=2025,SUMPRODUCT('[3]Cap Ref'!$F$71:$AL$87,('[3]Cap Ref'!$D$71:$D$87=C957)*('[3]Cap Ref'!$F$70:$AL$70=A957)*('[3]Cap Ref'!$F$69:$AL$69=D957))/4,SUMPRODUCT('[3]Cap Ref'!$F$71:$AL$87,('[3]Cap Ref'!$D$71:$D$87=C957)*('[3]Cap Ref'!$F$70:$AL$70=A957)*('[3]Cap Ref'!$F$69:$AL$69=D957))/5)</f>
        <v>0.20851100000000039</v>
      </c>
      <c r="G957">
        <f t="shared" si="14"/>
        <v>0</v>
      </c>
    </row>
    <row r="958" spans="1:7">
      <c r="A958">
        <v>2035</v>
      </c>
      <c r="B958" t="s">
        <v>33</v>
      </c>
      <c r="C958" t="s">
        <v>4</v>
      </c>
      <c r="D958" t="s">
        <v>29</v>
      </c>
      <c r="E958" cm="1">
        <f t="array" ref="E958">IF(A958=2025,SUMPRODUCT('[3]Cap Ref'!$F$30:$AL$46,('[3]Cap Ref'!$D$30:$D$46=C958)*('[3]Cap Ref'!$F$29:$AL$29=A958)*('[3]Cap Ref'!$F$28:$AL$28=D958))/4,SUMPRODUCT('[3]Cap Ref'!$F$30:$AL$46,('[3]Cap Ref'!$D$30:$D$46=C958)*('[3]Cap Ref'!$F$29:$AL$29=A958)*('[3]Cap Ref'!$F$28:$AL$28=D958))/5)</f>
        <v>0</v>
      </c>
      <c r="F958" cm="1">
        <f t="array" ref="F958">IF(A958=2025,SUMPRODUCT('[3]Cap Ref'!$F$71:$AL$87,('[3]Cap Ref'!$D$71:$D$87=C958)*('[3]Cap Ref'!$F$70:$AL$70=A958)*('[3]Cap Ref'!$F$69:$AL$69=D958))/4,SUMPRODUCT('[3]Cap Ref'!$F$71:$AL$87,('[3]Cap Ref'!$D$71:$D$87=C958)*('[3]Cap Ref'!$F$70:$AL$70=A958)*('[3]Cap Ref'!$F$69:$AL$69=D958))/5)</f>
        <v>0</v>
      </c>
      <c r="G958">
        <f t="shared" si="14"/>
        <v>0</v>
      </c>
    </row>
    <row r="959" spans="1:7">
      <c r="A959">
        <v>2035</v>
      </c>
      <c r="B959" t="s">
        <v>33</v>
      </c>
      <c r="C959" t="s">
        <v>5</v>
      </c>
      <c r="D959" t="s">
        <v>29</v>
      </c>
      <c r="E959" cm="1">
        <f t="array" ref="E959">IF(A959=2025,SUMPRODUCT('[3]Cap Ref'!$F$30:$AL$46,('[3]Cap Ref'!$D$30:$D$46=C959)*('[3]Cap Ref'!$F$29:$AL$29=A959)*('[3]Cap Ref'!$F$28:$AL$28=D959))/4,SUMPRODUCT('[3]Cap Ref'!$F$30:$AL$46,('[3]Cap Ref'!$D$30:$D$46=C959)*('[3]Cap Ref'!$F$29:$AL$29=A959)*('[3]Cap Ref'!$F$28:$AL$28=D959))/5)</f>
        <v>-2.2260406000000019</v>
      </c>
      <c r="F959" cm="1">
        <f t="array" ref="F959">IF(A959=2025,SUMPRODUCT('[3]Cap Ref'!$F$71:$AL$87,('[3]Cap Ref'!$D$71:$D$87=C959)*('[3]Cap Ref'!$F$70:$AL$70=A959)*('[3]Cap Ref'!$F$69:$AL$69=D959))/4,SUMPRODUCT('[3]Cap Ref'!$F$71:$AL$87,('[3]Cap Ref'!$D$71:$D$87=C959)*('[3]Cap Ref'!$F$70:$AL$70=A959)*('[3]Cap Ref'!$F$69:$AL$69=D959))/5)</f>
        <v>-2.2260406000000019</v>
      </c>
      <c r="G959">
        <f t="shared" si="14"/>
        <v>0</v>
      </c>
    </row>
    <row r="960" spans="1:7">
      <c r="A960">
        <v>2035</v>
      </c>
      <c r="B960" t="s">
        <v>33</v>
      </c>
      <c r="C960" t="s">
        <v>6</v>
      </c>
      <c r="D960" t="s">
        <v>29</v>
      </c>
      <c r="E960" cm="1">
        <f t="array" ref="E960">IF(A960=2025,SUMPRODUCT('[3]Cap Ref'!$F$30:$AL$46,('[3]Cap Ref'!$D$30:$D$46=C960)*('[3]Cap Ref'!$F$29:$AL$29=A960)*('[3]Cap Ref'!$F$28:$AL$28=D960))/4,SUMPRODUCT('[3]Cap Ref'!$F$30:$AL$46,('[3]Cap Ref'!$D$30:$D$46=C960)*('[3]Cap Ref'!$F$29:$AL$29=A960)*('[3]Cap Ref'!$F$28:$AL$28=D960))/5)</f>
        <v>0</v>
      </c>
      <c r="F960" cm="1">
        <f t="array" ref="F960">IF(A960=2025,SUMPRODUCT('[3]Cap Ref'!$F$71:$AL$87,('[3]Cap Ref'!$D$71:$D$87=C960)*('[3]Cap Ref'!$F$70:$AL$70=A960)*('[3]Cap Ref'!$F$69:$AL$69=D960))/4,SUMPRODUCT('[3]Cap Ref'!$F$71:$AL$87,('[3]Cap Ref'!$D$71:$D$87=C960)*('[3]Cap Ref'!$F$70:$AL$70=A960)*('[3]Cap Ref'!$F$69:$AL$69=D960))/5)</f>
        <v>0</v>
      </c>
      <c r="G960">
        <f t="shared" si="14"/>
        <v>0</v>
      </c>
    </row>
    <row r="961" spans="1:7">
      <c r="A961">
        <v>2035</v>
      </c>
      <c r="B961" t="s">
        <v>33</v>
      </c>
      <c r="C961" t="s">
        <v>7</v>
      </c>
      <c r="D961" t="s">
        <v>29</v>
      </c>
      <c r="E961" cm="1">
        <f t="array" ref="E961">IF(A961=2025,SUMPRODUCT('[3]Cap Ref'!$F$30:$AL$46,('[3]Cap Ref'!$D$30:$D$46=C961)*('[3]Cap Ref'!$F$29:$AL$29=A961)*('[3]Cap Ref'!$F$28:$AL$28=D961))/4,SUMPRODUCT('[3]Cap Ref'!$F$30:$AL$46,('[3]Cap Ref'!$D$30:$D$46=C961)*('[3]Cap Ref'!$F$29:$AL$29=A961)*('[3]Cap Ref'!$F$28:$AL$28=D961))/5)</f>
        <v>4.1122436000000109</v>
      </c>
      <c r="F961" cm="1">
        <f t="array" ref="F961">IF(A961=2025,SUMPRODUCT('[3]Cap Ref'!$F$71:$AL$87,('[3]Cap Ref'!$D$71:$D$87=C961)*('[3]Cap Ref'!$F$70:$AL$70=A961)*('[3]Cap Ref'!$F$69:$AL$69=D961))/4,SUMPRODUCT('[3]Cap Ref'!$F$71:$AL$87,('[3]Cap Ref'!$D$71:$D$87=C961)*('[3]Cap Ref'!$F$70:$AL$70=A961)*('[3]Cap Ref'!$F$69:$AL$69=D961))/5)</f>
        <v>4.1122436000000109</v>
      </c>
      <c r="G961">
        <f t="shared" si="14"/>
        <v>0</v>
      </c>
    </row>
    <row r="962" spans="1:7">
      <c r="A962">
        <v>2035</v>
      </c>
      <c r="B962" t="s">
        <v>33</v>
      </c>
      <c r="C962" t="s">
        <v>8</v>
      </c>
      <c r="D962" t="s">
        <v>29</v>
      </c>
      <c r="E962" cm="1">
        <f t="array" ref="E962">IF(A962=2025,SUMPRODUCT('[3]Cap Ref'!$F$30:$AL$46,('[3]Cap Ref'!$D$30:$D$46=C962)*('[3]Cap Ref'!$F$29:$AL$29=A962)*('[3]Cap Ref'!$F$28:$AL$28=D962))/4,SUMPRODUCT('[3]Cap Ref'!$F$30:$AL$46,('[3]Cap Ref'!$D$30:$D$46=C962)*('[3]Cap Ref'!$F$29:$AL$29=A962)*('[3]Cap Ref'!$F$28:$AL$28=D962))/5)</f>
        <v>0</v>
      </c>
      <c r="F962" cm="1">
        <f t="array" ref="F962">IF(A962=2025,SUMPRODUCT('[3]Cap Ref'!$F$71:$AL$87,('[3]Cap Ref'!$D$71:$D$87=C962)*('[3]Cap Ref'!$F$70:$AL$70=A962)*('[3]Cap Ref'!$F$69:$AL$69=D962))/4,SUMPRODUCT('[3]Cap Ref'!$F$71:$AL$87,('[3]Cap Ref'!$D$71:$D$87=C962)*('[3]Cap Ref'!$F$70:$AL$70=A962)*('[3]Cap Ref'!$F$69:$AL$69=D962))/5)</f>
        <v>0</v>
      </c>
      <c r="G962">
        <f t="shared" si="14"/>
        <v>0</v>
      </c>
    </row>
    <row r="963" spans="1:7">
      <c r="A963">
        <v>2035</v>
      </c>
      <c r="B963" t="s">
        <v>33</v>
      </c>
      <c r="C963" t="s">
        <v>9</v>
      </c>
      <c r="D963" t="s">
        <v>29</v>
      </c>
      <c r="E963" cm="1">
        <f t="array" ref="E963">IF(A963=2025,SUMPRODUCT('[3]Cap Ref'!$F$30:$AL$46,('[3]Cap Ref'!$D$30:$D$46=C963)*('[3]Cap Ref'!$F$29:$AL$29=A963)*('[3]Cap Ref'!$F$28:$AL$28=D963))/4,SUMPRODUCT('[3]Cap Ref'!$F$30:$AL$46,('[3]Cap Ref'!$D$30:$D$46=C963)*('[3]Cap Ref'!$F$29:$AL$29=A963)*('[3]Cap Ref'!$F$28:$AL$28=D963))/5)</f>
        <v>5.4638017999999988</v>
      </c>
      <c r="F963" cm="1">
        <f t="array" ref="F963">IF(A963=2025,SUMPRODUCT('[3]Cap Ref'!$F$71:$AL$87,('[3]Cap Ref'!$D$71:$D$87=C963)*('[3]Cap Ref'!$F$70:$AL$70=A963)*('[3]Cap Ref'!$F$69:$AL$69=D963))/4,SUMPRODUCT('[3]Cap Ref'!$F$71:$AL$87,('[3]Cap Ref'!$D$71:$D$87=C963)*('[3]Cap Ref'!$F$70:$AL$70=A963)*('[3]Cap Ref'!$F$69:$AL$69=D963))/5)</f>
        <v>5.4638017999999988</v>
      </c>
      <c r="G963">
        <f t="shared" ref="G963:G1026" si="15">E963-F963</f>
        <v>0</v>
      </c>
    </row>
    <row r="964" spans="1:7">
      <c r="A964">
        <v>2035</v>
      </c>
      <c r="B964" t="s">
        <v>33</v>
      </c>
      <c r="C964" t="s">
        <v>10</v>
      </c>
      <c r="D964" t="s">
        <v>29</v>
      </c>
      <c r="E964" cm="1">
        <f t="array" ref="E964">IF(A964=2025,SUMPRODUCT('[3]Cap Ref'!$F$30:$AL$46,('[3]Cap Ref'!$D$30:$D$46=C964)*('[3]Cap Ref'!$F$29:$AL$29=A964)*('[3]Cap Ref'!$F$28:$AL$28=D964))/4,SUMPRODUCT('[3]Cap Ref'!$F$30:$AL$46,('[3]Cap Ref'!$D$30:$D$46=C964)*('[3]Cap Ref'!$F$29:$AL$29=A964)*('[3]Cap Ref'!$F$28:$AL$28=D964))/5)</f>
        <v>0</v>
      </c>
      <c r="F964" cm="1">
        <f t="array" ref="F964">IF(A964=2025,SUMPRODUCT('[3]Cap Ref'!$F$71:$AL$87,('[3]Cap Ref'!$D$71:$D$87=C964)*('[3]Cap Ref'!$F$70:$AL$70=A964)*('[3]Cap Ref'!$F$69:$AL$69=D964))/4,SUMPRODUCT('[3]Cap Ref'!$F$71:$AL$87,('[3]Cap Ref'!$D$71:$D$87=C964)*('[3]Cap Ref'!$F$70:$AL$70=A964)*('[3]Cap Ref'!$F$69:$AL$69=D964))/5)</f>
        <v>0</v>
      </c>
      <c r="G964">
        <f t="shared" si="15"/>
        <v>0</v>
      </c>
    </row>
    <row r="965" spans="1:7">
      <c r="A965">
        <v>2035</v>
      </c>
      <c r="B965" t="s">
        <v>33</v>
      </c>
      <c r="C965" t="s">
        <v>11</v>
      </c>
      <c r="D965" t="s">
        <v>29</v>
      </c>
      <c r="E965" cm="1">
        <f t="array" ref="E965">IF(A965=2025,SUMPRODUCT('[3]Cap Ref'!$F$30:$AL$46,('[3]Cap Ref'!$D$30:$D$46=C965)*('[3]Cap Ref'!$F$29:$AL$29=A965)*('[3]Cap Ref'!$F$28:$AL$28=D965))/4,SUMPRODUCT('[3]Cap Ref'!$F$30:$AL$46,('[3]Cap Ref'!$D$30:$D$46=C965)*('[3]Cap Ref'!$F$29:$AL$29=A965)*('[3]Cap Ref'!$F$28:$AL$28=D965))/5)</f>
        <v>3.2393188000000008</v>
      </c>
      <c r="F965" cm="1">
        <f t="array" ref="F965">IF(A965=2025,SUMPRODUCT('[3]Cap Ref'!$F$71:$AL$87,('[3]Cap Ref'!$D$71:$D$87=C965)*('[3]Cap Ref'!$F$70:$AL$70=A965)*('[3]Cap Ref'!$F$69:$AL$69=D965))/4,SUMPRODUCT('[3]Cap Ref'!$F$71:$AL$87,('[3]Cap Ref'!$D$71:$D$87=C965)*('[3]Cap Ref'!$F$70:$AL$70=A965)*('[3]Cap Ref'!$F$69:$AL$69=D965))/5)</f>
        <v>3.2393188000000008</v>
      </c>
      <c r="G965">
        <f t="shared" si="15"/>
        <v>0</v>
      </c>
    </row>
    <row r="966" spans="1:7">
      <c r="A966">
        <v>2035</v>
      </c>
      <c r="B966" t="s">
        <v>33</v>
      </c>
      <c r="C966" t="s">
        <v>12</v>
      </c>
      <c r="D966" t="s">
        <v>29</v>
      </c>
      <c r="E966" cm="1">
        <f t="array" ref="E966">IF(A966=2025,SUMPRODUCT('[3]Cap Ref'!$F$30:$AL$46,('[3]Cap Ref'!$D$30:$D$46=C966)*('[3]Cap Ref'!$F$29:$AL$29=A966)*('[3]Cap Ref'!$F$28:$AL$28=D966))/4,SUMPRODUCT('[3]Cap Ref'!$F$30:$AL$46,('[3]Cap Ref'!$D$30:$D$46=C966)*('[3]Cap Ref'!$F$29:$AL$29=A966)*('[3]Cap Ref'!$F$28:$AL$28=D966))/5)</f>
        <v>24.386138400000004</v>
      </c>
      <c r="F966" cm="1">
        <f t="array" ref="F966">IF(A966=2025,SUMPRODUCT('[3]Cap Ref'!$F$71:$AL$87,('[3]Cap Ref'!$D$71:$D$87=C966)*('[3]Cap Ref'!$F$70:$AL$70=A966)*('[3]Cap Ref'!$F$69:$AL$69=D966))/4,SUMPRODUCT('[3]Cap Ref'!$F$71:$AL$87,('[3]Cap Ref'!$D$71:$D$87=C966)*('[3]Cap Ref'!$F$70:$AL$70=A966)*('[3]Cap Ref'!$F$69:$AL$69=D966))/5)</f>
        <v>24.386138400000004</v>
      </c>
      <c r="G966">
        <f t="shared" si="15"/>
        <v>0</v>
      </c>
    </row>
    <row r="967" spans="1:7">
      <c r="A967">
        <v>2035</v>
      </c>
      <c r="B967" t="s">
        <v>33</v>
      </c>
      <c r="C967" t="s">
        <v>13</v>
      </c>
      <c r="D967" t="s">
        <v>29</v>
      </c>
      <c r="E967" cm="1">
        <f t="array" ref="E967">IF(A967=2025,SUMPRODUCT('[3]Cap Ref'!$F$30:$AL$46,('[3]Cap Ref'!$D$30:$D$46=C967)*('[3]Cap Ref'!$F$29:$AL$29=A967)*('[3]Cap Ref'!$F$28:$AL$28=D967))/4,SUMPRODUCT('[3]Cap Ref'!$F$30:$AL$46,('[3]Cap Ref'!$D$30:$D$46=C967)*('[3]Cap Ref'!$F$29:$AL$29=A967)*('[3]Cap Ref'!$F$28:$AL$28=D967))/5)</f>
        <v>5.5539292000000016</v>
      </c>
      <c r="F967" cm="1">
        <f t="array" ref="F967">IF(A967=2025,SUMPRODUCT('[3]Cap Ref'!$F$71:$AL$87,('[3]Cap Ref'!$D$71:$D$87=C967)*('[3]Cap Ref'!$F$70:$AL$70=A967)*('[3]Cap Ref'!$F$69:$AL$69=D967))/4,SUMPRODUCT('[3]Cap Ref'!$F$71:$AL$87,('[3]Cap Ref'!$D$71:$D$87=C967)*('[3]Cap Ref'!$F$70:$AL$70=A967)*('[3]Cap Ref'!$F$69:$AL$69=D967))/5)</f>
        <v>5.5539292000000016</v>
      </c>
      <c r="G967">
        <f t="shared" si="15"/>
        <v>0</v>
      </c>
    </row>
    <row r="968" spans="1:7">
      <c r="A968">
        <v>2035</v>
      </c>
      <c r="B968" t="s">
        <v>33</v>
      </c>
      <c r="C968" t="s">
        <v>14</v>
      </c>
      <c r="D968" t="s">
        <v>29</v>
      </c>
      <c r="E968" cm="1">
        <f t="array" ref="E968">IF(A968=2025,SUMPRODUCT('[3]Cap Ref'!$F$30:$AL$46,('[3]Cap Ref'!$D$30:$D$46=C968)*('[3]Cap Ref'!$F$29:$AL$29=A968)*('[3]Cap Ref'!$F$28:$AL$28=D968))/4,SUMPRODUCT('[3]Cap Ref'!$F$30:$AL$46,('[3]Cap Ref'!$D$30:$D$46=C968)*('[3]Cap Ref'!$F$29:$AL$29=A968)*('[3]Cap Ref'!$F$28:$AL$28=D968))/5)</f>
        <v>0</v>
      </c>
      <c r="F968" cm="1">
        <f t="array" ref="F968">IF(A968=2025,SUMPRODUCT('[3]Cap Ref'!$F$71:$AL$87,('[3]Cap Ref'!$D$71:$D$87=C968)*('[3]Cap Ref'!$F$70:$AL$70=A968)*('[3]Cap Ref'!$F$69:$AL$69=D968))/4,SUMPRODUCT('[3]Cap Ref'!$F$71:$AL$87,('[3]Cap Ref'!$D$71:$D$87=C968)*('[3]Cap Ref'!$F$70:$AL$70=A968)*('[3]Cap Ref'!$F$69:$AL$69=D968))/5)</f>
        <v>0</v>
      </c>
      <c r="G968">
        <f t="shared" si="15"/>
        <v>0</v>
      </c>
    </row>
    <row r="969" spans="1:7">
      <c r="A969">
        <v>2035</v>
      </c>
      <c r="B969" t="s">
        <v>33</v>
      </c>
      <c r="C969" t="s">
        <v>15</v>
      </c>
      <c r="D969" t="s">
        <v>29</v>
      </c>
      <c r="E969" cm="1">
        <f t="array" ref="E969">IF(A969=2025,SUMPRODUCT('[3]Cap Ref'!$F$30:$AL$46,('[3]Cap Ref'!$D$30:$D$46=C969)*('[3]Cap Ref'!$F$29:$AL$29=A969)*('[3]Cap Ref'!$F$28:$AL$28=D969))/4,SUMPRODUCT('[3]Cap Ref'!$F$30:$AL$46,('[3]Cap Ref'!$D$30:$D$46=C969)*('[3]Cap Ref'!$F$29:$AL$29=A969)*('[3]Cap Ref'!$F$28:$AL$28=D969))/5)</f>
        <v>0.90741900000000153</v>
      </c>
      <c r="F969" cm="1">
        <f t="array" ref="F969">IF(A969=2025,SUMPRODUCT('[3]Cap Ref'!$F$71:$AL$87,('[3]Cap Ref'!$D$71:$D$87=C969)*('[3]Cap Ref'!$F$70:$AL$70=A969)*('[3]Cap Ref'!$F$69:$AL$69=D969))/4,SUMPRODUCT('[3]Cap Ref'!$F$71:$AL$87,('[3]Cap Ref'!$D$71:$D$87=C969)*('[3]Cap Ref'!$F$70:$AL$70=A969)*('[3]Cap Ref'!$F$69:$AL$69=D969))/5)</f>
        <v>0.90741900000000153</v>
      </c>
      <c r="G969">
        <f t="shared" si="15"/>
        <v>0</v>
      </c>
    </row>
    <row r="970" spans="1:7">
      <c r="A970">
        <v>2035</v>
      </c>
      <c r="B970" t="s">
        <v>33</v>
      </c>
      <c r="C970" t="s">
        <v>16</v>
      </c>
      <c r="D970" t="s">
        <v>29</v>
      </c>
      <c r="E970" cm="1">
        <f t="array" ref="E970">IF(A970=2025,SUMPRODUCT('[3]Cap Ref'!$F$30:$AL$46,('[3]Cap Ref'!$D$30:$D$46=C970)*('[3]Cap Ref'!$F$29:$AL$29=A970)*('[3]Cap Ref'!$F$28:$AL$28=D970))/4,SUMPRODUCT('[3]Cap Ref'!$F$30:$AL$46,('[3]Cap Ref'!$D$30:$D$46=C970)*('[3]Cap Ref'!$F$29:$AL$29=A970)*('[3]Cap Ref'!$F$28:$AL$28=D970))/5)</f>
        <v>-2.1999999999999797E-4</v>
      </c>
      <c r="F970" cm="1">
        <f t="array" ref="F970">IF(A970=2025,SUMPRODUCT('[3]Cap Ref'!$F$71:$AL$87,('[3]Cap Ref'!$D$71:$D$87=C970)*('[3]Cap Ref'!$F$70:$AL$70=A970)*('[3]Cap Ref'!$F$69:$AL$69=D970))/4,SUMPRODUCT('[3]Cap Ref'!$F$71:$AL$87,('[3]Cap Ref'!$D$71:$D$87=C970)*('[3]Cap Ref'!$F$70:$AL$70=A970)*('[3]Cap Ref'!$F$69:$AL$69=D970))/5)</f>
        <v>-2.1999999999999797E-4</v>
      </c>
      <c r="G970">
        <f t="shared" si="15"/>
        <v>0</v>
      </c>
    </row>
    <row r="971" spans="1:7">
      <c r="A971">
        <v>2025</v>
      </c>
      <c r="B971" t="s">
        <v>33</v>
      </c>
      <c r="C971" t="s">
        <v>0</v>
      </c>
      <c r="D971" t="s">
        <v>30</v>
      </c>
      <c r="E971" cm="1">
        <f t="array" ref="E971">IF(A971=2025,SUMPRODUCT('[3]Cap Ref'!$F$30:$AL$46,('[3]Cap Ref'!$D$30:$D$46=C971)*('[3]Cap Ref'!$F$29:$AL$29=A971)*('[3]Cap Ref'!$F$28:$AL$28=D971))/4,SUMPRODUCT('[3]Cap Ref'!$F$30:$AL$46,('[3]Cap Ref'!$D$30:$D$46=C971)*('[3]Cap Ref'!$F$29:$AL$29=A971)*('[3]Cap Ref'!$F$28:$AL$28=D971))/5)</f>
        <v>0.36169999999999902</v>
      </c>
      <c r="F971" cm="1">
        <f t="array" ref="F971">IF(A971=2025,SUMPRODUCT('[3]Cap Ref'!$F$71:$AL$87,('[3]Cap Ref'!$D$71:$D$87=C971)*('[3]Cap Ref'!$F$70:$AL$70=A971)*('[3]Cap Ref'!$F$69:$AL$69=D971))/4,SUMPRODUCT('[3]Cap Ref'!$F$71:$AL$87,('[3]Cap Ref'!$D$71:$D$87=C971)*('[3]Cap Ref'!$F$70:$AL$70=A971)*('[3]Cap Ref'!$F$69:$AL$69=D971))/5)</f>
        <v>0.36169999999999902</v>
      </c>
      <c r="G971">
        <f t="shared" si="15"/>
        <v>0</v>
      </c>
    </row>
    <row r="972" spans="1:7">
      <c r="A972">
        <v>2025</v>
      </c>
      <c r="B972" t="s">
        <v>33</v>
      </c>
      <c r="C972" t="s">
        <v>1</v>
      </c>
      <c r="D972" t="s">
        <v>30</v>
      </c>
      <c r="E972" cm="1">
        <f t="array" ref="E972">IF(A972=2025,SUMPRODUCT('[3]Cap Ref'!$F$30:$AL$46,('[3]Cap Ref'!$D$30:$D$46=C972)*('[3]Cap Ref'!$F$29:$AL$29=A972)*('[3]Cap Ref'!$F$28:$AL$28=D972))/4,SUMPRODUCT('[3]Cap Ref'!$F$30:$AL$46,('[3]Cap Ref'!$D$30:$D$46=C972)*('[3]Cap Ref'!$F$29:$AL$29=A972)*('[3]Cap Ref'!$F$28:$AL$28=D972))/5)</f>
        <v>0</v>
      </c>
      <c r="F972" cm="1">
        <f t="array" ref="F972">IF(A972=2025,SUMPRODUCT('[3]Cap Ref'!$F$71:$AL$87,('[3]Cap Ref'!$D$71:$D$87=C972)*('[3]Cap Ref'!$F$70:$AL$70=A972)*('[3]Cap Ref'!$F$69:$AL$69=D972))/4,SUMPRODUCT('[3]Cap Ref'!$F$71:$AL$87,('[3]Cap Ref'!$D$71:$D$87=C972)*('[3]Cap Ref'!$F$70:$AL$70=A972)*('[3]Cap Ref'!$F$69:$AL$69=D972))/5)</f>
        <v>0</v>
      </c>
      <c r="G972">
        <f t="shared" si="15"/>
        <v>0</v>
      </c>
    </row>
    <row r="973" spans="1:7">
      <c r="A973">
        <v>2025</v>
      </c>
      <c r="B973" t="s">
        <v>33</v>
      </c>
      <c r="C973" t="s">
        <v>2</v>
      </c>
      <c r="D973" t="s">
        <v>30</v>
      </c>
      <c r="E973" cm="1">
        <f t="array" ref="E973">IF(A973=2025,SUMPRODUCT('[3]Cap Ref'!$F$30:$AL$46,('[3]Cap Ref'!$D$30:$D$46=C973)*('[3]Cap Ref'!$F$29:$AL$29=A973)*('[3]Cap Ref'!$F$28:$AL$28=D973))/4,SUMPRODUCT('[3]Cap Ref'!$F$30:$AL$46,('[3]Cap Ref'!$D$30:$D$46=C973)*('[3]Cap Ref'!$F$29:$AL$29=A973)*('[3]Cap Ref'!$F$28:$AL$28=D973))/5)</f>
        <v>0.80844899999999953</v>
      </c>
      <c r="F973" cm="1">
        <f t="array" ref="F973">IF(A973=2025,SUMPRODUCT('[3]Cap Ref'!$F$71:$AL$87,('[3]Cap Ref'!$D$71:$D$87=C973)*('[3]Cap Ref'!$F$70:$AL$70=A973)*('[3]Cap Ref'!$F$69:$AL$69=D973))/4,SUMPRODUCT('[3]Cap Ref'!$F$71:$AL$87,('[3]Cap Ref'!$D$71:$D$87=C973)*('[3]Cap Ref'!$F$70:$AL$70=A973)*('[3]Cap Ref'!$F$69:$AL$69=D973))/5)</f>
        <v>0.80844899999999953</v>
      </c>
      <c r="G973">
        <f t="shared" si="15"/>
        <v>0</v>
      </c>
    </row>
    <row r="974" spans="1:7">
      <c r="A974">
        <v>2025</v>
      </c>
      <c r="B974" t="s">
        <v>33</v>
      </c>
      <c r="C974" t="s">
        <v>3</v>
      </c>
      <c r="D974" t="s">
        <v>30</v>
      </c>
      <c r="E974" cm="1">
        <f t="array" ref="E974">IF(A974=2025,SUMPRODUCT('[3]Cap Ref'!$F$30:$AL$46,('[3]Cap Ref'!$D$30:$D$46=C974)*('[3]Cap Ref'!$F$29:$AL$29=A974)*('[3]Cap Ref'!$F$28:$AL$28=D974))/4,SUMPRODUCT('[3]Cap Ref'!$F$30:$AL$46,('[3]Cap Ref'!$D$30:$D$46=C974)*('[3]Cap Ref'!$F$29:$AL$29=A974)*('[3]Cap Ref'!$F$28:$AL$28=D974))/5)</f>
        <v>-10.152825</v>
      </c>
      <c r="F974" cm="1">
        <f t="array" ref="F974">IF(A974=2025,SUMPRODUCT('[3]Cap Ref'!$F$71:$AL$87,('[3]Cap Ref'!$D$71:$D$87=C974)*('[3]Cap Ref'!$F$70:$AL$70=A974)*('[3]Cap Ref'!$F$69:$AL$69=D974))/4,SUMPRODUCT('[3]Cap Ref'!$F$71:$AL$87,('[3]Cap Ref'!$D$71:$D$87=C974)*('[3]Cap Ref'!$F$70:$AL$70=A974)*('[3]Cap Ref'!$F$69:$AL$69=D974))/5)</f>
        <v>-10.152825</v>
      </c>
      <c r="G974">
        <f t="shared" si="15"/>
        <v>0</v>
      </c>
    </row>
    <row r="975" spans="1:7">
      <c r="A975">
        <v>2025</v>
      </c>
      <c r="B975" t="s">
        <v>33</v>
      </c>
      <c r="C975" t="s">
        <v>4</v>
      </c>
      <c r="D975" t="s">
        <v>30</v>
      </c>
      <c r="E975" cm="1">
        <f t="array" ref="E975">IF(A975=2025,SUMPRODUCT('[3]Cap Ref'!$F$30:$AL$46,('[3]Cap Ref'!$D$30:$D$46=C975)*('[3]Cap Ref'!$F$29:$AL$29=A975)*('[3]Cap Ref'!$F$28:$AL$28=D975))/4,SUMPRODUCT('[3]Cap Ref'!$F$30:$AL$46,('[3]Cap Ref'!$D$30:$D$46=C975)*('[3]Cap Ref'!$F$29:$AL$29=A975)*('[3]Cap Ref'!$F$28:$AL$28=D975))/5)</f>
        <v>0</v>
      </c>
      <c r="F975" cm="1">
        <f t="array" ref="F975">IF(A975=2025,SUMPRODUCT('[3]Cap Ref'!$F$71:$AL$87,('[3]Cap Ref'!$D$71:$D$87=C975)*('[3]Cap Ref'!$F$70:$AL$70=A975)*('[3]Cap Ref'!$F$69:$AL$69=D975))/4,SUMPRODUCT('[3]Cap Ref'!$F$71:$AL$87,('[3]Cap Ref'!$D$71:$D$87=C975)*('[3]Cap Ref'!$F$70:$AL$70=A975)*('[3]Cap Ref'!$F$69:$AL$69=D975))/5)</f>
        <v>0</v>
      </c>
      <c r="G975">
        <f t="shared" si="15"/>
        <v>0</v>
      </c>
    </row>
    <row r="976" spans="1:7">
      <c r="A976">
        <v>2025</v>
      </c>
      <c r="B976" t="s">
        <v>33</v>
      </c>
      <c r="C976" t="s">
        <v>5</v>
      </c>
      <c r="D976" t="s">
        <v>30</v>
      </c>
      <c r="E976" cm="1">
        <f t="array" ref="E976">IF(A976=2025,SUMPRODUCT('[3]Cap Ref'!$F$30:$AL$46,('[3]Cap Ref'!$D$30:$D$46=C976)*('[3]Cap Ref'!$F$29:$AL$29=A976)*('[3]Cap Ref'!$F$28:$AL$28=D976))/4,SUMPRODUCT('[3]Cap Ref'!$F$30:$AL$46,('[3]Cap Ref'!$D$30:$D$46=C976)*('[3]Cap Ref'!$F$29:$AL$29=A976)*('[3]Cap Ref'!$F$28:$AL$28=D976))/5)</f>
        <v>-6.2019228731182494</v>
      </c>
      <c r="F976" cm="1">
        <f t="array" ref="F976">IF(A976=2025,SUMPRODUCT('[3]Cap Ref'!$F$71:$AL$87,('[3]Cap Ref'!$D$71:$D$87=C976)*('[3]Cap Ref'!$F$70:$AL$70=A976)*('[3]Cap Ref'!$F$69:$AL$69=D976))/4,SUMPRODUCT('[3]Cap Ref'!$F$71:$AL$87,('[3]Cap Ref'!$D$71:$D$87=C976)*('[3]Cap Ref'!$F$70:$AL$70=A976)*('[3]Cap Ref'!$F$69:$AL$69=D976))/5)</f>
        <v>-6.2019228731182494</v>
      </c>
      <c r="G976">
        <f t="shared" si="15"/>
        <v>0</v>
      </c>
    </row>
    <row r="977" spans="1:7">
      <c r="A977">
        <v>2025</v>
      </c>
      <c r="B977" t="s">
        <v>33</v>
      </c>
      <c r="C977" t="s">
        <v>6</v>
      </c>
      <c r="D977" t="s">
        <v>30</v>
      </c>
      <c r="E977" cm="1">
        <f t="array" ref="E977">IF(A977=2025,SUMPRODUCT('[3]Cap Ref'!$F$30:$AL$46,('[3]Cap Ref'!$D$30:$D$46=C977)*('[3]Cap Ref'!$F$29:$AL$29=A977)*('[3]Cap Ref'!$F$28:$AL$28=D977))/4,SUMPRODUCT('[3]Cap Ref'!$F$30:$AL$46,('[3]Cap Ref'!$D$30:$D$46=C977)*('[3]Cap Ref'!$F$29:$AL$29=A977)*('[3]Cap Ref'!$F$28:$AL$28=D977))/5)</f>
        <v>0</v>
      </c>
      <c r="F977" cm="1">
        <f t="array" ref="F977">IF(A977=2025,SUMPRODUCT('[3]Cap Ref'!$F$71:$AL$87,('[3]Cap Ref'!$D$71:$D$87=C977)*('[3]Cap Ref'!$F$70:$AL$70=A977)*('[3]Cap Ref'!$F$69:$AL$69=D977))/4,SUMPRODUCT('[3]Cap Ref'!$F$71:$AL$87,('[3]Cap Ref'!$D$71:$D$87=C977)*('[3]Cap Ref'!$F$70:$AL$70=A977)*('[3]Cap Ref'!$F$69:$AL$69=D977))/5)</f>
        <v>0</v>
      </c>
      <c r="G977">
        <f t="shared" si="15"/>
        <v>0</v>
      </c>
    </row>
    <row r="978" spans="1:7">
      <c r="A978">
        <v>2025</v>
      </c>
      <c r="B978" t="s">
        <v>33</v>
      </c>
      <c r="C978" t="s">
        <v>7</v>
      </c>
      <c r="D978" t="s">
        <v>30</v>
      </c>
      <c r="E978" cm="1">
        <f t="array" ref="E978">IF(A978=2025,SUMPRODUCT('[3]Cap Ref'!$F$30:$AL$46,('[3]Cap Ref'!$D$30:$D$46=C978)*('[3]Cap Ref'!$F$29:$AL$29=A978)*('[3]Cap Ref'!$F$28:$AL$28=D978))/4,SUMPRODUCT('[3]Cap Ref'!$F$30:$AL$46,('[3]Cap Ref'!$D$30:$D$46=C978)*('[3]Cap Ref'!$F$29:$AL$29=A978)*('[3]Cap Ref'!$F$28:$AL$28=D978))/5)</f>
        <v>3.2879447183372434</v>
      </c>
      <c r="F978" cm="1">
        <f t="array" ref="F978">IF(A978=2025,SUMPRODUCT('[3]Cap Ref'!$F$71:$AL$87,('[3]Cap Ref'!$D$71:$D$87=C978)*('[3]Cap Ref'!$F$70:$AL$70=A978)*('[3]Cap Ref'!$F$69:$AL$69=D978))/4,SUMPRODUCT('[3]Cap Ref'!$F$71:$AL$87,('[3]Cap Ref'!$D$71:$D$87=C978)*('[3]Cap Ref'!$F$70:$AL$70=A978)*('[3]Cap Ref'!$F$69:$AL$69=D978))/5)</f>
        <v>3.2879447183372434</v>
      </c>
      <c r="G978">
        <f t="shared" si="15"/>
        <v>0</v>
      </c>
    </row>
    <row r="979" spans="1:7">
      <c r="A979">
        <v>2025</v>
      </c>
      <c r="B979" t="s">
        <v>33</v>
      </c>
      <c r="C979" t="s">
        <v>8</v>
      </c>
      <c r="D979" t="s">
        <v>30</v>
      </c>
      <c r="E979" cm="1">
        <f t="array" ref="E979">IF(A979=2025,SUMPRODUCT('[3]Cap Ref'!$F$30:$AL$46,('[3]Cap Ref'!$D$30:$D$46=C979)*('[3]Cap Ref'!$F$29:$AL$29=A979)*('[3]Cap Ref'!$F$28:$AL$28=D979))/4,SUMPRODUCT('[3]Cap Ref'!$F$30:$AL$46,('[3]Cap Ref'!$D$30:$D$46=C979)*('[3]Cap Ref'!$F$29:$AL$29=A979)*('[3]Cap Ref'!$F$28:$AL$28=D979))/5)</f>
        <v>0</v>
      </c>
      <c r="F979" cm="1">
        <f t="array" ref="F979">IF(A979=2025,SUMPRODUCT('[3]Cap Ref'!$F$71:$AL$87,('[3]Cap Ref'!$D$71:$D$87=C979)*('[3]Cap Ref'!$F$70:$AL$70=A979)*('[3]Cap Ref'!$F$69:$AL$69=D979))/4,SUMPRODUCT('[3]Cap Ref'!$F$71:$AL$87,('[3]Cap Ref'!$D$71:$D$87=C979)*('[3]Cap Ref'!$F$70:$AL$70=A979)*('[3]Cap Ref'!$F$69:$AL$69=D979))/5)</f>
        <v>0</v>
      </c>
      <c r="G979">
        <f t="shared" si="15"/>
        <v>0</v>
      </c>
    </row>
    <row r="980" spans="1:7">
      <c r="A980">
        <v>2025</v>
      </c>
      <c r="B980" t="s">
        <v>33</v>
      </c>
      <c r="C980" t="s">
        <v>9</v>
      </c>
      <c r="D980" t="s">
        <v>30</v>
      </c>
      <c r="E980" cm="1">
        <f t="array" ref="E980">IF(A980=2025,SUMPRODUCT('[3]Cap Ref'!$F$30:$AL$46,('[3]Cap Ref'!$D$30:$D$46=C980)*('[3]Cap Ref'!$F$29:$AL$29=A980)*('[3]Cap Ref'!$F$28:$AL$28=D980))/4,SUMPRODUCT('[3]Cap Ref'!$F$30:$AL$46,('[3]Cap Ref'!$D$30:$D$46=C980)*('[3]Cap Ref'!$F$29:$AL$29=A980)*('[3]Cap Ref'!$F$28:$AL$28=D980))/5)</f>
        <v>-22.249901456573252</v>
      </c>
      <c r="F980" cm="1">
        <f t="array" ref="F980">IF(A980=2025,SUMPRODUCT('[3]Cap Ref'!$F$71:$AL$87,('[3]Cap Ref'!$D$71:$D$87=C980)*('[3]Cap Ref'!$F$70:$AL$70=A980)*('[3]Cap Ref'!$F$69:$AL$69=D980))/4,SUMPRODUCT('[3]Cap Ref'!$F$71:$AL$87,('[3]Cap Ref'!$D$71:$D$87=C980)*('[3]Cap Ref'!$F$70:$AL$70=A980)*('[3]Cap Ref'!$F$69:$AL$69=D980))/5)</f>
        <v>-22.249901456573252</v>
      </c>
      <c r="G980">
        <f t="shared" si="15"/>
        <v>0</v>
      </c>
    </row>
    <row r="981" spans="1:7">
      <c r="A981">
        <v>2025</v>
      </c>
      <c r="B981" t="s">
        <v>33</v>
      </c>
      <c r="C981" t="s">
        <v>10</v>
      </c>
      <c r="D981" t="s">
        <v>30</v>
      </c>
      <c r="E981" cm="1">
        <f t="array" ref="E981">IF(A981=2025,SUMPRODUCT('[3]Cap Ref'!$F$30:$AL$46,('[3]Cap Ref'!$D$30:$D$46=C981)*('[3]Cap Ref'!$F$29:$AL$29=A981)*('[3]Cap Ref'!$F$28:$AL$28=D981))/4,SUMPRODUCT('[3]Cap Ref'!$F$30:$AL$46,('[3]Cap Ref'!$D$30:$D$46=C981)*('[3]Cap Ref'!$F$29:$AL$29=A981)*('[3]Cap Ref'!$F$28:$AL$28=D981))/5)</f>
        <v>0</v>
      </c>
      <c r="F981" cm="1">
        <f t="array" ref="F981">IF(A981=2025,SUMPRODUCT('[3]Cap Ref'!$F$71:$AL$87,('[3]Cap Ref'!$D$71:$D$87=C981)*('[3]Cap Ref'!$F$70:$AL$70=A981)*('[3]Cap Ref'!$F$69:$AL$69=D981))/4,SUMPRODUCT('[3]Cap Ref'!$F$71:$AL$87,('[3]Cap Ref'!$D$71:$D$87=C981)*('[3]Cap Ref'!$F$70:$AL$70=A981)*('[3]Cap Ref'!$F$69:$AL$69=D981))/5)</f>
        <v>0</v>
      </c>
      <c r="G981">
        <f t="shared" si="15"/>
        <v>0</v>
      </c>
    </row>
    <row r="982" spans="1:7">
      <c r="A982">
        <v>2025</v>
      </c>
      <c r="B982" t="s">
        <v>33</v>
      </c>
      <c r="C982" t="s">
        <v>11</v>
      </c>
      <c r="D982" t="s">
        <v>30</v>
      </c>
      <c r="E982" cm="1">
        <f t="array" ref="E982">IF(A982=2025,SUMPRODUCT('[3]Cap Ref'!$F$30:$AL$46,('[3]Cap Ref'!$D$30:$D$46=C982)*('[3]Cap Ref'!$F$29:$AL$29=A982)*('[3]Cap Ref'!$F$28:$AL$28=D982))/4,SUMPRODUCT('[3]Cap Ref'!$F$30:$AL$46,('[3]Cap Ref'!$D$30:$D$46=C982)*('[3]Cap Ref'!$F$29:$AL$29=A982)*('[3]Cap Ref'!$F$28:$AL$28=D982))/5)</f>
        <v>1.7425559420757466</v>
      </c>
      <c r="F982" cm="1">
        <f t="array" ref="F982">IF(A982=2025,SUMPRODUCT('[3]Cap Ref'!$F$71:$AL$87,('[3]Cap Ref'!$D$71:$D$87=C982)*('[3]Cap Ref'!$F$70:$AL$70=A982)*('[3]Cap Ref'!$F$69:$AL$69=D982))/4,SUMPRODUCT('[3]Cap Ref'!$F$71:$AL$87,('[3]Cap Ref'!$D$71:$D$87=C982)*('[3]Cap Ref'!$F$70:$AL$70=A982)*('[3]Cap Ref'!$F$69:$AL$69=D982))/5)</f>
        <v>1.7425559420757466</v>
      </c>
      <c r="G982">
        <f t="shared" si="15"/>
        <v>0</v>
      </c>
    </row>
    <row r="983" spans="1:7">
      <c r="A983">
        <v>2025</v>
      </c>
      <c r="B983" t="s">
        <v>33</v>
      </c>
      <c r="C983" t="s">
        <v>12</v>
      </c>
      <c r="D983" t="s">
        <v>30</v>
      </c>
      <c r="E983" cm="1">
        <f t="array" ref="E983">IF(A983=2025,SUMPRODUCT('[3]Cap Ref'!$F$30:$AL$46,('[3]Cap Ref'!$D$30:$D$46=C983)*('[3]Cap Ref'!$F$29:$AL$29=A983)*('[3]Cap Ref'!$F$28:$AL$28=D983))/4,SUMPRODUCT('[3]Cap Ref'!$F$30:$AL$46,('[3]Cap Ref'!$D$30:$D$46=C983)*('[3]Cap Ref'!$F$29:$AL$29=A983)*('[3]Cap Ref'!$F$28:$AL$28=D983))/5)</f>
        <v>13.740861073105499</v>
      </c>
      <c r="F983" cm="1">
        <f t="array" ref="F983">IF(A983=2025,SUMPRODUCT('[3]Cap Ref'!$F$71:$AL$87,('[3]Cap Ref'!$D$71:$D$87=C983)*('[3]Cap Ref'!$F$70:$AL$70=A983)*('[3]Cap Ref'!$F$69:$AL$69=D983))/4,SUMPRODUCT('[3]Cap Ref'!$F$71:$AL$87,('[3]Cap Ref'!$D$71:$D$87=C983)*('[3]Cap Ref'!$F$70:$AL$70=A983)*('[3]Cap Ref'!$F$69:$AL$69=D983))/5)</f>
        <v>13.740861073105499</v>
      </c>
      <c r="G983">
        <f t="shared" si="15"/>
        <v>0</v>
      </c>
    </row>
    <row r="984" spans="1:7">
      <c r="A984">
        <v>2025</v>
      </c>
      <c r="B984" t="s">
        <v>33</v>
      </c>
      <c r="C984" t="s">
        <v>13</v>
      </c>
      <c r="D984" t="s">
        <v>30</v>
      </c>
      <c r="E984" cm="1">
        <f t="array" ref="E984">IF(A984=2025,SUMPRODUCT('[3]Cap Ref'!$F$30:$AL$46,('[3]Cap Ref'!$D$30:$D$46=C984)*('[3]Cap Ref'!$F$29:$AL$29=A984)*('[3]Cap Ref'!$F$28:$AL$28=D984))/4,SUMPRODUCT('[3]Cap Ref'!$F$30:$AL$46,('[3]Cap Ref'!$D$30:$D$46=C984)*('[3]Cap Ref'!$F$29:$AL$29=A984)*('[3]Cap Ref'!$F$28:$AL$28=D984))/5)</f>
        <v>-0.27536363636365024</v>
      </c>
      <c r="F984" cm="1">
        <f t="array" ref="F984">IF(A984=2025,SUMPRODUCT('[3]Cap Ref'!$F$71:$AL$87,('[3]Cap Ref'!$D$71:$D$87=C984)*('[3]Cap Ref'!$F$70:$AL$70=A984)*('[3]Cap Ref'!$F$69:$AL$69=D984))/4,SUMPRODUCT('[3]Cap Ref'!$F$71:$AL$87,('[3]Cap Ref'!$D$71:$D$87=C984)*('[3]Cap Ref'!$F$70:$AL$70=A984)*('[3]Cap Ref'!$F$69:$AL$69=D984))/5)</f>
        <v>-0.27536363636365024</v>
      </c>
      <c r="G984">
        <f t="shared" si="15"/>
        <v>0</v>
      </c>
    </row>
    <row r="985" spans="1:7">
      <c r="A985">
        <v>2025</v>
      </c>
      <c r="B985" t="s">
        <v>33</v>
      </c>
      <c r="C985" t="s">
        <v>14</v>
      </c>
      <c r="D985" t="s">
        <v>30</v>
      </c>
      <c r="E985" cm="1">
        <f t="array" ref="E985">IF(A985=2025,SUMPRODUCT('[3]Cap Ref'!$F$30:$AL$46,('[3]Cap Ref'!$D$30:$D$46=C985)*('[3]Cap Ref'!$F$29:$AL$29=A985)*('[3]Cap Ref'!$F$28:$AL$28=D985))/4,SUMPRODUCT('[3]Cap Ref'!$F$30:$AL$46,('[3]Cap Ref'!$D$30:$D$46=C985)*('[3]Cap Ref'!$F$29:$AL$29=A985)*('[3]Cap Ref'!$F$28:$AL$28=D985))/5)</f>
        <v>0</v>
      </c>
      <c r="F985" cm="1">
        <f t="array" ref="F985">IF(A985=2025,SUMPRODUCT('[3]Cap Ref'!$F$71:$AL$87,('[3]Cap Ref'!$D$71:$D$87=C985)*('[3]Cap Ref'!$F$70:$AL$70=A985)*('[3]Cap Ref'!$F$69:$AL$69=D985))/4,SUMPRODUCT('[3]Cap Ref'!$F$71:$AL$87,('[3]Cap Ref'!$D$71:$D$87=C985)*('[3]Cap Ref'!$F$70:$AL$70=A985)*('[3]Cap Ref'!$F$69:$AL$69=D985))/5)</f>
        <v>0</v>
      </c>
      <c r="G985">
        <f t="shared" si="15"/>
        <v>0</v>
      </c>
    </row>
    <row r="986" spans="1:7">
      <c r="A986">
        <v>2025</v>
      </c>
      <c r="B986" t="s">
        <v>33</v>
      </c>
      <c r="C986" t="s">
        <v>15</v>
      </c>
      <c r="D986" t="s">
        <v>30</v>
      </c>
      <c r="E986" cm="1">
        <f t="array" ref="E986">IF(A986=2025,SUMPRODUCT('[3]Cap Ref'!$F$30:$AL$46,('[3]Cap Ref'!$D$30:$D$46=C986)*('[3]Cap Ref'!$F$29:$AL$29=A986)*('[3]Cap Ref'!$F$28:$AL$28=D986))/4,SUMPRODUCT('[3]Cap Ref'!$F$30:$AL$46,('[3]Cap Ref'!$D$30:$D$46=C986)*('[3]Cap Ref'!$F$29:$AL$29=A986)*('[3]Cap Ref'!$F$28:$AL$28=D986))/5)</f>
        <v>1.2278796661262001</v>
      </c>
      <c r="F986" cm="1">
        <f t="array" ref="F986">IF(A986=2025,SUMPRODUCT('[3]Cap Ref'!$F$71:$AL$87,('[3]Cap Ref'!$D$71:$D$87=C986)*('[3]Cap Ref'!$F$70:$AL$70=A986)*('[3]Cap Ref'!$F$69:$AL$69=D986))/4,SUMPRODUCT('[3]Cap Ref'!$F$71:$AL$87,('[3]Cap Ref'!$D$71:$D$87=C986)*('[3]Cap Ref'!$F$70:$AL$70=A986)*('[3]Cap Ref'!$F$69:$AL$69=D986))/5)</f>
        <v>1.2278796661262001</v>
      </c>
      <c r="G986">
        <f t="shared" si="15"/>
        <v>0</v>
      </c>
    </row>
    <row r="987" spans="1:7">
      <c r="A987">
        <v>2025</v>
      </c>
      <c r="B987" t="s">
        <v>33</v>
      </c>
      <c r="C987" t="s">
        <v>16</v>
      </c>
      <c r="D987" t="s">
        <v>30</v>
      </c>
      <c r="E987" cm="1">
        <f t="array" ref="E987">IF(A987=2025,SUMPRODUCT('[3]Cap Ref'!$F$30:$AL$46,('[3]Cap Ref'!$D$30:$D$46=C987)*('[3]Cap Ref'!$F$29:$AL$29=A987)*('[3]Cap Ref'!$F$28:$AL$28=D987))/4,SUMPRODUCT('[3]Cap Ref'!$F$30:$AL$46,('[3]Cap Ref'!$D$30:$D$46=C987)*('[3]Cap Ref'!$F$29:$AL$29=A987)*('[3]Cap Ref'!$F$28:$AL$28=D987))/5)</f>
        <v>17.751689339686202</v>
      </c>
      <c r="F987" cm="1">
        <f t="array" ref="F987">IF(A987=2025,SUMPRODUCT('[3]Cap Ref'!$F$71:$AL$87,('[3]Cap Ref'!$D$71:$D$87=C987)*('[3]Cap Ref'!$F$70:$AL$70=A987)*('[3]Cap Ref'!$F$69:$AL$69=D987))/4,SUMPRODUCT('[3]Cap Ref'!$F$71:$AL$87,('[3]Cap Ref'!$D$71:$D$87=C987)*('[3]Cap Ref'!$F$70:$AL$70=A987)*('[3]Cap Ref'!$F$69:$AL$69=D987))/5)</f>
        <v>17.751689339686202</v>
      </c>
      <c r="G987">
        <f t="shared" si="15"/>
        <v>0</v>
      </c>
    </row>
    <row r="988" spans="1:7">
      <c r="A988">
        <v>2030</v>
      </c>
      <c r="B988" t="s">
        <v>33</v>
      </c>
      <c r="C988" t="s">
        <v>0</v>
      </c>
      <c r="D988" t="s">
        <v>30</v>
      </c>
      <c r="E988" cm="1">
        <f t="array" ref="E988">IF(A988=2025,SUMPRODUCT('[3]Cap Ref'!$F$30:$AL$46,('[3]Cap Ref'!$D$30:$D$46=C988)*('[3]Cap Ref'!$F$29:$AL$29=A988)*('[3]Cap Ref'!$F$28:$AL$28=D988))/4,SUMPRODUCT('[3]Cap Ref'!$F$30:$AL$46,('[3]Cap Ref'!$D$30:$D$46=C988)*('[3]Cap Ref'!$F$29:$AL$29=A988)*('[3]Cap Ref'!$F$28:$AL$28=D988))/5)</f>
        <v>-0.44799999999999895</v>
      </c>
      <c r="F988" cm="1">
        <f t="array" ref="F988">IF(A988=2025,SUMPRODUCT('[3]Cap Ref'!$F$71:$AL$87,('[3]Cap Ref'!$D$71:$D$87=C988)*('[3]Cap Ref'!$F$70:$AL$70=A988)*('[3]Cap Ref'!$F$69:$AL$69=D988))/4,SUMPRODUCT('[3]Cap Ref'!$F$71:$AL$87,('[3]Cap Ref'!$D$71:$D$87=C988)*('[3]Cap Ref'!$F$70:$AL$70=A988)*('[3]Cap Ref'!$F$69:$AL$69=D988))/5)</f>
        <v>-0.44799999999999895</v>
      </c>
      <c r="G988">
        <f t="shared" si="15"/>
        <v>0</v>
      </c>
    </row>
    <row r="989" spans="1:7">
      <c r="A989">
        <v>2030</v>
      </c>
      <c r="B989" t="s">
        <v>33</v>
      </c>
      <c r="C989" t="s">
        <v>1</v>
      </c>
      <c r="D989" t="s">
        <v>30</v>
      </c>
      <c r="E989" cm="1">
        <f t="array" ref="E989">IF(A989=2025,SUMPRODUCT('[3]Cap Ref'!$F$30:$AL$46,('[3]Cap Ref'!$D$30:$D$46=C989)*('[3]Cap Ref'!$F$29:$AL$29=A989)*('[3]Cap Ref'!$F$28:$AL$28=D989))/4,SUMPRODUCT('[3]Cap Ref'!$F$30:$AL$46,('[3]Cap Ref'!$D$30:$D$46=C989)*('[3]Cap Ref'!$F$29:$AL$29=A989)*('[3]Cap Ref'!$F$28:$AL$28=D989))/5)</f>
        <v>0</v>
      </c>
      <c r="F989" cm="1">
        <f t="array" ref="F989">IF(A989=2025,SUMPRODUCT('[3]Cap Ref'!$F$71:$AL$87,('[3]Cap Ref'!$D$71:$D$87=C989)*('[3]Cap Ref'!$F$70:$AL$70=A989)*('[3]Cap Ref'!$F$69:$AL$69=D989))/4,SUMPRODUCT('[3]Cap Ref'!$F$71:$AL$87,('[3]Cap Ref'!$D$71:$D$87=C989)*('[3]Cap Ref'!$F$70:$AL$70=A989)*('[3]Cap Ref'!$F$69:$AL$69=D989))/5)</f>
        <v>0</v>
      </c>
      <c r="G989">
        <f t="shared" si="15"/>
        <v>0</v>
      </c>
    </row>
    <row r="990" spans="1:7">
      <c r="A990">
        <v>2030</v>
      </c>
      <c r="B990" t="s">
        <v>33</v>
      </c>
      <c r="C990" t="s">
        <v>2</v>
      </c>
      <c r="D990" t="s">
        <v>30</v>
      </c>
      <c r="E990" cm="1">
        <f t="array" ref="E990">IF(A990=2025,SUMPRODUCT('[3]Cap Ref'!$F$30:$AL$46,('[3]Cap Ref'!$D$30:$D$46=C990)*('[3]Cap Ref'!$F$29:$AL$29=A990)*('[3]Cap Ref'!$F$28:$AL$28=D990))/4,SUMPRODUCT('[3]Cap Ref'!$F$30:$AL$46,('[3]Cap Ref'!$D$30:$D$46=C990)*('[3]Cap Ref'!$F$29:$AL$29=A990)*('[3]Cap Ref'!$F$28:$AL$28=D990))/5)</f>
        <v>0.1552821075025605</v>
      </c>
      <c r="F990" cm="1">
        <f t="array" ref="F990">IF(A990=2025,SUMPRODUCT('[3]Cap Ref'!$F$71:$AL$87,('[3]Cap Ref'!$D$71:$D$87=C990)*('[3]Cap Ref'!$F$70:$AL$70=A990)*('[3]Cap Ref'!$F$69:$AL$69=D990))/4,SUMPRODUCT('[3]Cap Ref'!$F$71:$AL$87,('[3]Cap Ref'!$D$71:$D$87=C990)*('[3]Cap Ref'!$F$70:$AL$70=A990)*('[3]Cap Ref'!$F$69:$AL$69=D990))/5)</f>
        <v>0.1552821075025605</v>
      </c>
      <c r="G990">
        <f t="shared" si="15"/>
        <v>0</v>
      </c>
    </row>
    <row r="991" spans="1:7">
      <c r="A991">
        <v>2030</v>
      </c>
      <c r="B991" t="s">
        <v>33</v>
      </c>
      <c r="C991" t="s">
        <v>3</v>
      </c>
      <c r="D991" t="s">
        <v>30</v>
      </c>
      <c r="E991" cm="1">
        <f t="array" ref="E991">IF(A991=2025,SUMPRODUCT('[3]Cap Ref'!$F$30:$AL$46,('[3]Cap Ref'!$D$30:$D$46=C991)*('[3]Cap Ref'!$F$29:$AL$29=A991)*('[3]Cap Ref'!$F$28:$AL$28=D991))/4,SUMPRODUCT('[3]Cap Ref'!$F$30:$AL$46,('[3]Cap Ref'!$D$30:$D$46=C991)*('[3]Cap Ref'!$F$29:$AL$29=A991)*('[3]Cap Ref'!$F$28:$AL$28=D991))/5)</f>
        <v>-0.10622000000000006</v>
      </c>
      <c r="F991" cm="1">
        <f t="array" ref="F991">IF(A991=2025,SUMPRODUCT('[3]Cap Ref'!$F$71:$AL$87,('[3]Cap Ref'!$D$71:$D$87=C991)*('[3]Cap Ref'!$F$70:$AL$70=A991)*('[3]Cap Ref'!$F$69:$AL$69=D991))/4,SUMPRODUCT('[3]Cap Ref'!$F$71:$AL$87,('[3]Cap Ref'!$D$71:$D$87=C991)*('[3]Cap Ref'!$F$70:$AL$70=A991)*('[3]Cap Ref'!$F$69:$AL$69=D991))/5)</f>
        <v>-0.10622000000000006</v>
      </c>
      <c r="G991">
        <f t="shared" si="15"/>
        <v>0</v>
      </c>
    </row>
    <row r="992" spans="1:7">
      <c r="A992">
        <v>2030</v>
      </c>
      <c r="B992" t="s">
        <v>33</v>
      </c>
      <c r="C992" t="s">
        <v>4</v>
      </c>
      <c r="D992" t="s">
        <v>30</v>
      </c>
      <c r="E992" cm="1">
        <f t="array" ref="E992">IF(A992=2025,SUMPRODUCT('[3]Cap Ref'!$F$30:$AL$46,('[3]Cap Ref'!$D$30:$D$46=C992)*('[3]Cap Ref'!$F$29:$AL$29=A992)*('[3]Cap Ref'!$F$28:$AL$28=D992))/4,SUMPRODUCT('[3]Cap Ref'!$F$30:$AL$46,('[3]Cap Ref'!$D$30:$D$46=C992)*('[3]Cap Ref'!$F$29:$AL$29=A992)*('[3]Cap Ref'!$F$28:$AL$28=D992))/5)</f>
        <v>0</v>
      </c>
      <c r="F992" cm="1">
        <f t="array" ref="F992">IF(A992=2025,SUMPRODUCT('[3]Cap Ref'!$F$71:$AL$87,('[3]Cap Ref'!$D$71:$D$87=C992)*('[3]Cap Ref'!$F$70:$AL$70=A992)*('[3]Cap Ref'!$F$69:$AL$69=D992))/4,SUMPRODUCT('[3]Cap Ref'!$F$71:$AL$87,('[3]Cap Ref'!$D$71:$D$87=C992)*('[3]Cap Ref'!$F$70:$AL$70=A992)*('[3]Cap Ref'!$F$69:$AL$69=D992))/5)</f>
        <v>0</v>
      </c>
      <c r="G992">
        <f t="shared" si="15"/>
        <v>0</v>
      </c>
    </row>
    <row r="993" spans="1:7">
      <c r="A993">
        <v>2030</v>
      </c>
      <c r="B993" t="s">
        <v>33</v>
      </c>
      <c r="C993" t="s">
        <v>5</v>
      </c>
      <c r="D993" t="s">
        <v>30</v>
      </c>
      <c r="E993" cm="1">
        <f t="array" ref="E993">IF(A993=2025,SUMPRODUCT('[3]Cap Ref'!$F$30:$AL$46,('[3]Cap Ref'!$D$30:$D$46=C993)*('[3]Cap Ref'!$F$29:$AL$29=A993)*('[3]Cap Ref'!$F$28:$AL$28=D993))/4,SUMPRODUCT('[3]Cap Ref'!$F$30:$AL$46,('[3]Cap Ref'!$D$30:$D$46=C993)*('[3]Cap Ref'!$F$29:$AL$29=A993)*('[3]Cap Ref'!$F$28:$AL$28=D993))/5)</f>
        <v>-5.7811121340788016</v>
      </c>
      <c r="F993" cm="1">
        <f t="array" ref="F993">IF(A993=2025,SUMPRODUCT('[3]Cap Ref'!$F$71:$AL$87,('[3]Cap Ref'!$D$71:$D$87=C993)*('[3]Cap Ref'!$F$70:$AL$70=A993)*('[3]Cap Ref'!$F$69:$AL$69=D993))/4,SUMPRODUCT('[3]Cap Ref'!$F$71:$AL$87,('[3]Cap Ref'!$D$71:$D$87=C993)*('[3]Cap Ref'!$F$70:$AL$70=A993)*('[3]Cap Ref'!$F$69:$AL$69=D993))/5)</f>
        <v>-5.7811121340788016</v>
      </c>
      <c r="G993">
        <f t="shared" si="15"/>
        <v>0</v>
      </c>
    </row>
    <row r="994" spans="1:7">
      <c r="A994">
        <v>2030</v>
      </c>
      <c r="B994" t="s">
        <v>33</v>
      </c>
      <c r="C994" t="s">
        <v>6</v>
      </c>
      <c r="D994" t="s">
        <v>30</v>
      </c>
      <c r="E994" cm="1">
        <f t="array" ref="E994">IF(A994=2025,SUMPRODUCT('[3]Cap Ref'!$F$30:$AL$46,('[3]Cap Ref'!$D$30:$D$46=C994)*('[3]Cap Ref'!$F$29:$AL$29=A994)*('[3]Cap Ref'!$F$28:$AL$28=D994))/4,SUMPRODUCT('[3]Cap Ref'!$F$30:$AL$46,('[3]Cap Ref'!$D$30:$D$46=C994)*('[3]Cap Ref'!$F$29:$AL$29=A994)*('[3]Cap Ref'!$F$28:$AL$28=D994))/5)</f>
        <v>0</v>
      </c>
      <c r="F994" cm="1">
        <f t="array" ref="F994">IF(A994=2025,SUMPRODUCT('[3]Cap Ref'!$F$71:$AL$87,('[3]Cap Ref'!$D$71:$D$87=C994)*('[3]Cap Ref'!$F$70:$AL$70=A994)*('[3]Cap Ref'!$F$69:$AL$69=D994))/4,SUMPRODUCT('[3]Cap Ref'!$F$71:$AL$87,('[3]Cap Ref'!$D$71:$D$87=C994)*('[3]Cap Ref'!$F$70:$AL$70=A994)*('[3]Cap Ref'!$F$69:$AL$69=D994))/5)</f>
        <v>0</v>
      </c>
      <c r="G994">
        <f t="shared" si="15"/>
        <v>0</v>
      </c>
    </row>
    <row r="995" spans="1:7">
      <c r="A995">
        <v>2030</v>
      </c>
      <c r="B995" t="s">
        <v>33</v>
      </c>
      <c r="C995" t="s">
        <v>7</v>
      </c>
      <c r="D995" t="s">
        <v>30</v>
      </c>
      <c r="E995" cm="1">
        <f t="array" ref="E995">IF(A995=2025,SUMPRODUCT('[3]Cap Ref'!$F$30:$AL$46,('[3]Cap Ref'!$D$30:$D$46=C995)*('[3]Cap Ref'!$F$29:$AL$29=A995)*('[3]Cap Ref'!$F$28:$AL$28=D995))/4,SUMPRODUCT('[3]Cap Ref'!$F$30:$AL$46,('[3]Cap Ref'!$D$30:$D$46=C995)*('[3]Cap Ref'!$F$29:$AL$29=A995)*('[3]Cap Ref'!$F$28:$AL$28=D995))/5)</f>
        <v>7.3864868574046003</v>
      </c>
      <c r="F995" cm="1">
        <f t="array" ref="F995">IF(A995=2025,SUMPRODUCT('[3]Cap Ref'!$F$71:$AL$87,('[3]Cap Ref'!$D$71:$D$87=C995)*('[3]Cap Ref'!$F$70:$AL$70=A995)*('[3]Cap Ref'!$F$69:$AL$69=D995))/4,SUMPRODUCT('[3]Cap Ref'!$F$71:$AL$87,('[3]Cap Ref'!$D$71:$D$87=C995)*('[3]Cap Ref'!$F$70:$AL$70=A995)*('[3]Cap Ref'!$F$69:$AL$69=D995))/5)</f>
        <v>7.3864868574046003</v>
      </c>
      <c r="G995">
        <f t="shared" si="15"/>
        <v>0</v>
      </c>
    </row>
    <row r="996" spans="1:7">
      <c r="A996">
        <v>2030</v>
      </c>
      <c r="B996" t="s">
        <v>33</v>
      </c>
      <c r="C996" t="s">
        <v>8</v>
      </c>
      <c r="D996" t="s">
        <v>30</v>
      </c>
      <c r="E996" cm="1">
        <f t="array" ref="E996">IF(A996=2025,SUMPRODUCT('[3]Cap Ref'!$F$30:$AL$46,('[3]Cap Ref'!$D$30:$D$46=C996)*('[3]Cap Ref'!$F$29:$AL$29=A996)*('[3]Cap Ref'!$F$28:$AL$28=D996))/4,SUMPRODUCT('[3]Cap Ref'!$F$30:$AL$46,('[3]Cap Ref'!$D$30:$D$46=C996)*('[3]Cap Ref'!$F$29:$AL$29=A996)*('[3]Cap Ref'!$F$28:$AL$28=D996))/5)</f>
        <v>0</v>
      </c>
      <c r="F996" cm="1">
        <f t="array" ref="F996">IF(A996=2025,SUMPRODUCT('[3]Cap Ref'!$F$71:$AL$87,('[3]Cap Ref'!$D$71:$D$87=C996)*('[3]Cap Ref'!$F$70:$AL$70=A996)*('[3]Cap Ref'!$F$69:$AL$69=D996))/4,SUMPRODUCT('[3]Cap Ref'!$F$71:$AL$87,('[3]Cap Ref'!$D$71:$D$87=C996)*('[3]Cap Ref'!$F$70:$AL$70=A996)*('[3]Cap Ref'!$F$69:$AL$69=D996))/5)</f>
        <v>0</v>
      </c>
      <c r="G996">
        <f t="shared" si="15"/>
        <v>0</v>
      </c>
    </row>
    <row r="997" spans="1:7">
      <c r="A997">
        <v>2030</v>
      </c>
      <c r="B997" t="s">
        <v>33</v>
      </c>
      <c r="C997" t="s">
        <v>9</v>
      </c>
      <c r="D997" t="s">
        <v>30</v>
      </c>
      <c r="E997" cm="1">
        <f t="array" ref="E997">IF(A997=2025,SUMPRODUCT('[3]Cap Ref'!$F$30:$AL$46,('[3]Cap Ref'!$D$30:$D$46=C997)*('[3]Cap Ref'!$F$29:$AL$29=A997)*('[3]Cap Ref'!$F$28:$AL$28=D997))/4,SUMPRODUCT('[3]Cap Ref'!$F$30:$AL$46,('[3]Cap Ref'!$D$30:$D$46=C997)*('[3]Cap Ref'!$F$29:$AL$29=A997)*('[3]Cap Ref'!$F$28:$AL$28=D997))/5)</f>
        <v>-1.2752728292</v>
      </c>
      <c r="F997" cm="1">
        <f t="array" ref="F997">IF(A997=2025,SUMPRODUCT('[3]Cap Ref'!$F$71:$AL$87,('[3]Cap Ref'!$D$71:$D$87=C997)*('[3]Cap Ref'!$F$70:$AL$70=A997)*('[3]Cap Ref'!$F$69:$AL$69=D997))/4,SUMPRODUCT('[3]Cap Ref'!$F$71:$AL$87,('[3]Cap Ref'!$D$71:$D$87=C997)*('[3]Cap Ref'!$F$70:$AL$70=A997)*('[3]Cap Ref'!$F$69:$AL$69=D997))/5)</f>
        <v>-1.2752728292</v>
      </c>
      <c r="G997">
        <f t="shared" si="15"/>
        <v>0</v>
      </c>
    </row>
    <row r="998" spans="1:7">
      <c r="A998">
        <v>2030</v>
      </c>
      <c r="B998" t="s">
        <v>33</v>
      </c>
      <c r="C998" t="s">
        <v>10</v>
      </c>
      <c r="D998" t="s">
        <v>30</v>
      </c>
      <c r="E998" cm="1">
        <f t="array" ref="E998">IF(A998=2025,SUMPRODUCT('[3]Cap Ref'!$F$30:$AL$46,('[3]Cap Ref'!$D$30:$D$46=C998)*('[3]Cap Ref'!$F$29:$AL$29=A998)*('[3]Cap Ref'!$F$28:$AL$28=D998))/4,SUMPRODUCT('[3]Cap Ref'!$F$30:$AL$46,('[3]Cap Ref'!$D$30:$D$46=C998)*('[3]Cap Ref'!$F$29:$AL$29=A998)*('[3]Cap Ref'!$F$28:$AL$28=D998))/5)</f>
        <v>0</v>
      </c>
      <c r="F998" cm="1">
        <f t="array" ref="F998">IF(A998=2025,SUMPRODUCT('[3]Cap Ref'!$F$71:$AL$87,('[3]Cap Ref'!$D$71:$D$87=C998)*('[3]Cap Ref'!$F$70:$AL$70=A998)*('[3]Cap Ref'!$F$69:$AL$69=D998))/4,SUMPRODUCT('[3]Cap Ref'!$F$71:$AL$87,('[3]Cap Ref'!$D$71:$D$87=C998)*('[3]Cap Ref'!$F$70:$AL$70=A998)*('[3]Cap Ref'!$F$69:$AL$69=D998))/5)</f>
        <v>0</v>
      </c>
      <c r="G998">
        <f t="shared" si="15"/>
        <v>0</v>
      </c>
    </row>
    <row r="999" spans="1:7">
      <c r="A999">
        <v>2030</v>
      </c>
      <c r="B999" t="s">
        <v>33</v>
      </c>
      <c r="C999" t="s">
        <v>11</v>
      </c>
      <c r="D999" t="s">
        <v>30</v>
      </c>
      <c r="E999" cm="1">
        <f t="array" ref="E999">IF(A999=2025,SUMPRODUCT('[3]Cap Ref'!$F$30:$AL$46,('[3]Cap Ref'!$D$30:$D$46=C999)*('[3]Cap Ref'!$F$29:$AL$29=A999)*('[3]Cap Ref'!$F$28:$AL$28=D999))/4,SUMPRODUCT('[3]Cap Ref'!$F$30:$AL$46,('[3]Cap Ref'!$D$30:$D$46=C999)*('[3]Cap Ref'!$F$29:$AL$29=A999)*('[3]Cap Ref'!$F$28:$AL$28=D999))/5)</f>
        <v>4.7391005341850017</v>
      </c>
      <c r="F999" cm="1">
        <f t="array" ref="F999">IF(A999=2025,SUMPRODUCT('[3]Cap Ref'!$F$71:$AL$87,('[3]Cap Ref'!$D$71:$D$87=C999)*('[3]Cap Ref'!$F$70:$AL$70=A999)*('[3]Cap Ref'!$F$69:$AL$69=D999))/4,SUMPRODUCT('[3]Cap Ref'!$F$71:$AL$87,('[3]Cap Ref'!$D$71:$D$87=C999)*('[3]Cap Ref'!$F$70:$AL$70=A999)*('[3]Cap Ref'!$F$69:$AL$69=D999))/5)</f>
        <v>4.7391005341850017</v>
      </c>
      <c r="G999">
        <f t="shared" si="15"/>
        <v>0</v>
      </c>
    </row>
    <row r="1000" spans="1:7">
      <c r="A1000">
        <v>2030</v>
      </c>
      <c r="B1000" t="s">
        <v>33</v>
      </c>
      <c r="C1000" t="s">
        <v>12</v>
      </c>
      <c r="D1000" t="s">
        <v>30</v>
      </c>
      <c r="E1000" cm="1">
        <f t="array" ref="E1000">IF(A1000=2025,SUMPRODUCT('[3]Cap Ref'!$F$30:$AL$46,('[3]Cap Ref'!$D$30:$D$46=C1000)*('[3]Cap Ref'!$F$29:$AL$29=A1000)*('[3]Cap Ref'!$F$28:$AL$28=D1000))/4,SUMPRODUCT('[3]Cap Ref'!$F$30:$AL$46,('[3]Cap Ref'!$D$30:$D$46=C1000)*('[3]Cap Ref'!$F$29:$AL$29=A1000)*('[3]Cap Ref'!$F$28:$AL$28=D1000))/5)</f>
        <v>12.510173892388599</v>
      </c>
      <c r="F1000" cm="1">
        <f t="array" ref="F1000">IF(A1000=2025,SUMPRODUCT('[3]Cap Ref'!$F$71:$AL$87,('[3]Cap Ref'!$D$71:$D$87=C1000)*('[3]Cap Ref'!$F$70:$AL$70=A1000)*('[3]Cap Ref'!$F$69:$AL$69=D1000))/4,SUMPRODUCT('[3]Cap Ref'!$F$71:$AL$87,('[3]Cap Ref'!$D$71:$D$87=C1000)*('[3]Cap Ref'!$F$70:$AL$70=A1000)*('[3]Cap Ref'!$F$69:$AL$69=D1000))/5)</f>
        <v>12.510173892388599</v>
      </c>
      <c r="G1000">
        <f t="shared" si="15"/>
        <v>0</v>
      </c>
    </row>
    <row r="1001" spans="1:7">
      <c r="A1001">
        <v>2030</v>
      </c>
      <c r="B1001" t="s">
        <v>33</v>
      </c>
      <c r="C1001" t="s">
        <v>13</v>
      </c>
      <c r="D1001" t="s">
        <v>30</v>
      </c>
      <c r="E1001" cm="1">
        <f t="array" ref="E1001">IF(A1001=2025,SUMPRODUCT('[3]Cap Ref'!$F$30:$AL$46,('[3]Cap Ref'!$D$30:$D$46=C1001)*('[3]Cap Ref'!$F$29:$AL$29=A1001)*('[3]Cap Ref'!$F$28:$AL$28=D1001))/4,SUMPRODUCT('[3]Cap Ref'!$F$30:$AL$46,('[3]Cap Ref'!$D$30:$D$46=C1001)*('[3]Cap Ref'!$F$29:$AL$29=A1001)*('[3]Cap Ref'!$F$28:$AL$28=D1001))/5)</f>
        <v>5.6529272727272799</v>
      </c>
      <c r="F1001" cm="1">
        <f t="array" ref="F1001">IF(A1001=2025,SUMPRODUCT('[3]Cap Ref'!$F$71:$AL$87,('[3]Cap Ref'!$D$71:$D$87=C1001)*('[3]Cap Ref'!$F$70:$AL$70=A1001)*('[3]Cap Ref'!$F$69:$AL$69=D1001))/4,SUMPRODUCT('[3]Cap Ref'!$F$71:$AL$87,('[3]Cap Ref'!$D$71:$D$87=C1001)*('[3]Cap Ref'!$F$70:$AL$70=A1001)*('[3]Cap Ref'!$F$69:$AL$69=D1001))/5)</f>
        <v>5.6529272727272799</v>
      </c>
      <c r="G1001">
        <f t="shared" si="15"/>
        <v>0</v>
      </c>
    </row>
    <row r="1002" spans="1:7">
      <c r="A1002">
        <v>2030</v>
      </c>
      <c r="B1002" t="s">
        <v>33</v>
      </c>
      <c r="C1002" t="s">
        <v>14</v>
      </c>
      <c r="D1002" t="s">
        <v>30</v>
      </c>
      <c r="E1002" cm="1">
        <f t="array" ref="E1002">IF(A1002=2025,SUMPRODUCT('[3]Cap Ref'!$F$30:$AL$46,('[3]Cap Ref'!$D$30:$D$46=C1002)*('[3]Cap Ref'!$F$29:$AL$29=A1002)*('[3]Cap Ref'!$F$28:$AL$28=D1002))/4,SUMPRODUCT('[3]Cap Ref'!$F$30:$AL$46,('[3]Cap Ref'!$D$30:$D$46=C1002)*('[3]Cap Ref'!$F$29:$AL$29=A1002)*('[3]Cap Ref'!$F$28:$AL$28=D1002))/5)</f>
        <v>0</v>
      </c>
      <c r="F1002" cm="1">
        <f t="array" ref="F1002">IF(A1002=2025,SUMPRODUCT('[3]Cap Ref'!$F$71:$AL$87,('[3]Cap Ref'!$D$71:$D$87=C1002)*('[3]Cap Ref'!$F$70:$AL$70=A1002)*('[3]Cap Ref'!$F$69:$AL$69=D1002))/4,SUMPRODUCT('[3]Cap Ref'!$F$71:$AL$87,('[3]Cap Ref'!$D$71:$D$87=C1002)*('[3]Cap Ref'!$F$70:$AL$70=A1002)*('[3]Cap Ref'!$F$69:$AL$69=D1002))/5)</f>
        <v>0</v>
      </c>
      <c r="G1002">
        <f t="shared" si="15"/>
        <v>0</v>
      </c>
    </row>
    <row r="1003" spans="1:7">
      <c r="A1003">
        <v>2030</v>
      </c>
      <c r="B1003" t="s">
        <v>33</v>
      </c>
      <c r="C1003" t="s">
        <v>15</v>
      </c>
      <c r="D1003" t="s">
        <v>30</v>
      </c>
      <c r="E1003" cm="1">
        <f t="array" ref="E1003">IF(A1003=2025,SUMPRODUCT('[3]Cap Ref'!$F$30:$AL$46,('[3]Cap Ref'!$D$30:$D$46=C1003)*('[3]Cap Ref'!$F$29:$AL$29=A1003)*('[3]Cap Ref'!$F$28:$AL$28=D1003))/4,SUMPRODUCT('[3]Cap Ref'!$F$30:$AL$46,('[3]Cap Ref'!$D$30:$D$46=C1003)*('[3]Cap Ref'!$F$29:$AL$29=A1003)*('[3]Cap Ref'!$F$28:$AL$28=D1003))/5)</f>
        <v>1.5194797644027402</v>
      </c>
      <c r="F1003" cm="1">
        <f t="array" ref="F1003">IF(A1003=2025,SUMPRODUCT('[3]Cap Ref'!$F$71:$AL$87,('[3]Cap Ref'!$D$71:$D$87=C1003)*('[3]Cap Ref'!$F$70:$AL$70=A1003)*('[3]Cap Ref'!$F$69:$AL$69=D1003))/4,SUMPRODUCT('[3]Cap Ref'!$F$71:$AL$87,('[3]Cap Ref'!$D$71:$D$87=C1003)*('[3]Cap Ref'!$F$70:$AL$70=A1003)*('[3]Cap Ref'!$F$69:$AL$69=D1003))/5)</f>
        <v>1.5194797644027402</v>
      </c>
      <c r="G1003">
        <f t="shared" si="15"/>
        <v>0</v>
      </c>
    </row>
    <row r="1004" spans="1:7">
      <c r="A1004">
        <v>2030</v>
      </c>
      <c r="B1004" t="s">
        <v>33</v>
      </c>
      <c r="C1004" t="s">
        <v>16</v>
      </c>
      <c r="D1004" t="s">
        <v>30</v>
      </c>
      <c r="E1004" cm="1">
        <f t="array" ref="E1004">IF(A1004=2025,SUMPRODUCT('[3]Cap Ref'!$F$30:$AL$46,('[3]Cap Ref'!$D$30:$D$46=C1004)*('[3]Cap Ref'!$F$29:$AL$29=A1004)*('[3]Cap Ref'!$F$28:$AL$28=D1004))/4,SUMPRODUCT('[3]Cap Ref'!$F$30:$AL$46,('[3]Cap Ref'!$D$30:$D$46=C1004)*('[3]Cap Ref'!$F$29:$AL$29=A1004)*('[3]Cap Ref'!$F$28:$AL$28=D1004))/5)</f>
        <v>-1.8145585030972213</v>
      </c>
      <c r="F1004" cm="1">
        <f t="array" ref="F1004">IF(A1004=2025,SUMPRODUCT('[3]Cap Ref'!$F$71:$AL$87,('[3]Cap Ref'!$D$71:$D$87=C1004)*('[3]Cap Ref'!$F$70:$AL$70=A1004)*('[3]Cap Ref'!$F$69:$AL$69=D1004))/4,SUMPRODUCT('[3]Cap Ref'!$F$71:$AL$87,('[3]Cap Ref'!$D$71:$D$87=C1004)*('[3]Cap Ref'!$F$70:$AL$70=A1004)*('[3]Cap Ref'!$F$69:$AL$69=D1004))/5)</f>
        <v>-1.8145585030972213</v>
      </c>
      <c r="G1004">
        <f t="shared" si="15"/>
        <v>0</v>
      </c>
    </row>
    <row r="1005" spans="1:7">
      <c r="A1005">
        <v>2035</v>
      </c>
      <c r="B1005" t="s">
        <v>33</v>
      </c>
      <c r="C1005" t="s">
        <v>0</v>
      </c>
      <c r="D1005" t="s">
        <v>30</v>
      </c>
      <c r="E1005" cm="1">
        <f t="array" ref="E1005">IF(A1005=2025,SUMPRODUCT('[3]Cap Ref'!$F$30:$AL$46,('[3]Cap Ref'!$D$30:$D$46=C1005)*('[3]Cap Ref'!$F$29:$AL$29=A1005)*('[3]Cap Ref'!$F$28:$AL$28=D1005))/4,SUMPRODUCT('[3]Cap Ref'!$F$30:$AL$46,('[3]Cap Ref'!$D$30:$D$46=C1005)*('[3]Cap Ref'!$F$29:$AL$29=A1005)*('[3]Cap Ref'!$F$28:$AL$28=D1005))/5)</f>
        <v>0</v>
      </c>
      <c r="F1005" cm="1">
        <f t="array" ref="F1005">IF(A1005=2025,SUMPRODUCT('[3]Cap Ref'!$F$71:$AL$87,('[3]Cap Ref'!$D$71:$D$87=C1005)*('[3]Cap Ref'!$F$70:$AL$70=A1005)*('[3]Cap Ref'!$F$69:$AL$69=D1005))/4,SUMPRODUCT('[3]Cap Ref'!$F$71:$AL$87,('[3]Cap Ref'!$D$71:$D$87=C1005)*('[3]Cap Ref'!$F$70:$AL$70=A1005)*('[3]Cap Ref'!$F$69:$AL$69=D1005))/5)</f>
        <v>0</v>
      </c>
      <c r="G1005">
        <f t="shared" si="15"/>
        <v>0</v>
      </c>
    </row>
    <row r="1006" spans="1:7">
      <c r="A1006">
        <v>2035</v>
      </c>
      <c r="B1006" t="s">
        <v>33</v>
      </c>
      <c r="C1006" t="s">
        <v>1</v>
      </c>
      <c r="D1006" t="s">
        <v>30</v>
      </c>
      <c r="E1006" cm="1">
        <f t="array" ref="E1006">IF(A1006=2025,SUMPRODUCT('[3]Cap Ref'!$F$30:$AL$46,('[3]Cap Ref'!$D$30:$D$46=C1006)*('[3]Cap Ref'!$F$29:$AL$29=A1006)*('[3]Cap Ref'!$F$28:$AL$28=D1006))/4,SUMPRODUCT('[3]Cap Ref'!$F$30:$AL$46,('[3]Cap Ref'!$D$30:$D$46=C1006)*('[3]Cap Ref'!$F$29:$AL$29=A1006)*('[3]Cap Ref'!$F$28:$AL$28=D1006))/5)</f>
        <v>0</v>
      </c>
      <c r="F1006" cm="1">
        <f t="array" ref="F1006">IF(A1006=2025,SUMPRODUCT('[3]Cap Ref'!$F$71:$AL$87,('[3]Cap Ref'!$D$71:$D$87=C1006)*('[3]Cap Ref'!$F$70:$AL$70=A1006)*('[3]Cap Ref'!$F$69:$AL$69=D1006))/4,SUMPRODUCT('[3]Cap Ref'!$F$71:$AL$87,('[3]Cap Ref'!$D$71:$D$87=C1006)*('[3]Cap Ref'!$F$70:$AL$70=A1006)*('[3]Cap Ref'!$F$69:$AL$69=D1006))/5)</f>
        <v>0</v>
      </c>
      <c r="G1006">
        <f t="shared" si="15"/>
        <v>0</v>
      </c>
    </row>
    <row r="1007" spans="1:7">
      <c r="A1007">
        <v>2035</v>
      </c>
      <c r="B1007" t="s">
        <v>33</v>
      </c>
      <c r="C1007" t="s">
        <v>2</v>
      </c>
      <c r="D1007" t="s">
        <v>30</v>
      </c>
      <c r="E1007" cm="1">
        <f t="array" ref="E1007">IF(A1007=2025,SUMPRODUCT('[3]Cap Ref'!$F$30:$AL$46,('[3]Cap Ref'!$D$30:$D$46=C1007)*('[3]Cap Ref'!$F$29:$AL$29=A1007)*('[3]Cap Ref'!$F$28:$AL$28=D1007))/4,SUMPRODUCT('[3]Cap Ref'!$F$30:$AL$46,('[3]Cap Ref'!$D$30:$D$46=C1007)*('[3]Cap Ref'!$F$29:$AL$29=A1007)*('[3]Cap Ref'!$F$28:$AL$28=D1007))/5)</f>
        <v>9.9771000000001206E-2</v>
      </c>
      <c r="F1007" cm="1">
        <f t="array" ref="F1007">IF(A1007=2025,SUMPRODUCT('[3]Cap Ref'!$F$71:$AL$87,('[3]Cap Ref'!$D$71:$D$87=C1007)*('[3]Cap Ref'!$F$70:$AL$70=A1007)*('[3]Cap Ref'!$F$69:$AL$69=D1007))/4,SUMPRODUCT('[3]Cap Ref'!$F$71:$AL$87,('[3]Cap Ref'!$D$71:$D$87=C1007)*('[3]Cap Ref'!$F$70:$AL$70=A1007)*('[3]Cap Ref'!$F$69:$AL$69=D1007))/5)</f>
        <v>9.9771000000001206E-2</v>
      </c>
      <c r="G1007">
        <f t="shared" si="15"/>
        <v>0</v>
      </c>
    </row>
    <row r="1008" spans="1:7">
      <c r="A1008">
        <v>2035</v>
      </c>
      <c r="B1008" t="s">
        <v>33</v>
      </c>
      <c r="C1008" t="s">
        <v>3</v>
      </c>
      <c r="D1008" t="s">
        <v>30</v>
      </c>
      <c r="E1008" cm="1">
        <f t="array" ref="E1008">IF(A1008=2025,SUMPRODUCT('[3]Cap Ref'!$F$30:$AL$46,('[3]Cap Ref'!$D$30:$D$46=C1008)*('[3]Cap Ref'!$F$29:$AL$29=A1008)*('[3]Cap Ref'!$F$28:$AL$28=D1008))/4,SUMPRODUCT('[3]Cap Ref'!$F$30:$AL$46,('[3]Cap Ref'!$D$30:$D$46=C1008)*('[3]Cap Ref'!$F$29:$AL$29=A1008)*('[3]Cap Ref'!$F$28:$AL$28=D1008))/5)</f>
        <v>-0.16641999999999993</v>
      </c>
      <c r="F1008" cm="1">
        <f t="array" ref="F1008">IF(A1008=2025,SUMPRODUCT('[3]Cap Ref'!$F$71:$AL$87,('[3]Cap Ref'!$D$71:$D$87=C1008)*('[3]Cap Ref'!$F$70:$AL$70=A1008)*('[3]Cap Ref'!$F$69:$AL$69=D1008))/4,SUMPRODUCT('[3]Cap Ref'!$F$71:$AL$87,('[3]Cap Ref'!$D$71:$D$87=C1008)*('[3]Cap Ref'!$F$70:$AL$70=A1008)*('[3]Cap Ref'!$F$69:$AL$69=D1008))/5)</f>
        <v>-0.16641999999999993</v>
      </c>
      <c r="G1008">
        <f t="shared" si="15"/>
        <v>0</v>
      </c>
    </row>
    <row r="1009" spans="1:7">
      <c r="A1009">
        <v>2035</v>
      </c>
      <c r="B1009" t="s">
        <v>33</v>
      </c>
      <c r="C1009" t="s">
        <v>4</v>
      </c>
      <c r="D1009" t="s">
        <v>30</v>
      </c>
      <c r="E1009" cm="1">
        <f t="array" ref="E1009">IF(A1009=2025,SUMPRODUCT('[3]Cap Ref'!$F$30:$AL$46,('[3]Cap Ref'!$D$30:$D$46=C1009)*('[3]Cap Ref'!$F$29:$AL$29=A1009)*('[3]Cap Ref'!$F$28:$AL$28=D1009))/4,SUMPRODUCT('[3]Cap Ref'!$F$30:$AL$46,('[3]Cap Ref'!$D$30:$D$46=C1009)*('[3]Cap Ref'!$F$29:$AL$29=A1009)*('[3]Cap Ref'!$F$28:$AL$28=D1009))/5)</f>
        <v>0</v>
      </c>
      <c r="F1009" cm="1">
        <f t="array" ref="F1009">IF(A1009=2025,SUMPRODUCT('[3]Cap Ref'!$F$71:$AL$87,('[3]Cap Ref'!$D$71:$D$87=C1009)*('[3]Cap Ref'!$F$70:$AL$70=A1009)*('[3]Cap Ref'!$F$69:$AL$69=D1009))/4,SUMPRODUCT('[3]Cap Ref'!$F$71:$AL$87,('[3]Cap Ref'!$D$71:$D$87=C1009)*('[3]Cap Ref'!$F$70:$AL$70=A1009)*('[3]Cap Ref'!$F$69:$AL$69=D1009))/5)</f>
        <v>0</v>
      </c>
      <c r="G1009">
        <f t="shared" si="15"/>
        <v>0</v>
      </c>
    </row>
    <row r="1010" spans="1:7">
      <c r="A1010">
        <v>2035</v>
      </c>
      <c r="B1010" t="s">
        <v>33</v>
      </c>
      <c r="C1010" t="s">
        <v>5</v>
      </c>
      <c r="D1010" t="s">
        <v>30</v>
      </c>
      <c r="E1010" cm="1">
        <f t="array" ref="E1010">IF(A1010=2025,SUMPRODUCT('[3]Cap Ref'!$F$30:$AL$46,('[3]Cap Ref'!$D$30:$D$46=C1010)*('[3]Cap Ref'!$F$29:$AL$29=A1010)*('[3]Cap Ref'!$F$28:$AL$28=D1010))/4,SUMPRODUCT('[3]Cap Ref'!$F$30:$AL$46,('[3]Cap Ref'!$D$30:$D$46=C1010)*('[3]Cap Ref'!$F$29:$AL$29=A1010)*('[3]Cap Ref'!$F$28:$AL$28=D1010))/5)</f>
        <v>-1.6799599999999999</v>
      </c>
      <c r="F1010" cm="1">
        <f t="array" ref="F1010">IF(A1010=2025,SUMPRODUCT('[3]Cap Ref'!$F$71:$AL$87,('[3]Cap Ref'!$D$71:$D$87=C1010)*('[3]Cap Ref'!$F$70:$AL$70=A1010)*('[3]Cap Ref'!$F$69:$AL$69=D1010))/4,SUMPRODUCT('[3]Cap Ref'!$F$71:$AL$87,('[3]Cap Ref'!$D$71:$D$87=C1010)*('[3]Cap Ref'!$F$70:$AL$70=A1010)*('[3]Cap Ref'!$F$69:$AL$69=D1010))/5)</f>
        <v>-1.6799599999999999</v>
      </c>
      <c r="G1010">
        <f t="shared" si="15"/>
        <v>0</v>
      </c>
    </row>
    <row r="1011" spans="1:7">
      <c r="A1011">
        <v>2035</v>
      </c>
      <c r="B1011" t="s">
        <v>33</v>
      </c>
      <c r="C1011" t="s">
        <v>6</v>
      </c>
      <c r="D1011" t="s">
        <v>30</v>
      </c>
      <c r="E1011" cm="1">
        <f t="array" ref="E1011">IF(A1011=2025,SUMPRODUCT('[3]Cap Ref'!$F$30:$AL$46,('[3]Cap Ref'!$D$30:$D$46=C1011)*('[3]Cap Ref'!$F$29:$AL$29=A1011)*('[3]Cap Ref'!$F$28:$AL$28=D1011))/4,SUMPRODUCT('[3]Cap Ref'!$F$30:$AL$46,('[3]Cap Ref'!$D$30:$D$46=C1011)*('[3]Cap Ref'!$F$29:$AL$29=A1011)*('[3]Cap Ref'!$F$28:$AL$28=D1011))/5)</f>
        <v>0</v>
      </c>
      <c r="F1011" cm="1">
        <f t="array" ref="F1011">IF(A1011=2025,SUMPRODUCT('[3]Cap Ref'!$F$71:$AL$87,('[3]Cap Ref'!$D$71:$D$87=C1011)*('[3]Cap Ref'!$F$70:$AL$70=A1011)*('[3]Cap Ref'!$F$69:$AL$69=D1011))/4,SUMPRODUCT('[3]Cap Ref'!$F$71:$AL$87,('[3]Cap Ref'!$D$71:$D$87=C1011)*('[3]Cap Ref'!$F$70:$AL$70=A1011)*('[3]Cap Ref'!$F$69:$AL$69=D1011))/5)</f>
        <v>0</v>
      </c>
      <c r="G1011">
        <f t="shared" si="15"/>
        <v>0</v>
      </c>
    </row>
    <row r="1012" spans="1:7">
      <c r="A1012">
        <v>2035</v>
      </c>
      <c r="B1012" t="s">
        <v>33</v>
      </c>
      <c r="C1012" t="s">
        <v>7</v>
      </c>
      <c r="D1012" t="s">
        <v>30</v>
      </c>
      <c r="E1012" cm="1">
        <f t="array" ref="E1012">IF(A1012=2025,SUMPRODUCT('[3]Cap Ref'!$F$30:$AL$46,('[3]Cap Ref'!$D$30:$D$46=C1012)*('[3]Cap Ref'!$F$29:$AL$29=A1012)*('[3]Cap Ref'!$F$28:$AL$28=D1012))/4,SUMPRODUCT('[3]Cap Ref'!$F$30:$AL$46,('[3]Cap Ref'!$D$30:$D$46=C1012)*('[3]Cap Ref'!$F$29:$AL$29=A1012)*('[3]Cap Ref'!$F$28:$AL$28=D1012))/5)</f>
        <v>4.9532713037729987</v>
      </c>
      <c r="F1012" cm="1">
        <f t="array" ref="F1012">IF(A1012=2025,SUMPRODUCT('[3]Cap Ref'!$F$71:$AL$87,('[3]Cap Ref'!$D$71:$D$87=C1012)*('[3]Cap Ref'!$F$70:$AL$70=A1012)*('[3]Cap Ref'!$F$69:$AL$69=D1012))/4,SUMPRODUCT('[3]Cap Ref'!$F$71:$AL$87,('[3]Cap Ref'!$D$71:$D$87=C1012)*('[3]Cap Ref'!$F$70:$AL$70=A1012)*('[3]Cap Ref'!$F$69:$AL$69=D1012))/5)</f>
        <v>4.9532713037729987</v>
      </c>
      <c r="G1012">
        <f t="shared" si="15"/>
        <v>0</v>
      </c>
    </row>
    <row r="1013" spans="1:7">
      <c r="A1013">
        <v>2035</v>
      </c>
      <c r="B1013" t="s">
        <v>33</v>
      </c>
      <c r="C1013" t="s">
        <v>8</v>
      </c>
      <c r="D1013" t="s">
        <v>30</v>
      </c>
      <c r="E1013" cm="1">
        <f t="array" ref="E1013">IF(A1013=2025,SUMPRODUCT('[3]Cap Ref'!$F$30:$AL$46,('[3]Cap Ref'!$D$30:$D$46=C1013)*('[3]Cap Ref'!$F$29:$AL$29=A1013)*('[3]Cap Ref'!$F$28:$AL$28=D1013))/4,SUMPRODUCT('[3]Cap Ref'!$F$30:$AL$46,('[3]Cap Ref'!$D$30:$D$46=C1013)*('[3]Cap Ref'!$F$29:$AL$29=A1013)*('[3]Cap Ref'!$F$28:$AL$28=D1013))/5)</f>
        <v>0</v>
      </c>
      <c r="F1013" cm="1">
        <f t="array" ref="F1013">IF(A1013=2025,SUMPRODUCT('[3]Cap Ref'!$F$71:$AL$87,('[3]Cap Ref'!$D$71:$D$87=C1013)*('[3]Cap Ref'!$F$70:$AL$70=A1013)*('[3]Cap Ref'!$F$69:$AL$69=D1013))/4,SUMPRODUCT('[3]Cap Ref'!$F$71:$AL$87,('[3]Cap Ref'!$D$71:$D$87=C1013)*('[3]Cap Ref'!$F$70:$AL$70=A1013)*('[3]Cap Ref'!$F$69:$AL$69=D1013))/5)</f>
        <v>0</v>
      </c>
      <c r="G1013">
        <f t="shared" si="15"/>
        <v>0</v>
      </c>
    </row>
    <row r="1014" spans="1:7">
      <c r="A1014">
        <v>2035</v>
      </c>
      <c r="B1014" t="s">
        <v>33</v>
      </c>
      <c r="C1014" t="s">
        <v>9</v>
      </c>
      <c r="D1014" t="s">
        <v>30</v>
      </c>
      <c r="E1014" cm="1">
        <f t="array" ref="E1014">IF(A1014=2025,SUMPRODUCT('[3]Cap Ref'!$F$30:$AL$46,('[3]Cap Ref'!$D$30:$D$46=C1014)*('[3]Cap Ref'!$F$29:$AL$29=A1014)*('[3]Cap Ref'!$F$28:$AL$28=D1014))/4,SUMPRODUCT('[3]Cap Ref'!$F$30:$AL$46,('[3]Cap Ref'!$D$30:$D$46=C1014)*('[3]Cap Ref'!$F$29:$AL$29=A1014)*('[3]Cap Ref'!$F$28:$AL$28=D1014))/5)</f>
        <v>-0.38649148006959988</v>
      </c>
      <c r="F1014" cm="1">
        <f t="array" ref="F1014">IF(A1014=2025,SUMPRODUCT('[3]Cap Ref'!$F$71:$AL$87,('[3]Cap Ref'!$D$71:$D$87=C1014)*('[3]Cap Ref'!$F$70:$AL$70=A1014)*('[3]Cap Ref'!$F$69:$AL$69=D1014))/4,SUMPRODUCT('[3]Cap Ref'!$F$71:$AL$87,('[3]Cap Ref'!$D$71:$D$87=C1014)*('[3]Cap Ref'!$F$70:$AL$70=A1014)*('[3]Cap Ref'!$F$69:$AL$69=D1014))/5)</f>
        <v>-0.38649148006959988</v>
      </c>
      <c r="G1014">
        <f t="shared" si="15"/>
        <v>0</v>
      </c>
    </row>
    <row r="1015" spans="1:7">
      <c r="A1015">
        <v>2035</v>
      </c>
      <c r="B1015" t="s">
        <v>33</v>
      </c>
      <c r="C1015" t="s">
        <v>10</v>
      </c>
      <c r="D1015" t="s">
        <v>30</v>
      </c>
      <c r="E1015" cm="1">
        <f t="array" ref="E1015">IF(A1015=2025,SUMPRODUCT('[3]Cap Ref'!$F$30:$AL$46,('[3]Cap Ref'!$D$30:$D$46=C1015)*('[3]Cap Ref'!$F$29:$AL$29=A1015)*('[3]Cap Ref'!$F$28:$AL$28=D1015))/4,SUMPRODUCT('[3]Cap Ref'!$F$30:$AL$46,('[3]Cap Ref'!$D$30:$D$46=C1015)*('[3]Cap Ref'!$F$29:$AL$29=A1015)*('[3]Cap Ref'!$F$28:$AL$28=D1015))/5)</f>
        <v>0</v>
      </c>
      <c r="F1015" cm="1">
        <f t="array" ref="F1015">IF(A1015=2025,SUMPRODUCT('[3]Cap Ref'!$F$71:$AL$87,('[3]Cap Ref'!$D$71:$D$87=C1015)*('[3]Cap Ref'!$F$70:$AL$70=A1015)*('[3]Cap Ref'!$F$69:$AL$69=D1015))/4,SUMPRODUCT('[3]Cap Ref'!$F$71:$AL$87,('[3]Cap Ref'!$D$71:$D$87=C1015)*('[3]Cap Ref'!$F$70:$AL$70=A1015)*('[3]Cap Ref'!$F$69:$AL$69=D1015))/5)</f>
        <v>0</v>
      </c>
      <c r="G1015">
        <f t="shared" si="15"/>
        <v>0</v>
      </c>
    </row>
    <row r="1016" spans="1:7">
      <c r="A1016">
        <v>2035</v>
      </c>
      <c r="B1016" t="s">
        <v>33</v>
      </c>
      <c r="C1016" t="s">
        <v>11</v>
      </c>
      <c r="D1016" t="s">
        <v>30</v>
      </c>
      <c r="E1016" cm="1">
        <f t="array" ref="E1016">IF(A1016=2025,SUMPRODUCT('[3]Cap Ref'!$F$30:$AL$46,('[3]Cap Ref'!$D$30:$D$46=C1016)*('[3]Cap Ref'!$F$29:$AL$29=A1016)*('[3]Cap Ref'!$F$28:$AL$28=D1016))/4,SUMPRODUCT('[3]Cap Ref'!$F$30:$AL$46,('[3]Cap Ref'!$D$30:$D$46=C1016)*('[3]Cap Ref'!$F$29:$AL$29=A1016)*('[3]Cap Ref'!$F$28:$AL$28=D1016))/5)</f>
        <v>7.2476307877209987</v>
      </c>
      <c r="F1016" cm="1">
        <f t="array" ref="F1016">IF(A1016=2025,SUMPRODUCT('[3]Cap Ref'!$F$71:$AL$87,('[3]Cap Ref'!$D$71:$D$87=C1016)*('[3]Cap Ref'!$F$70:$AL$70=A1016)*('[3]Cap Ref'!$F$69:$AL$69=D1016))/4,SUMPRODUCT('[3]Cap Ref'!$F$71:$AL$87,('[3]Cap Ref'!$D$71:$D$87=C1016)*('[3]Cap Ref'!$F$70:$AL$70=A1016)*('[3]Cap Ref'!$F$69:$AL$69=D1016))/5)</f>
        <v>7.2476307877209987</v>
      </c>
      <c r="G1016">
        <f t="shared" si="15"/>
        <v>0</v>
      </c>
    </row>
    <row r="1017" spans="1:7">
      <c r="A1017">
        <v>2035</v>
      </c>
      <c r="B1017" t="s">
        <v>33</v>
      </c>
      <c r="C1017" t="s">
        <v>12</v>
      </c>
      <c r="D1017" t="s">
        <v>30</v>
      </c>
      <c r="E1017" cm="1">
        <f t="array" ref="E1017">IF(A1017=2025,SUMPRODUCT('[3]Cap Ref'!$F$30:$AL$46,('[3]Cap Ref'!$D$30:$D$46=C1017)*('[3]Cap Ref'!$F$29:$AL$29=A1017)*('[3]Cap Ref'!$F$28:$AL$28=D1017))/4,SUMPRODUCT('[3]Cap Ref'!$F$30:$AL$46,('[3]Cap Ref'!$D$30:$D$46=C1017)*('[3]Cap Ref'!$F$29:$AL$29=A1017)*('[3]Cap Ref'!$F$28:$AL$28=D1017))/5)</f>
        <v>3.7677310883893993</v>
      </c>
      <c r="F1017" cm="1">
        <f t="array" ref="F1017">IF(A1017=2025,SUMPRODUCT('[3]Cap Ref'!$F$71:$AL$87,('[3]Cap Ref'!$D$71:$D$87=C1017)*('[3]Cap Ref'!$F$70:$AL$70=A1017)*('[3]Cap Ref'!$F$69:$AL$69=D1017))/4,SUMPRODUCT('[3]Cap Ref'!$F$71:$AL$87,('[3]Cap Ref'!$D$71:$D$87=C1017)*('[3]Cap Ref'!$F$70:$AL$70=A1017)*('[3]Cap Ref'!$F$69:$AL$69=D1017))/5)</f>
        <v>3.7677310883893993</v>
      </c>
      <c r="G1017">
        <f t="shared" si="15"/>
        <v>0</v>
      </c>
    </row>
    <row r="1018" spans="1:7">
      <c r="A1018">
        <v>2035</v>
      </c>
      <c r="B1018" t="s">
        <v>33</v>
      </c>
      <c r="C1018" t="s">
        <v>13</v>
      </c>
      <c r="D1018" t="s">
        <v>30</v>
      </c>
      <c r="E1018" cm="1">
        <f t="array" ref="E1018">IF(A1018=2025,SUMPRODUCT('[3]Cap Ref'!$F$30:$AL$46,('[3]Cap Ref'!$D$30:$D$46=C1018)*('[3]Cap Ref'!$F$29:$AL$29=A1018)*('[3]Cap Ref'!$F$28:$AL$28=D1018))/4,SUMPRODUCT('[3]Cap Ref'!$F$30:$AL$46,('[3]Cap Ref'!$D$30:$D$46=C1018)*('[3]Cap Ref'!$F$29:$AL$29=A1018)*('[3]Cap Ref'!$F$28:$AL$28=D1018))/5)</f>
        <v>5.3549181818181806</v>
      </c>
      <c r="F1018" cm="1">
        <f t="array" ref="F1018">IF(A1018=2025,SUMPRODUCT('[3]Cap Ref'!$F$71:$AL$87,('[3]Cap Ref'!$D$71:$D$87=C1018)*('[3]Cap Ref'!$F$70:$AL$70=A1018)*('[3]Cap Ref'!$F$69:$AL$69=D1018))/4,SUMPRODUCT('[3]Cap Ref'!$F$71:$AL$87,('[3]Cap Ref'!$D$71:$D$87=C1018)*('[3]Cap Ref'!$F$70:$AL$70=A1018)*('[3]Cap Ref'!$F$69:$AL$69=D1018))/5)</f>
        <v>5.3549181818181806</v>
      </c>
      <c r="G1018">
        <f t="shared" si="15"/>
        <v>0</v>
      </c>
    </row>
    <row r="1019" spans="1:7">
      <c r="A1019">
        <v>2035</v>
      </c>
      <c r="B1019" t="s">
        <v>33</v>
      </c>
      <c r="C1019" t="s">
        <v>14</v>
      </c>
      <c r="D1019" t="s">
        <v>30</v>
      </c>
      <c r="E1019" cm="1">
        <f t="array" ref="E1019">IF(A1019=2025,SUMPRODUCT('[3]Cap Ref'!$F$30:$AL$46,('[3]Cap Ref'!$D$30:$D$46=C1019)*('[3]Cap Ref'!$F$29:$AL$29=A1019)*('[3]Cap Ref'!$F$28:$AL$28=D1019))/4,SUMPRODUCT('[3]Cap Ref'!$F$30:$AL$46,('[3]Cap Ref'!$D$30:$D$46=C1019)*('[3]Cap Ref'!$F$29:$AL$29=A1019)*('[3]Cap Ref'!$F$28:$AL$28=D1019))/5)</f>
        <v>0</v>
      </c>
      <c r="F1019" cm="1">
        <f t="array" ref="F1019">IF(A1019=2025,SUMPRODUCT('[3]Cap Ref'!$F$71:$AL$87,('[3]Cap Ref'!$D$71:$D$87=C1019)*('[3]Cap Ref'!$F$70:$AL$70=A1019)*('[3]Cap Ref'!$F$69:$AL$69=D1019))/4,SUMPRODUCT('[3]Cap Ref'!$F$71:$AL$87,('[3]Cap Ref'!$D$71:$D$87=C1019)*('[3]Cap Ref'!$F$70:$AL$70=A1019)*('[3]Cap Ref'!$F$69:$AL$69=D1019))/5)</f>
        <v>0</v>
      </c>
      <c r="G1019">
        <f t="shared" si="15"/>
        <v>0</v>
      </c>
    </row>
    <row r="1020" spans="1:7">
      <c r="A1020">
        <v>2035</v>
      </c>
      <c r="B1020" t="s">
        <v>33</v>
      </c>
      <c r="C1020" t="s">
        <v>15</v>
      </c>
      <c r="D1020" t="s">
        <v>30</v>
      </c>
      <c r="E1020" cm="1">
        <f t="array" ref="E1020">IF(A1020=2025,SUMPRODUCT('[3]Cap Ref'!$F$30:$AL$46,('[3]Cap Ref'!$D$30:$D$46=C1020)*('[3]Cap Ref'!$F$29:$AL$29=A1020)*('[3]Cap Ref'!$F$28:$AL$28=D1020))/4,SUMPRODUCT('[3]Cap Ref'!$F$30:$AL$46,('[3]Cap Ref'!$D$30:$D$46=C1020)*('[3]Cap Ref'!$F$29:$AL$29=A1020)*('[3]Cap Ref'!$F$28:$AL$28=D1020))/5)</f>
        <v>2.697252170911939</v>
      </c>
      <c r="F1020" cm="1">
        <f t="array" ref="F1020">IF(A1020=2025,SUMPRODUCT('[3]Cap Ref'!$F$71:$AL$87,('[3]Cap Ref'!$D$71:$D$87=C1020)*('[3]Cap Ref'!$F$70:$AL$70=A1020)*('[3]Cap Ref'!$F$69:$AL$69=D1020))/4,SUMPRODUCT('[3]Cap Ref'!$F$71:$AL$87,('[3]Cap Ref'!$D$71:$D$87=C1020)*('[3]Cap Ref'!$F$70:$AL$70=A1020)*('[3]Cap Ref'!$F$69:$AL$69=D1020))/5)</f>
        <v>2.697252170911939</v>
      </c>
      <c r="G1020">
        <f t="shared" si="15"/>
        <v>0</v>
      </c>
    </row>
    <row r="1021" spans="1:7">
      <c r="A1021">
        <v>2035</v>
      </c>
      <c r="B1021" t="s">
        <v>33</v>
      </c>
      <c r="C1021" t="s">
        <v>16</v>
      </c>
      <c r="D1021" t="s">
        <v>30</v>
      </c>
      <c r="E1021" cm="1">
        <f t="array" ref="E1021">IF(A1021=2025,SUMPRODUCT('[3]Cap Ref'!$F$30:$AL$46,('[3]Cap Ref'!$D$30:$D$46=C1021)*('[3]Cap Ref'!$F$29:$AL$29=A1021)*('[3]Cap Ref'!$F$28:$AL$28=D1021))/4,SUMPRODUCT('[3]Cap Ref'!$F$30:$AL$46,('[3]Cap Ref'!$D$30:$D$46=C1021)*('[3]Cap Ref'!$F$29:$AL$29=A1021)*('[3]Cap Ref'!$F$28:$AL$28=D1021))/5)</f>
        <v>-1.4404339091527603</v>
      </c>
      <c r="F1021" cm="1">
        <f t="array" ref="F1021">IF(A1021=2025,SUMPRODUCT('[3]Cap Ref'!$F$71:$AL$87,('[3]Cap Ref'!$D$71:$D$87=C1021)*('[3]Cap Ref'!$F$70:$AL$70=A1021)*('[3]Cap Ref'!$F$69:$AL$69=D1021))/4,SUMPRODUCT('[3]Cap Ref'!$F$71:$AL$87,('[3]Cap Ref'!$D$71:$D$87=C1021)*('[3]Cap Ref'!$F$70:$AL$70=A1021)*('[3]Cap Ref'!$F$69:$AL$69=D1021))/5)</f>
        <v>-1.4404339091527603</v>
      </c>
      <c r="G1021">
        <f t="shared" si="15"/>
        <v>0</v>
      </c>
    </row>
    <row r="1022" spans="1:7">
      <c r="A1022">
        <v>2025</v>
      </c>
      <c r="B1022" t="s">
        <v>33</v>
      </c>
      <c r="C1022" t="s">
        <v>0</v>
      </c>
      <c r="D1022" t="s">
        <v>31</v>
      </c>
      <c r="E1022" cm="1">
        <f t="array" ref="E1022">IF(A1022=2025,SUMPRODUCT('[3]Cap Ref'!$F$30:$AL$46,('[3]Cap Ref'!$D$30:$D$46=C1022)*('[3]Cap Ref'!$F$29:$AL$29=A1022)*('[3]Cap Ref'!$F$28:$AL$28=D1022))/4,SUMPRODUCT('[3]Cap Ref'!$F$30:$AL$46,('[3]Cap Ref'!$D$30:$D$46=C1022)*('[3]Cap Ref'!$F$29:$AL$29=A1022)*('[3]Cap Ref'!$F$28:$AL$28=D1022))/5)</f>
        <v>-0.69260825000000281</v>
      </c>
      <c r="F1022" cm="1">
        <f t="array" ref="F1022">IF(A1022=2025,SUMPRODUCT('[3]Cap Ref'!$F$71:$AL$87,('[3]Cap Ref'!$D$71:$D$87=C1022)*('[3]Cap Ref'!$F$70:$AL$70=A1022)*('[3]Cap Ref'!$F$69:$AL$69=D1022))/4,SUMPRODUCT('[3]Cap Ref'!$F$71:$AL$87,('[3]Cap Ref'!$D$71:$D$87=C1022)*('[3]Cap Ref'!$F$70:$AL$70=A1022)*('[3]Cap Ref'!$F$69:$AL$69=D1022))/5)</f>
        <v>-0.69260825000000281</v>
      </c>
      <c r="G1022">
        <f t="shared" si="15"/>
        <v>0</v>
      </c>
    </row>
    <row r="1023" spans="1:7">
      <c r="A1023">
        <v>2025</v>
      </c>
      <c r="B1023" t="s">
        <v>33</v>
      </c>
      <c r="C1023" t="s">
        <v>1</v>
      </c>
      <c r="D1023" t="s">
        <v>31</v>
      </c>
      <c r="E1023" cm="1">
        <f t="array" ref="E1023">IF(A1023=2025,SUMPRODUCT('[3]Cap Ref'!$F$30:$AL$46,('[3]Cap Ref'!$D$30:$D$46=C1023)*('[3]Cap Ref'!$F$29:$AL$29=A1023)*('[3]Cap Ref'!$F$28:$AL$28=D1023))/4,SUMPRODUCT('[3]Cap Ref'!$F$30:$AL$46,('[3]Cap Ref'!$D$30:$D$46=C1023)*('[3]Cap Ref'!$F$29:$AL$29=A1023)*('[3]Cap Ref'!$F$28:$AL$28=D1023))/5)</f>
        <v>0.90874999955653812</v>
      </c>
      <c r="F1023" cm="1">
        <f t="array" ref="F1023">IF(A1023=2025,SUMPRODUCT('[3]Cap Ref'!$F$71:$AL$87,('[3]Cap Ref'!$D$71:$D$87=C1023)*('[3]Cap Ref'!$F$70:$AL$70=A1023)*('[3]Cap Ref'!$F$69:$AL$69=D1023))/4,SUMPRODUCT('[3]Cap Ref'!$F$71:$AL$87,('[3]Cap Ref'!$D$71:$D$87=C1023)*('[3]Cap Ref'!$F$70:$AL$70=A1023)*('[3]Cap Ref'!$F$69:$AL$69=D1023))/5)</f>
        <v>0.90874999955653812</v>
      </c>
      <c r="G1023">
        <f t="shared" si="15"/>
        <v>0</v>
      </c>
    </row>
    <row r="1024" spans="1:7">
      <c r="A1024">
        <v>2025</v>
      </c>
      <c r="B1024" t="s">
        <v>33</v>
      </c>
      <c r="C1024" t="s">
        <v>2</v>
      </c>
      <c r="D1024" t="s">
        <v>31</v>
      </c>
      <c r="E1024" cm="1">
        <f t="array" ref="E1024">IF(A1024=2025,SUMPRODUCT('[3]Cap Ref'!$F$30:$AL$46,('[3]Cap Ref'!$D$30:$D$46=C1024)*('[3]Cap Ref'!$F$29:$AL$29=A1024)*('[3]Cap Ref'!$F$28:$AL$28=D1024))/4,SUMPRODUCT('[3]Cap Ref'!$F$30:$AL$46,('[3]Cap Ref'!$D$30:$D$46=C1024)*('[3]Cap Ref'!$F$29:$AL$29=A1024)*('[3]Cap Ref'!$F$28:$AL$28=D1024))/5)</f>
        <v>0.15997899445812891</v>
      </c>
      <c r="F1024" cm="1">
        <f t="array" ref="F1024">IF(A1024=2025,SUMPRODUCT('[3]Cap Ref'!$F$71:$AL$87,('[3]Cap Ref'!$D$71:$D$87=C1024)*('[3]Cap Ref'!$F$70:$AL$70=A1024)*('[3]Cap Ref'!$F$69:$AL$69=D1024))/4,SUMPRODUCT('[3]Cap Ref'!$F$71:$AL$87,('[3]Cap Ref'!$D$71:$D$87=C1024)*('[3]Cap Ref'!$F$70:$AL$70=A1024)*('[3]Cap Ref'!$F$69:$AL$69=D1024))/5)</f>
        <v>0.15997899445812891</v>
      </c>
      <c r="G1024">
        <f t="shared" si="15"/>
        <v>0</v>
      </c>
    </row>
    <row r="1025" spans="1:7">
      <c r="A1025">
        <v>2025</v>
      </c>
      <c r="B1025" t="s">
        <v>33</v>
      </c>
      <c r="C1025" t="s">
        <v>3</v>
      </c>
      <c r="D1025" t="s">
        <v>31</v>
      </c>
      <c r="E1025" cm="1">
        <f t="array" ref="E1025">IF(A1025=2025,SUMPRODUCT('[3]Cap Ref'!$F$30:$AL$46,('[3]Cap Ref'!$D$30:$D$46=C1025)*('[3]Cap Ref'!$F$29:$AL$29=A1025)*('[3]Cap Ref'!$F$28:$AL$28=D1025))/4,SUMPRODUCT('[3]Cap Ref'!$F$30:$AL$46,('[3]Cap Ref'!$D$30:$D$46=C1025)*('[3]Cap Ref'!$F$29:$AL$29=A1025)*('[3]Cap Ref'!$F$28:$AL$28=D1025))/5)</f>
        <v>-10.062455802536052</v>
      </c>
      <c r="F1025" cm="1">
        <f t="array" ref="F1025">IF(A1025=2025,SUMPRODUCT('[3]Cap Ref'!$F$71:$AL$87,('[3]Cap Ref'!$D$71:$D$87=C1025)*('[3]Cap Ref'!$F$70:$AL$70=A1025)*('[3]Cap Ref'!$F$69:$AL$69=D1025))/4,SUMPRODUCT('[3]Cap Ref'!$F$71:$AL$87,('[3]Cap Ref'!$D$71:$D$87=C1025)*('[3]Cap Ref'!$F$70:$AL$70=A1025)*('[3]Cap Ref'!$F$69:$AL$69=D1025))/5)</f>
        <v>-10.062455802536052</v>
      </c>
      <c r="G1025">
        <f t="shared" si="15"/>
        <v>0</v>
      </c>
    </row>
    <row r="1026" spans="1:7">
      <c r="A1026">
        <v>2025</v>
      </c>
      <c r="B1026" t="s">
        <v>33</v>
      </c>
      <c r="C1026" t="s">
        <v>4</v>
      </c>
      <c r="D1026" t="s">
        <v>31</v>
      </c>
      <c r="E1026" cm="1">
        <f t="array" ref="E1026">IF(A1026=2025,SUMPRODUCT('[3]Cap Ref'!$F$30:$AL$46,('[3]Cap Ref'!$D$30:$D$46=C1026)*('[3]Cap Ref'!$F$29:$AL$29=A1026)*('[3]Cap Ref'!$F$28:$AL$28=D1026))/4,SUMPRODUCT('[3]Cap Ref'!$F$30:$AL$46,('[3]Cap Ref'!$D$30:$D$46=C1026)*('[3]Cap Ref'!$F$29:$AL$29=A1026)*('[3]Cap Ref'!$F$28:$AL$28=D1026))/5)</f>
        <v>4.8273438864809402E-9</v>
      </c>
      <c r="F1026" cm="1">
        <f t="array" ref="F1026">IF(A1026=2025,SUMPRODUCT('[3]Cap Ref'!$F$71:$AL$87,('[3]Cap Ref'!$D$71:$D$87=C1026)*('[3]Cap Ref'!$F$70:$AL$70=A1026)*('[3]Cap Ref'!$F$69:$AL$69=D1026))/4,SUMPRODUCT('[3]Cap Ref'!$F$71:$AL$87,('[3]Cap Ref'!$D$71:$D$87=C1026)*('[3]Cap Ref'!$F$70:$AL$70=A1026)*('[3]Cap Ref'!$F$69:$AL$69=D1026))/5)</f>
        <v>4.8273438864809402E-9</v>
      </c>
      <c r="G1026">
        <f t="shared" si="15"/>
        <v>0</v>
      </c>
    </row>
    <row r="1027" spans="1:7">
      <c r="A1027">
        <v>2025</v>
      </c>
      <c r="B1027" t="s">
        <v>33</v>
      </c>
      <c r="C1027" t="s">
        <v>5</v>
      </c>
      <c r="D1027" t="s">
        <v>31</v>
      </c>
      <c r="E1027" cm="1">
        <f t="array" ref="E1027">IF(A1027=2025,SUMPRODUCT('[3]Cap Ref'!$F$30:$AL$46,('[3]Cap Ref'!$D$30:$D$46=C1027)*('[3]Cap Ref'!$F$29:$AL$29=A1027)*('[3]Cap Ref'!$F$28:$AL$28=D1027))/4,SUMPRODUCT('[3]Cap Ref'!$F$30:$AL$46,('[3]Cap Ref'!$D$30:$D$46=C1027)*('[3]Cap Ref'!$F$29:$AL$29=A1027)*('[3]Cap Ref'!$F$28:$AL$28=D1027))/5)</f>
        <v>-10.290953270340594</v>
      </c>
      <c r="F1027" cm="1">
        <f t="array" ref="F1027">IF(A1027=2025,SUMPRODUCT('[3]Cap Ref'!$F$71:$AL$87,('[3]Cap Ref'!$D$71:$D$87=C1027)*('[3]Cap Ref'!$F$70:$AL$70=A1027)*('[3]Cap Ref'!$F$69:$AL$69=D1027))/4,SUMPRODUCT('[3]Cap Ref'!$F$71:$AL$87,('[3]Cap Ref'!$D$71:$D$87=C1027)*('[3]Cap Ref'!$F$70:$AL$70=A1027)*('[3]Cap Ref'!$F$69:$AL$69=D1027))/5)</f>
        <v>-10.290953270340594</v>
      </c>
      <c r="G1027">
        <f t="shared" ref="G1027:G1090" si="16">E1027-F1027</f>
        <v>0</v>
      </c>
    </row>
    <row r="1028" spans="1:7">
      <c r="A1028">
        <v>2025</v>
      </c>
      <c r="B1028" t="s">
        <v>33</v>
      </c>
      <c r="C1028" t="s">
        <v>6</v>
      </c>
      <c r="D1028" t="s">
        <v>31</v>
      </c>
      <c r="E1028" cm="1">
        <f t="array" ref="E1028">IF(A1028=2025,SUMPRODUCT('[3]Cap Ref'!$F$30:$AL$46,('[3]Cap Ref'!$D$30:$D$46=C1028)*('[3]Cap Ref'!$F$29:$AL$29=A1028)*('[3]Cap Ref'!$F$28:$AL$28=D1028))/4,SUMPRODUCT('[3]Cap Ref'!$F$30:$AL$46,('[3]Cap Ref'!$D$30:$D$46=C1028)*('[3]Cap Ref'!$F$29:$AL$29=A1028)*('[3]Cap Ref'!$F$28:$AL$28=D1028))/5)</f>
        <v>3.1047445663190232E-7</v>
      </c>
      <c r="F1028" cm="1">
        <f t="array" ref="F1028">IF(A1028=2025,SUMPRODUCT('[3]Cap Ref'!$F$71:$AL$87,('[3]Cap Ref'!$D$71:$D$87=C1028)*('[3]Cap Ref'!$F$70:$AL$70=A1028)*('[3]Cap Ref'!$F$69:$AL$69=D1028))/4,SUMPRODUCT('[3]Cap Ref'!$F$71:$AL$87,('[3]Cap Ref'!$D$71:$D$87=C1028)*('[3]Cap Ref'!$F$70:$AL$70=A1028)*('[3]Cap Ref'!$F$69:$AL$69=D1028))/5)</f>
        <v>3.1047445663190232E-7</v>
      </c>
      <c r="G1028">
        <f t="shared" si="16"/>
        <v>0</v>
      </c>
    </row>
    <row r="1029" spans="1:7">
      <c r="A1029">
        <v>2025</v>
      </c>
      <c r="B1029" t="s">
        <v>33</v>
      </c>
      <c r="C1029" t="s">
        <v>7</v>
      </c>
      <c r="D1029" t="s">
        <v>31</v>
      </c>
      <c r="E1029" cm="1">
        <f t="array" ref="E1029">IF(A1029=2025,SUMPRODUCT('[3]Cap Ref'!$F$30:$AL$46,('[3]Cap Ref'!$D$30:$D$46=C1029)*('[3]Cap Ref'!$F$29:$AL$29=A1029)*('[3]Cap Ref'!$F$28:$AL$28=D1029))/4,SUMPRODUCT('[3]Cap Ref'!$F$30:$AL$46,('[3]Cap Ref'!$D$30:$D$46=C1029)*('[3]Cap Ref'!$F$29:$AL$29=A1029)*('[3]Cap Ref'!$F$28:$AL$28=D1029))/5)</f>
        <v>-4.9191600224444585</v>
      </c>
      <c r="F1029" cm="1">
        <f t="array" ref="F1029">IF(A1029=2025,SUMPRODUCT('[3]Cap Ref'!$F$71:$AL$87,('[3]Cap Ref'!$D$71:$D$87=C1029)*('[3]Cap Ref'!$F$70:$AL$70=A1029)*('[3]Cap Ref'!$F$69:$AL$69=D1029))/4,SUMPRODUCT('[3]Cap Ref'!$F$71:$AL$87,('[3]Cap Ref'!$D$71:$D$87=C1029)*('[3]Cap Ref'!$F$70:$AL$70=A1029)*('[3]Cap Ref'!$F$69:$AL$69=D1029))/5)</f>
        <v>-4.9191600224444585</v>
      </c>
      <c r="G1029">
        <f t="shared" si="16"/>
        <v>0</v>
      </c>
    </row>
    <row r="1030" spans="1:7">
      <c r="A1030">
        <v>2025</v>
      </c>
      <c r="B1030" t="s">
        <v>33</v>
      </c>
      <c r="C1030" t="s">
        <v>8</v>
      </c>
      <c r="D1030" t="s">
        <v>31</v>
      </c>
      <c r="E1030" cm="1">
        <f t="array" ref="E1030">IF(A1030=2025,SUMPRODUCT('[3]Cap Ref'!$F$30:$AL$46,('[3]Cap Ref'!$D$30:$D$46=C1030)*('[3]Cap Ref'!$F$29:$AL$29=A1030)*('[3]Cap Ref'!$F$28:$AL$28=D1030))/4,SUMPRODUCT('[3]Cap Ref'!$F$30:$AL$46,('[3]Cap Ref'!$D$30:$D$46=C1030)*('[3]Cap Ref'!$F$29:$AL$29=A1030)*('[3]Cap Ref'!$F$28:$AL$28=D1030))/5)</f>
        <v>1.4424725477917163E-7</v>
      </c>
      <c r="F1030" cm="1">
        <f t="array" ref="F1030">IF(A1030=2025,SUMPRODUCT('[3]Cap Ref'!$F$71:$AL$87,('[3]Cap Ref'!$D$71:$D$87=C1030)*('[3]Cap Ref'!$F$70:$AL$70=A1030)*('[3]Cap Ref'!$F$69:$AL$69=D1030))/4,SUMPRODUCT('[3]Cap Ref'!$F$71:$AL$87,('[3]Cap Ref'!$D$71:$D$87=C1030)*('[3]Cap Ref'!$F$70:$AL$70=A1030)*('[3]Cap Ref'!$F$69:$AL$69=D1030))/5)</f>
        <v>1.4424725477917163E-7</v>
      </c>
      <c r="G1030">
        <f t="shared" si="16"/>
        <v>0</v>
      </c>
    </row>
    <row r="1031" spans="1:7">
      <c r="A1031">
        <v>2025</v>
      </c>
      <c r="B1031" t="s">
        <v>33</v>
      </c>
      <c r="C1031" t="s">
        <v>9</v>
      </c>
      <c r="D1031" t="s">
        <v>31</v>
      </c>
      <c r="E1031" cm="1">
        <f t="array" ref="E1031">IF(A1031=2025,SUMPRODUCT('[3]Cap Ref'!$F$30:$AL$46,('[3]Cap Ref'!$D$30:$D$46=C1031)*('[3]Cap Ref'!$F$29:$AL$29=A1031)*('[3]Cap Ref'!$F$28:$AL$28=D1031))/4,SUMPRODUCT('[3]Cap Ref'!$F$30:$AL$46,('[3]Cap Ref'!$D$30:$D$46=C1031)*('[3]Cap Ref'!$F$29:$AL$29=A1031)*('[3]Cap Ref'!$F$28:$AL$28=D1031))/5)</f>
        <v>-8.2222457753052254</v>
      </c>
      <c r="F1031" cm="1">
        <f t="array" ref="F1031">IF(A1031=2025,SUMPRODUCT('[3]Cap Ref'!$F$71:$AL$87,('[3]Cap Ref'!$D$71:$D$87=C1031)*('[3]Cap Ref'!$F$70:$AL$70=A1031)*('[3]Cap Ref'!$F$69:$AL$69=D1031))/4,SUMPRODUCT('[3]Cap Ref'!$F$71:$AL$87,('[3]Cap Ref'!$D$71:$D$87=C1031)*('[3]Cap Ref'!$F$70:$AL$70=A1031)*('[3]Cap Ref'!$F$69:$AL$69=D1031))/5)</f>
        <v>-8.2222457753052254</v>
      </c>
      <c r="G1031">
        <f t="shared" si="16"/>
        <v>0</v>
      </c>
    </row>
    <row r="1032" spans="1:7">
      <c r="A1032">
        <v>2025</v>
      </c>
      <c r="B1032" t="s">
        <v>33</v>
      </c>
      <c r="C1032" t="s">
        <v>10</v>
      </c>
      <c r="D1032" t="s">
        <v>31</v>
      </c>
      <c r="E1032" cm="1">
        <f t="array" ref="E1032">IF(A1032=2025,SUMPRODUCT('[3]Cap Ref'!$F$30:$AL$46,('[3]Cap Ref'!$D$30:$D$46=C1032)*('[3]Cap Ref'!$F$29:$AL$29=A1032)*('[3]Cap Ref'!$F$28:$AL$28=D1032))/4,SUMPRODUCT('[3]Cap Ref'!$F$30:$AL$46,('[3]Cap Ref'!$D$30:$D$46=C1032)*('[3]Cap Ref'!$F$29:$AL$29=A1032)*('[3]Cap Ref'!$F$28:$AL$28=D1032))/5)</f>
        <v>0</v>
      </c>
      <c r="F1032" cm="1">
        <f t="array" ref="F1032">IF(A1032=2025,SUMPRODUCT('[3]Cap Ref'!$F$71:$AL$87,('[3]Cap Ref'!$D$71:$D$87=C1032)*('[3]Cap Ref'!$F$70:$AL$70=A1032)*('[3]Cap Ref'!$F$69:$AL$69=D1032))/4,SUMPRODUCT('[3]Cap Ref'!$F$71:$AL$87,('[3]Cap Ref'!$D$71:$D$87=C1032)*('[3]Cap Ref'!$F$70:$AL$70=A1032)*('[3]Cap Ref'!$F$69:$AL$69=D1032))/5)</f>
        <v>0</v>
      </c>
      <c r="G1032">
        <f t="shared" si="16"/>
        <v>0</v>
      </c>
    </row>
    <row r="1033" spans="1:7">
      <c r="A1033">
        <v>2025</v>
      </c>
      <c r="B1033" t="s">
        <v>33</v>
      </c>
      <c r="C1033" t="s">
        <v>11</v>
      </c>
      <c r="D1033" t="s">
        <v>31</v>
      </c>
      <c r="E1033" cm="1">
        <f t="array" ref="E1033">IF(A1033=2025,SUMPRODUCT('[3]Cap Ref'!$F$30:$AL$46,('[3]Cap Ref'!$D$30:$D$46=C1033)*('[3]Cap Ref'!$F$29:$AL$29=A1033)*('[3]Cap Ref'!$F$28:$AL$28=D1033))/4,SUMPRODUCT('[3]Cap Ref'!$F$30:$AL$46,('[3]Cap Ref'!$D$30:$D$46=C1033)*('[3]Cap Ref'!$F$29:$AL$29=A1033)*('[3]Cap Ref'!$F$28:$AL$28=D1033))/5)</f>
        <v>-4.8408502928253938E-2</v>
      </c>
      <c r="F1033" cm="1">
        <f t="array" ref="F1033">IF(A1033=2025,SUMPRODUCT('[3]Cap Ref'!$F$71:$AL$87,('[3]Cap Ref'!$D$71:$D$87=C1033)*('[3]Cap Ref'!$F$70:$AL$70=A1033)*('[3]Cap Ref'!$F$69:$AL$69=D1033))/4,SUMPRODUCT('[3]Cap Ref'!$F$71:$AL$87,('[3]Cap Ref'!$D$71:$D$87=C1033)*('[3]Cap Ref'!$F$70:$AL$70=A1033)*('[3]Cap Ref'!$F$69:$AL$69=D1033))/5)</f>
        <v>-4.8408502928253938E-2</v>
      </c>
      <c r="G1033">
        <f t="shared" si="16"/>
        <v>0</v>
      </c>
    </row>
    <row r="1034" spans="1:7">
      <c r="A1034">
        <v>2025</v>
      </c>
      <c r="B1034" t="s">
        <v>33</v>
      </c>
      <c r="C1034" t="s">
        <v>12</v>
      </c>
      <c r="D1034" t="s">
        <v>31</v>
      </c>
      <c r="E1034" cm="1">
        <f t="array" ref="E1034">IF(A1034=2025,SUMPRODUCT('[3]Cap Ref'!$F$30:$AL$46,('[3]Cap Ref'!$D$30:$D$46=C1034)*('[3]Cap Ref'!$F$29:$AL$29=A1034)*('[3]Cap Ref'!$F$28:$AL$28=D1034))/4,SUMPRODUCT('[3]Cap Ref'!$F$30:$AL$46,('[3]Cap Ref'!$D$30:$D$46=C1034)*('[3]Cap Ref'!$F$29:$AL$29=A1034)*('[3]Cap Ref'!$F$28:$AL$28=D1034))/5)</f>
        <v>20.107134929532606</v>
      </c>
      <c r="F1034" cm="1">
        <f t="array" ref="F1034">IF(A1034=2025,SUMPRODUCT('[3]Cap Ref'!$F$71:$AL$87,('[3]Cap Ref'!$D$71:$D$87=C1034)*('[3]Cap Ref'!$F$70:$AL$70=A1034)*('[3]Cap Ref'!$F$69:$AL$69=D1034))/4,SUMPRODUCT('[3]Cap Ref'!$F$71:$AL$87,('[3]Cap Ref'!$D$71:$D$87=C1034)*('[3]Cap Ref'!$F$70:$AL$70=A1034)*('[3]Cap Ref'!$F$69:$AL$69=D1034))/5)</f>
        <v>20.107134929532606</v>
      </c>
      <c r="G1034">
        <f t="shared" si="16"/>
        <v>0</v>
      </c>
    </row>
    <row r="1035" spans="1:7">
      <c r="A1035">
        <v>2025</v>
      </c>
      <c r="B1035" t="s">
        <v>33</v>
      </c>
      <c r="C1035" t="s">
        <v>13</v>
      </c>
      <c r="D1035" t="s">
        <v>31</v>
      </c>
      <c r="E1035" cm="1">
        <f t="array" ref="E1035">IF(A1035=2025,SUMPRODUCT('[3]Cap Ref'!$F$30:$AL$46,('[3]Cap Ref'!$D$30:$D$46=C1035)*('[3]Cap Ref'!$F$29:$AL$29=A1035)*('[3]Cap Ref'!$F$28:$AL$28=D1035))/4,SUMPRODUCT('[3]Cap Ref'!$F$30:$AL$46,('[3]Cap Ref'!$D$30:$D$46=C1035)*('[3]Cap Ref'!$F$29:$AL$29=A1035)*('[3]Cap Ref'!$F$28:$AL$28=D1035))/5)</f>
        <v>5.9833557879545154</v>
      </c>
      <c r="F1035" cm="1">
        <f t="array" ref="F1035">IF(A1035=2025,SUMPRODUCT('[3]Cap Ref'!$F$71:$AL$87,('[3]Cap Ref'!$D$71:$D$87=C1035)*('[3]Cap Ref'!$F$70:$AL$70=A1035)*('[3]Cap Ref'!$F$69:$AL$69=D1035))/4,SUMPRODUCT('[3]Cap Ref'!$F$71:$AL$87,('[3]Cap Ref'!$D$71:$D$87=C1035)*('[3]Cap Ref'!$F$70:$AL$70=A1035)*('[3]Cap Ref'!$F$69:$AL$69=D1035))/5)</f>
        <v>5.9833557879545154</v>
      </c>
      <c r="G1035">
        <f t="shared" si="16"/>
        <v>0</v>
      </c>
    </row>
    <row r="1036" spans="1:7">
      <c r="A1036">
        <v>2025</v>
      </c>
      <c r="B1036" t="s">
        <v>33</v>
      </c>
      <c r="C1036" t="s">
        <v>14</v>
      </c>
      <c r="D1036" t="s">
        <v>31</v>
      </c>
      <c r="E1036" cm="1">
        <f t="array" ref="E1036">IF(A1036=2025,SUMPRODUCT('[3]Cap Ref'!$F$30:$AL$46,('[3]Cap Ref'!$D$30:$D$46=C1036)*('[3]Cap Ref'!$F$29:$AL$29=A1036)*('[3]Cap Ref'!$F$28:$AL$28=D1036))/4,SUMPRODUCT('[3]Cap Ref'!$F$30:$AL$46,('[3]Cap Ref'!$D$30:$D$46=C1036)*('[3]Cap Ref'!$F$29:$AL$29=A1036)*('[3]Cap Ref'!$F$28:$AL$28=D1036))/5)</f>
        <v>2.7763039112681276E-7</v>
      </c>
      <c r="F1036" cm="1">
        <f t="array" ref="F1036">IF(A1036=2025,SUMPRODUCT('[3]Cap Ref'!$F$71:$AL$87,('[3]Cap Ref'!$D$71:$D$87=C1036)*('[3]Cap Ref'!$F$70:$AL$70=A1036)*('[3]Cap Ref'!$F$69:$AL$69=D1036))/4,SUMPRODUCT('[3]Cap Ref'!$F$71:$AL$87,('[3]Cap Ref'!$D$71:$D$87=C1036)*('[3]Cap Ref'!$F$70:$AL$70=A1036)*('[3]Cap Ref'!$F$69:$AL$69=D1036))/5)</f>
        <v>2.7763039112681276E-7</v>
      </c>
      <c r="G1036">
        <f t="shared" si="16"/>
        <v>0</v>
      </c>
    </row>
    <row r="1037" spans="1:7">
      <c r="A1037">
        <v>2025</v>
      </c>
      <c r="B1037" t="s">
        <v>33</v>
      </c>
      <c r="C1037" t="s">
        <v>15</v>
      </c>
      <c r="D1037" t="s">
        <v>31</v>
      </c>
      <c r="E1037" cm="1">
        <f t="array" ref="E1037">IF(A1037=2025,SUMPRODUCT('[3]Cap Ref'!$F$30:$AL$46,('[3]Cap Ref'!$D$30:$D$46=C1037)*('[3]Cap Ref'!$F$29:$AL$29=A1037)*('[3]Cap Ref'!$F$28:$AL$28=D1037))/4,SUMPRODUCT('[3]Cap Ref'!$F$30:$AL$46,('[3]Cap Ref'!$D$30:$D$46=C1037)*('[3]Cap Ref'!$F$29:$AL$29=A1037)*('[3]Cap Ref'!$F$28:$AL$28=D1037))/5)</f>
        <v>5.648675164212567</v>
      </c>
      <c r="F1037" cm="1">
        <f t="array" ref="F1037">IF(A1037=2025,SUMPRODUCT('[3]Cap Ref'!$F$71:$AL$87,('[3]Cap Ref'!$D$71:$D$87=C1037)*('[3]Cap Ref'!$F$70:$AL$70=A1037)*('[3]Cap Ref'!$F$69:$AL$69=D1037))/4,SUMPRODUCT('[3]Cap Ref'!$F$71:$AL$87,('[3]Cap Ref'!$D$71:$D$87=C1037)*('[3]Cap Ref'!$F$70:$AL$70=A1037)*('[3]Cap Ref'!$F$69:$AL$69=D1037))/5)</f>
        <v>5.648675164212567</v>
      </c>
      <c r="G1037">
        <f t="shared" si="16"/>
        <v>0</v>
      </c>
    </row>
    <row r="1038" spans="1:7">
      <c r="A1038">
        <v>2025</v>
      </c>
      <c r="B1038" t="s">
        <v>33</v>
      </c>
      <c r="C1038" t="s">
        <v>16</v>
      </c>
      <c r="D1038" t="s">
        <v>31</v>
      </c>
      <c r="E1038" cm="1">
        <f t="array" ref="E1038">IF(A1038=2025,SUMPRODUCT('[3]Cap Ref'!$F$30:$AL$46,('[3]Cap Ref'!$D$30:$D$46=C1038)*('[3]Cap Ref'!$F$29:$AL$29=A1038)*('[3]Cap Ref'!$F$28:$AL$28=D1038))/4,SUMPRODUCT('[3]Cap Ref'!$F$30:$AL$46,('[3]Cap Ref'!$D$30:$D$46=C1038)*('[3]Cap Ref'!$F$29:$AL$29=A1038)*('[3]Cap Ref'!$F$28:$AL$28=D1038))/5)</f>
        <v>0</v>
      </c>
      <c r="F1038" cm="1">
        <f t="array" ref="F1038">IF(A1038=2025,SUMPRODUCT('[3]Cap Ref'!$F$71:$AL$87,('[3]Cap Ref'!$D$71:$D$87=C1038)*('[3]Cap Ref'!$F$70:$AL$70=A1038)*('[3]Cap Ref'!$F$69:$AL$69=D1038))/4,SUMPRODUCT('[3]Cap Ref'!$F$71:$AL$87,('[3]Cap Ref'!$D$71:$D$87=C1038)*('[3]Cap Ref'!$F$70:$AL$70=A1038)*('[3]Cap Ref'!$F$69:$AL$69=D1038))/5)</f>
        <v>0</v>
      </c>
      <c r="G1038">
        <f t="shared" si="16"/>
        <v>0</v>
      </c>
    </row>
    <row r="1039" spans="1:7">
      <c r="A1039">
        <v>2030</v>
      </c>
      <c r="B1039" t="s">
        <v>33</v>
      </c>
      <c r="C1039" t="s">
        <v>0</v>
      </c>
      <c r="D1039" t="s">
        <v>31</v>
      </c>
      <c r="E1039" cm="1">
        <f t="array" ref="E1039">IF(A1039=2025,SUMPRODUCT('[3]Cap Ref'!$F$30:$AL$46,('[3]Cap Ref'!$D$30:$D$46=C1039)*('[3]Cap Ref'!$F$29:$AL$29=A1039)*('[3]Cap Ref'!$F$28:$AL$28=D1039))/4,SUMPRODUCT('[3]Cap Ref'!$F$30:$AL$46,('[3]Cap Ref'!$D$30:$D$46=C1039)*('[3]Cap Ref'!$F$29:$AL$29=A1039)*('[3]Cap Ref'!$F$28:$AL$28=D1039))/5)</f>
        <v>0</v>
      </c>
      <c r="F1039" cm="1">
        <f t="array" ref="F1039">IF(A1039=2025,SUMPRODUCT('[3]Cap Ref'!$F$71:$AL$87,('[3]Cap Ref'!$D$71:$D$87=C1039)*('[3]Cap Ref'!$F$70:$AL$70=A1039)*('[3]Cap Ref'!$F$69:$AL$69=D1039))/4,SUMPRODUCT('[3]Cap Ref'!$F$71:$AL$87,('[3]Cap Ref'!$D$71:$D$87=C1039)*('[3]Cap Ref'!$F$70:$AL$70=A1039)*('[3]Cap Ref'!$F$69:$AL$69=D1039))/5)</f>
        <v>0</v>
      </c>
      <c r="G1039">
        <f t="shared" si="16"/>
        <v>0</v>
      </c>
    </row>
    <row r="1040" spans="1:7">
      <c r="A1040">
        <v>2030</v>
      </c>
      <c r="B1040" t="s">
        <v>33</v>
      </c>
      <c r="C1040" t="s">
        <v>1</v>
      </c>
      <c r="D1040" t="s">
        <v>31</v>
      </c>
      <c r="E1040" cm="1">
        <f t="array" ref="E1040">IF(A1040=2025,SUMPRODUCT('[3]Cap Ref'!$F$30:$AL$46,('[3]Cap Ref'!$D$30:$D$46=C1040)*('[3]Cap Ref'!$F$29:$AL$29=A1040)*('[3]Cap Ref'!$F$28:$AL$28=D1040))/4,SUMPRODUCT('[3]Cap Ref'!$F$30:$AL$46,('[3]Cap Ref'!$D$30:$D$46=C1040)*('[3]Cap Ref'!$F$29:$AL$29=A1040)*('[3]Cap Ref'!$F$28:$AL$28=D1040))/5)</f>
        <v>5.6860738339992167E-11</v>
      </c>
      <c r="F1040" cm="1">
        <f t="array" ref="F1040">IF(A1040=2025,SUMPRODUCT('[3]Cap Ref'!$F$71:$AL$87,('[3]Cap Ref'!$D$71:$D$87=C1040)*('[3]Cap Ref'!$F$70:$AL$70=A1040)*('[3]Cap Ref'!$F$69:$AL$69=D1040))/4,SUMPRODUCT('[3]Cap Ref'!$F$71:$AL$87,('[3]Cap Ref'!$D$71:$D$87=C1040)*('[3]Cap Ref'!$F$70:$AL$70=A1040)*('[3]Cap Ref'!$F$69:$AL$69=D1040))/5)</f>
        <v>5.6860738339992167E-11</v>
      </c>
      <c r="G1040">
        <f t="shared" si="16"/>
        <v>0</v>
      </c>
    </row>
    <row r="1041" spans="1:7">
      <c r="A1041">
        <v>2030</v>
      </c>
      <c r="B1041" t="s">
        <v>33</v>
      </c>
      <c r="C1041" t="s">
        <v>2</v>
      </c>
      <c r="D1041" t="s">
        <v>31</v>
      </c>
      <c r="E1041" cm="1">
        <f t="array" ref="E1041">IF(A1041=2025,SUMPRODUCT('[3]Cap Ref'!$F$30:$AL$46,('[3]Cap Ref'!$D$30:$D$46=C1041)*('[3]Cap Ref'!$F$29:$AL$29=A1041)*('[3]Cap Ref'!$F$28:$AL$28=D1041))/4,SUMPRODUCT('[3]Cap Ref'!$F$30:$AL$46,('[3]Cap Ref'!$D$30:$D$46=C1041)*('[3]Cap Ref'!$F$29:$AL$29=A1041)*('[3]Cap Ref'!$F$28:$AL$28=D1041))/5)</f>
        <v>0</v>
      </c>
      <c r="F1041" cm="1">
        <f t="array" ref="F1041">IF(A1041=2025,SUMPRODUCT('[3]Cap Ref'!$F$71:$AL$87,('[3]Cap Ref'!$D$71:$D$87=C1041)*('[3]Cap Ref'!$F$70:$AL$70=A1041)*('[3]Cap Ref'!$F$69:$AL$69=D1041))/4,SUMPRODUCT('[3]Cap Ref'!$F$71:$AL$87,('[3]Cap Ref'!$D$71:$D$87=C1041)*('[3]Cap Ref'!$F$70:$AL$70=A1041)*('[3]Cap Ref'!$F$69:$AL$69=D1041))/5)</f>
        <v>0</v>
      </c>
      <c r="G1041">
        <f t="shared" si="16"/>
        <v>0</v>
      </c>
    </row>
    <row r="1042" spans="1:7">
      <c r="A1042">
        <v>2030</v>
      </c>
      <c r="B1042" t="s">
        <v>33</v>
      </c>
      <c r="C1042" t="s">
        <v>3</v>
      </c>
      <c r="D1042" t="s">
        <v>31</v>
      </c>
      <c r="E1042" cm="1">
        <f t="array" ref="E1042">IF(A1042=2025,SUMPRODUCT('[3]Cap Ref'!$F$30:$AL$46,('[3]Cap Ref'!$D$30:$D$46=C1042)*('[3]Cap Ref'!$F$29:$AL$29=A1042)*('[3]Cap Ref'!$F$28:$AL$28=D1042))/4,SUMPRODUCT('[3]Cap Ref'!$F$30:$AL$46,('[3]Cap Ref'!$D$30:$D$46=C1042)*('[3]Cap Ref'!$F$29:$AL$29=A1042)*('[3]Cap Ref'!$F$28:$AL$28=D1042))/5)</f>
        <v>1.773500815319622E-2</v>
      </c>
      <c r="F1042" cm="1">
        <f t="array" ref="F1042">IF(A1042=2025,SUMPRODUCT('[3]Cap Ref'!$F$71:$AL$87,('[3]Cap Ref'!$D$71:$D$87=C1042)*('[3]Cap Ref'!$F$70:$AL$70=A1042)*('[3]Cap Ref'!$F$69:$AL$69=D1042))/4,SUMPRODUCT('[3]Cap Ref'!$F$71:$AL$87,('[3]Cap Ref'!$D$71:$D$87=C1042)*('[3]Cap Ref'!$F$70:$AL$70=A1042)*('[3]Cap Ref'!$F$69:$AL$69=D1042))/5)</f>
        <v>1.773500815319622E-2</v>
      </c>
      <c r="G1042">
        <f t="shared" si="16"/>
        <v>0</v>
      </c>
    </row>
    <row r="1043" spans="1:7">
      <c r="A1043">
        <v>2030</v>
      </c>
      <c r="B1043" t="s">
        <v>33</v>
      </c>
      <c r="C1043" t="s">
        <v>4</v>
      </c>
      <c r="D1043" t="s">
        <v>31</v>
      </c>
      <c r="E1043" cm="1">
        <f t="array" ref="E1043">IF(A1043=2025,SUMPRODUCT('[3]Cap Ref'!$F$30:$AL$46,('[3]Cap Ref'!$D$30:$D$46=C1043)*('[3]Cap Ref'!$F$29:$AL$29=A1043)*('[3]Cap Ref'!$F$28:$AL$28=D1043))/4,SUMPRODUCT('[3]Cap Ref'!$F$30:$AL$46,('[3]Cap Ref'!$D$30:$D$46=C1043)*('[3]Cap Ref'!$F$29:$AL$29=A1043)*('[3]Cap Ref'!$F$28:$AL$28=D1043))/5)</f>
        <v>7.6669253079591611E-9</v>
      </c>
      <c r="F1043" cm="1">
        <f t="array" ref="F1043">IF(A1043=2025,SUMPRODUCT('[3]Cap Ref'!$F$71:$AL$87,('[3]Cap Ref'!$D$71:$D$87=C1043)*('[3]Cap Ref'!$F$70:$AL$70=A1043)*('[3]Cap Ref'!$F$69:$AL$69=D1043))/4,SUMPRODUCT('[3]Cap Ref'!$F$71:$AL$87,('[3]Cap Ref'!$D$71:$D$87=C1043)*('[3]Cap Ref'!$F$70:$AL$70=A1043)*('[3]Cap Ref'!$F$69:$AL$69=D1043))/5)</f>
        <v>7.6669253079591611E-9</v>
      </c>
      <c r="G1043">
        <f t="shared" si="16"/>
        <v>0</v>
      </c>
    </row>
    <row r="1044" spans="1:7">
      <c r="A1044">
        <v>2030</v>
      </c>
      <c r="B1044" t="s">
        <v>33</v>
      </c>
      <c r="C1044" t="s">
        <v>5</v>
      </c>
      <c r="D1044" t="s">
        <v>31</v>
      </c>
      <c r="E1044" cm="1">
        <f t="array" ref="E1044">IF(A1044=2025,SUMPRODUCT('[3]Cap Ref'!$F$30:$AL$46,('[3]Cap Ref'!$D$30:$D$46=C1044)*('[3]Cap Ref'!$F$29:$AL$29=A1044)*('[3]Cap Ref'!$F$28:$AL$28=D1044))/4,SUMPRODUCT('[3]Cap Ref'!$F$30:$AL$46,('[3]Cap Ref'!$D$30:$D$46=C1044)*('[3]Cap Ref'!$F$29:$AL$29=A1044)*('[3]Cap Ref'!$F$28:$AL$28=D1044))/5)</f>
        <v>-10.228367918424629</v>
      </c>
      <c r="F1044" cm="1">
        <f t="array" ref="F1044">IF(A1044=2025,SUMPRODUCT('[3]Cap Ref'!$F$71:$AL$87,('[3]Cap Ref'!$D$71:$D$87=C1044)*('[3]Cap Ref'!$F$70:$AL$70=A1044)*('[3]Cap Ref'!$F$69:$AL$69=D1044))/4,SUMPRODUCT('[3]Cap Ref'!$F$71:$AL$87,('[3]Cap Ref'!$D$71:$D$87=C1044)*('[3]Cap Ref'!$F$70:$AL$70=A1044)*('[3]Cap Ref'!$F$69:$AL$69=D1044))/5)</f>
        <v>-10.228367918424629</v>
      </c>
      <c r="G1044">
        <f t="shared" si="16"/>
        <v>0</v>
      </c>
    </row>
    <row r="1045" spans="1:7">
      <c r="A1045">
        <v>2030</v>
      </c>
      <c r="B1045" t="s">
        <v>33</v>
      </c>
      <c r="C1045" t="s">
        <v>6</v>
      </c>
      <c r="D1045" t="s">
        <v>31</v>
      </c>
      <c r="E1045" cm="1">
        <f t="array" ref="E1045">IF(A1045=2025,SUMPRODUCT('[3]Cap Ref'!$F$30:$AL$46,('[3]Cap Ref'!$D$30:$D$46=C1045)*('[3]Cap Ref'!$F$29:$AL$29=A1045)*('[3]Cap Ref'!$F$28:$AL$28=D1045))/4,SUMPRODUCT('[3]Cap Ref'!$F$30:$AL$46,('[3]Cap Ref'!$D$30:$D$46=C1045)*('[3]Cap Ref'!$F$29:$AL$29=A1045)*('[3]Cap Ref'!$F$28:$AL$28=D1045))/5)</f>
        <v>1.6986422799926424E-7</v>
      </c>
      <c r="F1045" cm="1">
        <f t="array" ref="F1045">IF(A1045=2025,SUMPRODUCT('[3]Cap Ref'!$F$71:$AL$87,('[3]Cap Ref'!$D$71:$D$87=C1045)*('[3]Cap Ref'!$F$70:$AL$70=A1045)*('[3]Cap Ref'!$F$69:$AL$69=D1045))/4,SUMPRODUCT('[3]Cap Ref'!$F$71:$AL$87,('[3]Cap Ref'!$D$71:$D$87=C1045)*('[3]Cap Ref'!$F$70:$AL$70=A1045)*('[3]Cap Ref'!$F$69:$AL$69=D1045))/5)</f>
        <v>1.6986422799926424E-7</v>
      </c>
      <c r="G1045">
        <f t="shared" si="16"/>
        <v>0</v>
      </c>
    </row>
    <row r="1046" spans="1:7">
      <c r="A1046">
        <v>2030</v>
      </c>
      <c r="B1046" t="s">
        <v>33</v>
      </c>
      <c r="C1046" t="s">
        <v>7</v>
      </c>
      <c r="D1046" t="s">
        <v>31</v>
      </c>
      <c r="E1046" cm="1">
        <f t="array" ref="E1046">IF(A1046=2025,SUMPRODUCT('[3]Cap Ref'!$F$30:$AL$46,('[3]Cap Ref'!$D$30:$D$46=C1046)*('[3]Cap Ref'!$F$29:$AL$29=A1046)*('[3]Cap Ref'!$F$28:$AL$28=D1046))/4,SUMPRODUCT('[3]Cap Ref'!$F$30:$AL$46,('[3]Cap Ref'!$D$30:$D$46=C1046)*('[3]Cap Ref'!$F$29:$AL$29=A1046)*('[3]Cap Ref'!$F$28:$AL$28=D1046))/5)</f>
        <v>4.1285390644328572</v>
      </c>
      <c r="F1046" cm="1">
        <f t="array" ref="F1046">IF(A1046=2025,SUMPRODUCT('[3]Cap Ref'!$F$71:$AL$87,('[3]Cap Ref'!$D$71:$D$87=C1046)*('[3]Cap Ref'!$F$70:$AL$70=A1046)*('[3]Cap Ref'!$F$69:$AL$69=D1046))/4,SUMPRODUCT('[3]Cap Ref'!$F$71:$AL$87,('[3]Cap Ref'!$D$71:$D$87=C1046)*('[3]Cap Ref'!$F$70:$AL$70=A1046)*('[3]Cap Ref'!$F$69:$AL$69=D1046))/5)</f>
        <v>4.1285390644328572</v>
      </c>
      <c r="G1046">
        <f t="shared" si="16"/>
        <v>0</v>
      </c>
    </row>
    <row r="1047" spans="1:7">
      <c r="A1047">
        <v>2030</v>
      </c>
      <c r="B1047" t="s">
        <v>33</v>
      </c>
      <c r="C1047" t="s">
        <v>8</v>
      </c>
      <c r="D1047" t="s">
        <v>31</v>
      </c>
      <c r="E1047" cm="1">
        <f t="array" ref="E1047">IF(A1047=2025,SUMPRODUCT('[3]Cap Ref'!$F$30:$AL$46,('[3]Cap Ref'!$D$30:$D$46=C1047)*('[3]Cap Ref'!$F$29:$AL$29=A1047)*('[3]Cap Ref'!$F$28:$AL$28=D1047))/4,SUMPRODUCT('[3]Cap Ref'!$F$30:$AL$46,('[3]Cap Ref'!$D$30:$D$46=C1047)*('[3]Cap Ref'!$F$29:$AL$29=A1047)*('[3]Cap Ref'!$F$28:$AL$28=D1047))/5)</f>
        <v>2.8271534418452939E-7</v>
      </c>
      <c r="F1047" cm="1">
        <f t="array" ref="F1047">IF(A1047=2025,SUMPRODUCT('[3]Cap Ref'!$F$71:$AL$87,('[3]Cap Ref'!$D$71:$D$87=C1047)*('[3]Cap Ref'!$F$70:$AL$70=A1047)*('[3]Cap Ref'!$F$69:$AL$69=D1047))/4,SUMPRODUCT('[3]Cap Ref'!$F$71:$AL$87,('[3]Cap Ref'!$D$71:$D$87=C1047)*('[3]Cap Ref'!$F$70:$AL$70=A1047)*('[3]Cap Ref'!$F$69:$AL$69=D1047))/5)</f>
        <v>2.8271534418452939E-7</v>
      </c>
      <c r="G1047">
        <f t="shared" si="16"/>
        <v>0</v>
      </c>
    </row>
    <row r="1048" spans="1:7">
      <c r="A1048">
        <v>2030</v>
      </c>
      <c r="B1048" t="s">
        <v>33</v>
      </c>
      <c r="C1048" t="s">
        <v>9</v>
      </c>
      <c r="D1048" t="s">
        <v>31</v>
      </c>
      <c r="E1048" cm="1">
        <f t="array" ref="E1048">IF(A1048=2025,SUMPRODUCT('[3]Cap Ref'!$F$30:$AL$46,('[3]Cap Ref'!$D$30:$D$46=C1048)*('[3]Cap Ref'!$F$29:$AL$29=A1048)*('[3]Cap Ref'!$F$28:$AL$28=D1048))/4,SUMPRODUCT('[3]Cap Ref'!$F$30:$AL$46,('[3]Cap Ref'!$D$30:$D$46=C1048)*('[3]Cap Ref'!$F$29:$AL$29=A1048)*('[3]Cap Ref'!$F$28:$AL$28=D1048))/5)</f>
        <v>-1.5256322575992498</v>
      </c>
      <c r="F1048" cm="1">
        <f t="array" ref="F1048">IF(A1048=2025,SUMPRODUCT('[3]Cap Ref'!$F$71:$AL$87,('[3]Cap Ref'!$D$71:$D$87=C1048)*('[3]Cap Ref'!$F$70:$AL$70=A1048)*('[3]Cap Ref'!$F$69:$AL$69=D1048))/4,SUMPRODUCT('[3]Cap Ref'!$F$71:$AL$87,('[3]Cap Ref'!$D$71:$D$87=C1048)*('[3]Cap Ref'!$F$70:$AL$70=A1048)*('[3]Cap Ref'!$F$69:$AL$69=D1048))/5)</f>
        <v>-1.5256322575992498</v>
      </c>
      <c r="G1048">
        <f t="shared" si="16"/>
        <v>0</v>
      </c>
    </row>
    <row r="1049" spans="1:7">
      <c r="A1049">
        <v>2030</v>
      </c>
      <c r="B1049" t="s">
        <v>33</v>
      </c>
      <c r="C1049" t="s">
        <v>10</v>
      </c>
      <c r="D1049" t="s">
        <v>31</v>
      </c>
      <c r="E1049" cm="1">
        <f t="array" ref="E1049">IF(A1049=2025,SUMPRODUCT('[3]Cap Ref'!$F$30:$AL$46,('[3]Cap Ref'!$D$30:$D$46=C1049)*('[3]Cap Ref'!$F$29:$AL$29=A1049)*('[3]Cap Ref'!$F$28:$AL$28=D1049))/4,SUMPRODUCT('[3]Cap Ref'!$F$30:$AL$46,('[3]Cap Ref'!$D$30:$D$46=C1049)*('[3]Cap Ref'!$F$29:$AL$29=A1049)*('[3]Cap Ref'!$F$28:$AL$28=D1049))/5)</f>
        <v>0</v>
      </c>
      <c r="F1049" cm="1">
        <f t="array" ref="F1049">IF(A1049=2025,SUMPRODUCT('[3]Cap Ref'!$F$71:$AL$87,('[3]Cap Ref'!$D$71:$D$87=C1049)*('[3]Cap Ref'!$F$70:$AL$70=A1049)*('[3]Cap Ref'!$F$69:$AL$69=D1049))/4,SUMPRODUCT('[3]Cap Ref'!$F$71:$AL$87,('[3]Cap Ref'!$D$71:$D$87=C1049)*('[3]Cap Ref'!$F$70:$AL$70=A1049)*('[3]Cap Ref'!$F$69:$AL$69=D1049))/5)</f>
        <v>0</v>
      </c>
      <c r="G1049">
        <f t="shared" si="16"/>
        <v>0</v>
      </c>
    </row>
    <row r="1050" spans="1:7">
      <c r="A1050">
        <v>2030</v>
      </c>
      <c r="B1050" t="s">
        <v>33</v>
      </c>
      <c r="C1050" t="s">
        <v>11</v>
      </c>
      <c r="D1050" t="s">
        <v>31</v>
      </c>
      <c r="E1050" cm="1">
        <f t="array" ref="E1050">IF(A1050=2025,SUMPRODUCT('[3]Cap Ref'!$F$30:$AL$46,('[3]Cap Ref'!$D$30:$D$46=C1050)*('[3]Cap Ref'!$F$29:$AL$29=A1050)*('[3]Cap Ref'!$F$28:$AL$28=D1050))/4,SUMPRODUCT('[3]Cap Ref'!$F$30:$AL$46,('[3]Cap Ref'!$D$30:$D$46=C1050)*('[3]Cap Ref'!$F$29:$AL$29=A1050)*('[3]Cap Ref'!$F$28:$AL$28=D1050))/5)</f>
        <v>3.8640003167950852</v>
      </c>
      <c r="F1050" cm="1">
        <f t="array" ref="F1050">IF(A1050=2025,SUMPRODUCT('[3]Cap Ref'!$F$71:$AL$87,('[3]Cap Ref'!$D$71:$D$87=C1050)*('[3]Cap Ref'!$F$70:$AL$70=A1050)*('[3]Cap Ref'!$F$69:$AL$69=D1050))/4,SUMPRODUCT('[3]Cap Ref'!$F$71:$AL$87,('[3]Cap Ref'!$D$71:$D$87=C1050)*('[3]Cap Ref'!$F$70:$AL$70=A1050)*('[3]Cap Ref'!$F$69:$AL$69=D1050))/5)</f>
        <v>3.8640003167950852</v>
      </c>
      <c r="G1050">
        <f t="shared" si="16"/>
        <v>0</v>
      </c>
    </row>
    <row r="1051" spans="1:7">
      <c r="A1051">
        <v>2030</v>
      </c>
      <c r="B1051" t="s">
        <v>33</v>
      </c>
      <c r="C1051" t="s">
        <v>12</v>
      </c>
      <c r="D1051" t="s">
        <v>31</v>
      </c>
      <c r="E1051" cm="1">
        <f t="array" ref="E1051">IF(A1051=2025,SUMPRODUCT('[3]Cap Ref'!$F$30:$AL$46,('[3]Cap Ref'!$D$30:$D$46=C1051)*('[3]Cap Ref'!$F$29:$AL$29=A1051)*('[3]Cap Ref'!$F$28:$AL$28=D1051))/4,SUMPRODUCT('[3]Cap Ref'!$F$30:$AL$46,('[3]Cap Ref'!$D$30:$D$46=C1051)*('[3]Cap Ref'!$F$29:$AL$29=A1051)*('[3]Cap Ref'!$F$28:$AL$28=D1051))/5)</f>
        <v>1.0165516124048053</v>
      </c>
      <c r="F1051" cm="1">
        <f t="array" ref="F1051">IF(A1051=2025,SUMPRODUCT('[3]Cap Ref'!$F$71:$AL$87,('[3]Cap Ref'!$D$71:$D$87=C1051)*('[3]Cap Ref'!$F$70:$AL$70=A1051)*('[3]Cap Ref'!$F$69:$AL$69=D1051))/4,SUMPRODUCT('[3]Cap Ref'!$F$71:$AL$87,('[3]Cap Ref'!$D$71:$D$87=C1051)*('[3]Cap Ref'!$F$70:$AL$70=A1051)*('[3]Cap Ref'!$F$69:$AL$69=D1051))/5)</f>
        <v>1.0165516124048053</v>
      </c>
      <c r="G1051">
        <f t="shared" si="16"/>
        <v>0</v>
      </c>
    </row>
    <row r="1052" spans="1:7">
      <c r="A1052">
        <v>2030</v>
      </c>
      <c r="B1052" t="s">
        <v>33</v>
      </c>
      <c r="C1052" t="s">
        <v>13</v>
      </c>
      <c r="D1052" t="s">
        <v>31</v>
      </c>
      <c r="E1052" cm="1">
        <f t="array" ref="E1052">IF(A1052=2025,SUMPRODUCT('[3]Cap Ref'!$F$30:$AL$46,('[3]Cap Ref'!$D$30:$D$46=C1052)*('[3]Cap Ref'!$F$29:$AL$29=A1052)*('[3]Cap Ref'!$F$28:$AL$28=D1052))/4,SUMPRODUCT('[3]Cap Ref'!$F$30:$AL$46,('[3]Cap Ref'!$D$30:$D$46=C1052)*('[3]Cap Ref'!$F$29:$AL$29=A1052)*('[3]Cap Ref'!$F$28:$AL$28=D1052))/5)</f>
        <v>4.3941381215039881</v>
      </c>
      <c r="F1052" cm="1">
        <f t="array" ref="F1052">IF(A1052=2025,SUMPRODUCT('[3]Cap Ref'!$F$71:$AL$87,('[3]Cap Ref'!$D$71:$D$87=C1052)*('[3]Cap Ref'!$F$70:$AL$70=A1052)*('[3]Cap Ref'!$F$69:$AL$69=D1052))/4,SUMPRODUCT('[3]Cap Ref'!$F$71:$AL$87,('[3]Cap Ref'!$D$71:$D$87=C1052)*('[3]Cap Ref'!$F$70:$AL$70=A1052)*('[3]Cap Ref'!$F$69:$AL$69=D1052))/5)</f>
        <v>4.3941381215039881</v>
      </c>
      <c r="G1052">
        <f t="shared" si="16"/>
        <v>0</v>
      </c>
    </row>
    <row r="1053" spans="1:7">
      <c r="A1053">
        <v>2030</v>
      </c>
      <c r="B1053" t="s">
        <v>33</v>
      </c>
      <c r="C1053" t="s">
        <v>14</v>
      </c>
      <c r="D1053" t="s">
        <v>31</v>
      </c>
      <c r="E1053" cm="1">
        <f t="array" ref="E1053">IF(A1053=2025,SUMPRODUCT('[3]Cap Ref'!$F$30:$AL$46,('[3]Cap Ref'!$D$30:$D$46=C1053)*('[3]Cap Ref'!$F$29:$AL$29=A1053)*('[3]Cap Ref'!$F$28:$AL$28=D1053))/4,SUMPRODUCT('[3]Cap Ref'!$F$30:$AL$46,('[3]Cap Ref'!$D$30:$D$46=C1053)*('[3]Cap Ref'!$F$29:$AL$29=A1053)*('[3]Cap Ref'!$F$28:$AL$28=D1053))/5)</f>
        <v>1.495829980554145E-7</v>
      </c>
      <c r="F1053" cm="1">
        <f t="array" ref="F1053">IF(A1053=2025,SUMPRODUCT('[3]Cap Ref'!$F$71:$AL$87,('[3]Cap Ref'!$D$71:$D$87=C1053)*('[3]Cap Ref'!$F$70:$AL$70=A1053)*('[3]Cap Ref'!$F$69:$AL$69=D1053))/4,SUMPRODUCT('[3]Cap Ref'!$F$71:$AL$87,('[3]Cap Ref'!$D$71:$D$87=C1053)*('[3]Cap Ref'!$F$70:$AL$70=A1053)*('[3]Cap Ref'!$F$69:$AL$69=D1053))/5)</f>
        <v>1.495829980554145E-7</v>
      </c>
      <c r="G1053">
        <f t="shared" si="16"/>
        <v>0</v>
      </c>
    </row>
    <row r="1054" spans="1:7">
      <c r="A1054">
        <v>2030</v>
      </c>
      <c r="B1054" t="s">
        <v>33</v>
      </c>
      <c r="C1054" t="s">
        <v>15</v>
      </c>
      <c r="D1054" t="s">
        <v>31</v>
      </c>
      <c r="E1054" cm="1">
        <f t="array" ref="E1054">IF(A1054=2025,SUMPRODUCT('[3]Cap Ref'!$F$30:$AL$46,('[3]Cap Ref'!$D$30:$D$46=C1054)*('[3]Cap Ref'!$F$29:$AL$29=A1054)*('[3]Cap Ref'!$F$28:$AL$28=D1054))/4,SUMPRODUCT('[3]Cap Ref'!$F$30:$AL$46,('[3]Cap Ref'!$D$30:$D$46=C1054)*('[3]Cap Ref'!$F$29:$AL$29=A1054)*('[3]Cap Ref'!$F$28:$AL$28=D1054))/5)</f>
        <v>0.42682955391657201</v>
      </c>
      <c r="F1054" cm="1">
        <f t="array" ref="F1054">IF(A1054=2025,SUMPRODUCT('[3]Cap Ref'!$F$71:$AL$87,('[3]Cap Ref'!$D$71:$D$87=C1054)*('[3]Cap Ref'!$F$70:$AL$70=A1054)*('[3]Cap Ref'!$F$69:$AL$69=D1054))/4,SUMPRODUCT('[3]Cap Ref'!$F$71:$AL$87,('[3]Cap Ref'!$D$71:$D$87=C1054)*('[3]Cap Ref'!$F$70:$AL$70=A1054)*('[3]Cap Ref'!$F$69:$AL$69=D1054))/5)</f>
        <v>0.42682955391657201</v>
      </c>
      <c r="G1054">
        <f t="shared" si="16"/>
        <v>0</v>
      </c>
    </row>
    <row r="1055" spans="1:7">
      <c r="A1055">
        <v>2030</v>
      </c>
      <c r="B1055" t="s">
        <v>33</v>
      </c>
      <c r="C1055" t="s">
        <v>16</v>
      </c>
      <c r="D1055" t="s">
        <v>31</v>
      </c>
      <c r="E1055" cm="1">
        <f t="array" ref="E1055">IF(A1055=2025,SUMPRODUCT('[3]Cap Ref'!$F$30:$AL$46,('[3]Cap Ref'!$D$30:$D$46=C1055)*('[3]Cap Ref'!$F$29:$AL$29=A1055)*('[3]Cap Ref'!$F$28:$AL$28=D1055))/4,SUMPRODUCT('[3]Cap Ref'!$F$30:$AL$46,('[3]Cap Ref'!$D$30:$D$46=C1055)*('[3]Cap Ref'!$F$29:$AL$29=A1055)*('[3]Cap Ref'!$F$28:$AL$28=D1055))/5)</f>
        <v>0</v>
      </c>
      <c r="F1055" cm="1">
        <f t="array" ref="F1055">IF(A1055=2025,SUMPRODUCT('[3]Cap Ref'!$F$71:$AL$87,('[3]Cap Ref'!$D$71:$D$87=C1055)*('[3]Cap Ref'!$F$70:$AL$70=A1055)*('[3]Cap Ref'!$F$69:$AL$69=D1055))/4,SUMPRODUCT('[3]Cap Ref'!$F$71:$AL$87,('[3]Cap Ref'!$D$71:$D$87=C1055)*('[3]Cap Ref'!$F$70:$AL$70=A1055)*('[3]Cap Ref'!$F$69:$AL$69=D1055))/5)</f>
        <v>0</v>
      </c>
      <c r="G1055">
        <f t="shared" si="16"/>
        <v>0</v>
      </c>
    </row>
    <row r="1056" spans="1:7">
      <c r="A1056">
        <v>2035</v>
      </c>
      <c r="B1056" t="s">
        <v>33</v>
      </c>
      <c r="C1056" t="s">
        <v>0</v>
      </c>
      <c r="D1056" t="s">
        <v>31</v>
      </c>
      <c r="E1056" cm="1">
        <f t="array" ref="E1056">IF(A1056=2025,SUMPRODUCT('[3]Cap Ref'!$F$30:$AL$46,('[3]Cap Ref'!$D$30:$D$46=C1056)*('[3]Cap Ref'!$F$29:$AL$29=A1056)*('[3]Cap Ref'!$F$28:$AL$28=D1056))/4,SUMPRODUCT('[3]Cap Ref'!$F$30:$AL$46,('[3]Cap Ref'!$D$30:$D$46=C1056)*('[3]Cap Ref'!$F$29:$AL$29=A1056)*('[3]Cap Ref'!$F$28:$AL$28=D1056))/5)</f>
        <v>0</v>
      </c>
      <c r="F1056" cm="1">
        <f t="array" ref="F1056">IF(A1056=2025,SUMPRODUCT('[3]Cap Ref'!$F$71:$AL$87,('[3]Cap Ref'!$D$71:$D$87=C1056)*('[3]Cap Ref'!$F$70:$AL$70=A1056)*('[3]Cap Ref'!$F$69:$AL$69=D1056))/4,SUMPRODUCT('[3]Cap Ref'!$F$71:$AL$87,('[3]Cap Ref'!$D$71:$D$87=C1056)*('[3]Cap Ref'!$F$70:$AL$70=A1056)*('[3]Cap Ref'!$F$69:$AL$69=D1056))/5)</f>
        <v>0</v>
      </c>
      <c r="G1056">
        <f t="shared" si="16"/>
        <v>0</v>
      </c>
    </row>
    <row r="1057" spans="1:7">
      <c r="A1057">
        <v>2035</v>
      </c>
      <c r="B1057" t="s">
        <v>33</v>
      </c>
      <c r="C1057" t="s">
        <v>1</v>
      </c>
      <c r="D1057" t="s">
        <v>31</v>
      </c>
      <c r="E1057" cm="1">
        <f t="array" ref="E1057">IF(A1057=2025,SUMPRODUCT('[3]Cap Ref'!$F$30:$AL$46,('[3]Cap Ref'!$D$30:$D$46=C1057)*('[3]Cap Ref'!$F$29:$AL$29=A1057)*('[3]Cap Ref'!$F$28:$AL$28=D1057))/4,SUMPRODUCT('[3]Cap Ref'!$F$30:$AL$46,('[3]Cap Ref'!$D$30:$D$46=C1057)*('[3]Cap Ref'!$F$29:$AL$29=A1057)*('[3]Cap Ref'!$F$28:$AL$28=D1057))/5)</f>
        <v>5.6942006665394729E-11</v>
      </c>
      <c r="F1057" cm="1">
        <f t="array" ref="F1057">IF(A1057=2025,SUMPRODUCT('[3]Cap Ref'!$F$71:$AL$87,('[3]Cap Ref'!$D$71:$D$87=C1057)*('[3]Cap Ref'!$F$70:$AL$70=A1057)*('[3]Cap Ref'!$F$69:$AL$69=D1057))/4,SUMPRODUCT('[3]Cap Ref'!$F$71:$AL$87,('[3]Cap Ref'!$D$71:$D$87=C1057)*('[3]Cap Ref'!$F$70:$AL$70=A1057)*('[3]Cap Ref'!$F$69:$AL$69=D1057))/5)</f>
        <v>5.6942006665394729E-11</v>
      </c>
      <c r="G1057">
        <f t="shared" si="16"/>
        <v>0</v>
      </c>
    </row>
    <row r="1058" spans="1:7">
      <c r="A1058">
        <v>2035</v>
      </c>
      <c r="B1058" t="s">
        <v>33</v>
      </c>
      <c r="C1058" t="s">
        <v>2</v>
      </c>
      <c r="D1058" t="s">
        <v>31</v>
      </c>
      <c r="E1058" cm="1">
        <f t="array" ref="E1058">IF(A1058=2025,SUMPRODUCT('[3]Cap Ref'!$F$30:$AL$46,('[3]Cap Ref'!$D$30:$D$46=C1058)*('[3]Cap Ref'!$F$29:$AL$29=A1058)*('[3]Cap Ref'!$F$28:$AL$28=D1058))/4,SUMPRODUCT('[3]Cap Ref'!$F$30:$AL$46,('[3]Cap Ref'!$D$30:$D$46=C1058)*('[3]Cap Ref'!$F$29:$AL$29=A1058)*('[3]Cap Ref'!$F$28:$AL$28=D1058))/5)</f>
        <v>0</v>
      </c>
      <c r="F1058" cm="1">
        <f t="array" ref="F1058">IF(A1058=2025,SUMPRODUCT('[3]Cap Ref'!$F$71:$AL$87,('[3]Cap Ref'!$D$71:$D$87=C1058)*('[3]Cap Ref'!$F$70:$AL$70=A1058)*('[3]Cap Ref'!$F$69:$AL$69=D1058))/4,SUMPRODUCT('[3]Cap Ref'!$F$71:$AL$87,('[3]Cap Ref'!$D$71:$D$87=C1058)*('[3]Cap Ref'!$F$70:$AL$70=A1058)*('[3]Cap Ref'!$F$69:$AL$69=D1058))/5)</f>
        <v>0</v>
      </c>
      <c r="G1058">
        <f t="shared" si="16"/>
        <v>0</v>
      </c>
    </row>
    <row r="1059" spans="1:7">
      <c r="A1059">
        <v>2035</v>
      </c>
      <c r="B1059" t="s">
        <v>33</v>
      </c>
      <c r="C1059" t="s">
        <v>3</v>
      </c>
      <c r="D1059" t="s">
        <v>31</v>
      </c>
      <c r="E1059" cm="1">
        <f t="array" ref="E1059">IF(A1059=2025,SUMPRODUCT('[3]Cap Ref'!$F$30:$AL$46,('[3]Cap Ref'!$D$30:$D$46=C1059)*('[3]Cap Ref'!$F$29:$AL$29=A1059)*('[3]Cap Ref'!$F$28:$AL$28=D1059))/4,SUMPRODUCT('[3]Cap Ref'!$F$30:$AL$46,('[3]Cap Ref'!$D$30:$D$46=C1059)*('[3]Cap Ref'!$F$29:$AL$29=A1059)*('[3]Cap Ref'!$F$28:$AL$28=D1059))/5)</f>
        <v>1.6805141991494566E-2</v>
      </c>
      <c r="F1059" cm="1">
        <f t="array" ref="F1059">IF(A1059=2025,SUMPRODUCT('[3]Cap Ref'!$F$71:$AL$87,('[3]Cap Ref'!$D$71:$D$87=C1059)*('[3]Cap Ref'!$F$70:$AL$70=A1059)*('[3]Cap Ref'!$F$69:$AL$69=D1059))/4,SUMPRODUCT('[3]Cap Ref'!$F$71:$AL$87,('[3]Cap Ref'!$D$71:$D$87=C1059)*('[3]Cap Ref'!$F$70:$AL$70=A1059)*('[3]Cap Ref'!$F$69:$AL$69=D1059))/5)</f>
        <v>1.6805141991494566E-2</v>
      </c>
      <c r="G1059">
        <f t="shared" si="16"/>
        <v>0</v>
      </c>
    </row>
    <row r="1060" spans="1:7">
      <c r="A1060">
        <v>2035</v>
      </c>
      <c r="B1060" t="s">
        <v>33</v>
      </c>
      <c r="C1060" t="s">
        <v>4</v>
      </c>
      <c r="D1060" t="s">
        <v>31</v>
      </c>
      <c r="E1060" cm="1">
        <f t="array" ref="E1060">IF(A1060=2025,SUMPRODUCT('[3]Cap Ref'!$F$30:$AL$46,('[3]Cap Ref'!$D$30:$D$46=C1060)*('[3]Cap Ref'!$F$29:$AL$29=A1060)*('[3]Cap Ref'!$F$28:$AL$28=D1060))/4,SUMPRODUCT('[3]Cap Ref'!$F$30:$AL$46,('[3]Cap Ref'!$D$30:$D$46=C1060)*('[3]Cap Ref'!$F$29:$AL$29=A1060)*('[3]Cap Ref'!$F$28:$AL$28=D1060))/5)</f>
        <v>0.11182700518884654</v>
      </c>
      <c r="F1060" cm="1">
        <f t="array" ref="F1060">IF(A1060=2025,SUMPRODUCT('[3]Cap Ref'!$F$71:$AL$87,('[3]Cap Ref'!$D$71:$D$87=C1060)*('[3]Cap Ref'!$F$70:$AL$70=A1060)*('[3]Cap Ref'!$F$69:$AL$69=D1060))/4,SUMPRODUCT('[3]Cap Ref'!$F$71:$AL$87,('[3]Cap Ref'!$D$71:$D$87=C1060)*('[3]Cap Ref'!$F$70:$AL$70=A1060)*('[3]Cap Ref'!$F$69:$AL$69=D1060))/5)</f>
        <v>0.11182700518884654</v>
      </c>
      <c r="G1060">
        <f t="shared" si="16"/>
        <v>0</v>
      </c>
    </row>
    <row r="1061" spans="1:7">
      <c r="A1061">
        <v>2035</v>
      </c>
      <c r="B1061" t="s">
        <v>33</v>
      </c>
      <c r="C1061" t="s">
        <v>5</v>
      </c>
      <c r="D1061" t="s">
        <v>31</v>
      </c>
      <c r="E1061" cm="1">
        <f t="array" ref="E1061">IF(A1061=2025,SUMPRODUCT('[3]Cap Ref'!$F$30:$AL$46,('[3]Cap Ref'!$D$30:$D$46=C1061)*('[3]Cap Ref'!$F$29:$AL$29=A1061)*('[3]Cap Ref'!$F$28:$AL$28=D1061))/4,SUMPRODUCT('[3]Cap Ref'!$F$30:$AL$46,('[3]Cap Ref'!$D$30:$D$46=C1061)*('[3]Cap Ref'!$F$29:$AL$29=A1061)*('[3]Cap Ref'!$F$28:$AL$28=D1061))/5)</f>
        <v>-3.5821634353434946</v>
      </c>
      <c r="F1061" cm="1">
        <f t="array" ref="F1061">IF(A1061=2025,SUMPRODUCT('[3]Cap Ref'!$F$71:$AL$87,('[3]Cap Ref'!$D$71:$D$87=C1061)*('[3]Cap Ref'!$F$70:$AL$70=A1061)*('[3]Cap Ref'!$F$69:$AL$69=D1061))/4,SUMPRODUCT('[3]Cap Ref'!$F$71:$AL$87,('[3]Cap Ref'!$D$71:$D$87=C1061)*('[3]Cap Ref'!$F$70:$AL$70=A1061)*('[3]Cap Ref'!$F$69:$AL$69=D1061))/5)</f>
        <v>-3.5821634353434946</v>
      </c>
      <c r="G1061">
        <f t="shared" si="16"/>
        <v>0</v>
      </c>
    </row>
    <row r="1062" spans="1:7">
      <c r="A1062">
        <v>2035</v>
      </c>
      <c r="B1062" t="s">
        <v>33</v>
      </c>
      <c r="C1062" t="s">
        <v>6</v>
      </c>
      <c r="D1062" t="s">
        <v>31</v>
      </c>
      <c r="E1062" cm="1">
        <f t="array" ref="E1062">IF(A1062=2025,SUMPRODUCT('[3]Cap Ref'!$F$30:$AL$46,('[3]Cap Ref'!$D$30:$D$46=C1062)*('[3]Cap Ref'!$F$29:$AL$29=A1062)*('[3]Cap Ref'!$F$28:$AL$28=D1062))/4,SUMPRODUCT('[3]Cap Ref'!$F$30:$AL$46,('[3]Cap Ref'!$D$30:$D$46=C1062)*('[3]Cap Ref'!$F$29:$AL$29=A1062)*('[3]Cap Ref'!$F$28:$AL$28=D1062))/5)</f>
        <v>1.00329502142158E-7</v>
      </c>
      <c r="F1062" cm="1">
        <f t="array" ref="F1062">IF(A1062=2025,SUMPRODUCT('[3]Cap Ref'!$F$71:$AL$87,('[3]Cap Ref'!$D$71:$D$87=C1062)*('[3]Cap Ref'!$F$70:$AL$70=A1062)*('[3]Cap Ref'!$F$69:$AL$69=D1062))/4,SUMPRODUCT('[3]Cap Ref'!$F$71:$AL$87,('[3]Cap Ref'!$D$71:$D$87=C1062)*('[3]Cap Ref'!$F$70:$AL$70=A1062)*('[3]Cap Ref'!$F$69:$AL$69=D1062))/5)</f>
        <v>1.00329502142158E-7</v>
      </c>
      <c r="G1062">
        <f t="shared" si="16"/>
        <v>0</v>
      </c>
    </row>
    <row r="1063" spans="1:7">
      <c r="A1063">
        <v>2035</v>
      </c>
      <c r="B1063" t="s">
        <v>33</v>
      </c>
      <c r="C1063" t="s">
        <v>7</v>
      </c>
      <c r="D1063" t="s">
        <v>31</v>
      </c>
      <c r="E1063" cm="1">
        <f t="array" ref="E1063">IF(A1063=2025,SUMPRODUCT('[3]Cap Ref'!$F$30:$AL$46,('[3]Cap Ref'!$D$30:$D$46=C1063)*('[3]Cap Ref'!$F$29:$AL$29=A1063)*('[3]Cap Ref'!$F$28:$AL$28=D1063))/4,SUMPRODUCT('[3]Cap Ref'!$F$30:$AL$46,('[3]Cap Ref'!$D$30:$D$46=C1063)*('[3]Cap Ref'!$F$29:$AL$29=A1063)*('[3]Cap Ref'!$F$28:$AL$28=D1063))/5)</f>
        <v>10.811866440322955</v>
      </c>
      <c r="F1063" cm="1">
        <f t="array" ref="F1063">IF(A1063=2025,SUMPRODUCT('[3]Cap Ref'!$F$71:$AL$87,('[3]Cap Ref'!$D$71:$D$87=C1063)*('[3]Cap Ref'!$F$70:$AL$70=A1063)*('[3]Cap Ref'!$F$69:$AL$69=D1063))/4,SUMPRODUCT('[3]Cap Ref'!$F$71:$AL$87,('[3]Cap Ref'!$D$71:$D$87=C1063)*('[3]Cap Ref'!$F$70:$AL$70=A1063)*('[3]Cap Ref'!$F$69:$AL$69=D1063))/5)</f>
        <v>10.811866440322955</v>
      </c>
      <c r="G1063">
        <f t="shared" si="16"/>
        <v>0</v>
      </c>
    </row>
    <row r="1064" spans="1:7">
      <c r="A1064">
        <v>2035</v>
      </c>
      <c r="B1064" t="s">
        <v>33</v>
      </c>
      <c r="C1064" t="s">
        <v>8</v>
      </c>
      <c r="D1064" t="s">
        <v>31</v>
      </c>
      <c r="E1064" cm="1">
        <f t="array" ref="E1064">IF(A1064=2025,SUMPRODUCT('[3]Cap Ref'!$F$30:$AL$46,('[3]Cap Ref'!$D$30:$D$46=C1064)*('[3]Cap Ref'!$F$29:$AL$29=A1064)*('[3]Cap Ref'!$F$28:$AL$28=D1064))/4,SUMPRODUCT('[3]Cap Ref'!$F$30:$AL$46,('[3]Cap Ref'!$D$30:$D$46=C1064)*('[3]Cap Ref'!$F$29:$AL$29=A1064)*('[3]Cap Ref'!$F$28:$AL$28=D1064))/5)</f>
        <v>2.1727721903396517E-7</v>
      </c>
      <c r="F1064" cm="1">
        <f t="array" ref="F1064">IF(A1064=2025,SUMPRODUCT('[3]Cap Ref'!$F$71:$AL$87,('[3]Cap Ref'!$D$71:$D$87=C1064)*('[3]Cap Ref'!$F$70:$AL$70=A1064)*('[3]Cap Ref'!$F$69:$AL$69=D1064))/4,SUMPRODUCT('[3]Cap Ref'!$F$71:$AL$87,('[3]Cap Ref'!$D$71:$D$87=C1064)*('[3]Cap Ref'!$F$70:$AL$70=A1064)*('[3]Cap Ref'!$F$69:$AL$69=D1064))/5)</f>
        <v>2.1727721903396517E-7</v>
      </c>
      <c r="G1064">
        <f t="shared" si="16"/>
        <v>0</v>
      </c>
    </row>
    <row r="1065" spans="1:7">
      <c r="A1065">
        <v>2035</v>
      </c>
      <c r="B1065" t="s">
        <v>33</v>
      </c>
      <c r="C1065" t="s">
        <v>9</v>
      </c>
      <c r="D1065" t="s">
        <v>31</v>
      </c>
      <c r="E1065" cm="1">
        <f t="array" ref="E1065">IF(A1065=2025,SUMPRODUCT('[3]Cap Ref'!$F$30:$AL$46,('[3]Cap Ref'!$D$30:$D$46=C1065)*('[3]Cap Ref'!$F$29:$AL$29=A1065)*('[3]Cap Ref'!$F$28:$AL$28=D1065))/4,SUMPRODUCT('[3]Cap Ref'!$F$30:$AL$46,('[3]Cap Ref'!$D$30:$D$46=C1065)*('[3]Cap Ref'!$F$29:$AL$29=A1065)*('[3]Cap Ref'!$F$28:$AL$28=D1065))/5)</f>
        <v>-3.1040696345821686</v>
      </c>
      <c r="F1065" cm="1">
        <f t="array" ref="F1065">IF(A1065=2025,SUMPRODUCT('[3]Cap Ref'!$F$71:$AL$87,('[3]Cap Ref'!$D$71:$D$87=C1065)*('[3]Cap Ref'!$F$70:$AL$70=A1065)*('[3]Cap Ref'!$F$69:$AL$69=D1065))/4,SUMPRODUCT('[3]Cap Ref'!$F$71:$AL$87,('[3]Cap Ref'!$D$71:$D$87=C1065)*('[3]Cap Ref'!$F$70:$AL$70=A1065)*('[3]Cap Ref'!$F$69:$AL$69=D1065))/5)</f>
        <v>-3.1040696345821686</v>
      </c>
      <c r="G1065">
        <f t="shared" si="16"/>
        <v>0</v>
      </c>
    </row>
    <row r="1066" spans="1:7">
      <c r="A1066">
        <v>2035</v>
      </c>
      <c r="B1066" t="s">
        <v>33</v>
      </c>
      <c r="C1066" t="s">
        <v>10</v>
      </c>
      <c r="D1066" t="s">
        <v>31</v>
      </c>
      <c r="E1066" cm="1">
        <f t="array" ref="E1066">IF(A1066=2025,SUMPRODUCT('[3]Cap Ref'!$F$30:$AL$46,('[3]Cap Ref'!$D$30:$D$46=C1066)*('[3]Cap Ref'!$F$29:$AL$29=A1066)*('[3]Cap Ref'!$F$28:$AL$28=D1066))/4,SUMPRODUCT('[3]Cap Ref'!$F$30:$AL$46,('[3]Cap Ref'!$D$30:$D$46=C1066)*('[3]Cap Ref'!$F$29:$AL$29=A1066)*('[3]Cap Ref'!$F$28:$AL$28=D1066))/5)</f>
        <v>0</v>
      </c>
      <c r="F1066" cm="1">
        <f t="array" ref="F1066">IF(A1066=2025,SUMPRODUCT('[3]Cap Ref'!$F$71:$AL$87,('[3]Cap Ref'!$D$71:$D$87=C1066)*('[3]Cap Ref'!$F$70:$AL$70=A1066)*('[3]Cap Ref'!$F$69:$AL$69=D1066))/4,SUMPRODUCT('[3]Cap Ref'!$F$71:$AL$87,('[3]Cap Ref'!$D$71:$D$87=C1066)*('[3]Cap Ref'!$F$70:$AL$70=A1066)*('[3]Cap Ref'!$F$69:$AL$69=D1066))/5)</f>
        <v>0</v>
      </c>
      <c r="G1066">
        <f t="shared" si="16"/>
        <v>0</v>
      </c>
    </row>
    <row r="1067" spans="1:7">
      <c r="A1067">
        <v>2035</v>
      </c>
      <c r="B1067" t="s">
        <v>33</v>
      </c>
      <c r="C1067" t="s">
        <v>11</v>
      </c>
      <c r="D1067" t="s">
        <v>31</v>
      </c>
      <c r="E1067" cm="1">
        <f t="array" ref="E1067">IF(A1067=2025,SUMPRODUCT('[3]Cap Ref'!$F$30:$AL$46,('[3]Cap Ref'!$D$30:$D$46=C1067)*('[3]Cap Ref'!$F$29:$AL$29=A1067)*('[3]Cap Ref'!$F$28:$AL$28=D1067))/4,SUMPRODUCT('[3]Cap Ref'!$F$30:$AL$46,('[3]Cap Ref'!$D$30:$D$46=C1067)*('[3]Cap Ref'!$F$29:$AL$29=A1067)*('[3]Cap Ref'!$F$28:$AL$28=D1067))/5)</f>
        <v>-0.41972211042762525</v>
      </c>
      <c r="F1067" cm="1">
        <f t="array" ref="F1067">IF(A1067=2025,SUMPRODUCT('[3]Cap Ref'!$F$71:$AL$87,('[3]Cap Ref'!$D$71:$D$87=C1067)*('[3]Cap Ref'!$F$70:$AL$70=A1067)*('[3]Cap Ref'!$F$69:$AL$69=D1067))/4,SUMPRODUCT('[3]Cap Ref'!$F$71:$AL$87,('[3]Cap Ref'!$D$71:$D$87=C1067)*('[3]Cap Ref'!$F$70:$AL$70=A1067)*('[3]Cap Ref'!$F$69:$AL$69=D1067))/5)</f>
        <v>-0.41972211042762525</v>
      </c>
      <c r="G1067">
        <f t="shared" si="16"/>
        <v>0</v>
      </c>
    </row>
    <row r="1068" spans="1:7">
      <c r="A1068">
        <v>2035</v>
      </c>
      <c r="B1068" t="s">
        <v>33</v>
      </c>
      <c r="C1068" t="s">
        <v>12</v>
      </c>
      <c r="D1068" t="s">
        <v>31</v>
      </c>
      <c r="E1068" cm="1">
        <f t="array" ref="E1068">IF(A1068=2025,SUMPRODUCT('[3]Cap Ref'!$F$30:$AL$46,('[3]Cap Ref'!$D$30:$D$46=C1068)*('[3]Cap Ref'!$F$29:$AL$29=A1068)*('[3]Cap Ref'!$F$28:$AL$28=D1068))/4,SUMPRODUCT('[3]Cap Ref'!$F$30:$AL$46,('[3]Cap Ref'!$D$30:$D$46=C1068)*('[3]Cap Ref'!$F$29:$AL$29=A1068)*('[3]Cap Ref'!$F$28:$AL$28=D1068))/5)</f>
        <v>0.26055679804514398</v>
      </c>
      <c r="F1068" cm="1">
        <f t="array" ref="F1068">IF(A1068=2025,SUMPRODUCT('[3]Cap Ref'!$F$71:$AL$87,('[3]Cap Ref'!$D$71:$D$87=C1068)*('[3]Cap Ref'!$F$70:$AL$70=A1068)*('[3]Cap Ref'!$F$69:$AL$69=D1068))/4,SUMPRODUCT('[3]Cap Ref'!$F$71:$AL$87,('[3]Cap Ref'!$D$71:$D$87=C1068)*('[3]Cap Ref'!$F$70:$AL$70=A1068)*('[3]Cap Ref'!$F$69:$AL$69=D1068))/5)</f>
        <v>0.26055679804514398</v>
      </c>
      <c r="G1068">
        <f t="shared" si="16"/>
        <v>0</v>
      </c>
    </row>
    <row r="1069" spans="1:7">
      <c r="A1069">
        <v>2035</v>
      </c>
      <c r="B1069" t="s">
        <v>33</v>
      </c>
      <c r="C1069" t="s">
        <v>13</v>
      </c>
      <c r="D1069" t="s">
        <v>31</v>
      </c>
      <c r="E1069" cm="1">
        <f t="array" ref="E1069">IF(A1069=2025,SUMPRODUCT('[3]Cap Ref'!$F$30:$AL$46,('[3]Cap Ref'!$D$30:$D$46=C1069)*('[3]Cap Ref'!$F$29:$AL$29=A1069)*('[3]Cap Ref'!$F$28:$AL$28=D1069))/4,SUMPRODUCT('[3]Cap Ref'!$F$30:$AL$46,('[3]Cap Ref'!$D$30:$D$46=C1069)*('[3]Cap Ref'!$F$29:$AL$29=A1069)*('[3]Cap Ref'!$F$28:$AL$28=D1069))/5)</f>
        <v>4.3959652920899659</v>
      </c>
      <c r="F1069" cm="1">
        <f t="array" ref="F1069">IF(A1069=2025,SUMPRODUCT('[3]Cap Ref'!$F$71:$AL$87,('[3]Cap Ref'!$D$71:$D$87=C1069)*('[3]Cap Ref'!$F$70:$AL$70=A1069)*('[3]Cap Ref'!$F$69:$AL$69=D1069))/4,SUMPRODUCT('[3]Cap Ref'!$F$71:$AL$87,('[3]Cap Ref'!$D$71:$D$87=C1069)*('[3]Cap Ref'!$F$70:$AL$70=A1069)*('[3]Cap Ref'!$F$69:$AL$69=D1069))/5)</f>
        <v>4.3959652920899659</v>
      </c>
      <c r="G1069">
        <f t="shared" si="16"/>
        <v>0</v>
      </c>
    </row>
    <row r="1070" spans="1:7">
      <c r="A1070">
        <v>2035</v>
      </c>
      <c r="B1070" t="s">
        <v>33</v>
      </c>
      <c r="C1070" t="s">
        <v>14</v>
      </c>
      <c r="D1070" t="s">
        <v>31</v>
      </c>
      <c r="E1070" cm="1">
        <f t="array" ref="E1070">IF(A1070=2025,SUMPRODUCT('[3]Cap Ref'!$F$30:$AL$46,('[3]Cap Ref'!$D$30:$D$46=C1070)*('[3]Cap Ref'!$F$29:$AL$29=A1070)*('[3]Cap Ref'!$F$28:$AL$28=D1070))/4,SUMPRODUCT('[3]Cap Ref'!$F$30:$AL$46,('[3]Cap Ref'!$D$30:$D$46=C1070)*('[3]Cap Ref'!$F$29:$AL$29=A1070)*('[3]Cap Ref'!$F$28:$AL$28=D1070))/5)</f>
        <v>8.619800905034946E-8</v>
      </c>
      <c r="F1070" cm="1">
        <f t="array" ref="F1070">IF(A1070=2025,SUMPRODUCT('[3]Cap Ref'!$F$71:$AL$87,('[3]Cap Ref'!$D$71:$D$87=C1070)*('[3]Cap Ref'!$F$70:$AL$70=A1070)*('[3]Cap Ref'!$F$69:$AL$69=D1070))/4,SUMPRODUCT('[3]Cap Ref'!$F$71:$AL$87,('[3]Cap Ref'!$D$71:$D$87=C1070)*('[3]Cap Ref'!$F$70:$AL$70=A1070)*('[3]Cap Ref'!$F$69:$AL$69=D1070))/5)</f>
        <v>8.619800905034946E-8</v>
      </c>
      <c r="G1070">
        <f t="shared" si="16"/>
        <v>0</v>
      </c>
    </row>
    <row r="1071" spans="1:7">
      <c r="A1071">
        <v>2035</v>
      </c>
      <c r="B1071" t="s">
        <v>33</v>
      </c>
      <c r="C1071" t="s">
        <v>15</v>
      </c>
      <c r="D1071" t="s">
        <v>31</v>
      </c>
      <c r="E1071" cm="1">
        <f t="array" ref="E1071">IF(A1071=2025,SUMPRODUCT('[3]Cap Ref'!$F$30:$AL$46,('[3]Cap Ref'!$D$30:$D$46=C1071)*('[3]Cap Ref'!$F$29:$AL$29=A1071)*('[3]Cap Ref'!$F$28:$AL$28=D1071))/4,SUMPRODUCT('[3]Cap Ref'!$F$30:$AL$46,('[3]Cap Ref'!$D$30:$D$46=C1071)*('[3]Cap Ref'!$F$29:$AL$29=A1071)*('[3]Cap Ref'!$F$28:$AL$28=D1071))/5)</f>
        <v>0.45302185111820281</v>
      </c>
      <c r="F1071" cm="1">
        <f t="array" ref="F1071">IF(A1071=2025,SUMPRODUCT('[3]Cap Ref'!$F$71:$AL$87,('[3]Cap Ref'!$D$71:$D$87=C1071)*('[3]Cap Ref'!$F$70:$AL$70=A1071)*('[3]Cap Ref'!$F$69:$AL$69=D1071))/4,SUMPRODUCT('[3]Cap Ref'!$F$71:$AL$87,('[3]Cap Ref'!$D$71:$D$87=C1071)*('[3]Cap Ref'!$F$70:$AL$70=A1071)*('[3]Cap Ref'!$F$69:$AL$69=D1071))/5)</f>
        <v>0.45302185111820281</v>
      </c>
      <c r="G1071">
        <f t="shared" si="16"/>
        <v>0</v>
      </c>
    </row>
    <row r="1072" spans="1:7">
      <c r="A1072">
        <v>2035</v>
      </c>
      <c r="B1072" t="s">
        <v>33</v>
      </c>
      <c r="C1072" t="s">
        <v>16</v>
      </c>
      <c r="D1072" t="s">
        <v>31</v>
      </c>
      <c r="E1072" cm="1">
        <f t="array" ref="E1072">IF(A1072=2025,SUMPRODUCT('[3]Cap Ref'!$F$30:$AL$46,('[3]Cap Ref'!$D$30:$D$46=C1072)*('[3]Cap Ref'!$F$29:$AL$29=A1072)*('[3]Cap Ref'!$F$28:$AL$28=D1072))/4,SUMPRODUCT('[3]Cap Ref'!$F$30:$AL$46,('[3]Cap Ref'!$D$30:$D$46=C1072)*('[3]Cap Ref'!$F$29:$AL$29=A1072)*('[3]Cap Ref'!$F$28:$AL$28=D1072))/5)</f>
        <v>0</v>
      </c>
      <c r="F1072" cm="1">
        <f t="array" ref="F1072">IF(A1072=2025,SUMPRODUCT('[3]Cap Ref'!$F$71:$AL$87,('[3]Cap Ref'!$D$71:$D$87=C1072)*('[3]Cap Ref'!$F$70:$AL$70=A1072)*('[3]Cap Ref'!$F$69:$AL$69=D1072))/4,SUMPRODUCT('[3]Cap Ref'!$F$71:$AL$87,('[3]Cap Ref'!$D$71:$D$87=C1072)*('[3]Cap Ref'!$F$70:$AL$70=A1072)*('[3]Cap Ref'!$F$69:$AL$69=D1072))/5)</f>
        <v>0</v>
      </c>
      <c r="G1072">
        <f t="shared" si="16"/>
        <v>0</v>
      </c>
    </row>
    <row r="1073" spans="1:7">
      <c r="A1073">
        <v>2025</v>
      </c>
      <c r="B1073" t="s">
        <v>33</v>
      </c>
      <c r="C1073" t="s">
        <v>0</v>
      </c>
      <c r="D1073" t="s">
        <v>32</v>
      </c>
      <c r="E1073" cm="1">
        <f t="array" ref="E1073">IF(A1073=2025,SUMPRODUCT('[3]Cap Ref'!$F$30:$AL$46,('[3]Cap Ref'!$D$30:$D$46=C1073)*('[3]Cap Ref'!$F$29:$AL$29=A1073)*('[3]Cap Ref'!$F$28:$AL$28=D1073))/4,SUMPRODUCT('[3]Cap Ref'!$F$30:$AL$46,('[3]Cap Ref'!$D$30:$D$46=C1073)*('[3]Cap Ref'!$F$29:$AL$29=A1073)*('[3]Cap Ref'!$F$28:$AL$28=D1073))/5)</f>
        <v>0.125</v>
      </c>
      <c r="F1073" cm="1">
        <f t="array" ref="F1073">IF(A1073=2025,SUMPRODUCT('[3]Cap Ref'!$F$71:$AL$87,('[3]Cap Ref'!$D$71:$D$87=C1073)*('[3]Cap Ref'!$F$70:$AL$70=A1073)*('[3]Cap Ref'!$F$69:$AL$69=D1073))/4,SUMPRODUCT('[3]Cap Ref'!$F$71:$AL$87,('[3]Cap Ref'!$D$71:$D$87=C1073)*('[3]Cap Ref'!$F$70:$AL$70=A1073)*('[3]Cap Ref'!$F$69:$AL$69=D1073))/5)</f>
        <v>0.125</v>
      </c>
      <c r="G1073">
        <f t="shared" si="16"/>
        <v>0</v>
      </c>
    </row>
    <row r="1074" spans="1:7">
      <c r="A1074">
        <v>2025</v>
      </c>
      <c r="B1074" t="s">
        <v>33</v>
      </c>
      <c r="C1074" t="s">
        <v>1</v>
      </c>
      <c r="D1074" t="s">
        <v>32</v>
      </c>
      <c r="E1074" cm="1">
        <f t="array" ref="E1074">IF(A1074=2025,SUMPRODUCT('[3]Cap Ref'!$F$30:$AL$46,('[3]Cap Ref'!$D$30:$D$46=C1074)*('[3]Cap Ref'!$F$29:$AL$29=A1074)*('[3]Cap Ref'!$F$28:$AL$28=D1074))/4,SUMPRODUCT('[3]Cap Ref'!$F$30:$AL$46,('[3]Cap Ref'!$D$30:$D$46=C1074)*('[3]Cap Ref'!$F$29:$AL$29=A1074)*('[3]Cap Ref'!$F$28:$AL$28=D1074))/5)</f>
        <v>0</v>
      </c>
      <c r="F1074" cm="1">
        <f t="array" ref="F1074">IF(A1074=2025,SUMPRODUCT('[3]Cap Ref'!$F$71:$AL$87,('[3]Cap Ref'!$D$71:$D$87=C1074)*('[3]Cap Ref'!$F$70:$AL$70=A1074)*('[3]Cap Ref'!$F$69:$AL$69=D1074))/4,SUMPRODUCT('[3]Cap Ref'!$F$71:$AL$87,('[3]Cap Ref'!$D$71:$D$87=C1074)*('[3]Cap Ref'!$F$70:$AL$70=A1074)*('[3]Cap Ref'!$F$69:$AL$69=D1074))/5)</f>
        <v>0</v>
      </c>
      <c r="G1074">
        <f t="shared" si="16"/>
        <v>0</v>
      </c>
    </row>
    <row r="1075" spans="1:7">
      <c r="A1075">
        <v>2025</v>
      </c>
      <c r="B1075" t="s">
        <v>33</v>
      </c>
      <c r="C1075" t="s">
        <v>2</v>
      </c>
      <c r="D1075" t="s">
        <v>32</v>
      </c>
      <c r="E1075" cm="1">
        <f t="array" ref="E1075">IF(A1075=2025,SUMPRODUCT('[3]Cap Ref'!$F$30:$AL$46,('[3]Cap Ref'!$D$30:$D$46=C1075)*('[3]Cap Ref'!$F$29:$AL$29=A1075)*('[3]Cap Ref'!$F$28:$AL$28=D1075))/4,SUMPRODUCT('[3]Cap Ref'!$F$30:$AL$46,('[3]Cap Ref'!$D$30:$D$46=C1075)*('[3]Cap Ref'!$F$29:$AL$29=A1075)*('[3]Cap Ref'!$F$28:$AL$28=D1075))/5)</f>
        <v>1</v>
      </c>
      <c r="F1075" cm="1">
        <f t="array" ref="F1075">IF(A1075=2025,SUMPRODUCT('[3]Cap Ref'!$F$71:$AL$87,('[3]Cap Ref'!$D$71:$D$87=C1075)*('[3]Cap Ref'!$F$70:$AL$70=A1075)*('[3]Cap Ref'!$F$69:$AL$69=D1075))/4,SUMPRODUCT('[3]Cap Ref'!$F$71:$AL$87,('[3]Cap Ref'!$D$71:$D$87=C1075)*('[3]Cap Ref'!$F$70:$AL$70=A1075)*('[3]Cap Ref'!$F$69:$AL$69=D1075))/5)</f>
        <v>1</v>
      </c>
      <c r="G1075">
        <f t="shared" si="16"/>
        <v>0</v>
      </c>
    </row>
    <row r="1076" spans="1:7">
      <c r="A1076">
        <v>2025</v>
      </c>
      <c r="B1076" t="s">
        <v>33</v>
      </c>
      <c r="C1076" t="s">
        <v>3</v>
      </c>
      <c r="D1076" t="s">
        <v>32</v>
      </c>
      <c r="E1076" cm="1">
        <f t="array" ref="E1076">IF(A1076=2025,SUMPRODUCT('[3]Cap Ref'!$F$30:$AL$46,('[3]Cap Ref'!$D$30:$D$46=C1076)*('[3]Cap Ref'!$F$29:$AL$29=A1076)*('[3]Cap Ref'!$F$28:$AL$28=D1076))/4,SUMPRODUCT('[3]Cap Ref'!$F$30:$AL$46,('[3]Cap Ref'!$D$30:$D$46=C1076)*('[3]Cap Ref'!$F$29:$AL$29=A1076)*('[3]Cap Ref'!$F$28:$AL$28=D1076))/5)</f>
        <v>-9.625</v>
      </c>
      <c r="F1076" cm="1">
        <f t="array" ref="F1076">IF(A1076=2025,SUMPRODUCT('[3]Cap Ref'!$F$71:$AL$87,('[3]Cap Ref'!$D$71:$D$87=C1076)*('[3]Cap Ref'!$F$70:$AL$70=A1076)*('[3]Cap Ref'!$F$69:$AL$69=D1076))/4,SUMPRODUCT('[3]Cap Ref'!$F$71:$AL$87,('[3]Cap Ref'!$D$71:$D$87=C1076)*('[3]Cap Ref'!$F$70:$AL$70=A1076)*('[3]Cap Ref'!$F$69:$AL$69=D1076))/5)</f>
        <v>-9.625</v>
      </c>
      <c r="G1076">
        <f t="shared" si="16"/>
        <v>0</v>
      </c>
    </row>
    <row r="1077" spans="1:7">
      <c r="A1077">
        <v>2025</v>
      </c>
      <c r="B1077" t="s">
        <v>33</v>
      </c>
      <c r="C1077" t="s">
        <v>4</v>
      </c>
      <c r="D1077" t="s">
        <v>32</v>
      </c>
      <c r="E1077" cm="1">
        <f t="array" ref="E1077">IF(A1077=2025,SUMPRODUCT('[3]Cap Ref'!$F$30:$AL$46,('[3]Cap Ref'!$D$30:$D$46=C1077)*('[3]Cap Ref'!$F$29:$AL$29=A1077)*('[3]Cap Ref'!$F$28:$AL$28=D1077))/4,SUMPRODUCT('[3]Cap Ref'!$F$30:$AL$46,('[3]Cap Ref'!$D$30:$D$46=C1077)*('[3]Cap Ref'!$F$29:$AL$29=A1077)*('[3]Cap Ref'!$F$28:$AL$28=D1077))/5)</f>
        <v>0</v>
      </c>
      <c r="F1077" cm="1">
        <f t="array" ref="F1077">IF(A1077=2025,SUMPRODUCT('[3]Cap Ref'!$F$71:$AL$87,('[3]Cap Ref'!$D$71:$D$87=C1077)*('[3]Cap Ref'!$F$70:$AL$70=A1077)*('[3]Cap Ref'!$F$69:$AL$69=D1077))/4,SUMPRODUCT('[3]Cap Ref'!$F$71:$AL$87,('[3]Cap Ref'!$D$71:$D$87=C1077)*('[3]Cap Ref'!$F$70:$AL$70=A1077)*('[3]Cap Ref'!$F$69:$AL$69=D1077))/5)</f>
        <v>0</v>
      </c>
      <c r="G1077">
        <f t="shared" si="16"/>
        <v>0</v>
      </c>
    </row>
    <row r="1078" spans="1:7">
      <c r="A1078">
        <v>2025</v>
      </c>
      <c r="B1078" t="s">
        <v>33</v>
      </c>
      <c r="C1078" t="s">
        <v>5</v>
      </c>
      <c r="D1078" t="s">
        <v>32</v>
      </c>
      <c r="E1078" cm="1">
        <f t="array" ref="E1078">IF(A1078=2025,SUMPRODUCT('[3]Cap Ref'!$F$30:$AL$46,('[3]Cap Ref'!$D$30:$D$46=C1078)*('[3]Cap Ref'!$F$29:$AL$29=A1078)*('[3]Cap Ref'!$F$28:$AL$28=D1078))/4,SUMPRODUCT('[3]Cap Ref'!$F$30:$AL$46,('[3]Cap Ref'!$D$30:$D$46=C1078)*('[3]Cap Ref'!$F$29:$AL$29=A1078)*('[3]Cap Ref'!$F$28:$AL$28=D1078))/5)</f>
        <v>-8.3999999999999986</v>
      </c>
      <c r="F1078" cm="1">
        <f t="array" ref="F1078">IF(A1078=2025,SUMPRODUCT('[3]Cap Ref'!$F$71:$AL$87,('[3]Cap Ref'!$D$71:$D$87=C1078)*('[3]Cap Ref'!$F$70:$AL$70=A1078)*('[3]Cap Ref'!$F$69:$AL$69=D1078))/4,SUMPRODUCT('[3]Cap Ref'!$F$71:$AL$87,('[3]Cap Ref'!$D$71:$D$87=C1078)*('[3]Cap Ref'!$F$70:$AL$70=A1078)*('[3]Cap Ref'!$F$69:$AL$69=D1078))/5)</f>
        <v>-8.3999999999999986</v>
      </c>
      <c r="G1078">
        <f t="shared" si="16"/>
        <v>0</v>
      </c>
    </row>
    <row r="1079" spans="1:7">
      <c r="A1079">
        <v>2025</v>
      </c>
      <c r="B1079" t="s">
        <v>33</v>
      </c>
      <c r="C1079" t="s">
        <v>6</v>
      </c>
      <c r="D1079" t="s">
        <v>32</v>
      </c>
      <c r="E1079" cm="1">
        <f t="array" ref="E1079">IF(A1079=2025,SUMPRODUCT('[3]Cap Ref'!$F$30:$AL$46,('[3]Cap Ref'!$D$30:$D$46=C1079)*('[3]Cap Ref'!$F$29:$AL$29=A1079)*('[3]Cap Ref'!$F$28:$AL$28=D1079))/4,SUMPRODUCT('[3]Cap Ref'!$F$30:$AL$46,('[3]Cap Ref'!$D$30:$D$46=C1079)*('[3]Cap Ref'!$F$29:$AL$29=A1079)*('[3]Cap Ref'!$F$28:$AL$28=D1079))/5)</f>
        <v>0</v>
      </c>
      <c r="F1079" cm="1">
        <f t="array" ref="F1079">IF(A1079=2025,SUMPRODUCT('[3]Cap Ref'!$F$71:$AL$87,('[3]Cap Ref'!$D$71:$D$87=C1079)*('[3]Cap Ref'!$F$70:$AL$70=A1079)*('[3]Cap Ref'!$F$69:$AL$69=D1079))/4,SUMPRODUCT('[3]Cap Ref'!$F$71:$AL$87,('[3]Cap Ref'!$D$71:$D$87=C1079)*('[3]Cap Ref'!$F$70:$AL$70=A1079)*('[3]Cap Ref'!$F$69:$AL$69=D1079))/5)</f>
        <v>0</v>
      </c>
      <c r="G1079">
        <f t="shared" si="16"/>
        <v>0</v>
      </c>
    </row>
    <row r="1080" spans="1:7">
      <c r="A1080">
        <v>2025</v>
      </c>
      <c r="B1080" t="s">
        <v>33</v>
      </c>
      <c r="C1080" t="s">
        <v>7</v>
      </c>
      <c r="D1080" t="s">
        <v>32</v>
      </c>
      <c r="E1080" cm="1">
        <f t="array" ref="E1080">IF(A1080=2025,SUMPRODUCT('[3]Cap Ref'!$F$30:$AL$46,('[3]Cap Ref'!$D$30:$D$46=C1080)*('[3]Cap Ref'!$F$29:$AL$29=A1080)*('[3]Cap Ref'!$F$28:$AL$28=D1080))/4,SUMPRODUCT('[3]Cap Ref'!$F$30:$AL$46,('[3]Cap Ref'!$D$30:$D$46=C1080)*('[3]Cap Ref'!$F$29:$AL$29=A1080)*('[3]Cap Ref'!$F$28:$AL$28=D1080))/5)</f>
        <v>8.2249999999999943</v>
      </c>
      <c r="F1080" cm="1">
        <f t="array" ref="F1080">IF(A1080=2025,SUMPRODUCT('[3]Cap Ref'!$F$71:$AL$87,('[3]Cap Ref'!$D$71:$D$87=C1080)*('[3]Cap Ref'!$F$70:$AL$70=A1080)*('[3]Cap Ref'!$F$69:$AL$69=D1080))/4,SUMPRODUCT('[3]Cap Ref'!$F$71:$AL$87,('[3]Cap Ref'!$D$71:$D$87=C1080)*('[3]Cap Ref'!$F$70:$AL$70=A1080)*('[3]Cap Ref'!$F$69:$AL$69=D1080))/5)</f>
        <v>8.2249999999999943</v>
      </c>
      <c r="G1080">
        <f t="shared" si="16"/>
        <v>0</v>
      </c>
    </row>
    <row r="1081" spans="1:7">
      <c r="A1081">
        <v>2025</v>
      </c>
      <c r="B1081" t="s">
        <v>33</v>
      </c>
      <c r="C1081" t="s">
        <v>8</v>
      </c>
      <c r="D1081" t="s">
        <v>32</v>
      </c>
      <c r="E1081" cm="1">
        <f t="array" ref="E1081">IF(A1081=2025,SUMPRODUCT('[3]Cap Ref'!$F$30:$AL$46,('[3]Cap Ref'!$D$30:$D$46=C1081)*('[3]Cap Ref'!$F$29:$AL$29=A1081)*('[3]Cap Ref'!$F$28:$AL$28=D1081))/4,SUMPRODUCT('[3]Cap Ref'!$F$30:$AL$46,('[3]Cap Ref'!$D$30:$D$46=C1081)*('[3]Cap Ref'!$F$29:$AL$29=A1081)*('[3]Cap Ref'!$F$28:$AL$28=D1081))/5)</f>
        <v>0.125</v>
      </c>
      <c r="F1081" cm="1">
        <f t="array" ref="F1081">IF(A1081=2025,SUMPRODUCT('[3]Cap Ref'!$F$71:$AL$87,('[3]Cap Ref'!$D$71:$D$87=C1081)*('[3]Cap Ref'!$F$70:$AL$70=A1081)*('[3]Cap Ref'!$F$69:$AL$69=D1081))/4,SUMPRODUCT('[3]Cap Ref'!$F$71:$AL$87,('[3]Cap Ref'!$D$71:$D$87=C1081)*('[3]Cap Ref'!$F$70:$AL$70=A1081)*('[3]Cap Ref'!$F$69:$AL$69=D1081))/5)</f>
        <v>0.125</v>
      </c>
      <c r="G1081">
        <f t="shared" si="16"/>
        <v>0</v>
      </c>
    </row>
    <row r="1082" spans="1:7">
      <c r="A1082">
        <v>2025</v>
      </c>
      <c r="B1082" t="s">
        <v>33</v>
      </c>
      <c r="C1082" t="s">
        <v>9</v>
      </c>
      <c r="D1082" t="s">
        <v>32</v>
      </c>
      <c r="E1082" cm="1">
        <f t="array" ref="E1082">IF(A1082=2025,SUMPRODUCT('[3]Cap Ref'!$F$30:$AL$46,('[3]Cap Ref'!$D$30:$D$46=C1082)*('[3]Cap Ref'!$F$29:$AL$29=A1082)*('[3]Cap Ref'!$F$28:$AL$28=D1082))/4,SUMPRODUCT('[3]Cap Ref'!$F$30:$AL$46,('[3]Cap Ref'!$D$30:$D$46=C1082)*('[3]Cap Ref'!$F$29:$AL$29=A1082)*('[3]Cap Ref'!$F$28:$AL$28=D1082))/5)</f>
        <v>-17.375</v>
      </c>
      <c r="F1082" cm="1">
        <f t="array" ref="F1082">IF(A1082=2025,SUMPRODUCT('[3]Cap Ref'!$F$71:$AL$87,('[3]Cap Ref'!$D$71:$D$87=C1082)*('[3]Cap Ref'!$F$70:$AL$70=A1082)*('[3]Cap Ref'!$F$69:$AL$69=D1082))/4,SUMPRODUCT('[3]Cap Ref'!$F$71:$AL$87,('[3]Cap Ref'!$D$71:$D$87=C1082)*('[3]Cap Ref'!$F$70:$AL$70=A1082)*('[3]Cap Ref'!$F$69:$AL$69=D1082))/5)</f>
        <v>-17.375</v>
      </c>
      <c r="G1082">
        <f t="shared" si="16"/>
        <v>0</v>
      </c>
    </row>
    <row r="1083" spans="1:7">
      <c r="A1083">
        <v>2025</v>
      </c>
      <c r="B1083" t="s">
        <v>33</v>
      </c>
      <c r="C1083" t="s">
        <v>10</v>
      </c>
      <c r="D1083" t="s">
        <v>32</v>
      </c>
      <c r="E1083" cm="1">
        <f t="array" ref="E1083">IF(A1083=2025,SUMPRODUCT('[3]Cap Ref'!$F$30:$AL$46,('[3]Cap Ref'!$D$30:$D$46=C1083)*('[3]Cap Ref'!$F$29:$AL$29=A1083)*('[3]Cap Ref'!$F$28:$AL$28=D1083))/4,SUMPRODUCT('[3]Cap Ref'!$F$30:$AL$46,('[3]Cap Ref'!$D$30:$D$46=C1083)*('[3]Cap Ref'!$F$29:$AL$29=A1083)*('[3]Cap Ref'!$F$28:$AL$28=D1083))/5)</f>
        <v>0</v>
      </c>
      <c r="F1083" cm="1">
        <f t="array" ref="F1083">IF(A1083=2025,SUMPRODUCT('[3]Cap Ref'!$F$71:$AL$87,('[3]Cap Ref'!$D$71:$D$87=C1083)*('[3]Cap Ref'!$F$70:$AL$70=A1083)*('[3]Cap Ref'!$F$69:$AL$69=D1083))/4,SUMPRODUCT('[3]Cap Ref'!$F$71:$AL$87,('[3]Cap Ref'!$D$71:$D$87=C1083)*('[3]Cap Ref'!$F$70:$AL$70=A1083)*('[3]Cap Ref'!$F$69:$AL$69=D1083))/5)</f>
        <v>0</v>
      </c>
      <c r="G1083">
        <f t="shared" si="16"/>
        <v>0</v>
      </c>
    </row>
    <row r="1084" spans="1:7">
      <c r="A1084">
        <v>2025</v>
      </c>
      <c r="B1084" t="s">
        <v>33</v>
      </c>
      <c r="C1084" t="s">
        <v>11</v>
      </c>
      <c r="D1084" t="s">
        <v>32</v>
      </c>
      <c r="E1084" cm="1">
        <f t="array" ref="E1084">IF(A1084=2025,SUMPRODUCT('[3]Cap Ref'!$F$30:$AL$46,('[3]Cap Ref'!$D$30:$D$46=C1084)*('[3]Cap Ref'!$F$29:$AL$29=A1084)*('[3]Cap Ref'!$F$28:$AL$28=D1084))/4,SUMPRODUCT('[3]Cap Ref'!$F$30:$AL$46,('[3]Cap Ref'!$D$30:$D$46=C1084)*('[3]Cap Ref'!$F$29:$AL$29=A1084)*('[3]Cap Ref'!$F$28:$AL$28=D1084))/5)</f>
        <v>11.125</v>
      </c>
      <c r="F1084" cm="1">
        <f t="array" ref="F1084">IF(A1084=2025,SUMPRODUCT('[3]Cap Ref'!$F$71:$AL$87,('[3]Cap Ref'!$D$71:$D$87=C1084)*('[3]Cap Ref'!$F$70:$AL$70=A1084)*('[3]Cap Ref'!$F$69:$AL$69=D1084))/4,SUMPRODUCT('[3]Cap Ref'!$F$71:$AL$87,('[3]Cap Ref'!$D$71:$D$87=C1084)*('[3]Cap Ref'!$F$70:$AL$70=A1084)*('[3]Cap Ref'!$F$69:$AL$69=D1084))/5)</f>
        <v>11.125</v>
      </c>
      <c r="G1084">
        <f t="shared" si="16"/>
        <v>0</v>
      </c>
    </row>
    <row r="1085" spans="1:7">
      <c r="A1085">
        <v>2025</v>
      </c>
      <c r="B1085" t="s">
        <v>33</v>
      </c>
      <c r="C1085" t="s">
        <v>12</v>
      </c>
      <c r="D1085" t="s">
        <v>32</v>
      </c>
      <c r="E1085" cm="1">
        <f t="array" ref="E1085">IF(A1085=2025,SUMPRODUCT('[3]Cap Ref'!$F$30:$AL$46,('[3]Cap Ref'!$D$30:$D$46=C1085)*('[3]Cap Ref'!$F$29:$AL$29=A1085)*('[3]Cap Ref'!$F$28:$AL$28=D1085))/4,SUMPRODUCT('[3]Cap Ref'!$F$30:$AL$46,('[3]Cap Ref'!$D$30:$D$46=C1085)*('[3]Cap Ref'!$F$29:$AL$29=A1085)*('[3]Cap Ref'!$F$28:$AL$28=D1085))/5)</f>
        <v>14.25</v>
      </c>
      <c r="F1085" cm="1">
        <f t="array" ref="F1085">IF(A1085=2025,SUMPRODUCT('[3]Cap Ref'!$F$71:$AL$87,('[3]Cap Ref'!$D$71:$D$87=C1085)*('[3]Cap Ref'!$F$70:$AL$70=A1085)*('[3]Cap Ref'!$F$69:$AL$69=D1085))/4,SUMPRODUCT('[3]Cap Ref'!$F$71:$AL$87,('[3]Cap Ref'!$D$71:$D$87=C1085)*('[3]Cap Ref'!$F$70:$AL$70=A1085)*('[3]Cap Ref'!$F$69:$AL$69=D1085))/5)</f>
        <v>14.25</v>
      </c>
      <c r="G1085">
        <f t="shared" si="16"/>
        <v>0</v>
      </c>
    </row>
    <row r="1086" spans="1:7">
      <c r="A1086">
        <v>2025</v>
      </c>
      <c r="B1086" t="s">
        <v>33</v>
      </c>
      <c r="C1086" t="s">
        <v>13</v>
      </c>
      <c r="D1086" t="s">
        <v>32</v>
      </c>
      <c r="E1086" cm="1">
        <f t="array" ref="E1086">IF(A1086=2025,SUMPRODUCT('[3]Cap Ref'!$F$30:$AL$46,('[3]Cap Ref'!$D$30:$D$46=C1086)*('[3]Cap Ref'!$F$29:$AL$29=A1086)*('[3]Cap Ref'!$F$28:$AL$28=D1086))/4,SUMPRODUCT('[3]Cap Ref'!$F$30:$AL$46,('[3]Cap Ref'!$D$30:$D$46=C1086)*('[3]Cap Ref'!$F$29:$AL$29=A1086)*('[3]Cap Ref'!$F$28:$AL$28=D1086))/5)</f>
        <v>9.875</v>
      </c>
      <c r="F1086" cm="1">
        <f t="array" ref="F1086">IF(A1086=2025,SUMPRODUCT('[3]Cap Ref'!$F$71:$AL$87,('[3]Cap Ref'!$D$71:$D$87=C1086)*('[3]Cap Ref'!$F$70:$AL$70=A1086)*('[3]Cap Ref'!$F$69:$AL$69=D1086))/4,SUMPRODUCT('[3]Cap Ref'!$F$71:$AL$87,('[3]Cap Ref'!$D$71:$D$87=C1086)*('[3]Cap Ref'!$F$70:$AL$70=A1086)*('[3]Cap Ref'!$F$69:$AL$69=D1086))/5)</f>
        <v>9.875</v>
      </c>
      <c r="G1086">
        <f t="shared" si="16"/>
        <v>0</v>
      </c>
    </row>
    <row r="1087" spans="1:7">
      <c r="A1087">
        <v>2025</v>
      </c>
      <c r="B1087" t="s">
        <v>33</v>
      </c>
      <c r="C1087" t="s">
        <v>14</v>
      </c>
      <c r="D1087" t="s">
        <v>32</v>
      </c>
      <c r="E1087" cm="1">
        <f t="array" ref="E1087">IF(A1087=2025,SUMPRODUCT('[3]Cap Ref'!$F$30:$AL$46,('[3]Cap Ref'!$D$30:$D$46=C1087)*('[3]Cap Ref'!$F$29:$AL$29=A1087)*('[3]Cap Ref'!$F$28:$AL$28=D1087))/4,SUMPRODUCT('[3]Cap Ref'!$F$30:$AL$46,('[3]Cap Ref'!$D$30:$D$46=C1087)*('[3]Cap Ref'!$F$29:$AL$29=A1087)*('[3]Cap Ref'!$F$28:$AL$28=D1087))/5)</f>
        <v>0</v>
      </c>
      <c r="F1087" cm="1">
        <f t="array" ref="F1087">IF(A1087=2025,SUMPRODUCT('[3]Cap Ref'!$F$71:$AL$87,('[3]Cap Ref'!$D$71:$D$87=C1087)*('[3]Cap Ref'!$F$70:$AL$70=A1087)*('[3]Cap Ref'!$F$69:$AL$69=D1087))/4,SUMPRODUCT('[3]Cap Ref'!$F$71:$AL$87,('[3]Cap Ref'!$D$71:$D$87=C1087)*('[3]Cap Ref'!$F$70:$AL$70=A1087)*('[3]Cap Ref'!$F$69:$AL$69=D1087))/5)</f>
        <v>0</v>
      </c>
      <c r="G1087">
        <f t="shared" si="16"/>
        <v>0</v>
      </c>
    </row>
    <row r="1088" spans="1:7">
      <c r="A1088">
        <v>2025</v>
      </c>
      <c r="B1088" t="s">
        <v>33</v>
      </c>
      <c r="C1088" t="s">
        <v>15</v>
      </c>
      <c r="D1088" t="s">
        <v>32</v>
      </c>
      <c r="E1088" cm="1">
        <f t="array" ref="E1088">IF(A1088=2025,SUMPRODUCT('[3]Cap Ref'!$F$30:$AL$46,('[3]Cap Ref'!$D$30:$D$46=C1088)*('[3]Cap Ref'!$F$29:$AL$29=A1088)*('[3]Cap Ref'!$F$28:$AL$28=D1088))/4,SUMPRODUCT('[3]Cap Ref'!$F$30:$AL$46,('[3]Cap Ref'!$D$30:$D$46=C1088)*('[3]Cap Ref'!$F$29:$AL$29=A1088)*('[3]Cap Ref'!$F$28:$AL$28=D1088))/5)</f>
        <v>4.9999999999999822E-2</v>
      </c>
      <c r="F1088" cm="1">
        <f t="array" ref="F1088">IF(A1088=2025,SUMPRODUCT('[3]Cap Ref'!$F$71:$AL$87,('[3]Cap Ref'!$D$71:$D$87=C1088)*('[3]Cap Ref'!$F$70:$AL$70=A1088)*('[3]Cap Ref'!$F$69:$AL$69=D1088))/4,SUMPRODUCT('[3]Cap Ref'!$F$71:$AL$87,('[3]Cap Ref'!$D$71:$D$87=C1088)*('[3]Cap Ref'!$F$70:$AL$70=A1088)*('[3]Cap Ref'!$F$69:$AL$69=D1088))/5)</f>
        <v>4.9999999999999822E-2</v>
      </c>
      <c r="G1088">
        <f t="shared" si="16"/>
        <v>0</v>
      </c>
    </row>
    <row r="1089" spans="1:7">
      <c r="A1089">
        <v>2025</v>
      </c>
      <c r="B1089" t="s">
        <v>33</v>
      </c>
      <c r="C1089" t="s">
        <v>16</v>
      </c>
      <c r="D1089" t="s">
        <v>32</v>
      </c>
      <c r="E1089" cm="1">
        <f t="array" ref="E1089">IF(A1089=2025,SUMPRODUCT('[3]Cap Ref'!$F$30:$AL$46,('[3]Cap Ref'!$D$30:$D$46=C1089)*('[3]Cap Ref'!$F$29:$AL$29=A1089)*('[3]Cap Ref'!$F$28:$AL$28=D1089))/4,SUMPRODUCT('[3]Cap Ref'!$F$30:$AL$46,('[3]Cap Ref'!$D$30:$D$46=C1089)*('[3]Cap Ref'!$F$29:$AL$29=A1089)*('[3]Cap Ref'!$F$28:$AL$28=D1089))/5)</f>
        <v>14.125</v>
      </c>
      <c r="F1089" cm="1">
        <f t="array" ref="F1089">IF(A1089=2025,SUMPRODUCT('[3]Cap Ref'!$F$71:$AL$87,('[3]Cap Ref'!$D$71:$D$87=C1089)*('[3]Cap Ref'!$F$70:$AL$70=A1089)*('[3]Cap Ref'!$F$69:$AL$69=D1089))/4,SUMPRODUCT('[3]Cap Ref'!$F$71:$AL$87,('[3]Cap Ref'!$D$71:$D$87=C1089)*('[3]Cap Ref'!$F$70:$AL$70=A1089)*('[3]Cap Ref'!$F$69:$AL$69=D1089))/5)</f>
        <v>14.125</v>
      </c>
      <c r="G1089">
        <f t="shared" si="16"/>
        <v>0</v>
      </c>
    </row>
    <row r="1090" spans="1:7">
      <c r="A1090">
        <v>2030</v>
      </c>
      <c r="B1090" t="s">
        <v>33</v>
      </c>
      <c r="C1090" t="s">
        <v>0</v>
      </c>
      <c r="D1090" t="s">
        <v>32</v>
      </c>
      <c r="E1090" cm="1">
        <f t="array" ref="E1090">IF(A1090=2025,SUMPRODUCT('[3]Cap Ref'!$F$30:$AL$46,('[3]Cap Ref'!$D$30:$D$46=C1090)*('[3]Cap Ref'!$F$29:$AL$29=A1090)*('[3]Cap Ref'!$F$28:$AL$28=D1090))/4,SUMPRODUCT('[3]Cap Ref'!$F$30:$AL$46,('[3]Cap Ref'!$D$30:$D$46=C1090)*('[3]Cap Ref'!$F$29:$AL$29=A1090)*('[3]Cap Ref'!$F$28:$AL$28=D1090))/5)</f>
        <v>-0.2</v>
      </c>
      <c r="F1090" cm="1">
        <f t="array" ref="F1090">IF(A1090=2025,SUMPRODUCT('[3]Cap Ref'!$F$71:$AL$87,('[3]Cap Ref'!$D$71:$D$87=C1090)*('[3]Cap Ref'!$F$70:$AL$70=A1090)*('[3]Cap Ref'!$F$69:$AL$69=D1090))/4,SUMPRODUCT('[3]Cap Ref'!$F$71:$AL$87,('[3]Cap Ref'!$D$71:$D$87=C1090)*('[3]Cap Ref'!$F$70:$AL$70=A1090)*('[3]Cap Ref'!$F$69:$AL$69=D1090))/5)</f>
        <v>-0.2</v>
      </c>
      <c r="G1090">
        <f t="shared" si="16"/>
        <v>0</v>
      </c>
    </row>
    <row r="1091" spans="1:7">
      <c r="A1091">
        <v>2030</v>
      </c>
      <c r="B1091" t="s">
        <v>33</v>
      </c>
      <c r="C1091" t="s">
        <v>1</v>
      </c>
      <c r="D1091" t="s">
        <v>32</v>
      </c>
      <c r="E1091" cm="1">
        <f t="array" ref="E1091">IF(A1091=2025,SUMPRODUCT('[3]Cap Ref'!$F$30:$AL$46,('[3]Cap Ref'!$D$30:$D$46=C1091)*('[3]Cap Ref'!$F$29:$AL$29=A1091)*('[3]Cap Ref'!$F$28:$AL$28=D1091))/4,SUMPRODUCT('[3]Cap Ref'!$F$30:$AL$46,('[3]Cap Ref'!$D$30:$D$46=C1091)*('[3]Cap Ref'!$F$29:$AL$29=A1091)*('[3]Cap Ref'!$F$28:$AL$28=D1091))/5)</f>
        <v>0</v>
      </c>
      <c r="F1091" cm="1">
        <f t="array" ref="F1091">IF(A1091=2025,SUMPRODUCT('[3]Cap Ref'!$F$71:$AL$87,('[3]Cap Ref'!$D$71:$D$87=C1091)*('[3]Cap Ref'!$F$70:$AL$70=A1091)*('[3]Cap Ref'!$F$69:$AL$69=D1091))/4,SUMPRODUCT('[3]Cap Ref'!$F$71:$AL$87,('[3]Cap Ref'!$D$71:$D$87=C1091)*('[3]Cap Ref'!$F$70:$AL$70=A1091)*('[3]Cap Ref'!$F$69:$AL$69=D1091))/5)</f>
        <v>0</v>
      </c>
      <c r="G1091">
        <f t="shared" ref="G1091:G1123" si="17">E1091-F1091</f>
        <v>0</v>
      </c>
    </row>
    <row r="1092" spans="1:7">
      <c r="A1092">
        <v>2030</v>
      </c>
      <c r="B1092" t="s">
        <v>33</v>
      </c>
      <c r="C1092" t="s">
        <v>2</v>
      </c>
      <c r="D1092" t="s">
        <v>32</v>
      </c>
      <c r="E1092" cm="1">
        <f t="array" ref="E1092">IF(A1092=2025,SUMPRODUCT('[3]Cap Ref'!$F$30:$AL$46,('[3]Cap Ref'!$D$30:$D$46=C1092)*('[3]Cap Ref'!$F$29:$AL$29=A1092)*('[3]Cap Ref'!$F$28:$AL$28=D1092))/4,SUMPRODUCT('[3]Cap Ref'!$F$30:$AL$46,('[3]Cap Ref'!$D$30:$D$46=C1092)*('[3]Cap Ref'!$F$29:$AL$29=A1092)*('[3]Cap Ref'!$F$28:$AL$28=D1092))/5)</f>
        <v>0.2</v>
      </c>
      <c r="F1092" cm="1">
        <f t="array" ref="F1092">IF(A1092=2025,SUMPRODUCT('[3]Cap Ref'!$F$71:$AL$87,('[3]Cap Ref'!$D$71:$D$87=C1092)*('[3]Cap Ref'!$F$70:$AL$70=A1092)*('[3]Cap Ref'!$F$69:$AL$69=D1092))/4,SUMPRODUCT('[3]Cap Ref'!$F$71:$AL$87,('[3]Cap Ref'!$D$71:$D$87=C1092)*('[3]Cap Ref'!$F$70:$AL$70=A1092)*('[3]Cap Ref'!$F$69:$AL$69=D1092))/5)</f>
        <v>0.2</v>
      </c>
      <c r="G1092">
        <f t="shared" si="17"/>
        <v>0</v>
      </c>
    </row>
    <row r="1093" spans="1:7">
      <c r="A1093">
        <v>2030</v>
      </c>
      <c r="B1093" t="s">
        <v>33</v>
      </c>
      <c r="C1093" t="s">
        <v>3</v>
      </c>
      <c r="D1093" t="s">
        <v>32</v>
      </c>
      <c r="E1093" cm="1">
        <f t="array" ref="E1093">IF(A1093=2025,SUMPRODUCT('[3]Cap Ref'!$F$30:$AL$46,('[3]Cap Ref'!$D$30:$D$46=C1093)*('[3]Cap Ref'!$F$29:$AL$29=A1093)*('[3]Cap Ref'!$F$28:$AL$28=D1093))/4,SUMPRODUCT('[3]Cap Ref'!$F$30:$AL$46,('[3]Cap Ref'!$D$30:$D$46=C1093)*('[3]Cap Ref'!$F$29:$AL$29=A1093)*('[3]Cap Ref'!$F$28:$AL$28=D1093))/5)</f>
        <v>-0.1</v>
      </c>
      <c r="F1093" cm="1">
        <f t="array" ref="F1093">IF(A1093=2025,SUMPRODUCT('[3]Cap Ref'!$F$71:$AL$87,('[3]Cap Ref'!$D$71:$D$87=C1093)*('[3]Cap Ref'!$F$70:$AL$70=A1093)*('[3]Cap Ref'!$F$69:$AL$69=D1093))/4,SUMPRODUCT('[3]Cap Ref'!$F$71:$AL$87,('[3]Cap Ref'!$D$71:$D$87=C1093)*('[3]Cap Ref'!$F$70:$AL$70=A1093)*('[3]Cap Ref'!$F$69:$AL$69=D1093))/5)</f>
        <v>-0.1</v>
      </c>
      <c r="G1093">
        <f t="shared" si="17"/>
        <v>0</v>
      </c>
    </row>
    <row r="1094" spans="1:7">
      <c r="A1094">
        <v>2030</v>
      </c>
      <c r="B1094" t="s">
        <v>33</v>
      </c>
      <c r="C1094" t="s">
        <v>4</v>
      </c>
      <c r="D1094" t="s">
        <v>32</v>
      </c>
      <c r="E1094" cm="1">
        <f t="array" ref="E1094">IF(A1094=2025,SUMPRODUCT('[3]Cap Ref'!$F$30:$AL$46,('[3]Cap Ref'!$D$30:$D$46=C1094)*('[3]Cap Ref'!$F$29:$AL$29=A1094)*('[3]Cap Ref'!$F$28:$AL$28=D1094))/4,SUMPRODUCT('[3]Cap Ref'!$F$30:$AL$46,('[3]Cap Ref'!$D$30:$D$46=C1094)*('[3]Cap Ref'!$F$29:$AL$29=A1094)*('[3]Cap Ref'!$F$28:$AL$28=D1094))/5)</f>
        <v>0</v>
      </c>
      <c r="F1094" cm="1">
        <f t="array" ref="F1094">IF(A1094=2025,SUMPRODUCT('[3]Cap Ref'!$F$71:$AL$87,('[3]Cap Ref'!$D$71:$D$87=C1094)*('[3]Cap Ref'!$F$70:$AL$70=A1094)*('[3]Cap Ref'!$F$69:$AL$69=D1094))/4,SUMPRODUCT('[3]Cap Ref'!$F$71:$AL$87,('[3]Cap Ref'!$D$71:$D$87=C1094)*('[3]Cap Ref'!$F$70:$AL$70=A1094)*('[3]Cap Ref'!$F$69:$AL$69=D1094))/5)</f>
        <v>0</v>
      </c>
      <c r="G1094">
        <f t="shared" si="17"/>
        <v>0</v>
      </c>
    </row>
    <row r="1095" spans="1:7">
      <c r="A1095">
        <v>2030</v>
      </c>
      <c r="B1095" t="s">
        <v>33</v>
      </c>
      <c r="C1095" t="s">
        <v>5</v>
      </c>
      <c r="D1095" t="s">
        <v>32</v>
      </c>
      <c r="E1095" cm="1">
        <f t="array" ref="E1095">IF(A1095=2025,SUMPRODUCT('[3]Cap Ref'!$F$30:$AL$46,('[3]Cap Ref'!$D$30:$D$46=C1095)*('[3]Cap Ref'!$F$29:$AL$29=A1095)*('[3]Cap Ref'!$F$28:$AL$28=D1095))/4,SUMPRODUCT('[3]Cap Ref'!$F$30:$AL$46,('[3]Cap Ref'!$D$30:$D$46=C1095)*('[3]Cap Ref'!$F$29:$AL$29=A1095)*('[3]Cap Ref'!$F$28:$AL$28=D1095))/5)</f>
        <v>-11.2</v>
      </c>
      <c r="F1095" cm="1">
        <f t="array" ref="F1095">IF(A1095=2025,SUMPRODUCT('[3]Cap Ref'!$F$71:$AL$87,('[3]Cap Ref'!$D$71:$D$87=C1095)*('[3]Cap Ref'!$F$70:$AL$70=A1095)*('[3]Cap Ref'!$F$69:$AL$69=D1095))/4,SUMPRODUCT('[3]Cap Ref'!$F$71:$AL$87,('[3]Cap Ref'!$D$71:$D$87=C1095)*('[3]Cap Ref'!$F$70:$AL$70=A1095)*('[3]Cap Ref'!$F$69:$AL$69=D1095))/5)</f>
        <v>-11.2</v>
      </c>
      <c r="G1095">
        <f t="shared" si="17"/>
        <v>0</v>
      </c>
    </row>
    <row r="1096" spans="1:7">
      <c r="A1096">
        <v>2030</v>
      </c>
      <c r="B1096" t="s">
        <v>33</v>
      </c>
      <c r="C1096" t="s">
        <v>6</v>
      </c>
      <c r="D1096" t="s">
        <v>32</v>
      </c>
      <c r="E1096" cm="1">
        <f t="array" ref="E1096">IF(A1096=2025,SUMPRODUCT('[3]Cap Ref'!$F$30:$AL$46,('[3]Cap Ref'!$D$30:$D$46=C1096)*('[3]Cap Ref'!$F$29:$AL$29=A1096)*('[3]Cap Ref'!$F$28:$AL$28=D1096))/4,SUMPRODUCT('[3]Cap Ref'!$F$30:$AL$46,('[3]Cap Ref'!$D$30:$D$46=C1096)*('[3]Cap Ref'!$F$29:$AL$29=A1096)*('[3]Cap Ref'!$F$28:$AL$28=D1096))/5)</f>
        <v>0</v>
      </c>
      <c r="F1096" cm="1">
        <f t="array" ref="F1096">IF(A1096=2025,SUMPRODUCT('[3]Cap Ref'!$F$71:$AL$87,('[3]Cap Ref'!$D$71:$D$87=C1096)*('[3]Cap Ref'!$F$70:$AL$70=A1096)*('[3]Cap Ref'!$F$69:$AL$69=D1096))/4,SUMPRODUCT('[3]Cap Ref'!$F$71:$AL$87,('[3]Cap Ref'!$D$71:$D$87=C1096)*('[3]Cap Ref'!$F$70:$AL$70=A1096)*('[3]Cap Ref'!$F$69:$AL$69=D1096))/5)</f>
        <v>0</v>
      </c>
      <c r="G1096">
        <f t="shared" si="17"/>
        <v>0</v>
      </c>
    </row>
    <row r="1097" spans="1:7">
      <c r="A1097">
        <v>2030</v>
      </c>
      <c r="B1097" t="s">
        <v>33</v>
      </c>
      <c r="C1097" t="s">
        <v>7</v>
      </c>
      <c r="D1097" t="s">
        <v>32</v>
      </c>
      <c r="E1097" cm="1">
        <f t="array" ref="E1097">IF(A1097=2025,SUMPRODUCT('[3]Cap Ref'!$F$30:$AL$46,('[3]Cap Ref'!$D$30:$D$46=C1097)*('[3]Cap Ref'!$F$29:$AL$29=A1097)*('[3]Cap Ref'!$F$28:$AL$28=D1097))/4,SUMPRODUCT('[3]Cap Ref'!$F$30:$AL$46,('[3]Cap Ref'!$D$30:$D$46=C1097)*('[3]Cap Ref'!$F$29:$AL$29=A1097)*('[3]Cap Ref'!$F$28:$AL$28=D1097))/5)</f>
        <v>9.1999999999999993</v>
      </c>
      <c r="F1097" cm="1">
        <f t="array" ref="F1097">IF(A1097=2025,SUMPRODUCT('[3]Cap Ref'!$F$71:$AL$87,('[3]Cap Ref'!$D$71:$D$87=C1097)*('[3]Cap Ref'!$F$70:$AL$70=A1097)*('[3]Cap Ref'!$F$69:$AL$69=D1097))/4,SUMPRODUCT('[3]Cap Ref'!$F$71:$AL$87,('[3]Cap Ref'!$D$71:$D$87=C1097)*('[3]Cap Ref'!$F$70:$AL$70=A1097)*('[3]Cap Ref'!$F$69:$AL$69=D1097))/5)</f>
        <v>9.1999999999999993</v>
      </c>
      <c r="G1097">
        <f t="shared" si="17"/>
        <v>0</v>
      </c>
    </row>
    <row r="1098" spans="1:7">
      <c r="A1098">
        <v>2030</v>
      </c>
      <c r="B1098" t="s">
        <v>33</v>
      </c>
      <c r="C1098" t="s">
        <v>8</v>
      </c>
      <c r="D1098" t="s">
        <v>32</v>
      </c>
      <c r="E1098" cm="1">
        <f t="array" ref="E1098">IF(A1098=2025,SUMPRODUCT('[3]Cap Ref'!$F$30:$AL$46,('[3]Cap Ref'!$D$30:$D$46=C1098)*('[3]Cap Ref'!$F$29:$AL$29=A1098)*('[3]Cap Ref'!$F$28:$AL$28=D1098))/4,SUMPRODUCT('[3]Cap Ref'!$F$30:$AL$46,('[3]Cap Ref'!$D$30:$D$46=C1098)*('[3]Cap Ref'!$F$29:$AL$29=A1098)*('[3]Cap Ref'!$F$28:$AL$28=D1098))/5)</f>
        <v>0.1</v>
      </c>
      <c r="F1098" cm="1">
        <f t="array" ref="F1098">IF(A1098=2025,SUMPRODUCT('[3]Cap Ref'!$F$71:$AL$87,('[3]Cap Ref'!$D$71:$D$87=C1098)*('[3]Cap Ref'!$F$70:$AL$70=A1098)*('[3]Cap Ref'!$F$69:$AL$69=D1098))/4,SUMPRODUCT('[3]Cap Ref'!$F$71:$AL$87,('[3]Cap Ref'!$D$71:$D$87=C1098)*('[3]Cap Ref'!$F$70:$AL$70=A1098)*('[3]Cap Ref'!$F$69:$AL$69=D1098))/5)</f>
        <v>0.1</v>
      </c>
      <c r="G1098">
        <f t="shared" si="17"/>
        <v>0</v>
      </c>
    </row>
    <row r="1099" spans="1:7">
      <c r="A1099">
        <v>2030</v>
      </c>
      <c r="B1099" t="s">
        <v>33</v>
      </c>
      <c r="C1099" t="s">
        <v>9</v>
      </c>
      <c r="D1099" t="s">
        <v>32</v>
      </c>
      <c r="E1099" cm="1">
        <f t="array" ref="E1099">IF(A1099=2025,SUMPRODUCT('[3]Cap Ref'!$F$30:$AL$46,('[3]Cap Ref'!$D$30:$D$46=C1099)*('[3]Cap Ref'!$F$29:$AL$29=A1099)*('[3]Cap Ref'!$F$28:$AL$28=D1099))/4,SUMPRODUCT('[3]Cap Ref'!$F$30:$AL$46,('[3]Cap Ref'!$D$30:$D$46=C1099)*('[3]Cap Ref'!$F$29:$AL$29=A1099)*('[3]Cap Ref'!$F$28:$AL$28=D1099))/5)</f>
        <v>0.1</v>
      </c>
      <c r="F1099" cm="1">
        <f t="array" ref="F1099">IF(A1099=2025,SUMPRODUCT('[3]Cap Ref'!$F$71:$AL$87,('[3]Cap Ref'!$D$71:$D$87=C1099)*('[3]Cap Ref'!$F$70:$AL$70=A1099)*('[3]Cap Ref'!$F$69:$AL$69=D1099))/4,SUMPRODUCT('[3]Cap Ref'!$F$71:$AL$87,('[3]Cap Ref'!$D$71:$D$87=C1099)*('[3]Cap Ref'!$F$70:$AL$70=A1099)*('[3]Cap Ref'!$F$69:$AL$69=D1099))/5)</f>
        <v>0.1</v>
      </c>
      <c r="G1099">
        <f t="shared" si="17"/>
        <v>0</v>
      </c>
    </row>
    <row r="1100" spans="1:7">
      <c r="A1100">
        <v>2030</v>
      </c>
      <c r="B1100" t="s">
        <v>33</v>
      </c>
      <c r="C1100" t="s">
        <v>10</v>
      </c>
      <c r="D1100" t="s">
        <v>32</v>
      </c>
      <c r="E1100" cm="1">
        <f t="array" ref="E1100">IF(A1100=2025,SUMPRODUCT('[3]Cap Ref'!$F$30:$AL$46,('[3]Cap Ref'!$D$30:$D$46=C1100)*('[3]Cap Ref'!$F$29:$AL$29=A1100)*('[3]Cap Ref'!$F$28:$AL$28=D1100))/4,SUMPRODUCT('[3]Cap Ref'!$F$30:$AL$46,('[3]Cap Ref'!$D$30:$D$46=C1100)*('[3]Cap Ref'!$F$29:$AL$29=A1100)*('[3]Cap Ref'!$F$28:$AL$28=D1100))/5)</f>
        <v>0</v>
      </c>
      <c r="F1100" cm="1">
        <f t="array" ref="F1100">IF(A1100=2025,SUMPRODUCT('[3]Cap Ref'!$F$71:$AL$87,('[3]Cap Ref'!$D$71:$D$87=C1100)*('[3]Cap Ref'!$F$70:$AL$70=A1100)*('[3]Cap Ref'!$F$69:$AL$69=D1100))/4,SUMPRODUCT('[3]Cap Ref'!$F$71:$AL$87,('[3]Cap Ref'!$D$71:$D$87=C1100)*('[3]Cap Ref'!$F$70:$AL$70=A1100)*('[3]Cap Ref'!$F$69:$AL$69=D1100))/5)</f>
        <v>0</v>
      </c>
      <c r="G1100">
        <f t="shared" si="17"/>
        <v>0</v>
      </c>
    </row>
    <row r="1101" spans="1:7">
      <c r="A1101">
        <v>2030</v>
      </c>
      <c r="B1101" t="s">
        <v>33</v>
      </c>
      <c r="C1101" t="s">
        <v>11</v>
      </c>
      <c r="D1101" t="s">
        <v>32</v>
      </c>
      <c r="E1101" cm="1">
        <f t="array" ref="E1101">IF(A1101=2025,SUMPRODUCT('[3]Cap Ref'!$F$30:$AL$46,('[3]Cap Ref'!$D$30:$D$46=C1101)*('[3]Cap Ref'!$F$29:$AL$29=A1101)*('[3]Cap Ref'!$F$28:$AL$28=D1101))/4,SUMPRODUCT('[3]Cap Ref'!$F$30:$AL$46,('[3]Cap Ref'!$D$30:$D$46=C1101)*('[3]Cap Ref'!$F$29:$AL$29=A1101)*('[3]Cap Ref'!$F$28:$AL$28=D1101))/5)</f>
        <v>16.7</v>
      </c>
      <c r="F1101" cm="1">
        <f t="array" ref="F1101">IF(A1101=2025,SUMPRODUCT('[3]Cap Ref'!$F$71:$AL$87,('[3]Cap Ref'!$D$71:$D$87=C1101)*('[3]Cap Ref'!$F$70:$AL$70=A1101)*('[3]Cap Ref'!$F$69:$AL$69=D1101))/4,SUMPRODUCT('[3]Cap Ref'!$F$71:$AL$87,('[3]Cap Ref'!$D$71:$D$87=C1101)*('[3]Cap Ref'!$F$70:$AL$70=A1101)*('[3]Cap Ref'!$F$69:$AL$69=D1101))/5)</f>
        <v>16.7</v>
      </c>
      <c r="G1101">
        <f t="shared" si="17"/>
        <v>0</v>
      </c>
    </row>
    <row r="1102" spans="1:7">
      <c r="A1102">
        <v>2030</v>
      </c>
      <c r="B1102" t="s">
        <v>33</v>
      </c>
      <c r="C1102" t="s">
        <v>12</v>
      </c>
      <c r="D1102" t="s">
        <v>32</v>
      </c>
      <c r="E1102" cm="1">
        <f t="array" ref="E1102">IF(A1102=2025,SUMPRODUCT('[3]Cap Ref'!$F$30:$AL$46,('[3]Cap Ref'!$D$30:$D$46=C1102)*('[3]Cap Ref'!$F$29:$AL$29=A1102)*('[3]Cap Ref'!$F$28:$AL$28=D1102))/4,SUMPRODUCT('[3]Cap Ref'!$F$30:$AL$46,('[3]Cap Ref'!$D$30:$D$46=C1102)*('[3]Cap Ref'!$F$29:$AL$29=A1102)*('[3]Cap Ref'!$F$28:$AL$28=D1102))/5)</f>
        <v>28.2</v>
      </c>
      <c r="F1102" cm="1">
        <f t="array" ref="F1102">IF(A1102=2025,SUMPRODUCT('[3]Cap Ref'!$F$71:$AL$87,('[3]Cap Ref'!$D$71:$D$87=C1102)*('[3]Cap Ref'!$F$70:$AL$70=A1102)*('[3]Cap Ref'!$F$69:$AL$69=D1102))/4,SUMPRODUCT('[3]Cap Ref'!$F$71:$AL$87,('[3]Cap Ref'!$D$71:$D$87=C1102)*('[3]Cap Ref'!$F$70:$AL$70=A1102)*('[3]Cap Ref'!$F$69:$AL$69=D1102))/5)</f>
        <v>28.2</v>
      </c>
      <c r="G1102">
        <f t="shared" si="17"/>
        <v>0</v>
      </c>
    </row>
    <row r="1103" spans="1:7">
      <c r="A1103">
        <v>2030</v>
      </c>
      <c r="B1103" t="s">
        <v>33</v>
      </c>
      <c r="C1103" t="s">
        <v>13</v>
      </c>
      <c r="D1103" t="s">
        <v>32</v>
      </c>
      <c r="E1103" cm="1">
        <f t="array" ref="E1103">IF(A1103=2025,SUMPRODUCT('[3]Cap Ref'!$F$30:$AL$46,('[3]Cap Ref'!$D$30:$D$46=C1103)*('[3]Cap Ref'!$F$29:$AL$29=A1103)*('[3]Cap Ref'!$F$28:$AL$28=D1103))/4,SUMPRODUCT('[3]Cap Ref'!$F$30:$AL$46,('[3]Cap Ref'!$D$30:$D$46=C1103)*('[3]Cap Ref'!$F$29:$AL$29=A1103)*('[3]Cap Ref'!$F$28:$AL$28=D1103))/5)</f>
        <v>5.5</v>
      </c>
      <c r="F1103" cm="1">
        <f t="array" ref="F1103">IF(A1103=2025,SUMPRODUCT('[3]Cap Ref'!$F$71:$AL$87,('[3]Cap Ref'!$D$71:$D$87=C1103)*('[3]Cap Ref'!$F$70:$AL$70=A1103)*('[3]Cap Ref'!$F$69:$AL$69=D1103))/4,SUMPRODUCT('[3]Cap Ref'!$F$71:$AL$87,('[3]Cap Ref'!$D$71:$D$87=C1103)*('[3]Cap Ref'!$F$70:$AL$70=A1103)*('[3]Cap Ref'!$F$69:$AL$69=D1103))/5)</f>
        <v>5.5</v>
      </c>
      <c r="G1103">
        <f t="shared" si="17"/>
        <v>0</v>
      </c>
    </row>
    <row r="1104" spans="1:7">
      <c r="A1104">
        <v>2030</v>
      </c>
      <c r="B1104" t="s">
        <v>33</v>
      </c>
      <c r="C1104" t="s">
        <v>14</v>
      </c>
      <c r="D1104" t="s">
        <v>32</v>
      </c>
      <c r="E1104" cm="1">
        <f t="array" ref="E1104">IF(A1104=2025,SUMPRODUCT('[3]Cap Ref'!$F$30:$AL$46,('[3]Cap Ref'!$D$30:$D$46=C1104)*('[3]Cap Ref'!$F$29:$AL$29=A1104)*('[3]Cap Ref'!$F$28:$AL$28=D1104))/4,SUMPRODUCT('[3]Cap Ref'!$F$30:$AL$46,('[3]Cap Ref'!$D$30:$D$46=C1104)*('[3]Cap Ref'!$F$29:$AL$29=A1104)*('[3]Cap Ref'!$F$28:$AL$28=D1104))/5)</f>
        <v>0</v>
      </c>
      <c r="F1104" cm="1">
        <f t="array" ref="F1104">IF(A1104=2025,SUMPRODUCT('[3]Cap Ref'!$F$71:$AL$87,('[3]Cap Ref'!$D$71:$D$87=C1104)*('[3]Cap Ref'!$F$70:$AL$70=A1104)*('[3]Cap Ref'!$F$69:$AL$69=D1104))/4,SUMPRODUCT('[3]Cap Ref'!$F$71:$AL$87,('[3]Cap Ref'!$D$71:$D$87=C1104)*('[3]Cap Ref'!$F$70:$AL$70=A1104)*('[3]Cap Ref'!$F$69:$AL$69=D1104))/5)</f>
        <v>0</v>
      </c>
      <c r="G1104">
        <f t="shared" si="17"/>
        <v>0</v>
      </c>
    </row>
    <row r="1105" spans="1:7">
      <c r="A1105">
        <v>2030</v>
      </c>
      <c r="B1105" t="s">
        <v>33</v>
      </c>
      <c r="C1105" t="s">
        <v>15</v>
      </c>
      <c r="D1105" t="s">
        <v>32</v>
      </c>
      <c r="E1105" cm="1">
        <f t="array" ref="E1105">IF(A1105=2025,SUMPRODUCT('[3]Cap Ref'!$F$30:$AL$46,('[3]Cap Ref'!$D$30:$D$46=C1105)*('[3]Cap Ref'!$F$29:$AL$29=A1105)*('[3]Cap Ref'!$F$28:$AL$28=D1105))/4,SUMPRODUCT('[3]Cap Ref'!$F$30:$AL$46,('[3]Cap Ref'!$D$30:$D$46=C1105)*('[3]Cap Ref'!$F$29:$AL$29=A1105)*('[3]Cap Ref'!$F$28:$AL$28=D1105))/5)</f>
        <v>4</v>
      </c>
      <c r="F1105" cm="1">
        <f t="array" ref="F1105">IF(A1105=2025,SUMPRODUCT('[3]Cap Ref'!$F$71:$AL$87,('[3]Cap Ref'!$D$71:$D$87=C1105)*('[3]Cap Ref'!$F$70:$AL$70=A1105)*('[3]Cap Ref'!$F$69:$AL$69=D1105))/4,SUMPRODUCT('[3]Cap Ref'!$F$71:$AL$87,('[3]Cap Ref'!$D$71:$D$87=C1105)*('[3]Cap Ref'!$F$70:$AL$70=A1105)*('[3]Cap Ref'!$F$69:$AL$69=D1105))/5)</f>
        <v>4</v>
      </c>
      <c r="G1105">
        <f t="shared" si="17"/>
        <v>0</v>
      </c>
    </row>
    <row r="1106" spans="1:7">
      <c r="A1106">
        <v>2030</v>
      </c>
      <c r="B1106" t="s">
        <v>33</v>
      </c>
      <c r="C1106" t="s">
        <v>16</v>
      </c>
      <c r="D1106" t="s">
        <v>32</v>
      </c>
      <c r="E1106" cm="1">
        <f t="array" ref="E1106">IF(A1106=2025,SUMPRODUCT('[3]Cap Ref'!$F$30:$AL$46,('[3]Cap Ref'!$D$30:$D$46=C1106)*('[3]Cap Ref'!$F$29:$AL$29=A1106)*('[3]Cap Ref'!$F$28:$AL$28=D1106))/4,SUMPRODUCT('[3]Cap Ref'!$F$30:$AL$46,('[3]Cap Ref'!$D$30:$D$46=C1106)*('[3]Cap Ref'!$F$29:$AL$29=A1106)*('[3]Cap Ref'!$F$28:$AL$28=D1106))/5)</f>
        <v>-7.7</v>
      </c>
      <c r="F1106" cm="1">
        <f t="array" ref="F1106">IF(A1106=2025,SUMPRODUCT('[3]Cap Ref'!$F$71:$AL$87,('[3]Cap Ref'!$D$71:$D$87=C1106)*('[3]Cap Ref'!$F$70:$AL$70=A1106)*('[3]Cap Ref'!$F$69:$AL$69=D1106))/4,SUMPRODUCT('[3]Cap Ref'!$F$71:$AL$87,('[3]Cap Ref'!$D$71:$D$87=C1106)*('[3]Cap Ref'!$F$70:$AL$70=A1106)*('[3]Cap Ref'!$F$69:$AL$69=D1106))/5)</f>
        <v>-7.7</v>
      </c>
      <c r="G1106">
        <f t="shared" si="17"/>
        <v>0</v>
      </c>
    </row>
    <row r="1107" spans="1:7">
      <c r="A1107">
        <v>2035</v>
      </c>
      <c r="B1107" t="s">
        <v>33</v>
      </c>
      <c r="C1107" t="s">
        <v>0</v>
      </c>
      <c r="D1107" t="s">
        <v>32</v>
      </c>
      <c r="E1107" cm="1">
        <f t="array" ref="E1107">IF(A1107=2025,SUMPRODUCT('[3]Cap Ref'!$F$30:$AL$46,('[3]Cap Ref'!$D$30:$D$46=C1107)*('[3]Cap Ref'!$F$29:$AL$29=A1107)*('[3]Cap Ref'!$F$28:$AL$28=D1107))/4,SUMPRODUCT('[3]Cap Ref'!$F$30:$AL$46,('[3]Cap Ref'!$D$30:$D$46=C1107)*('[3]Cap Ref'!$F$29:$AL$29=A1107)*('[3]Cap Ref'!$F$28:$AL$28=D1107))/5)</f>
        <v>-0.2</v>
      </c>
      <c r="F1107" cm="1">
        <f t="array" ref="F1107">IF(A1107=2025,SUMPRODUCT('[3]Cap Ref'!$F$71:$AL$87,('[3]Cap Ref'!$D$71:$D$87=C1107)*('[3]Cap Ref'!$F$70:$AL$70=A1107)*('[3]Cap Ref'!$F$69:$AL$69=D1107))/4,SUMPRODUCT('[3]Cap Ref'!$F$71:$AL$87,('[3]Cap Ref'!$D$71:$D$87=C1107)*('[3]Cap Ref'!$F$70:$AL$70=A1107)*('[3]Cap Ref'!$F$69:$AL$69=D1107))/5)</f>
        <v>-0.2</v>
      </c>
      <c r="G1107">
        <f t="shared" si="17"/>
        <v>0</v>
      </c>
    </row>
    <row r="1108" spans="1:7">
      <c r="A1108">
        <v>2035</v>
      </c>
      <c r="B1108" t="s">
        <v>33</v>
      </c>
      <c r="C1108" t="s">
        <v>1</v>
      </c>
      <c r="D1108" t="s">
        <v>32</v>
      </c>
      <c r="E1108" cm="1">
        <f t="array" ref="E1108">IF(A1108=2025,SUMPRODUCT('[3]Cap Ref'!$F$30:$AL$46,('[3]Cap Ref'!$D$30:$D$46=C1108)*('[3]Cap Ref'!$F$29:$AL$29=A1108)*('[3]Cap Ref'!$F$28:$AL$28=D1108))/4,SUMPRODUCT('[3]Cap Ref'!$F$30:$AL$46,('[3]Cap Ref'!$D$30:$D$46=C1108)*('[3]Cap Ref'!$F$29:$AL$29=A1108)*('[3]Cap Ref'!$F$28:$AL$28=D1108))/5)</f>
        <v>0</v>
      </c>
      <c r="F1108" cm="1">
        <f t="array" ref="F1108">IF(A1108=2025,SUMPRODUCT('[3]Cap Ref'!$F$71:$AL$87,('[3]Cap Ref'!$D$71:$D$87=C1108)*('[3]Cap Ref'!$F$70:$AL$70=A1108)*('[3]Cap Ref'!$F$69:$AL$69=D1108))/4,SUMPRODUCT('[3]Cap Ref'!$F$71:$AL$87,('[3]Cap Ref'!$D$71:$D$87=C1108)*('[3]Cap Ref'!$F$70:$AL$70=A1108)*('[3]Cap Ref'!$F$69:$AL$69=D1108))/5)</f>
        <v>0</v>
      </c>
      <c r="G1108">
        <f t="shared" si="17"/>
        <v>0</v>
      </c>
    </row>
    <row r="1109" spans="1:7">
      <c r="A1109">
        <v>2035</v>
      </c>
      <c r="B1109" t="s">
        <v>33</v>
      </c>
      <c r="C1109" t="s">
        <v>2</v>
      </c>
      <c r="D1109" t="s">
        <v>32</v>
      </c>
      <c r="E1109" cm="1">
        <f t="array" ref="E1109">IF(A1109=2025,SUMPRODUCT('[3]Cap Ref'!$F$30:$AL$46,('[3]Cap Ref'!$D$30:$D$46=C1109)*('[3]Cap Ref'!$F$29:$AL$29=A1109)*('[3]Cap Ref'!$F$28:$AL$28=D1109))/4,SUMPRODUCT('[3]Cap Ref'!$F$30:$AL$46,('[3]Cap Ref'!$D$30:$D$46=C1109)*('[3]Cap Ref'!$F$29:$AL$29=A1109)*('[3]Cap Ref'!$F$28:$AL$28=D1109))/5)</f>
        <v>0</v>
      </c>
      <c r="F1109" cm="1">
        <f t="array" ref="F1109">IF(A1109=2025,SUMPRODUCT('[3]Cap Ref'!$F$71:$AL$87,('[3]Cap Ref'!$D$71:$D$87=C1109)*('[3]Cap Ref'!$F$70:$AL$70=A1109)*('[3]Cap Ref'!$F$69:$AL$69=D1109))/4,SUMPRODUCT('[3]Cap Ref'!$F$71:$AL$87,('[3]Cap Ref'!$D$71:$D$87=C1109)*('[3]Cap Ref'!$F$70:$AL$70=A1109)*('[3]Cap Ref'!$F$69:$AL$69=D1109))/5)</f>
        <v>0</v>
      </c>
      <c r="G1109">
        <f t="shared" si="17"/>
        <v>0</v>
      </c>
    </row>
    <row r="1110" spans="1:7">
      <c r="A1110">
        <v>2035</v>
      </c>
      <c r="B1110" t="s">
        <v>33</v>
      </c>
      <c r="C1110" t="s">
        <v>3</v>
      </c>
      <c r="D1110" t="s">
        <v>32</v>
      </c>
      <c r="E1110" cm="1">
        <f t="array" ref="E1110">IF(A1110=2025,SUMPRODUCT('[3]Cap Ref'!$F$30:$AL$46,('[3]Cap Ref'!$D$30:$D$46=C1110)*('[3]Cap Ref'!$F$29:$AL$29=A1110)*('[3]Cap Ref'!$F$28:$AL$28=D1110))/4,SUMPRODUCT('[3]Cap Ref'!$F$30:$AL$46,('[3]Cap Ref'!$D$30:$D$46=C1110)*('[3]Cap Ref'!$F$29:$AL$29=A1110)*('[3]Cap Ref'!$F$28:$AL$28=D1110))/5)</f>
        <v>0</v>
      </c>
      <c r="F1110" cm="1">
        <f t="array" ref="F1110">IF(A1110=2025,SUMPRODUCT('[3]Cap Ref'!$F$71:$AL$87,('[3]Cap Ref'!$D$71:$D$87=C1110)*('[3]Cap Ref'!$F$70:$AL$70=A1110)*('[3]Cap Ref'!$F$69:$AL$69=D1110))/4,SUMPRODUCT('[3]Cap Ref'!$F$71:$AL$87,('[3]Cap Ref'!$D$71:$D$87=C1110)*('[3]Cap Ref'!$F$70:$AL$70=A1110)*('[3]Cap Ref'!$F$69:$AL$69=D1110))/5)</f>
        <v>0</v>
      </c>
      <c r="G1110">
        <f t="shared" si="17"/>
        <v>0</v>
      </c>
    </row>
    <row r="1111" spans="1:7">
      <c r="A1111">
        <v>2035</v>
      </c>
      <c r="B1111" t="s">
        <v>33</v>
      </c>
      <c r="C1111" t="s">
        <v>4</v>
      </c>
      <c r="D1111" t="s">
        <v>32</v>
      </c>
      <c r="E1111" cm="1">
        <f t="array" ref="E1111">IF(A1111=2025,SUMPRODUCT('[3]Cap Ref'!$F$30:$AL$46,('[3]Cap Ref'!$D$30:$D$46=C1111)*('[3]Cap Ref'!$F$29:$AL$29=A1111)*('[3]Cap Ref'!$F$28:$AL$28=D1111))/4,SUMPRODUCT('[3]Cap Ref'!$F$30:$AL$46,('[3]Cap Ref'!$D$30:$D$46=C1111)*('[3]Cap Ref'!$F$29:$AL$29=A1111)*('[3]Cap Ref'!$F$28:$AL$28=D1111))/5)</f>
        <v>0</v>
      </c>
      <c r="F1111" cm="1">
        <f t="array" ref="F1111">IF(A1111=2025,SUMPRODUCT('[3]Cap Ref'!$F$71:$AL$87,('[3]Cap Ref'!$D$71:$D$87=C1111)*('[3]Cap Ref'!$F$70:$AL$70=A1111)*('[3]Cap Ref'!$F$69:$AL$69=D1111))/4,SUMPRODUCT('[3]Cap Ref'!$F$71:$AL$87,('[3]Cap Ref'!$D$71:$D$87=C1111)*('[3]Cap Ref'!$F$70:$AL$70=A1111)*('[3]Cap Ref'!$F$69:$AL$69=D1111))/5)</f>
        <v>0</v>
      </c>
      <c r="G1111">
        <f t="shared" si="17"/>
        <v>0</v>
      </c>
    </row>
    <row r="1112" spans="1:7">
      <c r="A1112">
        <v>2035</v>
      </c>
      <c r="B1112" t="s">
        <v>33</v>
      </c>
      <c r="C1112" t="s">
        <v>5</v>
      </c>
      <c r="D1112" t="s">
        <v>32</v>
      </c>
      <c r="E1112" cm="1">
        <f t="array" ref="E1112">IF(A1112=2025,SUMPRODUCT('[3]Cap Ref'!$F$30:$AL$46,('[3]Cap Ref'!$D$30:$D$46=C1112)*('[3]Cap Ref'!$F$29:$AL$29=A1112)*('[3]Cap Ref'!$F$28:$AL$28=D1112))/4,SUMPRODUCT('[3]Cap Ref'!$F$30:$AL$46,('[3]Cap Ref'!$D$30:$D$46=C1112)*('[3]Cap Ref'!$F$29:$AL$29=A1112)*('[3]Cap Ref'!$F$28:$AL$28=D1112))/5)</f>
        <v>-3.6</v>
      </c>
      <c r="F1112" cm="1">
        <f t="array" ref="F1112">IF(A1112=2025,SUMPRODUCT('[3]Cap Ref'!$F$71:$AL$87,('[3]Cap Ref'!$D$71:$D$87=C1112)*('[3]Cap Ref'!$F$70:$AL$70=A1112)*('[3]Cap Ref'!$F$69:$AL$69=D1112))/4,SUMPRODUCT('[3]Cap Ref'!$F$71:$AL$87,('[3]Cap Ref'!$D$71:$D$87=C1112)*('[3]Cap Ref'!$F$70:$AL$70=A1112)*('[3]Cap Ref'!$F$69:$AL$69=D1112))/5)</f>
        <v>-3.6</v>
      </c>
      <c r="G1112">
        <f t="shared" si="17"/>
        <v>0</v>
      </c>
    </row>
    <row r="1113" spans="1:7">
      <c r="A1113">
        <v>2035</v>
      </c>
      <c r="B1113" t="s">
        <v>33</v>
      </c>
      <c r="C1113" t="s">
        <v>6</v>
      </c>
      <c r="D1113" t="s">
        <v>32</v>
      </c>
      <c r="E1113" cm="1">
        <f t="array" ref="E1113">IF(A1113=2025,SUMPRODUCT('[3]Cap Ref'!$F$30:$AL$46,('[3]Cap Ref'!$D$30:$D$46=C1113)*('[3]Cap Ref'!$F$29:$AL$29=A1113)*('[3]Cap Ref'!$F$28:$AL$28=D1113))/4,SUMPRODUCT('[3]Cap Ref'!$F$30:$AL$46,('[3]Cap Ref'!$D$30:$D$46=C1113)*('[3]Cap Ref'!$F$29:$AL$29=A1113)*('[3]Cap Ref'!$F$28:$AL$28=D1113))/5)</f>
        <v>0</v>
      </c>
      <c r="F1113" cm="1">
        <f t="array" ref="F1113">IF(A1113=2025,SUMPRODUCT('[3]Cap Ref'!$F$71:$AL$87,('[3]Cap Ref'!$D$71:$D$87=C1113)*('[3]Cap Ref'!$F$70:$AL$70=A1113)*('[3]Cap Ref'!$F$69:$AL$69=D1113))/4,SUMPRODUCT('[3]Cap Ref'!$F$71:$AL$87,('[3]Cap Ref'!$D$71:$D$87=C1113)*('[3]Cap Ref'!$F$70:$AL$70=A1113)*('[3]Cap Ref'!$F$69:$AL$69=D1113))/5)</f>
        <v>0</v>
      </c>
      <c r="G1113">
        <f t="shared" si="17"/>
        <v>0</v>
      </c>
    </row>
    <row r="1114" spans="1:7">
      <c r="A1114">
        <v>2035</v>
      </c>
      <c r="B1114" t="s">
        <v>33</v>
      </c>
      <c r="C1114" t="s">
        <v>7</v>
      </c>
      <c r="D1114" t="s">
        <v>32</v>
      </c>
      <c r="E1114" cm="1">
        <f t="array" ref="E1114">IF(A1114=2025,SUMPRODUCT('[3]Cap Ref'!$F$30:$AL$46,('[3]Cap Ref'!$D$30:$D$46=C1114)*('[3]Cap Ref'!$F$29:$AL$29=A1114)*('[3]Cap Ref'!$F$28:$AL$28=D1114))/4,SUMPRODUCT('[3]Cap Ref'!$F$30:$AL$46,('[3]Cap Ref'!$D$30:$D$46=C1114)*('[3]Cap Ref'!$F$29:$AL$29=A1114)*('[3]Cap Ref'!$F$28:$AL$28=D1114))/5)</f>
        <v>1.4</v>
      </c>
      <c r="F1114" cm="1">
        <f t="array" ref="F1114">IF(A1114=2025,SUMPRODUCT('[3]Cap Ref'!$F$71:$AL$87,('[3]Cap Ref'!$D$71:$D$87=C1114)*('[3]Cap Ref'!$F$70:$AL$70=A1114)*('[3]Cap Ref'!$F$69:$AL$69=D1114))/4,SUMPRODUCT('[3]Cap Ref'!$F$71:$AL$87,('[3]Cap Ref'!$D$71:$D$87=C1114)*('[3]Cap Ref'!$F$70:$AL$70=A1114)*('[3]Cap Ref'!$F$69:$AL$69=D1114))/5)</f>
        <v>1.4</v>
      </c>
      <c r="G1114">
        <f t="shared" si="17"/>
        <v>0</v>
      </c>
    </row>
    <row r="1115" spans="1:7">
      <c r="A1115">
        <v>2035</v>
      </c>
      <c r="B1115" t="s">
        <v>33</v>
      </c>
      <c r="C1115" t="s">
        <v>8</v>
      </c>
      <c r="D1115" t="s">
        <v>32</v>
      </c>
      <c r="E1115" cm="1">
        <f t="array" ref="E1115">IF(A1115=2025,SUMPRODUCT('[3]Cap Ref'!$F$30:$AL$46,('[3]Cap Ref'!$D$30:$D$46=C1115)*('[3]Cap Ref'!$F$29:$AL$29=A1115)*('[3]Cap Ref'!$F$28:$AL$28=D1115))/4,SUMPRODUCT('[3]Cap Ref'!$F$30:$AL$46,('[3]Cap Ref'!$D$30:$D$46=C1115)*('[3]Cap Ref'!$F$29:$AL$29=A1115)*('[3]Cap Ref'!$F$28:$AL$28=D1115))/5)</f>
        <v>0</v>
      </c>
      <c r="F1115" cm="1">
        <f t="array" ref="F1115">IF(A1115=2025,SUMPRODUCT('[3]Cap Ref'!$F$71:$AL$87,('[3]Cap Ref'!$D$71:$D$87=C1115)*('[3]Cap Ref'!$F$70:$AL$70=A1115)*('[3]Cap Ref'!$F$69:$AL$69=D1115))/4,SUMPRODUCT('[3]Cap Ref'!$F$71:$AL$87,('[3]Cap Ref'!$D$71:$D$87=C1115)*('[3]Cap Ref'!$F$70:$AL$70=A1115)*('[3]Cap Ref'!$F$69:$AL$69=D1115))/5)</f>
        <v>0</v>
      </c>
      <c r="G1115">
        <f t="shared" si="17"/>
        <v>0</v>
      </c>
    </row>
    <row r="1116" spans="1:7">
      <c r="A1116">
        <v>2035</v>
      </c>
      <c r="B1116" t="s">
        <v>33</v>
      </c>
      <c r="C1116" t="s">
        <v>9</v>
      </c>
      <c r="D1116" t="s">
        <v>32</v>
      </c>
      <c r="E1116" cm="1">
        <f t="array" ref="E1116">IF(A1116=2025,SUMPRODUCT('[3]Cap Ref'!$F$30:$AL$46,('[3]Cap Ref'!$D$30:$D$46=C1116)*('[3]Cap Ref'!$F$29:$AL$29=A1116)*('[3]Cap Ref'!$F$28:$AL$28=D1116))/4,SUMPRODUCT('[3]Cap Ref'!$F$30:$AL$46,('[3]Cap Ref'!$D$30:$D$46=C1116)*('[3]Cap Ref'!$F$29:$AL$29=A1116)*('[3]Cap Ref'!$F$28:$AL$28=D1116))/5)</f>
        <v>-0.6</v>
      </c>
      <c r="F1116" cm="1">
        <f t="array" ref="F1116">IF(A1116=2025,SUMPRODUCT('[3]Cap Ref'!$F$71:$AL$87,('[3]Cap Ref'!$D$71:$D$87=C1116)*('[3]Cap Ref'!$F$70:$AL$70=A1116)*('[3]Cap Ref'!$F$69:$AL$69=D1116))/4,SUMPRODUCT('[3]Cap Ref'!$F$71:$AL$87,('[3]Cap Ref'!$D$71:$D$87=C1116)*('[3]Cap Ref'!$F$70:$AL$70=A1116)*('[3]Cap Ref'!$F$69:$AL$69=D1116))/5)</f>
        <v>-0.6</v>
      </c>
      <c r="G1116">
        <f t="shared" si="17"/>
        <v>0</v>
      </c>
    </row>
    <row r="1117" spans="1:7">
      <c r="A1117">
        <v>2035</v>
      </c>
      <c r="B1117" t="s">
        <v>33</v>
      </c>
      <c r="C1117" t="s">
        <v>10</v>
      </c>
      <c r="D1117" t="s">
        <v>32</v>
      </c>
      <c r="E1117" cm="1">
        <f t="array" ref="E1117">IF(A1117=2025,SUMPRODUCT('[3]Cap Ref'!$F$30:$AL$46,('[3]Cap Ref'!$D$30:$D$46=C1117)*('[3]Cap Ref'!$F$29:$AL$29=A1117)*('[3]Cap Ref'!$F$28:$AL$28=D1117))/4,SUMPRODUCT('[3]Cap Ref'!$F$30:$AL$46,('[3]Cap Ref'!$D$30:$D$46=C1117)*('[3]Cap Ref'!$F$29:$AL$29=A1117)*('[3]Cap Ref'!$F$28:$AL$28=D1117))/5)</f>
        <v>0</v>
      </c>
      <c r="F1117" cm="1">
        <f t="array" ref="F1117">IF(A1117=2025,SUMPRODUCT('[3]Cap Ref'!$F$71:$AL$87,('[3]Cap Ref'!$D$71:$D$87=C1117)*('[3]Cap Ref'!$F$70:$AL$70=A1117)*('[3]Cap Ref'!$F$69:$AL$69=D1117))/4,SUMPRODUCT('[3]Cap Ref'!$F$71:$AL$87,('[3]Cap Ref'!$D$71:$D$87=C1117)*('[3]Cap Ref'!$F$70:$AL$70=A1117)*('[3]Cap Ref'!$F$69:$AL$69=D1117))/5)</f>
        <v>0</v>
      </c>
      <c r="G1117">
        <f t="shared" si="17"/>
        <v>0</v>
      </c>
    </row>
    <row r="1118" spans="1:7">
      <c r="A1118">
        <v>2035</v>
      </c>
      <c r="B1118" t="s">
        <v>33</v>
      </c>
      <c r="C1118" t="s">
        <v>11</v>
      </c>
      <c r="D1118" t="s">
        <v>32</v>
      </c>
      <c r="E1118" cm="1">
        <f t="array" ref="E1118">IF(A1118=2025,SUMPRODUCT('[3]Cap Ref'!$F$30:$AL$46,('[3]Cap Ref'!$D$30:$D$46=C1118)*('[3]Cap Ref'!$F$29:$AL$29=A1118)*('[3]Cap Ref'!$F$28:$AL$28=D1118))/4,SUMPRODUCT('[3]Cap Ref'!$F$30:$AL$46,('[3]Cap Ref'!$D$30:$D$46=C1118)*('[3]Cap Ref'!$F$29:$AL$29=A1118)*('[3]Cap Ref'!$F$28:$AL$28=D1118))/5)</f>
        <v>16.2</v>
      </c>
      <c r="F1118" cm="1">
        <f t="array" ref="F1118">IF(A1118=2025,SUMPRODUCT('[3]Cap Ref'!$F$71:$AL$87,('[3]Cap Ref'!$D$71:$D$87=C1118)*('[3]Cap Ref'!$F$70:$AL$70=A1118)*('[3]Cap Ref'!$F$69:$AL$69=D1118))/4,SUMPRODUCT('[3]Cap Ref'!$F$71:$AL$87,('[3]Cap Ref'!$D$71:$D$87=C1118)*('[3]Cap Ref'!$F$70:$AL$70=A1118)*('[3]Cap Ref'!$F$69:$AL$69=D1118))/5)</f>
        <v>16.2</v>
      </c>
      <c r="G1118">
        <f t="shared" si="17"/>
        <v>0</v>
      </c>
    </row>
    <row r="1119" spans="1:7">
      <c r="A1119">
        <v>2035</v>
      </c>
      <c r="B1119" t="s">
        <v>33</v>
      </c>
      <c r="C1119" t="s">
        <v>12</v>
      </c>
      <c r="D1119" t="s">
        <v>32</v>
      </c>
      <c r="E1119" cm="1">
        <f t="array" ref="E1119">IF(A1119=2025,SUMPRODUCT('[3]Cap Ref'!$F$30:$AL$46,('[3]Cap Ref'!$D$30:$D$46=C1119)*('[3]Cap Ref'!$F$29:$AL$29=A1119)*('[3]Cap Ref'!$F$28:$AL$28=D1119))/4,SUMPRODUCT('[3]Cap Ref'!$F$30:$AL$46,('[3]Cap Ref'!$D$30:$D$46=C1119)*('[3]Cap Ref'!$F$29:$AL$29=A1119)*('[3]Cap Ref'!$F$28:$AL$28=D1119))/5)</f>
        <v>39.6</v>
      </c>
      <c r="F1119" cm="1">
        <f t="array" ref="F1119">IF(A1119=2025,SUMPRODUCT('[3]Cap Ref'!$F$71:$AL$87,('[3]Cap Ref'!$D$71:$D$87=C1119)*('[3]Cap Ref'!$F$70:$AL$70=A1119)*('[3]Cap Ref'!$F$69:$AL$69=D1119))/4,SUMPRODUCT('[3]Cap Ref'!$F$71:$AL$87,('[3]Cap Ref'!$D$71:$D$87=C1119)*('[3]Cap Ref'!$F$70:$AL$70=A1119)*('[3]Cap Ref'!$F$69:$AL$69=D1119))/5)</f>
        <v>39.6</v>
      </c>
      <c r="G1119">
        <f t="shared" si="17"/>
        <v>0</v>
      </c>
    </row>
    <row r="1120" spans="1:7">
      <c r="A1120">
        <v>2035</v>
      </c>
      <c r="B1120" t="s">
        <v>33</v>
      </c>
      <c r="C1120" t="s">
        <v>13</v>
      </c>
      <c r="D1120" t="s">
        <v>32</v>
      </c>
      <c r="E1120" cm="1">
        <f t="array" ref="E1120">IF(A1120=2025,SUMPRODUCT('[3]Cap Ref'!$F$30:$AL$46,('[3]Cap Ref'!$D$30:$D$46=C1120)*('[3]Cap Ref'!$F$29:$AL$29=A1120)*('[3]Cap Ref'!$F$28:$AL$28=D1120))/4,SUMPRODUCT('[3]Cap Ref'!$F$30:$AL$46,('[3]Cap Ref'!$D$30:$D$46=C1120)*('[3]Cap Ref'!$F$29:$AL$29=A1120)*('[3]Cap Ref'!$F$28:$AL$28=D1120))/5)</f>
        <v>6.2</v>
      </c>
      <c r="F1120" cm="1">
        <f t="array" ref="F1120">IF(A1120=2025,SUMPRODUCT('[3]Cap Ref'!$F$71:$AL$87,('[3]Cap Ref'!$D$71:$D$87=C1120)*('[3]Cap Ref'!$F$70:$AL$70=A1120)*('[3]Cap Ref'!$F$69:$AL$69=D1120))/4,SUMPRODUCT('[3]Cap Ref'!$F$71:$AL$87,('[3]Cap Ref'!$D$71:$D$87=C1120)*('[3]Cap Ref'!$F$70:$AL$70=A1120)*('[3]Cap Ref'!$F$69:$AL$69=D1120))/5)</f>
        <v>6.2</v>
      </c>
      <c r="G1120">
        <f t="shared" si="17"/>
        <v>0</v>
      </c>
    </row>
    <row r="1121" spans="1:7">
      <c r="A1121">
        <v>2035</v>
      </c>
      <c r="B1121" t="s">
        <v>33</v>
      </c>
      <c r="C1121" t="s">
        <v>14</v>
      </c>
      <c r="D1121" t="s">
        <v>32</v>
      </c>
      <c r="E1121" cm="1">
        <f t="array" ref="E1121">IF(A1121=2025,SUMPRODUCT('[3]Cap Ref'!$F$30:$AL$46,('[3]Cap Ref'!$D$30:$D$46=C1121)*('[3]Cap Ref'!$F$29:$AL$29=A1121)*('[3]Cap Ref'!$F$28:$AL$28=D1121))/4,SUMPRODUCT('[3]Cap Ref'!$F$30:$AL$46,('[3]Cap Ref'!$D$30:$D$46=C1121)*('[3]Cap Ref'!$F$29:$AL$29=A1121)*('[3]Cap Ref'!$F$28:$AL$28=D1121))/5)</f>
        <v>0</v>
      </c>
      <c r="F1121" cm="1">
        <f t="array" ref="F1121">IF(A1121=2025,SUMPRODUCT('[3]Cap Ref'!$F$71:$AL$87,('[3]Cap Ref'!$D$71:$D$87=C1121)*('[3]Cap Ref'!$F$70:$AL$70=A1121)*('[3]Cap Ref'!$F$69:$AL$69=D1121))/4,SUMPRODUCT('[3]Cap Ref'!$F$71:$AL$87,('[3]Cap Ref'!$D$71:$D$87=C1121)*('[3]Cap Ref'!$F$70:$AL$70=A1121)*('[3]Cap Ref'!$F$69:$AL$69=D1121))/5)</f>
        <v>0</v>
      </c>
      <c r="G1121">
        <f t="shared" si="17"/>
        <v>0</v>
      </c>
    </row>
    <row r="1122" spans="1:7">
      <c r="A1122">
        <v>2035</v>
      </c>
      <c r="B1122" t="s">
        <v>33</v>
      </c>
      <c r="C1122" t="s">
        <v>15</v>
      </c>
      <c r="D1122" t="s">
        <v>32</v>
      </c>
      <c r="E1122" cm="1">
        <f t="array" ref="E1122">IF(A1122=2025,SUMPRODUCT('[3]Cap Ref'!$F$30:$AL$46,('[3]Cap Ref'!$D$30:$D$46=C1122)*('[3]Cap Ref'!$F$29:$AL$29=A1122)*('[3]Cap Ref'!$F$28:$AL$28=D1122))/4,SUMPRODUCT('[3]Cap Ref'!$F$30:$AL$46,('[3]Cap Ref'!$D$30:$D$46=C1122)*('[3]Cap Ref'!$F$29:$AL$29=A1122)*('[3]Cap Ref'!$F$28:$AL$28=D1122))/5)</f>
        <v>17.399999999999999</v>
      </c>
      <c r="F1122" cm="1">
        <f t="array" ref="F1122">IF(A1122=2025,SUMPRODUCT('[3]Cap Ref'!$F$71:$AL$87,('[3]Cap Ref'!$D$71:$D$87=C1122)*('[3]Cap Ref'!$F$70:$AL$70=A1122)*('[3]Cap Ref'!$F$69:$AL$69=D1122))/4,SUMPRODUCT('[3]Cap Ref'!$F$71:$AL$87,('[3]Cap Ref'!$D$71:$D$87=C1122)*('[3]Cap Ref'!$F$70:$AL$70=A1122)*('[3]Cap Ref'!$F$69:$AL$69=D1122))/5)</f>
        <v>17.399999999999999</v>
      </c>
      <c r="G1122">
        <f t="shared" si="17"/>
        <v>0</v>
      </c>
    </row>
    <row r="1123" spans="1:7">
      <c r="A1123">
        <v>2035</v>
      </c>
      <c r="B1123" t="s">
        <v>33</v>
      </c>
      <c r="C1123" t="s">
        <v>16</v>
      </c>
      <c r="D1123" t="s">
        <v>32</v>
      </c>
      <c r="E1123" cm="1">
        <f t="array" ref="E1123">IF(A1123=2025,SUMPRODUCT('[3]Cap Ref'!$F$30:$AL$46,('[3]Cap Ref'!$D$30:$D$46=C1123)*('[3]Cap Ref'!$F$29:$AL$29=A1123)*('[3]Cap Ref'!$F$28:$AL$28=D1123))/4,SUMPRODUCT('[3]Cap Ref'!$F$30:$AL$46,('[3]Cap Ref'!$D$30:$D$46=C1123)*('[3]Cap Ref'!$F$29:$AL$29=A1123)*('[3]Cap Ref'!$F$28:$AL$28=D1123))/5)</f>
        <v>-1.8</v>
      </c>
      <c r="F1123" cm="1">
        <f t="array" ref="F1123">IF(A1123=2025,SUMPRODUCT('[3]Cap Ref'!$F$71:$AL$87,('[3]Cap Ref'!$D$71:$D$87=C1123)*('[3]Cap Ref'!$F$70:$AL$70=A1123)*('[3]Cap Ref'!$F$69:$AL$69=D1123))/4,SUMPRODUCT('[3]Cap Ref'!$F$71:$AL$87,('[3]Cap Ref'!$D$71:$D$87=C1123)*('[3]Cap Ref'!$F$70:$AL$70=A1123)*('[3]Cap Ref'!$F$69:$AL$69=D1123))/5)</f>
        <v>-1.8</v>
      </c>
      <c r="G1123">
        <f t="shared" si="17"/>
        <v>0</v>
      </c>
    </row>
  </sheetData>
  <sortState xmlns:xlrd2="http://schemas.microsoft.com/office/spreadsheetml/2017/richdata2" ref="A2:E1021">
    <sortCondition ref="D2:D1021"/>
  </sortState>
  <pageMargins left="0.7" right="0.7" top="0.75" bottom="0.75" header="0.3" footer="0.3"/>
  <ignoredErrors>
    <ignoredError sqref="E2" evalErro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EAD8-0E66-4FD6-8BEA-F0BA59AD5A39}">
  <dimension ref="A1:I103"/>
  <sheetViews>
    <sheetView tabSelected="1" workbookViewId="0">
      <selection activeCell="G12" sqref="G12"/>
    </sheetView>
  </sheetViews>
  <sheetFormatPr defaultRowHeight="14"/>
  <cols>
    <col min="3" max="4" width="18.08203125" customWidth="1"/>
    <col min="6" max="6" width="14.83203125" customWidth="1"/>
    <col min="7" max="7" width="32.5" customWidth="1"/>
    <col min="8" max="8" width="14.83203125" customWidth="1"/>
    <col min="9" max="9" width="12.6640625" bestFit="1" customWidth="1"/>
  </cols>
  <sheetData>
    <row r="1" spans="1:9">
      <c r="A1" t="s">
        <v>17</v>
      </c>
      <c r="B1" t="s">
        <v>18</v>
      </c>
      <c r="C1" t="s">
        <v>72</v>
      </c>
      <c r="D1" t="s">
        <v>19</v>
      </c>
      <c r="E1" t="s">
        <v>34</v>
      </c>
      <c r="F1" t="s">
        <v>81</v>
      </c>
      <c r="G1" t="s">
        <v>86</v>
      </c>
      <c r="H1" t="s">
        <v>84</v>
      </c>
      <c r="I1" t="s">
        <v>79</v>
      </c>
    </row>
    <row r="2" spans="1:9">
      <c r="A2">
        <v>2025</v>
      </c>
      <c r="B2" t="s">
        <v>21</v>
      </c>
      <c r="C2" t="s">
        <v>0</v>
      </c>
      <c r="D2" t="str">
        <f>VLOOKUP(C2,mapping!$B$2:$C$18,2,0)</f>
        <v>Nuclear New</v>
      </c>
      <c r="E2" t="s">
        <v>35</v>
      </c>
      <c r="F2">
        <f>AVERAGEIFS(multi_cap_new_annual!E:E,multi_cap_new_annual!$A:$A,A2,multi_cap_new_annual!$B:$B,B2,multi_cap_new_annual!$C:$C,C2)</f>
        <v>-4.3663927832185552</v>
      </c>
      <c r="G2">
        <f>AVERAGEIFS(multi_cap_new_annual!F:F,multi_cap_new_annual!$A:$A,A2,multi_cap_new_annual!$B:$B,B2,multi_cap_new_annual!$C:$C,C2)</f>
        <v>-0.21906134833238478</v>
      </c>
      <c r="H2">
        <f>IF(ISNA(VLOOKUP(C2,[4]multi_model_capacities!$C$2:$C$393,1,0)),SUMIFS([4]multi_model_capacities!$D:$D,[4]multi_model_capacities!$A:$A,A2,[4]multi_model_capacities!$B:$B,B2,[4]multi_model_capacities!$C:$C,D2),SUMIFS([4]multi_model_capacities!$D:$D,[4]multi_model_capacities!$A:$A,A2,[4]multi_model_capacities!$B:$B,B2,[4]multi_model_capacities!$C:$C,C2))</f>
        <v>-0.219061348332384</v>
      </c>
      <c r="I2">
        <f>ROUND(G2-H2,3)</f>
        <v>0</v>
      </c>
    </row>
    <row r="3" spans="1:9">
      <c r="A3">
        <v>2025</v>
      </c>
      <c r="B3" t="s">
        <v>21</v>
      </c>
      <c r="C3" t="s">
        <v>1</v>
      </c>
      <c r="D3" t="str">
        <f>VLOOKUP(C3,mapping!$B$2:$C$18,2,0)</f>
        <v>Nuclear New</v>
      </c>
      <c r="E3" t="s">
        <v>35</v>
      </c>
      <c r="F3">
        <f>AVERAGEIFS(multi_cap_new_annual!E:E,multi_cap_new_annual!$A:$A,A3,multi_cap_new_annual!$B:$B,B3,multi_cap_new_annual!$C:$C,C3)</f>
        <v>0.15079545444750864</v>
      </c>
      <c r="G3">
        <f>AVERAGEIFS(multi_cap_new_annual!F:F,multi_cap_new_annual!$A:$A,A3,multi_cap_new_annual!$B:$B,B3,multi_cap_new_annual!$C:$C,C3)</f>
        <v>0.15079550832916613</v>
      </c>
      <c r="H3">
        <f>IF(ISNA(VLOOKUP(C3,[4]multi_model_capacities!$C$2:$C$393,1,0)),SUMIFS([4]multi_model_capacities!$D:$D,[4]multi_model_capacities!$A:$A,A3,[4]multi_model_capacities!$B:$B,B3,[4]multi_model_capacities!$C:$C,D3),SUMIFS([4]multi_model_capacities!$D:$D,[4]multi_model_capacities!$A:$A,A3,[4]multi_model_capacities!$B:$B,B3,[4]multi_model_capacities!$C:$C,C3))</f>
        <v>0.15079550832916599</v>
      </c>
      <c r="I3">
        <f>ROUND(G3-H3,3)</f>
        <v>0</v>
      </c>
    </row>
    <row r="4" spans="1:9">
      <c r="A4">
        <v>2025</v>
      </c>
      <c r="B4" t="s">
        <v>21</v>
      </c>
      <c r="C4" t="s">
        <v>2</v>
      </c>
      <c r="D4" t="str">
        <f>VLOOKUP(C4,mapping!$B$2:$C$18,2,0)</f>
        <v>Hydro</v>
      </c>
      <c r="E4" t="s">
        <v>35</v>
      </c>
      <c r="F4">
        <f>AVERAGEIFS(multi_cap_new_annual!E:E,multi_cap_new_annual!$A:$A,A4,multi_cap_new_annual!$B:$B,B4,multi_cap_new_annual!$C:$C,C4)</f>
        <v>-2.3408412988250116</v>
      </c>
      <c r="G4">
        <f>AVERAGEIFS(multi_cap_new_annual!F:F,multi_cap_new_annual!$A:$A,A4,multi_cap_new_annual!$B:$B,B4,multi_cap_new_annual!$C:$C,C4)</f>
        <v>1.2887810225864271</v>
      </c>
      <c r="H4">
        <f>IF(ISNA(VLOOKUP(C4,[4]multi_model_capacities!$C$2:$C$393,1,0)),SUMIFS([4]multi_model_capacities!$D:$D,[4]multi_model_capacities!$A:$A,A4,[4]multi_model_capacities!$B:$B,B4,[4]multi_model_capacities!$C:$C,D4),SUMIFS([4]multi_model_capacities!$D:$D,[4]multi_model_capacities!$A:$A,A4,[4]multi_model_capacities!$B:$B,B4,[4]multi_model_capacities!$C:$C,C4))</f>
        <v>1.28878102258643</v>
      </c>
      <c r="I4">
        <f>ROUND(G4-H4,3)</f>
        <v>0</v>
      </c>
    </row>
    <row r="5" spans="1:9">
      <c r="A5">
        <v>2025</v>
      </c>
      <c r="B5" t="s">
        <v>21</v>
      </c>
      <c r="C5" t="s">
        <v>3</v>
      </c>
      <c r="D5" t="str">
        <f>VLOOKUP(C5,mapping!$B$2:$C$18,2,0)</f>
        <v>Biomass</v>
      </c>
      <c r="E5" t="s">
        <v>35</v>
      </c>
      <c r="F5">
        <f>AVERAGEIFS(multi_cap_new_annual!E:E,multi_cap_new_annual!$A:$A,A5,multi_cap_new_annual!$B:$B,B5,multi_cap_new_annual!$C:$C,C5)</f>
        <v>-10.040299044389501</v>
      </c>
      <c r="G5">
        <f>AVERAGEIFS(multi_cap_new_annual!F:F,multi_cap_new_annual!$A:$A,A5,multi_cap_new_annual!$B:$B,B5,multi_cap_new_annual!$C:$C,C5)</f>
        <v>-8.6715366201672808</v>
      </c>
      <c r="H5">
        <f>IF(ISNA(VLOOKUP(C5,[4]multi_model_capacities!$C$2:$C$393,1,0)),SUMIFS([4]multi_model_capacities!$D:$D,[4]multi_model_capacities!$A:$A,A5,[4]multi_model_capacities!$B:$B,B5,[4]multi_model_capacities!$C:$C,D5),SUMIFS([4]multi_model_capacities!$D:$D,[4]multi_model_capacities!$A:$A,A5,[4]multi_model_capacities!$B:$B,B5,[4]multi_model_capacities!$C:$C,C5))</f>
        <v>-8.6715366201672808</v>
      </c>
      <c r="I5">
        <f>ROUND(G5-H5,3)</f>
        <v>0</v>
      </c>
    </row>
    <row r="6" spans="1:9">
      <c r="A6">
        <v>2025</v>
      </c>
      <c r="B6" t="s">
        <v>21</v>
      </c>
      <c r="C6" t="s">
        <v>4</v>
      </c>
      <c r="D6" t="str">
        <f>VLOOKUP(C6,mapping!$B$2:$C$18,2,0)</f>
        <v>Bio CCS</v>
      </c>
      <c r="E6" t="s">
        <v>35</v>
      </c>
      <c r="F6">
        <f>AVERAGEIFS(multi_cap_new_annual!E:E,multi_cap_new_annual!$A:$A,A6,multi_cap_new_annual!$B:$B,B6,multi_cap_new_annual!$C:$C,C6)</f>
        <v>2.5051571381116896E-4</v>
      </c>
      <c r="G6">
        <f>AVERAGEIFS(multi_cap_new_annual!F:F,multi_cap_new_annual!$A:$A,A6,multi_cap_new_annual!$B:$B,B6,multi_cap_new_annual!$C:$C,C6)</f>
        <v>2.5051571381116896E-4</v>
      </c>
      <c r="H6">
        <f>IF(ISNA(VLOOKUP(C6,[4]multi_model_capacities!$C$2:$C$393,1,0)),SUMIFS([4]multi_model_capacities!$D:$D,[4]multi_model_capacities!$A:$A,A6,[4]multi_model_capacities!$B:$B,B6,[4]multi_model_capacities!$C:$C,D6),SUMIFS([4]multi_model_capacities!$D:$D,[4]multi_model_capacities!$A:$A,A6,[4]multi_model_capacities!$B:$B,B6,[4]multi_model_capacities!$C:$C,C6))</f>
        <v>2.5051571381116901E-4</v>
      </c>
      <c r="I6">
        <f>ROUND(G6-H6,3)</f>
        <v>0</v>
      </c>
    </row>
    <row r="7" spans="1:9">
      <c r="A7">
        <v>2025</v>
      </c>
      <c r="B7" t="s">
        <v>21</v>
      </c>
      <c r="C7" t="s">
        <v>5</v>
      </c>
      <c r="D7" t="str">
        <f>VLOOKUP(C7,mapping!$B$2:$C$18,2,0)</f>
        <v>Coal</v>
      </c>
      <c r="E7" t="s">
        <v>35</v>
      </c>
      <c r="F7">
        <f>AVERAGEIFS(multi_cap_new_annual!E:E,multi_cap_new_annual!$A:$A,A7,multi_cap_new_annual!$B:$B,B7,multi_cap_new_annual!$C:$C,C7)</f>
        <v>-22.07809449465001</v>
      </c>
      <c r="G7">
        <f>AVERAGEIFS(multi_cap_new_annual!F:F,multi_cap_new_annual!$A:$A,A7,multi_cap_new_annual!$B:$B,B7,multi_cap_new_annual!$C:$C,C7)</f>
        <v>-16.164082950028767</v>
      </c>
      <c r="H7">
        <f>IF(ISNA(VLOOKUP(C7,[4]multi_model_capacities!$C$2:$C$393,1,0)),SUMIFS([4]multi_model_capacities!$D:$D,[4]multi_model_capacities!$A:$A,A7,[4]multi_model_capacities!$B:$B,B7,[4]multi_model_capacities!$C:$C,D7),SUMIFS([4]multi_model_capacities!$D:$D,[4]multi_model_capacities!$A:$A,A7,[4]multi_model_capacities!$B:$B,B7,[4]multi_model_capacities!$C:$C,C7))</f>
        <v>-16.164082950028799</v>
      </c>
      <c r="I7">
        <f>ROUND(G7-H7,3)</f>
        <v>0</v>
      </c>
    </row>
    <row r="8" spans="1:9">
      <c r="A8">
        <v>2025</v>
      </c>
      <c r="B8" t="s">
        <v>21</v>
      </c>
      <c r="C8" t="s">
        <v>6</v>
      </c>
      <c r="D8" t="str">
        <f>VLOOKUP(C8,mapping!$B$2:$C$18,2,0)</f>
        <v>Coal CCS</v>
      </c>
      <c r="E8" t="s">
        <v>35</v>
      </c>
      <c r="F8">
        <f>AVERAGEIFS(multi_cap_new_annual!E:E,multi_cap_new_annual!$A:$A,A8,multi_cap_new_annual!$B:$B,B8,multi_cap_new_annual!$C:$C,C8)</f>
        <v>0.32323241699827004</v>
      </c>
      <c r="G8">
        <f>AVERAGEIFS(multi_cap_new_annual!F:F,multi_cap_new_annual!$A:$A,A8,multi_cap_new_annual!$B:$B,B8,multi_cap_new_annual!$C:$C,C8)</f>
        <v>1.1178629449712352</v>
      </c>
      <c r="H8">
        <f>IF(ISNA(VLOOKUP(C8,[4]multi_model_capacities!$C$2:$C$393,1,0)),SUMIFS([4]multi_model_capacities!$D:$D,[4]multi_model_capacities!$A:$A,A8,[4]multi_model_capacities!$B:$B,B8,[4]multi_model_capacities!$C:$C,D8),SUMIFS([4]multi_model_capacities!$D:$D,[4]multi_model_capacities!$A:$A,A8,[4]multi_model_capacities!$B:$B,B8,[4]multi_model_capacities!$C:$C,C8))</f>
        <v>1.1178629449712301</v>
      </c>
      <c r="I8">
        <f>ROUND(G8-H8,3)</f>
        <v>0</v>
      </c>
    </row>
    <row r="9" spans="1:9">
      <c r="A9">
        <v>2025</v>
      </c>
      <c r="B9" t="s">
        <v>21</v>
      </c>
      <c r="C9" t="s">
        <v>7</v>
      </c>
      <c r="D9" t="str">
        <f>VLOOKUP(C9,mapping!$B$2:$C$18,2,0)</f>
        <v>Gas</v>
      </c>
      <c r="E9" t="s">
        <v>35</v>
      </c>
      <c r="F9">
        <f>AVERAGEIFS(multi_cap_new_annual!E:E,multi_cap_new_annual!$A:$A,A9,multi_cap_new_annual!$B:$B,B9,multi_cap_new_annual!$C:$C,C9)</f>
        <v>-3.2018033105170036</v>
      </c>
      <c r="G9">
        <f>AVERAGEIFS(multi_cap_new_annual!F:F,multi_cap_new_annual!$A:$A,A9,multi_cap_new_annual!$B:$B,B9,multi_cap_new_annual!$C:$C,C9)</f>
        <v>10.080141427263268</v>
      </c>
      <c r="H9">
        <f>IF(ISNA(VLOOKUP(C9,[4]multi_model_capacities!$C$2:$C$393,1,0)),SUMIFS([4]multi_model_capacities!$D:$D,[4]multi_model_capacities!$A:$A,A9,[4]multi_model_capacities!$B:$B,B9,[4]multi_model_capacities!$C:$C,D9),SUMIFS([4]multi_model_capacities!$D:$D,[4]multi_model_capacities!$A:$A,A9,[4]multi_model_capacities!$B:$B,B9,[4]multi_model_capacities!$C:$C,C9))</f>
        <v>10.0801414272633</v>
      </c>
      <c r="I9">
        <f>ROUND(G9-H9,3)</f>
        <v>0</v>
      </c>
    </row>
    <row r="10" spans="1:9">
      <c r="A10">
        <v>2025</v>
      </c>
      <c r="B10" t="s">
        <v>21</v>
      </c>
      <c r="C10" t="s">
        <v>8</v>
      </c>
      <c r="D10" t="str">
        <f>VLOOKUP(C10,mapping!$B$2:$C$18,2,0)</f>
        <v>Gas CCS</v>
      </c>
      <c r="E10" t="s">
        <v>35</v>
      </c>
      <c r="F10">
        <f>AVERAGEIFS(multi_cap_new_annual!E:E,multi_cap_new_annual!$A:$A,A10,multi_cap_new_annual!$B:$B,B10,multi_cap_new_annual!$C:$C,C10)</f>
        <v>0.75729134038714896</v>
      </c>
      <c r="G10">
        <f>AVERAGEIFS(multi_cap_new_annual!F:F,multi_cap_new_annual!$A:$A,A10,multi_cap_new_annual!$B:$B,B10,multi_cap_new_annual!$C:$C,C10)</f>
        <v>0.82458514241749836</v>
      </c>
      <c r="H10">
        <f>IF(ISNA(VLOOKUP(C10,[4]multi_model_capacities!$C$2:$C$393,1,0)),SUMIFS([4]multi_model_capacities!$D:$D,[4]multi_model_capacities!$A:$A,A10,[4]multi_model_capacities!$B:$B,B10,[4]multi_model_capacities!$C:$C,D10),SUMIFS([4]multi_model_capacities!$D:$D,[4]multi_model_capacities!$A:$A,A10,[4]multi_model_capacities!$B:$B,B10,[4]multi_model_capacities!$C:$C,C10))</f>
        <v>0.82458514241749803</v>
      </c>
      <c r="I10">
        <f>ROUND(G10-H10,3)</f>
        <v>0</v>
      </c>
    </row>
    <row r="11" spans="1:9">
      <c r="A11">
        <v>2025</v>
      </c>
      <c r="B11" t="s">
        <v>21</v>
      </c>
      <c r="C11" t="s">
        <v>9</v>
      </c>
      <c r="D11" t="str">
        <f>VLOOKUP(C11,mapping!$B$2:$C$18,2,0)</f>
        <v>Gas</v>
      </c>
      <c r="E11" t="s">
        <v>35</v>
      </c>
      <c r="F11">
        <f>AVERAGEIFS(multi_cap_new_annual!E:E,multi_cap_new_annual!$A:$A,A11,multi_cap_new_annual!$B:$B,B11,multi_cap_new_annual!$C:$C,C11)</f>
        <v>-21.012277427473723</v>
      </c>
      <c r="G11">
        <f>AVERAGEIFS(multi_cap_new_annual!F:F,multi_cap_new_annual!$A:$A,A11,multi_cap_new_annual!$B:$B,B11,multi_cap_new_annual!$C:$C,C11)</f>
        <v>-12.388987254941854</v>
      </c>
      <c r="H11">
        <f>IF(ISNA(VLOOKUP(C11,[4]multi_model_capacities!$C$2:$C$393,1,0)),SUMIFS([4]multi_model_capacities!$D:$D,[4]multi_model_capacities!$A:$A,A11,[4]multi_model_capacities!$B:$B,B11,[4]multi_model_capacities!$C:$C,D11),SUMIFS([4]multi_model_capacities!$D:$D,[4]multi_model_capacities!$A:$A,A11,[4]multi_model_capacities!$B:$B,B11,[4]multi_model_capacities!$C:$C,C11))</f>
        <v>-12.388987254941901</v>
      </c>
      <c r="I11">
        <f>ROUND(G11-H11,3)</f>
        <v>0</v>
      </c>
    </row>
    <row r="12" spans="1:9">
      <c r="A12">
        <v>2025</v>
      </c>
      <c r="B12" t="s">
        <v>21</v>
      </c>
      <c r="C12" t="s">
        <v>10</v>
      </c>
      <c r="D12" t="str">
        <f>VLOOKUP(C12,mapping!$B$2:$C$18,2,0)</f>
        <v>-</v>
      </c>
      <c r="E12" t="s">
        <v>35</v>
      </c>
      <c r="F12">
        <f>AVERAGEIFS(multi_cap_new_annual!E:E,multi_cap_new_annual!$A:$A,A12,multi_cap_new_annual!$B:$B,B12,multi_cap_new_annual!$C:$C,C12)</f>
        <v>0</v>
      </c>
      <c r="G12">
        <f>AVERAGEIFS(multi_cap_new_annual!F:F,multi_cap_new_annual!$A:$A,A12,multi_cap_new_annual!$B:$B,B12,multi_cap_new_annual!$C:$C,C12)</f>
        <v>0</v>
      </c>
      <c r="H12">
        <f>IF(ISNA(VLOOKUP(C12,[4]multi_model_capacities!$C$2:$C$393,1,0)),SUMIFS([4]multi_model_capacities!$D:$D,[4]multi_model_capacities!$A:$A,A12,[4]multi_model_capacities!$B:$B,B12,[4]multi_model_capacities!$C:$C,D12),SUMIFS([4]multi_model_capacities!$D:$D,[4]multi_model_capacities!$A:$A,A12,[4]multi_model_capacities!$B:$B,B12,[4]multi_model_capacities!$C:$C,C12))</f>
        <v>0</v>
      </c>
      <c r="I12">
        <f>ROUND(G12-H12,3)</f>
        <v>0</v>
      </c>
    </row>
    <row r="13" spans="1:9">
      <c r="A13">
        <v>2025</v>
      </c>
      <c r="B13" t="s">
        <v>21</v>
      </c>
      <c r="C13" t="s">
        <v>11</v>
      </c>
      <c r="D13" t="str">
        <f>VLOOKUP(C13,mapping!$B$2:$C$18,2,0)</f>
        <v>onshore wind</v>
      </c>
      <c r="E13" t="s">
        <v>35</v>
      </c>
      <c r="F13">
        <f>AVERAGEIFS(multi_cap_new_annual!E:E,multi_cap_new_annual!$A:$A,A13,multi_cap_new_annual!$B:$B,B13,multi_cap_new_annual!$C:$C,C13)</f>
        <v>2.6277710527658793</v>
      </c>
      <c r="G13">
        <f>AVERAGEIFS(multi_cap_new_annual!F:F,multi_cap_new_annual!$A:$A,A13,multi_cap_new_annual!$B:$B,B13,multi_cap_new_annual!$C:$C,C13)</f>
        <v>12.406566515725414</v>
      </c>
      <c r="H13">
        <f>IF(ISNA(VLOOKUP(C13,[4]multi_model_capacities!$C$2:$C$393,1,0)),SUMIFS([4]multi_model_capacities!$D:$D,[4]multi_model_capacities!$A:$A,A13,[4]multi_model_capacities!$B:$B,B13,[4]multi_model_capacities!$C:$C,D13),SUMIFS([4]multi_model_capacities!$D:$D,[4]multi_model_capacities!$A:$A,A13,[4]multi_model_capacities!$B:$B,B13,[4]multi_model_capacities!$C:$C,C13))</f>
        <v>12.4065665157254</v>
      </c>
      <c r="I13">
        <f>ROUND(G13-H13,3)</f>
        <v>0</v>
      </c>
    </row>
    <row r="14" spans="1:9">
      <c r="A14">
        <v>2025</v>
      </c>
      <c r="B14" t="s">
        <v>21</v>
      </c>
      <c r="C14" t="s">
        <v>12</v>
      </c>
      <c r="D14" t="str">
        <f>VLOOKUP(C14,mapping!$B$2:$C$18,2,0)</f>
        <v>utility-scale solar pv</v>
      </c>
      <c r="E14" t="s">
        <v>35</v>
      </c>
      <c r="F14">
        <f>AVERAGEIFS(multi_cap_new_annual!E:E,multi_cap_new_annual!$A:$A,A14,multi_cap_new_annual!$B:$B,B14,multi_cap_new_annual!$C:$C,C14)</f>
        <v>19.262492575561989</v>
      </c>
      <c r="G14">
        <f>AVERAGEIFS(multi_cap_new_annual!F:F,multi_cap_new_annual!$A:$A,A14,multi_cap_new_annual!$B:$B,B14,multi_cap_new_annual!$C:$C,C14)</f>
        <v>26.892292827470531</v>
      </c>
      <c r="H14">
        <f>IF(ISNA(VLOOKUP(C14,[4]multi_model_capacities!$C$2:$C$393,1,0)),SUMIFS([4]multi_model_capacities!$D:$D,[4]multi_model_capacities!$A:$A,A14,[4]multi_model_capacities!$B:$B,B14,[4]multi_model_capacities!$C:$C,D14),SUMIFS([4]multi_model_capacities!$D:$D,[4]multi_model_capacities!$A:$A,A14,[4]multi_model_capacities!$B:$B,B14,[4]multi_model_capacities!$C:$C,C14))</f>
        <v>26.892292827470499</v>
      </c>
      <c r="I14">
        <f>ROUND(G14-H14,3)</f>
        <v>0</v>
      </c>
    </row>
    <row r="15" spans="1:9">
      <c r="A15">
        <v>2025</v>
      </c>
      <c r="B15" t="s">
        <v>21</v>
      </c>
      <c r="C15" t="s">
        <v>13</v>
      </c>
      <c r="D15" t="str">
        <f>VLOOKUP(C15,mapping!$B$2:$C$18,2,0)</f>
        <v>utility-scale solar pv</v>
      </c>
      <c r="E15" t="s">
        <v>35</v>
      </c>
      <c r="F15">
        <f>AVERAGEIFS(multi_cap_new_annual!E:E,multi_cap_new_annual!$A:$A,A15,multi_cap_new_annual!$B:$B,B15,multi_cap_new_annual!$C:$C,C15)</f>
        <v>-0.50913997757346763</v>
      </c>
      <c r="G15">
        <f>AVERAGEIFS(multi_cap_new_annual!F:F,multi_cap_new_annual!$A:$A,A15,multi_cap_new_annual!$B:$B,B15,multi_cap_new_annual!$C:$C,C15)</f>
        <v>1.0736126741124261</v>
      </c>
      <c r="H15">
        <f>IF(ISNA(VLOOKUP(C15,[4]multi_model_capacities!$C$2:$C$393,1,0)),SUMIFS([4]multi_model_capacities!$D:$D,[4]multi_model_capacities!$A:$A,A15,[4]multi_model_capacities!$B:$B,B15,[4]multi_model_capacities!$C:$C,D15),SUMIFS([4]multi_model_capacities!$D:$D,[4]multi_model_capacities!$A:$A,A15,[4]multi_model_capacities!$B:$B,B15,[4]multi_model_capacities!$C:$C,C15))</f>
        <v>1.0736126741124301</v>
      </c>
      <c r="I15">
        <f>ROUND(G15-H15,3)</f>
        <v>0</v>
      </c>
    </row>
    <row r="16" spans="1:9">
      <c r="A16">
        <v>2025</v>
      </c>
      <c r="B16" t="s">
        <v>21</v>
      </c>
      <c r="C16" t="s">
        <v>14</v>
      </c>
      <c r="D16" t="str">
        <f>VLOOKUP(C16,mapping!$B$2:$C$18,2,0)</f>
        <v>-</v>
      </c>
      <c r="E16" t="s">
        <v>35</v>
      </c>
      <c r="F16">
        <f>AVERAGEIFS(multi_cap_new_annual!E:E,multi_cap_new_annual!$A:$A,A16,multi_cap_new_annual!$B:$B,B16,multi_cap_new_annual!$C:$C,C16)</f>
        <v>2.2488404095718021E-8</v>
      </c>
      <c r="G16">
        <f>AVERAGEIFS(multi_cap_new_annual!F:F,multi_cap_new_annual!$A:$A,A16,multi_cap_new_annual!$B:$B,B16,multi_cap_new_annual!$C:$C,C16)</f>
        <v>2.9169269627762614E-2</v>
      </c>
      <c r="H16">
        <f>IF(ISNA(VLOOKUP(C16,[4]multi_model_capacities!$C$2:$C$393,1,0)),SUMIFS([4]multi_model_capacities!$D:$D,[4]multi_model_capacities!$A:$A,A16,[4]multi_model_capacities!$B:$B,B16,[4]multi_model_capacities!$C:$C,D16),SUMIFS([4]multi_model_capacities!$D:$D,[4]multi_model_capacities!$A:$A,A16,[4]multi_model_capacities!$B:$B,B16,[4]multi_model_capacities!$C:$C,C16))</f>
        <v>2.91692696277626E-2</v>
      </c>
      <c r="I16">
        <f>ROUND(G16-H16,3)</f>
        <v>0</v>
      </c>
    </row>
    <row r="17" spans="1:9">
      <c r="A17">
        <v>2025</v>
      </c>
      <c r="B17" t="s">
        <v>21</v>
      </c>
      <c r="C17" t="s">
        <v>15</v>
      </c>
      <c r="D17" t="str">
        <f>VLOOKUP(C17,mapping!$B$2:$C$18,2,0)</f>
        <v>-</v>
      </c>
      <c r="E17" t="s">
        <v>35</v>
      </c>
      <c r="F17">
        <f>AVERAGEIFS(multi_cap_new_annual!E:E,multi_cap_new_annual!$A:$A,A17,multi_cap_new_annual!$B:$B,B17,multi_cap_new_annual!$C:$C,C17)</f>
        <v>-0.59559111285704136</v>
      </c>
      <c r="G17">
        <f>AVERAGEIFS(multi_cap_new_annual!F:F,multi_cap_new_annual!$A:$A,A17,multi_cap_new_annual!$B:$B,B17,multi_cap_new_annual!$C:$C,C17)</f>
        <v>2.1260398431458962</v>
      </c>
      <c r="H17">
        <f>IF(ISNA(VLOOKUP(C17,[4]multi_model_capacities!$C$2:$C$393,1,0)),SUMIFS([4]multi_model_capacities!$D:$D,[4]multi_model_capacities!$A:$A,A17,[4]multi_model_capacities!$B:$B,B17,[4]multi_model_capacities!$C:$C,D17),SUMIFS([4]multi_model_capacities!$D:$D,[4]multi_model_capacities!$A:$A,A17,[4]multi_model_capacities!$B:$B,B17,[4]multi_model_capacities!$C:$C,C17))</f>
        <v>2.1260398431459002</v>
      </c>
      <c r="I17">
        <f>ROUND(G17-H17,3)</f>
        <v>0</v>
      </c>
    </row>
    <row r="18" spans="1:9">
      <c r="A18">
        <v>2025</v>
      </c>
      <c r="B18" t="s">
        <v>21</v>
      </c>
      <c r="C18" t="s">
        <v>16</v>
      </c>
      <c r="D18" t="str">
        <f>VLOOKUP(C18,mapping!$B$2:$C$18,2,0)</f>
        <v>-</v>
      </c>
      <c r="E18" t="s">
        <v>35</v>
      </c>
      <c r="F18">
        <f>AVERAGEIFS(multi_cap_new_annual!E:E,multi_cap_new_annual!$A:$A,A18,multi_cap_new_annual!$B:$B,B18,multi_cap_new_annual!$C:$C,C18)</f>
        <v>4.4242461911081206</v>
      </c>
      <c r="G18">
        <f>AVERAGEIFS(multi_cap_new_annual!F:F,multi_cap_new_annual!$A:$A,A18,multi_cap_new_annual!$B:$B,B18,multi_cap_new_annual!$C:$C,C18)</f>
        <v>4.956088365996953</v>
      </c>
      <c r="H18">
        <f>IF(ISNA(VLOOKUP(C18,[4]multi_model_capacities!$C$2:$C$393,1,0)),SUMIFS([4]multi_model_capacities!$D:$D,[4]multi_model_capacities!$A:$A,A18,[4]multi_model_capacities!$B:$B,B18,[4]multi_model_capacities!$C:$C,D18),SUMIFS([4]multi_model_capacities!$D:$D,[4]multi_model_capacities!$A:$A,A18,[4]multi_model_capacities!$B:$B,B18,[4]multi_model_capacities!$C:$C,C18))</f>
        <v>0</v>
      </c>
      <c r="I18">
        <f>ROUND(G18-H18,3)</f>
        <v>4.9560000000000004</v>
      </c>
    </row>
    <row r="19" spans="1:9">
      <c r="A19">
        <v>2030</v>
      </c>
      <c r="B19" t="s">
        <v>21</v>
      </c>
      <c r="C19" t="s">
        <v>0</v>
      </c>
      <c r="D19" t="str">
        <f>VLOOKUP(C19,mapping!$B$2:$C$18,2,0)</f>
        <v>Nuclear New</v>
      </c>
      <c r="E19" t="s">
        <v>35</v>
      </c>
      <c r="F19">
        <f>AVERAGEIFS(multi_cap_new_annual!E:E,multi_cap_new_annual!$A:$A,A19,multi_cap_new_annual!$B:$B,B19,multi_cap_new_annual!$C:$C,C19)</f>
        <v>2.7722628838570902</v>
      </c>
      <c r="G19">
        <f>AVERAGEIFS(multi_cap_new_annual!F:F,multi_cap_new_annual!$A:$A,A19,multi_cap_new_annual!$B:$B,B19,multi_cap_new_annual!$C:$C,C19)</f>
        <v>-0.54560226405184631</v>
      </c>
      <c r="H19">
        <f>IF(ISNA(VLOOKUP(C19,[4]multi_model_capacities!$C$2:$C$393,1,0)),SUMIFS([4]multi_model_capacities!$D:$D,[4]multi_model_capacities!$A:$A,A19,[4]multi_model_capacities!$B:$B,B19,[4]multi_model_capacities!$C:$C,D19),SUMIFS([4]multi_model_capacities!$D:$D,[4]multi_model_capacities!$A:$A,A19,[4]multi_model_capacities!$B:$B,B19,[4]multi_model_capacities!$C:$C,C19))</f>
        <v>-0.54560226405184598</v>
      </c>
      <c r="I19">
        <f>ROUND(G19-H19,3)</f>
        <v>0</v>
      </c>
    </row>
    <row r="20" spans="1:9">
      <c r="A20">
        <v>2030</v>
      </c>
      <c r="B20" t="s">
        <v>21</v>
      </c>
      <c r="C20" t="s">
        <v>1</v>
      </c>
      <c r="D20" t="str">
        <f>VLOOKUP(C20,mapping!$B$2:$C$18,2,0)</f>
        <v>Nuclear New</v>
      </c>
      <c r="E20" t="s">
        <v>35</v>
      </c>
      <c r="F20">
        <f>AVERAGEIFS(multi_cap_new_annual!E:E,multi_cap_new_annual!$A:$A,A20,multi_cap_new_annual!$B:$B,B20,multi_cap_new_annual!$C:$C,C20)</f>
        <v>3.6363733310984844E-2</v>
      </c>
      <c r="G20">
        <f>AVERAGEIFS(multi_cap_new_annual!F:F,multi_cap_new_annual!$A:$A,A20,multi_cap_new_annual!$B:$B,B20,multi_cap_new_annual!$C:$C,C20)</f>
        <v>3.6363690205658855E-2</v>
      </c>
      <c r="H20">
        <f>IF(ISNA(VLOOKUP(C20,[4]multi_model_capacities!$C$2:$C$393,1,0)),SUMIFS([4]multi_model_capacities!$D:$D,[4]multi_model_capacities!$A:$A,A20,[4]multi_model_capacities!$B:$B,B20,[4]multi_model_capacities!$C:$C,D20),SUMIFS([4]multi_model_capacities!$D:$D,[4]multi_model_capacities!$A:$A,A20,[4]multi_model_capacities!$B:$B,B20,[4]multi_model_capacities!$C:$C,C20))</f>
        <v>3.6363690205658897E-2</v>
      </c>
      <c r="I20">
        <f>ROUND(G20-H20,3)</f>
        <v>0</v>
      </c>
    </row>
    <row r="21" spans="1:9">
      <c r="A21">
        <v>2030</v>
      </c>
      <c r="B21" t="s">
        <v>21</v>
      </c>
      <c r="C21" t="s">
        <v>2</v>
      </c>
      <c r="D21" t="str">
        <f>VLOOKUP(C21,mapping!$B$2:$C$18,2,0)</f>
        <v>Hydro</v>
      </c>
      <c r="E21" t="s">
        <v>35</v>
      </c>
      <c r="F21">
        <f>AVERAGEIFS(multi_cap_new_annual!E:E,multi_cap_new_annual!$A:$A,A21,multi_cap_new_annual!$B:$B,B21,multi_cap_new_annual!$C:$C,C21)</f>
        <v>2.9917605433207162</v>
      </c>
      <c r="G21">
        <f>AVERAGEIFS(multi_cap_new_annual!F:F,multi_cap_new_annual!$A:$A,A21,multi_cap_new_annual!$B:$B,B21,multi_cap_new_annual!$C:$C,C21)</f>
        <v>8.8062686191565306E-2</v>
      </c>
      <c r="H21">
        <f>IF(ISNA(VLOOKUP(C21,[4]multi_model_capacities!$C$2:$C$393,1,0)),SUMIFS([4]multi_model_capacities!$D:$D,[4]multi_model_capacities!$A:$A,A21,[4]multi_model_capacities!$B:$B,B21,[4]multi_model_capacities!$C:$C,D21),SUMIFS([4]multi_model_capacities!$D:$D,[4]multi_model_capacities!$A:$A,A21,[4]multi_model_capacities!$B:$B,B21,[4]multi_model_capacities!$C:$C,C21))</f>
        <v>8.8062686191565598E-2</v>
      </c>
      <c r="I21">
        <f>ROUND(G21-H21,3)</f>
        <v>0</v>
      </c>
    </row>
    <row r="22" spans="1:9">
      <c r="A22">
        <v>2030</v>
      </c>
      <c r="B22" t="s">
        <v>21</v>
      </c>
      <c r="C22" t="s">
        <v>3</v>
      </c>
      <c r="D22" t="str">
        <f>VLOOKUP(C22,mapping!$B$2:$C$18,2,0)</f>
        <v>Biomass</v>
      </c>
      <c r="E22" t="s">
        <v>35</v>
      </c>
      <c r="F22">
        <f>AVERAGEIFS(multi_cap_new_annual!E:E,multi_cap_new_annual!$A:$A,A22,multi_cap_new_annual!$B:$B,B22,multi_cap_new_annual!$C:$C,C22)</f>
        <v>0.33488152873263072</v>
      </c>
      <c r="G22">
        <f>AVERAGEIFS(multi_cap_new_annual!F:F,multi_cap_new_annual!$A:$A,A22,multi_cap_new_annual!$B:$B,B22,multi_cap_new_annual!$C:$C,C22)</f>
        <v>-0.76012841064514702</v>
      </c>
      <c r="H22">
        <f>IF(ISNA(VLOOKUP(C22,[4]multi_model_capacities!$C$2:$C$393,1,0)),SUMIFS([4]multi_model_capacities!$D:$D,[4]multi_model_capacities!$A:$A,A22,[4]multi_model_capacities!$B:$B,B22,[4]multi_model_capacities!$C:$C,D22),SUMIFS([4]multi_model_capacities!$D:$D,[4]multi_model_capacities!$A:$A,A22,[4]multi_model_capacities!$B:$B,B22,[4]multi_model_capacities!$C:$C,C22))</f>
        <v>-0.76012841064514702</v>
      </c>
      <c r="I22">
        <f>ROUND(G22-H22,3)</f>
        <v>0</v>
      </c>
    </row>
    <row r="23" spans="1:9">
      <c r="A23">
        <v>2030</v>
      </c>
      <c r="B23" t="s">
        <v>21</v>
      </c>
      <c r="C23" t="s">
        <v>4</v>
      </c>
      <c r="D23" t="str">
        <f>VLOOKUP(C23,mapping!$B$2:$C$18,2,0)</f>
        <v>Bio CCS</v>
      </c>
      <c r="E23" t="s">
        <v>35</v>
      </c>
      <c r="F23">
        <f>AVERAGEIFS(multi_cap_new_annual!E:E,multi_cap_new_annual!$A:$A,A23,multi_cap_new_annual!$B:$B,B23,multi_cap_new_annual!$C:$C,C23)</f>
        <v>1.4595932445606164E-2</v>
      </c>
      <c r="G23">
        <f>AVERAGEIFS(multi_cap_new_annual!F:F,multi_cap_new_annual!$A:$A,A23,multi_cap_new_annual!$B:$B,B23,multi_cap_new_annual!$C:$C,C23)</f>
        <v>1.4595932445606164E-2</v>
      </c>
      <c r="H23">
        <f>IF(ISNA(VLOOKUP(C23,[4]multi_model_capacities!$C$2:$C$393,1,0)),SUMIFS([4]multi_model_capacities!$D:$D,[4]multi_model_capacities!$A:$A,A23,[4]multi_model_capacities!$B:$B,B23,[4]multi_model_capacities!$C:$C,D23),SUMIFS([4]multi_model_capacities!$D:$D,[4]multi_model_capacities!$A:$A,A23,[4]multi_model_capacities!$B:$B,B23,[4]multi_model_capacities!$C:$C,C23))</f>
        <v>1.45959324456062E-2</v>
      </c>
      <c r="I23">
        <f>ROUND(G23-H23,3)</f>
        <v>0</v>
      </c>
    </row>
    <row r="24" spans="1:9">
      <c r="A24">
        <v>2030</v>
      </c>
      <c r="B24" t="s">
        <v>21</v>
      </c>
      <c r="C24" t="s">
        <v>5</v>
      </c>
      <c r="D24" t="str">
        <f>VLOOKUP(C24,mapping!$B$2:$C$18,2,0)</f>
        <v>Coal</v>
      </c>
      <c r="E24" t="s">
        <v>35</v>
      </c>
      <c r="F24">
        <f>AVERAGEIFS(multi_cap_new_annual!E:E,multi_cap_new_annual!$A:$A,A24,multi_cap_new_annual!$B:$B,B24,multi_cap_new_annual!$C:$C,C24)</f>
        <v>-8.8719583330475675</v>
      </c>
      <c r="G24">
        <f>AVERAGEIFS(multi_cap_new_annual!F:F,multi_cap_new_annual!$A:$A,A24,multi_cap_new_annual!$B:$B,B24,multi_cap_new_annual!$C:$C,C24)</f>
        <v>-13.603167568744562</v>
      </c>
      <c r="H24">
        <f>IF(ISNA(VLOOKUP(C24,[4]multi_model_capacities!$C$2:$C$393,1,0)),SUMIFS([4]multi_model_capacities!$D:$D,[4]multi_model_capacities!$A:$A,A24,[4]multi_model_capacities!$B:$B,B24,[4]multi_model_capacities!$C:$C,D24),SUMIFS([4]multi_model_capacities!$D:$D,[4]multi_model_capacities!$A:$A,A24,[4]multi_model_capacities!$B:$B,B24,[4]multi_model_capacities!$C:$C,C24))</f>
        <v>-13.603167568744601</v>
      </c>
      <c r="I24">
        <f>ROUND(G24-H24,3)</f>
        <v>0</v>
      </c>
    </row>
    <row r="25" spans="1:9">
      <c r="A25">
        <v>2030</v>
      </c>
      <c r="B25" t="s">
        <v>21</v>
      </c>
      <c r="C25" t="s">
        <v>6</v>
      </c>
      <c r="D25" t="str">
        <f>VLOOKUP(C25,mapping!$B$2:$C$18,2,0)</f>
        <v>Coal CCS</v>
      </c>
      <c r="E25" t="s">
        <v>35</v>
      </c>
      <c r="F25">
        <f>AVERAGEIFS(multi_cap_new_annual!E:E,multi_cap_new_annual!$A:$A,A25,multi_cap_new_annual!$B:$B,B25,multi_cap_new_annual!$C:$C,C25)</f>
        <v>3.0448432723066814</v>
      </c>
      <c r="G25">
        <f>AVERAGEIFS(multi_cap_new_annual!F:F,multi_cap_new_annual!$A:$A,A25,multi_cap_new_annual!$B:$B,B25,multi_cap_new_annual!$C:$C,C25)</f>
        <v>2.4091388499283095</v>
      </c>
      <c r="H25">
        <f>IF(ISNA(VLOOKUP(C25,[4]multi_model_capacities!$C$2:$C$393,1,0)),SUMIFS([4]multi_model_capacities!$D:$D,[4]multi_model_capacities!$A:$A,A25,[4]multi_model_capacities!$B:$B,B25,[4]multi_model_capacities!$C:$C,D25),SUMIFS([4]multi_model_capacities!$D:$D,[4]multi_model_capacities!$A:$A,A25,[4]multi_model_capacities!$B:$B,B25,[4]multi_model_capacities!$C:$C,C25))</f>
        <v>2.40913884992831</v>
      </c>
      <c r="I25">
        <f>ROUND(G25-H25,3)</f>
        <v>0</v>
      </c>
    </row>
    <row r="26" spans="1:9">
      <c r="A26">
        <v>2030</v>
      </c>
      <c r="B26" t="s">
        <v>21</v>
      </c>
      <c r="C26" t="s">
        <v>7</v>
      </c>
      <c r="D26" t="str">
        <f>VLOOKUP(C26,mapping!$B$2:$C$18,2,0)</f>
        <v>Gas</v>
      </c>
      <c r="E26" t="s">
        <v>35</v>
      </c>
      <c r="F26">
        <f>AVERAGEIFS(multi_cap_new_annual!E:E,multi_cap_new_annual!$A:$A,A26,multi_cap_new_annual!$B:$B,B26,multi_cap_new_annual!$C:$C,C26)</f>
        <v>9.1148905588801856</v>
      </c>
      <c r="G26">
        <f>AVERAGEIFS(multi_cap_new_annual!F:F,multi_cap_new_annual!$A:$A,A26,multi_cap_new_annual!$B:$B,B26,multi_cap_new_annual!$C:$C,C26)</f>
        <v>-1.5106652313440323</v>
      </c>
      <c r="H26">
        <f>IF(ISNA(VLOOKUP(C26,[4]multi_model_capacities!$C$2:$C$393,1,0)),SUMIFS([4]multi_model_capacities!$D:$D,[4]multi_model_capacities!$A:$A,A26,[4]multi_model_capacities!$B:$B,B26,[4]multi_model_capacities!$C:$C,D26),SUMIFS([4]multi_model_capacities!$D:$D,[4]multi_model_capacities!$A:$A,A26,[4]multi_model_capacities!$B:$B,B26,[4]multi_model_capacities!$C:$C,C26))</f>
        <v>-1.5106652313440301</v>
      </c>
      <c r="I26">
        <f>ROUND(G26-H26,3)</f>
        <v>0</v>
      </c>
    </row>
    <row r="27" spans="1:9">
      <c r="A27">
        <v>2030</v>
      </c>
      <c r="B27" t="s">
        <v>21</v>
      </c>
      <c r="C27" t="s">
        <v>8</v>
      </c>
      <c r="D27" t="str">
        <f>VLOOKUP(C27,mapping!$B$2:$C$18,2,0)</f>
        <v>Gas CCS</v>
      </c>
      <c r="E27" t="s">
        <v>35</v>
      </c>
      <c r="F27">
        <f>AVERAGEIFS(multi_cap_new_annual!E:E,multi_cap_new_annual!$A:$A,A27,multi_cap_new_annual!$B:$B,B27,multi_cap_new_annual!$C:$C,C27)</f>
        <v>0.8808717001605344</v>
      </c>
      <c r="G27">
        <f>AVERAGEIFS(multi_cap_new_annual!F:F,multi_cap_new_annual!$A:$A,A27,multi_cap_new_annual!$B:$B,B27,multi_cap_new_annual!$C:$C,C27)</f>
        <v>0.82703665853625485</v>
      </c>
      <c r="H27">
        <f>IF(ISNA(VLOOKUP(C27,[4]multi_model_capacities!$C$2:$C$393,1,0)),SUMIFS([4]multi_model_capacities!$D:$D,[4]multi_model_capacities!$A:$A,A27,[4]multi_model_capacities!$B:$B,B27,[4]multi_model_capacities!$C:$C,D27),SUMIFS([4]multi_model_capacities!$D:$D,[4]multi_model_capacities!$A:$A,A27,[4]multi_model_capacities!$B:$B,B27,[4]multi_model_capacities!$C:$C,C27))</f>
        <v>0.82703665853625496</v>
      </c>
      <c r="I27">
        <f>ROUND(G27-H27,3)</f>
        <v>0</v>
      </c>
    </row>
    <row r="28" spans="1:9">
      <c r="A28">
        <v>2030</v>
      </c>
      <c r="B28" t="s">
        <v>21</v>
      </c>
      <c r="C28" t="s">
        <v>9</v>
      </c>
      <c r="D28" t="str">
        <f>VLOOKUP(C28,mapping!$B$2:$C$18,2,0)</f>
        <v>Gas</v>
      </c>
      <c r="E28" t="s">
        <v>35</v>
      </c>
      <c r="F28">
        <f>AVERAGEIFS(multi_cap_new_annual!E:E,multi_cap_new_annual!$A:$A,A28,multi_cap_new_annual!$B:$B,B28,multi_cap_new_annual!$C:$C,C28)</f>
        <v>7.010443096891791</v>
      </c>
      <c r="G28">
        <f>AVERAGEIFS(multi_cap_new_annual!F:F,multi_cap_new_annual!$A:$A,A28,multi_cap_new_annual!$B:$B,B28,multi_cap_new_annual!$C:$C,C28)</f>
        <v>0.11181095886629543</v>
      </c>
      <c r="H28">
        <f>IF(ISNA(VLOOKUP(C28,[4]multi_model_capacities!$C$2:$C$393,1,0)),SUMIFS([4]multi_model_capacities!$D:$D,[4]multi_model_capacities!$A:$A,A28,[4]multi_model_capacities!$B:$B,B28,[4]multi_model_capacities!$C:$C,D28),SUMIFS([4]multi_model_capacities!$D:$D,[4]multi_model_capacities!$A:$A,A28,[4]multi_model_capacities!$B:$B,B28,[4]multi_model_capacities!$C:$C,C28))</f>
        <v>0.111810958866295</v>
      </c>
      <c r="I28">
        <f>ROUND(G28-H28,3)</f>
        <v>0</v>
      </c>
    </row>
    <row r="29" spans="1:9">
      <c r="A29">
        <v>2030</v>
      </c>
      <c r="B29" t="s">
        <v>21</v>
      </c>
      <c r="C29" t="s">
        <v>10</v>
      </c>
      <c r="D29" t="str">
        <f>VLOOKUP(C29,mapping!$B$2:$C$18,2,0)</f>
        <v>-</v>
      </c>
      <c r="E29" t="s">
        <v>35</v>
      </c>
      <c r="F29">
        <f>AVERAGEIFS(multi_cap_new_annual!E:E,multi_cap_new_annual!$A:$A,A29,multi_cap_new_annual!$B:$B,B29,multi_cap_new_annual!$C:$C,C29)</f>
        <v>0</v>
      </c>
      <c r="G29">
        <f>AVERAGEIFS(multi_cap_new_annual!F:F,multi_cap_new_annual!$A:$A,A29,multi_cap_new_annual!$B:$B,B29,multi_cap_new_annual!$C:$C,C29)</f>
        <v>0</v>
      </c>
      <c r="H29">
        <f>IF(ISNA(VLOOKUP(C29,[4]multi_model_capacities!$C$2:$C$393,1,0)),SUMIFS([4]multi_model_capacities!$D:$D,[4]multi_model_capacities!$A:$A,A29,[4]multi_model_capacities!$B:$B,B29,[4]multi_model_capacities!$C:$C,D29),SUMIFS([4]multi_model_capacities!$D:$D,[4]multi_model_capacities!$A:$A,A29,[4]multi_model_capacities!$B:$B,B29,[4]multi_model_capacities!$C:$C,C29))</f>
        <v>0</v>
      </c>
      <c r="I29">
        <f>ROUND(G29-H29,3)</f>
        <v>0</v>
      </c>
    </row>
    <row r="30" spans="1:9">
      <c r="A30">
        <v>2030</v>
      </c>
      <c r="B30" t="s">
        <v>21</v>
      </c>
      <c r="C30" t="s">
        <v>11</v>
      </c>
      <c r="D30" t="str">
        <f>VLOOKUP(C30,mapping!$B$2:$C$18,2,0)</f>
        <v>onshore wind</v>
      </c>
      <c r="E30" t="s">
        <v>35</v>
      </c>
      <c r="F30">
        <f>AVERAGEIFS(multi_cap_new_annual!E:E,multi_cap_new_annual!$A:$A,A30,multi_cap_new_annual!$B:$B,B30,multi_cap_new_annual!$C:$C,C30)</f>
        <v>31.204839633608309</v>
      </c>
      <c r="G30">
        <f>AVERAGEIFS(multi_cap_new_annual!F:F,multi_cap_new_annual!$A:$A,A30,multi_cap_new_annual!$B:$B,B30,multi_cap_new_annual!$C:$C,C30)</f>
        <v>23.381803263240673</v>
      </c>
      <c r="H30">
        <f>IF(ISNA(VLOOKUP(C30,[4]multi_model_capacities!$C$2:$C$393,1,0)),SUMIFS([4]multi_model_capacities!$D:$D,[4]multi_model_capacities!$A:$A,A30,[4]multi_model_capacities!$B:$B,B30,[4]multi_model_capacities!$C:$C,D30),SUMIFS([4]multi_model_capacities!$D:$D,[4]multi_model_capacities!$A:$A,A30,[4]multi_model_capacities!$B:$B,B30,[4]multi_model_capacities!$C:$C,C30))</f>
        <v>23.381803263240698</v>
      </c>
      <c r="I30">
        <f>ROUND(G30-H30,3)</f>
        <v>0</v>
      </c>
    </row>
    <row r="31" spans="1:9">
      <c r="A31">
        <v>2030</v>
      </c>
      <c r="B31" t="s">
        <v>21</v>
      </c>
      <c r="C31" t="s">
        <v>12</v>
      </c>
      <c r="D31" t="str">
        <f>VLOOKUP(C31,mapping!$B$2:$C$18,2,0)</f>
        <v>utility-scale solar pv</v>
      </c>
      <c r="E31" t="s">
        <v>35</v>
      </c>
      <c r="F31">
        <f>AVERAGEIFS(multi_cap_new_annual!E:E,multi_cap_new_annual!$A:$A,A31,multi_cap_new_annual!$B:$B,B31,multi_cap_new_annual!$C:$C,C31)</f>
        <v>35.88666451124972</v>
      </c>
      <c r="G31">
        <f>AVERAGEIFS(multi_cap_new_annual!F:F,multi_cap_new_annual!$A:$A,A31,multi_cap_new_annual!$B:$B,B31,multi_cap_new_annual!$C:$C,C31)</f>
        <v>29.782824309722891</v>
      </c>
      <c r="H31">
        <f>IF(ISNA(VLOOKUP(C31,[4]multi_model_capacities!$C$2:$C$393,1,0)),SUMIFS([4]multi_model_capacities!$D:$D,[4]multi_model_capacities!$A:$A,A31,[4]multi_model_capacities!$B:$B,B31,[4]multi_model_capacities!$C:$C,D31),SUMIFS([4]multi_model_capacities!$D:$D,[4]multi_model_capacities!$A:$A,A31,[4]multi_model_capacities!$B:$B,B31,[4]multi_model_capacities!$C:$C,C31))</f>
        <v>29.782824309722901</v>
      </c>
      <c r="I31">
        <f>ROUND(G31-H31,3)</f>
        <v>0</v>
      </c>
    </row>
    <row r="32" spans="1:9">
      <c r="A32">
        <v>2030</v>
      </c>
      <c r="B32" t="s">
        <v>21</v>
      </c>
      <c r="C32" t="s">
        <v>13</v>
      </c>
      <c r="D32" t="str">
        <f>VLOOKUP(C32,mapping!$B$2:$C$18,2,0)</f>
        <v>utility-scale solar pv</v>
      </c>
      <c r="E32" t="s">
        <v>35</v>
      </c>
      <c r="F32">
        <f>AVERAGEIFS(multi_cap_new_annual!E:E,multi_cap_new_annual!$A:$A,A32,multi_cap_new_annual!$B:$B,B32,multi_cap_new_annual!$C:$C,C32)</f>
        <v>5.396281182070596</v>
      </c>
      <c r="G32">
        <f>AVERAGEIFS(multi_cap_new_annual!F:F,multi_cap_new_annual!$A:$A,A32,multi_cap_new_annual!$B:$B,B32,multi_cap_new_annual!$C:$C,C32)</f>
        <v>4.1300790607218802</v>
      </c>
      <c r="H32">
        <f>IF(ISNA(VLOOKUP(C32,[4]multi_model_capacities!$C$2:$C$393,1,0)),SUMIFS([4]multi_model_capacities!$D:$D,[4]multi_model_capacities!$A:$A,A32,[4]multi_model_capacities!$B:$B,B32,[4]multi_model_capacities!$C:$C,D32),SUMIFS([4]multi_model_capacities!$D:$D,[4]multi_model_capacities!$A:$A,A32,[4]multi_model_capacities!$B:$B,B32,[4]multi_model_capacities!$C:$C,C32))</f>
        <v>4.1300790607218802</v>
      </c>
      <c r="I32">
        <f>ROUND(G32-H32,3)</f>
        <v>0</v>
      </c>
    </row>
    <row r="33" spans="1:9">
      <c r="A33">
        <v>2030</v>
      </c>
      <c r="B33" t="s">
        <v>21</v>
      </c>
      <c r="C33" t="s">
        <v>14</v>
      </c>
      <c r="D33" t="str">
        <f>VLOOKUP(C33,mapping!$B$2:$C$18,2,0)</f>
        <v>-</v>
      </c>
      <c r="E33" t="s">
        <v>35</v>
      </c>
      <c r="F33">
        <f>AVERAGEIFS(multi_cap_new_annual!E:E,multi_cap_new_annual!$A:$A,A33,multi_cap_new_annual!$B:$B,B33,multi_cap_new_annual!$C:$C,C33)</f>
        <v>5.2919849459531099E-2</v>
      </c>
      <c r="G33">
        <f>AVERAGEIFS(multi_cap_new_annual!F:F,multi_cap_new_annual!$A:$A,A33,multi_cap_new_annual!$B:$B,B33,multi_cap_new_annual!$C:$C,C33)</f>
        <v>2.9584451748044284E-2</v>
      </c>
      <c r="H33">
        <f>IF(ISNA(VLOOKUP(C33,[4]multi_model_capacities!$C$2:$C$393,1,0)),SUMIFS([4]multi_model_capacities!$D:$D,[4]multi_model_capacities!$A:$A,A33,[4]multi_model_capacities!$B:$B,B33,[4]multi_model_capacities!$C:$C,D33),SUMIFS([4]multi_model_capacities!$D:$D,[4]multi_model_capacities!$A:$A,A33,[4]multi_model_capacities!$B:$B,B33,[4]multi_model_capacities!$C:$C,C33))</f>
        <v>2.9584451748044201E-2</v>
      </c>
      <c r="I33">
        <f>ROUND(G33-H33,3)</f>
        <v>0</v>
      </c>
    </row>
    <row r="34" spans="1:9">
      <c r="A34">
        <v>2030</v>
      </c>
      <c r="B34" t="s">
        <v>21</v>
      </c>
      <c r="C34" t="s">
        <v>15</v>
      </c>
      <c r="D34" t="str">
        <f>VLOOKUP(C34,mapping!$B$2:$C$18,2,0)</f>
        <v>-</v>
      </c>
      <c r="E34" t="s">
        <v>35</v>
      </c>
      <c r="F34">
        <f>AVERAGEIFS(multi_cap_new_annual!E:E,multi_cap_new_annual!$A:$A,A34,multi_cap_new_annual!$B:$B,B34,multi_cap_new_annual!$C:$C,C34)</f>
        <v>8.7361307364227159</v>
      </c>
      <c r="G34">
        <f>AVERAGEIFS(multi_cap_new_annual!F:F,multi_cap_new_annual!$A:$A,A34,multi_cap_new_annual!$B:$B,B34,multi_cap_new_annual!$C:$C,C34)</f>
        <v>6.5588259716203661</v>
      </c>
      <c r="H34">
        <f>IF(ISNA(VLOOKUP(C34,[4]multi_model_capacities!$C$2:$C$393,1,0)),SUMIFS([4]multi_model_capacities!$D:$D,[4]multi_model_capacities!$A:$A,A34,[4]multi_model_capacities!$B:$B,B34,[4]multi_model_capacities!$C:$C,D34),SUMIFS([4]multi_model_capacities!$D:$D,[4]multi_model_capacities!$A:$A,A34,[4]multi_model_capacities!$B:$B,B34,[4]multi_model_capacities!$C:$C,C34))</f>
        <v>6.5588259716203696</v>
      </c>
      <c r="I34">
        <f>ROUND(G34-H34,3)</f>
        <v>0</v>
      </c>
    </row>
    <row r="35" spans="1:9">
      <c r="A35">
        <v>2030</v>
      </c>
      <c r="B35" t="s">
        <v>21</v>
      </c>
      <c r="C35" t="s">
        <v>16</v>
      </c>
      <c r="D35" t="str">
        <f>VLOOKUP(C35,mapping!$B$2:$C$18,2,0)</f>
        <v>-</v>
      </c>
      <c r="E35" t="s">
        <v>35</v>
      </c>
      <c r="F35">
        <f>AVERAGEIFS(multi_cap_new_annual!E:E,multi_cap_new_annual!$A:$A,A35,multi_cap_new_annual!$B:$B,B35,multi_cap_new_annual!$C:$C,C35)</f>
        <v>0.1095005517177587</v>
      </c>
      <c r="G35">
        <f>AVERAGEIFS(multi_cap_new_annual!F:F,multi_cap_new_annual!$A:$A,A35,multi_cap_new_annual!$B:$B,B35,multi_cap_new_annual!$C:$C,C35)</f>
        <v>-0.31597318819330761</v>
      </c>
      <c r="H35">
        <f>IF(ISNA(VLOOKUP(C35,[4]multi_model_capacities!$C$2:$C$393,1,0)),SUMIFS([4]multi_model_capacities!$D:$D,[4]multi_model_capacities!$A:$A,A35,[4]multi_model_capacities!$B:$B,B35,[4]multi_model_capacities!$C:$C,D35),SUMIFS([4]multi_model_capacities!$D:$D,[4]multi_model_capacities!$A:$A,A35,[4]multi_model_capacities!$B:$B,B35,[4]multi_model_capacities!$C:$C,C35))</f>
        <v>0</v>
      </c>
      <c r="I35">
        <f>ROUND(G35-H35,3)</f>
        <v>-0.316</v>
      </c>
    </row>
    <row r="36" spans="1:9">
      <c r="A36">
        <v>2035</v>
      </c>
      <c r="B36" t="s">
        <v>21</v>
      </c>
      <c r="C36" t="s">
        <v>0</v>
      </c>
      <c r="D36" t="str">
        <f>VLOOKUP(C36,mapping!$B$2:$C$18,2,0)</f>
        <v>Nuclear New</v>
      </c>
      <c r="E36" t="s">
        <v>35</v>
      </c>
      <c r="F36">
        <f>AVERAGEIFS(multi_cap_new_annual!E:E,multi_cap_new_annual!$A:$A,A36,multi_cap_new_annual!$B:$B,B36,multi_cap_new_annual!$C:$C,C36)</f>
        <v>-4.9033708048236777</v>
      </c>
      <c r="G36">
        <f>AVERAGEIFS(multi_cap_new_annual!F:F,multi_cap_new_annual!$A:$A,A36,multi_cap_new_annual!$B:$B,B36,multi_cap_new_annual!$C:$C,C36)</f>
        <v>-4.9033708048236777</v>
      </c>
      <c r="H36">
        <f>IF(ISNA(VLOOKUP(C36,[4]multi_model_capacities!$C$2:$C$393,1,0)),SUMIFS([4]multi_model_capacities!$D:$D,[4]multi_model_capacities!$A:$A,A36,[4]multi_model_capacities!$B:$B,B36,[4]multi_model_capacities!$C:$C,D36),SUMIFS([4]multi_model_capacities!$D:$D,[4]multi_model_capacities!$A:$A,A36,[4]multi_model_capacities!$B:$B,B36,[4]multi_model_capacities!$C:$C,C36))</f>
        <v>-4.9033708048236804</v>
      </c>
      <c r="I36">
        <f>ROUND(G36-H36,3)</f>
        <v>0</v>
      </c>
    </row>
    <row r="37" spans="1:9">
      <c r="A37">
        <v>2035</v>
      </c>
      <c r="B37" t="s">
        <v>21</v>
      </c>
      <c r="C37" t="s">
        <v>1</v>
      </c>
      <c r="D37" t="str">
        <f>VLOOKUP(C37,mapping!$B$2:$C$18,2,0)</f>
        <v>Nuclear New</v>
      </c>
      <c r="E37" t="s">
        <v>35</v>
      </c>
      <c r="F37">
        <f>AVERAGEIFS(multi_cap_new_annual!E:E,multi_cap_new_annual!$A:$A,A37,multi_cap_new_annual!$B:$B,B37,multi_cap_new_annual!$C:$C,C37)</f>
        <v>1.0733023603884008E-7</v>
      </c>
      <c r="G37">
        <f>AVERAGEIFS(multi_cap_new_annual!F:F,multi_cap_new_annual!$A:$A,A37,multi_cap_new_annual!$B:$B,B37,multi_cap_new_annual!$C:$C,C37)</f>
        <v>1.0733023603884008E-7</v>
      </c>
      <c r="H37">
        <f>IF(ISNA(VLOOKUP(C37,[4]multi_model_capacities!$C$2:$C$393,1,0)),SUMIFS([4]multi_model_capacities!$D:$D,[4]multi_model_capacities!$A:$A,A37,[4]multi_model_capacities!$B:$B,B37,[4]multi_model_capacities!$C:$C,D37),SUMIFS([4]multi_model_capacities!$D:$D,[4]multi_model_capacities!$A:$A,A37,[4]multi_model_capacities!$B:$B,B37,[4]multi_model_capacities!$C:$C,C37))</f>
        <v>1.0733023603884E-7</v>
      </c>
      <c r="I37">
        <f>ROUND(G37-H37,3)</f>
        <v>0</v>
      </c>
    </row>
    <row r="38" spans="1:9">
      <c r="A38">
        <v>2035</v>
      </c>
      <c r="B38" t="s">
        <v>21</v>
      </c>
      <c r="C38" t="s">
        <v>2</v>
      </c>
      <c r="D38" t="str">
        <f>VLOOKUP(C38,mapping!$B$2:$C$18,2,0)</f>
        <v>Hydro</v>
      </c>
      <c r="E38" t="s">
        <v>35</v>
      </c>
      <c r="F38">
        <f>AVERAGEIFS(multi_cap_new_annual!E:E,multi_cap_new_annual!$A:$A,A38,multi_cap_new_annual!$B:$B,B38,multi_cap_new_annual!$C:$C,C38)</f>
        <v>3.0747152020491466E-2</v>
      </c>
      <c r="G38">
        <f>AVERAGEIFS(multi_cap_new_annual!F:F,multi_cap_new_annual!$A:$A,A38,multi_cap_new_annual!$B:$B,B38,multi_cap_new_annual!$C:$C,C38)</f>
        <v>3.0747152020491466E-2</v>
      </c>
      <c r="H38">
        <f>IF(ISNA(VLOOKUP(C38,[4]multi_model_capacities!$C$2:$C$393,1,0)),SUMIFS([4]multi_model_capacities!$D:$D,[4]multi_model_capacities!$A:$A,A38,[4]multi_model_capacities!$B:$B,B38,[4]multi_model_capacities!$C:$C,D38),SUMIFS([4]multi_model_capacities!$D:$D,[4]multi_model_capacities!$A:$A,A38,[4]multi_model_capacities!$B:$B,B38,[4]multi_model_capacities!$C:$C,C38))</f>
        <v>3.0747152020491501E-2</v>
      </c>
      <c r="I38">
        <f>ROUND(G38-H38,3)</f>
        <v>0</v>
      </c>
    </row>
    <row r="39" spans="1:9">
      <c r="A39">
        <v>2035</v>
      </c>
      <c r="B39" t="s">
        <v>21</v>
      </c>
      <c r="C39" t="s">
        <v>3</v>
      </c>
      <c r="D39" t="str">
        <f>VLOOKUP(C39,mapping!$B$2:$C$18,2,0)</f>
        <v>Biomass</v>
      </c>
      <c r="E39" t="s">
        <v>35</v>
      </c>
      <c r="F39">
        <f>AVERAGEIFS(multi_cap_new_annual!E:E,multi_cap_new_annual!$A:$A,A39,multi_cap_new_annual!$B:$B,B39,multi_cap_new_annual!$C:$C,C39)</f>
        <v>-5.2544309553190144E-2</v>
      </c>
      <c r="G39">
        <f>AVERAGEIFS(multi_cap_new_annual!F:F,multi_cap_new_annual!$A:$A,A39,multi_cap_new_annual!$B:$B,B39,multi_cap_new_annual!$C:$C,C39)</f>
        <v>-5.2544309553190144E-2</v>
      </c>
      <c r="H39">
        <f>IF(ISNA(VLOOKUP(C39,[4]multi_model_capacities!$C$2:$C$393,1,0)),SUMIFS([4]multi_model_capacities!$D:$D,[4]multi_model_capacities!$A:$A,A39,[4]multi_model_capacities!$B:$B,B39,[4]multi_model_capacities!$C:$C,D39),SUMIFS([4]multi_model_capacities!$D:$D,[4]multi_model_capacities!$A:$A,A39,[4]multi_model_capacities!$B:$B,B39,[4]multi_model_capacities!$C:$C,C39))</f>
        <v>-5.2544309553190102E-2</v>
      </c>
      <c r="I39">
        <f>ROUND(G39-H39,3)</f>
        <v>0</v>
      </c>
    </row>
    <row r="40" spans="1:9">
      <c r="A40">
        <v>2035</v>
      </c>
      <c r="B40" t="s">
        <v>21</v>
      </c>
      <c r="C40" t="s">
        <v>4</v>
      </c>
      <c r="D40" t="str">
        <f>VLOOKUP(C40,mapping!$B$2:$C$18,2,0)</f>
        <v>Bio CCS</v>
      </c>
      <c r="E40" t="s">
        <v>35</v>
      </c>
      <c r="F40">
        <f>AVERAGEIFS(multi_cap_new_annual!E:E,multi_cap_new_annual!$A:$A,A40,multi_cap_new_annual!$B:$B,B40,multi_cap_new_annual!$C:$C,C40)</f>
        <v>2.8214424735944536E-11</v>
      </c>
      <c r="G40">
        <f>AVERAGEIFS(multi_cap_new_annual!F:F,multi_cap_new_annual!$A:$A,A40,multi_cap_new_annual!$B:$B,B40,multi_cap_new_annual!$C:$C,C40)</f>
        <v>2.8214424735944536E-11</v>
      </c>
      <c r="H40">
        <f>IF(ISNA(VLOOKUP(C40,[4]multi_model_capacities!$C$2:$C$393,1,0)),SUMIFS([4]multi_model_capacities!$D:$D,[4]multi_model_capacities!$A:$A,A40,[4]multi_model_capacities!$B:$B,B40,[4]multi_model_capacities!$C:$C,D40),SUMIFS([4]multi_model_capacities!$D:$D,[4]multi_model_capacities!$A:$A,A40,[4]multi_model_capacities!$B:$B,B40,[4]multi_model_capacities!$C:$C,C40))</f>
        <v>2.8214424735944501E-11</v>
      </c>
      <c r="I40">
        <f>ROUND(G40-H40,3)</f>
        <v>0</v>
      </c>
    </row>
    <row r="41" spans="1:9">
      <c r="A41">
        <v>2035</v>
      </c>
      <c r="B41" t="s">
        <v>21</v>
      </c>
      <c r="C41" t="s">
        <v>5</v>
      </c>
      <c r="D41" t="str">
        <f>VLOOKUP(C41,mapping!$B$2:$C$18,2,0)</f>
        <v>Coal</v>
      </c>
      <c r="E41" t="s">
        <v>35</v>
      </c>
      <c r="F41">
        <f>AVERAGEIFS(multi_cap_new_annual!E:E,multi_cap_new_annual!$A:$A,A41,multi_cap_new_annual!$B:$B,B41,multi_cap_new_annual!$C:$C,C41)</f>
        <v>-5.4869262455494843</v>
      </c>
      <c r="G41">
        <f>AVERAGEIFS(multi_cap_new_annual!F:F,multi_cap_new_annual!$A:$A,A41,multi_cap_new_annual!$B:$B,B41,multi_cap_new_annual!$C:$C,C41)</f>
        <v>-5.4869262455494843</v>
      </c>
      <c r="H41">
        <f>IF(ISNA(VLOOKUP(C41,[4]multi_model_capacities!$C$2:$C$393,1,0)),SUMIFS([4]multi_model_capacities!$D:$D,[4]multi_model_capacities!$A:$A,A41,[4]multi_model_capacities!$B:$B,B41,[4]multi_model_capacities!$C:$C,D41),SUMIFS([4]multi_model_capacities!$D:$D,[4]multi_model_capacities!$A:$A,A41,[4]multi_model_capacities!$B:$B,B41,[4]multi_model_capacities!$C:$C,C41))</f>
        <v>-5.4869262455494798</v>
      </c>
      <c r="I41">
        <f>ROUND(G41-H41,3)</f>
        <v>0</v>
      </c>
    </row>
    <row r="42" spans="1:9">
      <c r="A42">
        <v>2035</v>
      </c>
      <c r="B42" t="s">
        <v>21</v>
      </c>
      <c r="C42" t="s">
        <v>6</v>
      </c>
      <c r="D42" t="str">
        <f>VLOOKUP(C42,mapping!$B$2:$C$18,2,0)</f>
        <v>Coal CCS</v>
      </c>
      <c r="E42" t="s">
        <v>35</v>
      </c>
      <c r="F42">
        <f>AVERAGEIFS(multi_cap_new_annual!E:E,multi_cap_new_annual!$A:$A,A42,multi_cap_new_annual!$B:$B,B42,multi_cap_new_annual!$C:$C,C42)</f>
        <v>2.4182918146533985</v>
      </c>
      <c r="G42">
        <f>AVERAGEIFS(multi_cap_new_annual!F:F,multi_cap_new_annual!$A:$A,A42,multi_cap_new_annual!$B:$B,B42,multi_cap_new_annual!$C:$C,C42)</f>
        <v>2.4182918146533985</v>
      </c>
      <c r="H42">
        <f>IF(ISNA(VLOOKUP(C42,[4]multi_model_capacities!$C$2:$C$393,1,0)),SUMIFS([4]multi_model_capacities!$D:$D,[4]multi_model_capacities!$A:$A,A42,[4]multi_model_capacities!$B:$B,B42,[4]multi_model_capacities!$C:$C,D42),SUMIFS([4]multi_model_capacities!$D:$D,[4]multi_model_capacities!$A:$A,A42,[4]multi_model_capacities!$B:$B,B42,[4]multi_model_capacities!$C:$C,C42))</f>
        <v>2.4182918146533998</v>
      </c>
      <c r="I42">
        <f>ROUND(G42-H42,3)</f>
        <v>0</v>
      </c>
    </row>
    <row r="43" spans="1:9">
      <c r="A43">
        <v>2035</v>
      </c>
      <c r="B43" t="s">
        <v>21</v>
      </c>
      <c r="C43" t="s">
        <v>7</v>
      </c>
      <c r="D43" t="str">
        <f>VLOOKUP(C43,mapping!$B$2:$C$18,2,0)</f>
        <v>Gas</v>
      </c>
      <c r="E43" t="s">
        <v>35</v>
      </c>
      <c r="F43">
        <f>AVERAGEIFS(multi_cap_new_annual!E:E,multi_cap_new_annual!$A:$A,A43,multi_cap_new_annual!$B:$B,B43,multi_cap_new_annual!$C:$C,C43)</f>
        <v>-3.3914390582113825</v>
      </c>
      <c r="G43">
        <f>AVERAGEIFS(multi_cap_new_annual!F:F,multi_cap_new_annual!$A:$A,A43,multi_cap_new_annual!$B:$B,B43,multi_cap_new_annual!$C:$C,C43)</f>
        <v>-3.3914390582113825</v>
      </c>
      <c r="H43">
        <f>IF(ISNA(VLOOKUP(C43,[4]multi_model_capacities!$C$2:$C$393,1,0)),SUMIFS([4]multi_model_capacities!$D:$D,[4]multi_model_capacities!$A:$A,A43,[4]multi_model_capacities!$B:$B,B43,[4]multi_model_capacities!$C:$C,D43),SUMIFS([4]multi_model_capacities!$D:$D,[4]multi_model_capacities!$A:$A,A43,[4]multi_model_capacities!$B:$B,B43,[4]multi_model_capacities!$C:$C,C43))</f>
        <v>-3.3914390582113798</v>
      </c>
      <c r="I43">
        <f>ROUND(G43-H43,3)</f>
        <v>0</v>
      </c>
    </row>
    <row r="44" spans="1:9">
      <c r="A44">
        <v>2035</v>
      </c>
      <c r="B44" t="s">
        <v>21</v>
      </c>
      <c r="C44" t="s">
        <v>8</v>
      </c>
      <c r="D44" t="str">
        <f>VLOOKUP(C44,mapping!$B$2:$C$18,2,0)</f>
        <v>Gas CCS</v>
      </c>
      <c r="E44" t="s">
        <v>35</v>
      </c>
      <c r="F44">
        <f>AVERAGEIFS(multi_cap_new_annual!E:E,multi_cap_new_annual!$A:$A,A44,multi_cap_new_annual!$B:$B,B44,multi_cap_new_annual!$C:$C,C44)</f>
        <v>8.6827992376914659E-2</v>
      </c>
      <c r="G44">
        <f>AVERAGEIFS(multi_cap_new_annual!F:F,multi_cap_new_annual!$A:$A,A44,multi_cap_new_annual!$B:$B,B44,multi_cap_new_annual!$C:$C,C44)</f>
        <v>8.6827992376914659E-2</v>
      </c>
      <c r="H44">
        <f>IF(ISNA(VLOOKUP(C44,[4]multi_model_capacities!$C$2:$C$393,1,0)),SUMIFS([4]multi_model_capacities!$D:$D,[4]multi_model_capacities!$A:$A,A44,[4]multi_model_capacities!$B:$B,B44,[4]multi_model_capacities!$C:$C,D44),SUMIFS([4]multi_model_capacities!$D:$D,[4]multi_model_capacities!$A:$A,A44,[4]multi_model_capacities!$B:$B,B44,[4]multi_model_capacities!$C:$C,C44))</f>
        <v>8.6827992376914701E-2</v>
      </c>
      <c r="I44">
        <f>ROUND(G44-H44,3)</f>
        <v>0</v>
      </c>
    </row>
    <row r="45" spans="1:9">
      <c r="A45">
        <v>2035</v>
      </c>
      <c r="B45" t="s">
        <v>21</v>
      </c>
      <c r="C45" t="s">
        <v>9</v>
      </c>
      <c r="D45" t="str">
        <f>VLOOKUP(C45,mapping!$B$2:$C$18,2,0)</f>
        <v>Gas</v>
      </c>
      <c r="E45" t="s">
        <v>35</v>
      </c>
      <c r="F45">
        <f>AVERAGEIFS(multi_cap_new_annual!E:E,multi_cap_new_annual!$A:$A,A45,multi_cap_new_annual!$B:$B,B45,multi_cap_new_annual!$C:$C,C45)</f>
        <v>3.2982157329689339</v>
      </c>
      <c r="G45">
        <f>AVERAGEIFS(multi_cap_new_annual!F:F,multi_cap_new_annual!$A:$A,A45,multi_cap_new_annual!$B:$B,B45,multi_cap_new_annual!$C:$C,C45)</f>
        <v>3.2982157329689339</v>
      </c>
      <c r="H45">
        <f>IF(ISNA(VLOOKUP(C45,[4]multi_model_capacities!$C$2:$C$393,1,0)),SUMIFS([4]multi_model_capacities!$D:$D,[4]multi_model_capacities!$A:$A,A45,[4]multi_model_capacities!$B:$B,B45,[4]multi_model_capacities!$C:$C,D45),SUMIFS([4]multi_model_capacities!$D:$D,[4]multi_model_capacities!$A:$A,A45,[4]multi_model_capacities!$B:$B,B45,[4]multi_model_capacities!$C:$C,C45))</f>
        <v>3.2982157329689299</v>
      </c>
      <c r="I45">
        <f>ROUND(G45-H45,3)</f>
        <v>0</v>
      </c>
    </row>
    <row r="46" spans="1:9">
      <c r="A46">
        <v>2035</v>
      </c>
      <c r="B46" t="s">
        <v>21</v>
      </c>
      <c r="C46" t="s">
        <v>10</v>
      </c>
      <c r="D46" t="str">
        <f>VLOOKUP(C46,mapping!$B$2:$C$18,2,0)</f>
        <v>-</v>
      </c>
      <c r="E46" t="s">
        <v>35</v>
      </c>
      <c r="F46">
        <f>AVERAGEIFS(multi_cap_new_annual!E:E,multi_cap_new_annual!$A:$A,A46,multi_cap_new_annual!$B:$B,B46,multi_cap_new_annual!$C:$C,C46)</f>
        <v>0</v>
      </c>
      <c r="G46">
        <f>AVERAGEIFS(multi_cap_new_annual!F:F,multi_cap_new_annual!$A:$A,A46,multi_cap_new_annual!$B:$B,B46,multi_cap_new_annual!$C:$C,C46)</f>
        <v>0</v>
      </c>
      <c r="H46">
        <f>IF(ISNA(VLOOKUP(C46,[4]multi_model_capacities!$C$2:$C$393,1,0)),SUMIFS([4]multi_model_capacities!$D:$D,[4]multi_model_capacities!$A:$A,A46,[4]multi_model_capacities!$B:$B,B46,[4]multi_model_capacities!$C:$C,D46),SUMIFS([4]multi_model_capacities!$D:$D,[4]multi_model_capacities!$A:$A,A46,[4]multi_model_capacities!$B:$B,B46,[4]multi_model_capacities!$C:$C,C46))</f>
        <v>0</v>
      </c>
      <c r="I46">
        <f>ROUND(G46-H46,3)</f>
        <v>0</v>
      </c>
    </row>
    <row r="47" spans="1:9">
      <c r="A47">
        <v>2035</v>
      </c>
      <c r="B47" t="s">
        <v>21</v>
      </c>
      <c r="C47" t="s">
        <v>11</v>
      </c>
      <c r="D47" t="str">
        <f>VLOOKUP(C47,mapping!$B$2:$C$18,2,0)</f>
        <v>onshore wind</v>
      </c>
      <c r="E47" t="s">
        <v>35</v>
      </c>
      <c r="F47">
        <f>AVERAGEIFS(multi_cap_new_annual!E:E,multi_cap_new_annual!$A:$A,A47,multi_cap_new_annual!$B:$B,B47,multi_cap_new_annual!$C:$C,C47)</f>
        <v>21.985203717791762</v>
      </c>
      <c r="G47">
        <f>AVERAGEIFS(multi_cap_new_annual!F:F,multi_cap_new_annual!$A:$A,A47,multi_cap_new_annual!$B:$B,B47,multi_cap_new_annual!$C:$C,C47)</f>
        <v>21.985203717791762</v>
      </c>
      <c r="H47">
        <f>IF(ISNA(VLOOKUP(C47,[4]multi_model_capacities!$C$2:$C$393,1,0)),SUMIFS([4]multi_model_capacities!$D:$D,[4]multi_model_capacities!$A:$A,A47,[4]multi_model_capacities!$B:$B,B47,[4]multi_model_capacities!$C:$C,D47),SUMIFS([4]multi_model_capacities!$D:$D,[4]multi_model_capacities!$A:$A,A47,[4]multi_model_capacities!$B:$B,B47,[4]multi_model_capacities!$C:$C,C47))</f>
        <v>21.985203717791801</v>
      </c>
      <c r="I47">
        <f>ROUND(G47-H47,3)</f>
        <v>0</v>
      </c>
    </row>
    <row r="48" spans="1:9">
      <c r="A48">
        <v>2035</v>
      </c>
      <c r="B48" t="s">
        <v>21</v>
      </c>
      <c r="C48" t="s">
        <v>12</v>
      </c>
      <c r="D48" t="str">
        <f>VLOOKUP(C48,mapping!$B$2:$C$18,2,0)</f>
        <v>utility-scale solar pv</v>
      </c>
      <c r="E48" t="s">
        <v>35</v>
      </c>
      <c r="F48">
        <f>AVERAGEIFS(multi_cap_new_annual!E:E,multi_cap_new_annual!$A:$A,A48,multi_cap_new_annual!$B:$B,B48,multi_cap_new_annual!$C:$C,C48)</f>
        <v>32.947419918878765</v>
      </c>
      <c r="G48">
        <f>AVERAGEIFS(multi_cap_new_annual!F:F,multi_cap_new_annual!$A:$A,A48,multi_cap_new_annual!$B:$B,B48,multi_cap_new_annual!$C:$C,C48)</f>
        <v>32.947419918878765</v>
      </c>
      <c r="H48">
        <f>IF(ISNA(VLOOKUP(C48,[4]multi_model_capacities!$C$2:$C$393,1,0)),SUMIFS([4]multi_model_capacities!$D:$D,[4]multi_model_capacities!$A:$A,A48,[4]multi_model_capacities!$B:$B,B48,[4]multi_model_capacities!$C:$C,D48),SUMIFS([4]multi_model_capacities!$D:$D,[4]multi_model_capacities!$A:$A,A48,[4]multi_model_capacities!$B:$B,B48,[4]multi_model_capacities!$C:$C,C48))</f>
        <v>32.947419918878801</v>
      </c>
      <c r="I48">
        <f>ROUND(G48-H48,3)</f>
        <v>0</v>
      </c>
    </row>
    <row r="49" spans="1:9">
      <c r="A49">
        <v>2035</v>
      </c>
      <c r="B49" t="s">
        <v>21</v>
      </c>
      <c r="C49" t="s">
        <v>13</v>
      </c>
      <c r="D49" t="str">
        <f>VLOOKUP(C49,mapping!$B$2:$C$18,2,0)</f>
        <v>utility-scale solar pv</v>
      </c>
      <c r="E49" t="s">
        <v>35</v>
      </c>
      <c r="F49">
        <f>AVERAGEIFS(multi_cap_new_annual!E:E,multi_cap_new_annual!$A:$A,A49,multi_cap_new_annual!$B:$B,B49,multi_cap_new_annual!$C:$C,C49)</f>
        <v>3.3014150702096079</v>
      </c>
      <c r="G49">
        <f>AVERAGEIFS(multi_cap_new_annual!F:F,multi_cap_new_annual!$A:$A,A49,multi_cap_new_annual!$B:$B,B49,multi_cap_new_annual!$C:$C,C49)</f>
        <v>3.3014150702096079</v>
      </c>
      <c r="H49">
        <f>IF(ISNA(VLOOKUP(C49,[4]multi_model_capacities!$C$2:$C$393,1,0)),SUMIFS([4]multi_model_capacities!$D:$D,[4]multi_model_capacities!$A:$A,A49,[4]multi_model_capacities!$B:$B,B49,[4]multi_model_capacities!$C:$C,D49),SUMIFS([4]multi_model_capacities!$D:$D,[4]multi_model_capacities!$A:$A,A49,[4]multi_model_capacities!$B:$B,B49,[4]multi_model_capacities!$C:$C,C49))</f>
        <v>3.3014150702096101</v>
      </c>
      <c r="I49">
        <f>ROUND(G49-H49,3)</f>
        <v>0</v>
      </c>
    </row>
    <row r="50" spans="1:9">
      <c r="A50">
        <v>2035</v>
      </c>
      <c r="B50" t="s">
        <v>21</v>
      </c>
      <c r="C50" t="s">
        <v>14</v>
      </c>
      <c r="D50" t="str">
        <f>VLOOKUP(C50,mapping!$B$2:$C$18,2,0)</f>
        <v>-</v>
      </c>
      <c r="E50" t="s">
        <v>35</v>
      </c>
      <c r="F50">
        <f>AVERAGEIFS(multi_cap_new_annual!E:E,multi_cap_new_annual!$A:$A,A50,multi_cap_new_annual!$B:$B,B50,multi_cap_new_annual!$C:$C,C50)</f>
        <v>7.3834401238530442E-4</v>
      </c>
      <c r="G50">
        <f>AVERAGEIFS(multi_cap_new_annual!F:F,multi_cap_new_annual!$A:$A,A50,multi_cap_new_annual!$B:$B,B50,multi_cap_new_annual!$C:$C,C50)</f>
        <v>7.3834401238530442E-4</v>
      </c>
      <c r="H50">
        <f>IF(ISNA(VLOOKUP(C50,[4]multi_model_capacities!$C$2:$C$393,1,0)),SUMIFS([4]multi_model_capacities!$D:$D,[4]multi_model_capacities!$A:$A,A50,[4]multi_model_capacities!$B:$B,B50,[4]multi_model_capacities!$C:$C,D50),SUMIFS([4]multi_model_capacities!$D:$D,[4]multi_model_capacities!$A:$A,A50,[4]multi_model_capacities!$B:$B,B50,[4]multi_model_capacities!$C:$C,C50))</f>
        <v>7.3834401238530398E-4</v>
      </c>
      <c r="I50">
        <f>ROUND(G50-H50,3)</f>
        <v>0</v>
      </c>
    </row>
    <row r="51" spans="1:9">
      <c r="A51">
        <v>2035</v>
      </c>
      <c r="B51" t="s">
        <v>21</v>
      </c>
      <c r="C51" t="s">
        <v>15</v>
      </c>
      <c r="D51" t="str">
        <f>VLOOKUP(C51,mapping!$B$2:$C$18,2,0)</f>
        <v>-</v>
      </c>
      <c r="E51" t="s">
        <v>35</v>
      </c>
      <c r="F51">
        <f>AVERAGEIFS(multi_cap_new_annual!E:E,multi_cap_new_annual!$A:$A,A51,multi_cap_new_annual!$B:$B,B51,multi_cap_new_annual!$C:$C,C51)</f>
        <v>10.480800388568225</v>
      </c>
      <c r="G51">
        <f>AVERAGEIFS(multi_cap_new_annual!F:F,multi_cap_new_annual!$A:$A,A51,multi_cap_new_annual!$B:$B,B51,multi_cap_new_annual!$C:$C,C51)</f>
        <v>10.480800388568225</v>
      </c>
      <c r="H51">
        <f>IF(ISNA(VLOOKUP(C51,[4]multi_model_capacities!$C$2:$C$393,1,0)),SUMIFS([4]multi_model_capacities!$D:$D,[4]multi_model_capacities!$A:$A,A51,[4]multi_model_capacities!$B:$B,B51,[4]multi_model_capacities!$C:$C,D51),SUMIFS([4]multi_model_capacities!$D:$D,[4]multi_model_capacities!$A:$A,A51,[4]multi_model_capacities!$B:$B,B51,[4]multi_model_capacities!$C:$C,C51))</f>
        <v>10.4808003885682</v>
      </c>
      <c r="I51">
        <f>ROUND(G51-H51,3)</f>
        <v>0</v>
      </c>
    </row>
    <row r="52" spans="1:9">
      <c r="A52">
        <v>2035</v>
      </c>
      <c r="B52" t="s">
        <v>21</v>
      </c>
      <c r="C52" t="s">
        <v>16</v>
      </c>
      <c r="D52" t="str">
        <f>VLOOKUP(C52,mapping!$B$2:$C$18,2,0)</f>
        <v>-</v>
      </c>
      <c r="E52" t="s">
        <v>35</v>
      </c>
      <c r="F52">
        <f>AVERAGEIFS(multi_cap_new_annual!E:E,multi_cap_new_annual!$A:$A,A52,multi_cap_new_annual!$B:$B,B52,multi_cap_new_annual!$C:$C,C52)</f>
        <v>-0.39213992115230367</v>
      </c>
      <c r="G52">
        <f>AVERAGEIFS(multi_cap_new_annual!F:F,multi_cap_new_annual!$A:$A,A52,multi_cap_new_annual!$B:$B,B52,multi_cap_new_annual!$C:$C,C52)</f>
        <v>-0.39213992115230367</v>
      </c>
      <c r="H52">
        <f>IF(ISNA(VLOOKUP(C52,[4]multi_model_capacities!$C$2:$C$393,1,0)),SUMIFS([4]multi_model_capacities!$D:$D,[4]multi_model_capacities!$A:$A,A52,[4]multi_model_capacities!$B:$B,B52,[4]multi_model_capacities!$C:$C,D52),SUMIFS([4]multi_model_capacities!$D:$D,[4]multi_model_capacities!$A:$A,A52,[4]multi_model_capacities!$B:$B,B52,[4]multi_model_capacities!$C:$C,C52))</f>
        <v>0</v>
      </c>
      <c r="I52">
        <f>ROUND(G52-H52,3)</f>
        <v>-0.39200000000000002</v>
      </c>
    </row>
    <row r="53" spans="1:9">
      <c r="A53">
        <v>2025</v>
      </c>
      <c r="B53" t="s">
        <v>33</v>
      </c>
      <c r="C53" t="s">
        <v>0</v>
      </c>
      <c r="D53" t="str">
        <f>VLOOKUP(C53,mapping!$B$2:$C$18,2,0)</f>
        <v>Nuclear New</v>
      </c>
      <c r="E53" t="s">
        <v>35</v>
      </c>
      <c r="F53">
        <f>AVERAGEIFS(multi_cap_new_annual!E:E,multi_cap_new_annual!$A:$A,A53,multi_cap_new_annual!$B:$B,B53,multi_cap_new_annual!$C:$C,C53)</f>
        <v>-4.3201123504419989</v>
      </c>
      <c r="G53">
        <f>AVERAGEIFS(multi_cap_new_annual!F:F,multi_cap_new_annual!$A:$A,A53,multi_cap_new_annual!$B:$B,B53,multi_cap_new_annual!$C:$C,C53)</f>
        <v>-0.57835536230818885</v>
      </c>
      <c r="H53">
        <f>IF(ISNA(VLOOKUP(C53,[4]multi_model_capacities!$C$2:$C$393,1,0)),SUMIFS([4]multi_model_capacities!$D:$D,[4]multi_model_capacities!$A:$A,A53,[4]multi_model_capacities!$B:$B,B53,[4]multi_model_capacities!$C:$C,D53),SUMIFS([4]multi_model_capacities!$D:$D,[4]multi_model_capacities!$A:$A,A53,[4]multi_model_capacities!$B:$B,B53,[4]multi_model_capacities!$C:$C,C53))</f>
        <v>-0.57835536230818896</v>
      </c>
      <c r="I53">
        <f>ROUND(G53-H53,3)</f>
        <v>0</v>
      </c>
    </row>
    <row r="54" spans="1:9">
      <c r="A54">
        <v>2025</v>
      </c>
      <c r="B54" t="s">
        <v>33</v>
      </c>
      <c r="C54" t="s">
        <v>1</v>
      </c>
      <c r="D54" t="str">
        <f>VLOOKUP(C54,mapping!$B$2:$C$18,2,0)</f>
        <v>Nuclear New</v>
      </c>
      <c r="E54" t="s">
        <v>35</v>
      </c>
      <c r="F54">
        <f>AVERAGEIFS(multi_cap_new_annual!E:E,multi_cap_new_annual!$A:$A,A54,multi_cap_new_annual!$B:$B,B54,multi_cap_new_annual!$C:$C,C54)</f>
        <v>0.15079545450513984</v>
      </c>
      <c r="G54">
        <f>AVERAGEIFS(multi_cap_new_annual!F:F,multi_cap_new_annual!$A:$A,A54,multi_cap_new_annual!$B:$B,B54,multi_cap_new_annual!$C:$C,C54)</f>
        <v>0.16807431954080193</v>
      </c>
      <c r="H54">
        <f>IF(ISNA(VLOOKUP(C54,[4]multi_model_capacities!$C$2:$C$393,1,0)),SUMIFS([4]multi_model_capacities!$D:$D,[4]multi_model_capacities!$A:$A,A54,[4]multi_model_capacities!$B:$B,B54,[4]multi_model_capacities!$C:$C,D54),SUMIFS([4]multi_model_capacities!$D:$D,[4]multi_model_capacities!$A:$A,A54,[4]multi_model_capacities!$B:$B,B54,[4]multi_model_capacities!$C:$C,C54))</f>
        <v>0.16807431954080199</v>
      </c>
      <c r="I54">
        <f>ROUND(G54-H54,3)</f>
        <v>0</v>
      </c>
    </row>
    <row r="55" spans="1:9">
      <c r="A55">
        <v>2025</v>
      </c>
      <c r="B55" t="s">
        <v>33</v>
      </c>
      <c r="C55" t="s">
        <v>2</v>
      </c>
      <c r="D55" t="str">
        <f>VLOOKUP(C55,mapping!$B$2:$C$18,2,0)</f>
        <v>Hydro</v>
      </c>
      <c r="E55" t="s">
        <v>35</v>
      </c>
      <c r="F55">
        <f>AVERAGEIFS(multi_cap_new_annual!E:E,multi_cap_new_annual!$A:$A,A55,multi_cap_new_annual!$B:$B,B55,multi_cap_new_annual!$C:$C,C55)</f>
        <v>-2.2887632972332153</v>
      </c>
      <c r="G55">
        <f>AVERAGEIFS(multi_cap_new_annual!F:F,multi_cap_new_annual!$A:$A,A55,multi_cap_new_annual!$B:$B,B55,multi_cap_new_annual!$C:$C,C55)</f>
        <v>1.3374456164523147</v>
      </c>
      <c r="H55">
        <f>IF(ISNA(VLOOKUP(C55,[4]multi_model_capacities!$C$2:$C$393,1,0)),SUMIFS([4]multi_model_capacities!$D:$D,[4]multi_model_capacities!$A:$A,A55,[4]multi_model_capacities!$B:$B,B55,[4]multi_model_capacities!$C:$C,D55),SUMIFS([4]multi_model_capacities!$D:$D,[4]multi_model_capacities!$A:$A,A55,[4]multi_model_capacities!$B:$B,B55,[4]multi_model_capacities!$C:$C,C55))</f>
        <v>1.3374456164523101</v>
      </c>
      <c r="I55">
        <f>ROUND(G55-H55,3)</f>
        <v>0</v>
      </c>
    </row>
    <row r="56" spans="1:9">
      <c r="A56">
        <v>2025</v>
      </c>
      <c r="B56" t="s">
        <v>33</v>
      </c>
      <c r="C56" t="s">
        <v>3</v>
      </c>
      <c r="D56" t="str">
        <f>VLOOKUP(C56,mapping!$B$2:$C$18,2,0)</f>
        <v>Biomass</v>
      </c>
      <c r="E56" t="s">
        <v>35</v>
      </c>
      <c r="F56">
        <f>AVERAGEIFS(multi_cap_new_annual!E:E,multi_cap_new_annual!$A:$A,A56,multi_cap_new_annual!$B:$B,B56,multi_cap_new_annual!$C:$C,C56)</f>
        <v>-9.9006504742293018</v>
      </c>
      <c r="G56">
        <f>AVERAGEIFS(multi_cap_new_annual!F:F,multi_cap_new_annual!$A:$A,A56,multi_cap_new_annual!$B:$B,B56,multi_cap_new_annual!$C:$C,C56)</f>
        <v>-8.5316625091181901</v>
      </c>
      <c r="H56">
        <f>IF(ISNA(VLOOKUP(C56,[4]multi_model_capacities!$C$2:$C$393,1,0)),SUMIFS([4]multi_model_capacities!$D:$D,[4]multi_model_capacities!$A:$A,A56,[4]multi_model_capacities!$B:$B,B56,[4]multi_model_capacities!$C:$C,D56),SUMIFS([4]multi_model_capacities!$D:$D,[4]multi_model_capacities!$A:$A,A56,[4]multi_model_capacities!$B:$B,B56,[4]multi_model_capacities!$C:$C,C56))</f>
        <v>-8.5316625091181901</v>
      </c>
      <c r="I56">
        <f>ROUND(G56-H56,3)</f>
        <v>0</v>
      </c>
    </row>
    <row r="57" spans="1:9">
      <c r="A57">
        <v>2025</v>
      </c>
      <c r="B57" t="s">
        <v>33</v>
      </c>
      <c r="C57" t="s">
        <v>4</v>
      </c>
      <c r="D57" t="str">
        <f>VLOOKUP(C57,mapping!$B$2:$C$18,2,0)</f>
        <v>Bio CCS</v>
      </c>
      <c r="E57" t="s">
        <v>35</v>
      </c>
      <c r="F57">
        <f>AVERAGEIFS(multi_cap_new_annual!E:E,multi_cap_new_annual!$A:$A,A57,multi_cap_new_annual!$B:$B,B57,multi_cap_new_annual!$C:$C,C57)</f>
        <v>4.3884944422554E-10</v>
      </c>
      <c r="G57">
        <f>AVERAGEIFS(multi_cap_new_annual!F:F,multi_cap_new_annual!$A:$A,A57,multi_cap_new_annual!$B:$B,B57,multi_cap_new_annual!$C:$C,C57)</f>
        <v>4.3884944422554E-10</v>
      </c>
      <c r="H57">
        <f>IF(ISNA(VLOOKUP(C57,[4]multi_model_capacities!$C$2:$C$393,1,0)),SUMIFS([4]multi_model_capacities!$D:$D,[4]multi_model_capacities!$A:$A,A57,[4]multi_model_capacities!$B:$B,B57,[4]multi_model_capacities!$C:$C,D57),SUMIFS([4]multi_model_capacities!$D:$D,[4]multi_model_capacities!$A:$A,A57,[4]multi_model_capacities!$B:$B,B57,[4]multi_model_capacities!$C:$C,C57))</f>
        <v>4.3884944422554E-10</v>
      </c>
      <c r="I57">
        <f>ROUND(G57-H57,3)</f>
        <v>0</v>
      </c>
    </row>
    <row r="58" spans="1:9">
      <c r="A58">
        <v>2025</v>
      </c>
      <c r="B58" t="s">
        <v>33</v>
      </c>
      <c r="C58" t="s">
        <v>5</v>
      </c>
      <c r="D58" t="str">
        <f>VLOOKUP(C58,mapping!$B$2:$C$18,2,0)</f>
        <v>Coal</v>
      </c>
      <c r="E58" t="s">
        <v>35</v>
      </c>
      <c r="F58">
        <f>AVERAGEIFS(multi_cap_new_annual!E:E,multi_cap_new_annual!$A:$A,A58,multi_cap_new_annual!$B:$B,B58,multi_cap_new_annual!$C:$C,C58)</f>
        <v>-18.080063958501292</v>
      </c>
      <c r="G58">
        <f>AVERAGEIFS(multi_cap_new_annual!F:F,multi_cap_new_annual!$A:$A,A58,multi_cap_new_annual!$B:$B,B58,multi_cap_new_annual!$C:$C,C58)</f>
        <v>-10.573231053724037</v>
      </c>
      <c r="H58">
        <f>IF(ISNA(VLOOKUP(C58,[4]multi_model_capacities!$C$2:$C$393,1,0)),SUMIFS([4]multi_model_capacities!$D:$D,[4]multi_model_capacities!$A:$A,A58,[4]multi_model_capacities!$B:$B,B58,[4]multi_model_capacities!$C:$C,D58),SUMIFS([4]multi_model_capacities!$D:$D,[4]multi_model_capacities!$A:$A,A58,[4]multi_model_capacities!$B:$B,B58,[4]multi_model_capacities!$C:$C,C58))</f>
        <v>-10.573231053723999</v>
      </c>
      <c r="I58">
        <f>ROUND(G58-H58,3)</f>
        <v>0</v>
      </c>
    </row>
    <row r="59" spans="1:9">
      <c r="A59">
        <v>2025</v>
      </c>
      <c r="B59" t="s">
        <v>33</v>
      </c>
      <c r="C59" t="s">
        <v>6</v>
      </c>
      <c r="D59" t="str">
        <f>VLOOKUP(C59,mapping!$B$2:$C$18,2,0)</f>
        <v>Coal CCS</v>
      </c>
      <c r="E59" t="s">
        <v>35</v>
      </c>
      <c r="F59">
        <f>AVERAGEIFS(multi_cap_new_annual!E:E,multi_cap_new_annual!$A:$A,A59,multi_cap_new_annual!$B:$B,B59,multi_cap_new_annual!$C:$C,C59)</f>
        <v>5.4611643065859701E-2</v>
      </c>
      <c r="G59">
        <f>AVERAGEIFS(multi_cap_new_annual!F:F,multi_cap_new_annual!$A:$A,A59,multi_cap_new_annual!$B:$B,B59,multi_cap_new_annual!$C:$C,C59)</f>
        <v>6.0021910827918142E-2</v>
      </c>
      <c r="H59">
        <f>IF(ISNA(VLOOKUP(C59,[4]multi_model_capacities!$C$2:$C$393,1,0)),SUMIFS([4]multi_model_capacities!$D:$D,[4]multi_model_capacities!$A:$A,A59,[4]multi_model_capacities!$B:$B,B59,[4]multi_model_capacities!$C:$C,D59),SUMIFS([4]multi_model_capacities!$D:$D,[4]multi_model_capacities!$A:$A,A59,[4]multi_model_capacities!$B:$B,B59,[4]multi_model_capacities!$C:$C,C59))</f>
        <v>6.00219108279181E-2</v>
      </c>
      <c r="I59">
        <f>ROUND(G59-H59,3)</f>
        <v>0</v>
      </c>
    </row>
    <row r="60" spans="1:9">
      <c r="A60">
        <v>2025</v>
      </c>
      <c r="B60" t="s">
        <v>33</v>
      </c>
      <c r="C60" t="s">
        <v>7</v>
      </c>
      <c r="D60" t="str">
        <f>VLOOKUP(C60,mapping!$B$2:$C$18,2,0)</f>
        <v>Gas</v>
      </c>
      <c r="E60" t="s">
        <v>35</v>
      </c>
      <c r="F60">
        <f>AVERAGEIFS(multi_cap_new_annual!E:E,multi_cap_new_annual!$A:$A,A60,multi_cap_new_annual!$B:$B,B60,multi_cap_new_annual!$C:$C,C60)</f>
        <v>9.0784393743693279E-2</v>
      </c>
      <c r="G60">
        <f>AVERAGEIFS(multi_cap_new_annual!F:F,multi_cap_new_annual!$A:$A,A60,multi_cap_new_annual!$B:$B,B60,multi_cap_new_annual!$C:$C,C60)</f>
        <v>13.770011388919965</v>
      </c>
      <c r="H60">
        <f>IF(ISNA(VLOOKUP(C60,[4]multi_model_capacities!$C$2:$C$393,1,0)),SUMIFS([4]multi_model_capacities!$D:$D,[4]multi_model_capacities!$A:$A,A60,[4]multi_model_capacities!$B:$B,B60,[4]multi_model_capacities!$C:$C,D60),SUMIFS([4]multi_model_capacities!$D:$D,[4]multi_model_capacities!$A:$A,A60,[4]multi_model_capacities!$B:$B,B60,[4]multi_model_capacities!$C:$C,C60))</f>
        <v>13.77001138892</v>
      </c>
      <c r="I60">
        <f>ROUND(G60-H60,3)</f>
        <v>0</v>
      </c>
    </row>
    <row r="61" spans="1:9">
      <c r="A61">
        <v>2025</v>
      </c>
      <c r="B61" t="s">
        <v>33</v>
      </c>
      <c r="C61" t="s">
        <v>8</v>
      </c>
      <c r="D61" t="str">
        <f>VLOOKUP(C61,mapping!$B$2:$C$18,2,0)</f>
        <v>Gas CCS</v>
      </c>
      <c r="E61" t="s">
        <v>35</v>
      </c>
      <c r="F61">
        <f>AVERAGEIFS(multi_cap_new_annual!E:E,multi_cap_new_annual!$A:$A,A61,multi_cap_new_annual!$B:$B,B61,multi_cap_new_annual!$C:$C,C61)</f>
        <v>1.526345640492807E-2</v>
      </c>
      <c r="G61">
        <f>AVERAGEIFS(multi_cap_new_annual!F:F,multi_cap_new_annual!$A:$A,A61,multi_cap_new_annual!$B:$B,B61,multi_cap_new_annual!$C:$C,C61)</f>
        <v>4.8406667725468158E-2</v>
      </c>
      <c r="H61">
        <f>IF(ISNA(VLOOKUP(C61,[4]multi_model_capacities!$C$2:$C$393,1,0)),SUMIFS([4]multi_model_capacities!$D:$D,[4]multi_model_capacities!$A:$A,A61,[4]multi_model_capacities!$B:$B,B61,[4]multi_model_capacities!$C:$C,D61),SUMIFS([4]multi_model_capacities!$D:$D,[4]multi_model_capacities!$A:$A,A61,[4]multi_model_capacities!$B:$B,B61,[4]multi_model_capacities!$C:$C,C61))</f>
        <v>4.84066677254682E-2</v>
      </c>
      <c r="I61">
        <f>ROUND(G61-H61,3)</f>
        <v>0</v>
      </c>
    </row>
    <row r="62" spans="1:9">
      <c r="A62">
        <v>2025</v>
      </c>
      <c r="B62" t="s">
        <v>33</v>
      </c>
      <c r="C62" t="s">
        <v>9</v>
      </c>
      <c r="D62" t="str">
        <f>VLOOKUP(C62,mapping!$B$2:$C$18,2,0)</f>
        <v>Gas</v>
      </c>
      <c r="E62" t="s">
        <v>35</v>
      </c>
      <c r="F62">
        <f>AVERAGEIFS(multi_cap_new_annual!E:E,multi_cap_new_annual!$A:$A,A62,multi_cap_new_annual!$B:$B,B62,multi_cap_new_annual!$C:$C,C62)</f>
        <v>-22.071713493569305</v>
      </c>
      <c r="G62">
        <f>AVERAGEIFS(multi_cap_new_annual!F:F,multi_cap_new_annual!$A:$A,A62,multi_cap_new_annual!$B:$B,B62,multi_cap_new_annual!$C:$C,C62)</f>
        <v>-13.150714255514849</v>
      </c>
      <c r="H62">
        <f>IF(ISNA(VLOOKUP(C62,[4]multi_model_capacities!$C$2:$C$393,1,0)),SUMIFS([4]multi_model_capacities!$D:$D,[4]multi_model_capacities!$A:$A,A62,[4]multi_model_capacities!$B:$B,B62,[4]multi_model_capacities!$C:$C,D62),SUMIFS([4]multi_model_capacities!$D:$D,[4]multi_model_capacities!$A:$A,A62,[4]multi_model_capacities!$B:$B,B62,[4]multi_model_capacities!$C:$C,C62))</f>
        <v>-13.150714255514901</v>
      </c>
      <c r="I62">
        <f>ROUND(G62-H62,3)</f>
        <v>0</v>
      </c>
    </row>
    <row r="63" spans="1:9">
      <c r="A63">
        <v>2025</v>
      </c>
      <c r="B63" t="s">
        <v>33</v>
      </c>
      <c r="C63" t="s">
        <v>10</v>
      </c>
      <c r="D63" t="str">
        <f>VLOOKUP(C63,mapping!$B$2:$C$18,2,0)</f>
        <v>-</v>
      </c>
      <c r="E63" t="s">
        <v>35</v>
      </c>
      <c r="F63">
        <f>AVERAGEIFS(multi_cap_new_annual!E:E,multi_cap_new_annual!$A:$A,A63,multi_cap_new_annual!$B:$B,B63,multi_cap_new_annual!$C:$C,C63)</f>
        <v>0</v>
      </c>
      <c r="G63">
        <f>AVERAGEIFS(multi_cap_new_annual!F:F,multi_cap_new_annual!$A:$A,A63,multi_cap_new_annual!$B:$B,B63,multi_cap_new_annual!$C:$C,C63)</f>
        <v>0</v>
      </c>
      <c r="H63">
        <f>IF(ISNA(VLOOKUP(C63,[4]multi_model_capacities!$C$2:$C$393,1,0)),SUMIFS([4]multi_model_capacities!$D:$D,[4]multi_model_capacities!$A:$A,A63,[4]multi_model_capacities!$B:$B,B63,[4]multi_model_capacities!$C:$C,D63),SUMIFS([4]multi_model_capacities!$D:$D,[4]multi_model_capacities!$A:$A,A63,[4]multi_model_capacities!$B:$B,B63,[4]multi_model_capacities!$C:$C,C63))</f>
        <v>0</v>
      </c>
      <c r="I63">
        <f>ROUND(G63-H63,3)</f>
        <v>0</v>
      </c>
    </row>
    <row r="64" spans="1:9">
      <c r="A64">
        <v>2025</v>
      </c>
      <c r="B64" t="s">
        <v>33</v>
      </c>
      <c r="C64" t="s">
        <v>11</v>
      </c>
      <c r="D64" t="str">
        <f>VLOOKUP(C64,mapping!$B$2:$C$18,2,0)</f>
        <v>onshore wind</v>
      </c>
      <c r="E64" t="s">
        <v>35</v>
      </c>
      <c r="F64">
        <f>AVERAGEIFS(multi_cap_new_annual!E:E,multi_cap_new_annual!$A:$A,A64,multi_cap_new_annual!$B:$B,B64,multi_cap_new_annual!$C:$C,C64)</f>
        <v>-2.1117909132684924</v>
      </c>
      <c r="G64">
        <f>AVERAGEIFS(multi_cap_new_annual!F:F,multi_cap_new_annual!$A:$A,A64,multi_cap_new_annual!$B:$B,B64,multi_cap_new_annual!$C:$C,C64)</f>
        <v>6.3359314682372947</v>
      </c>
      <c r="H64">
        <f>IF(ISNA(VLOOKUP(C64,[4]multi_model_capacities!$C$2:$C$393,1,0)),SUMIFS([4]multi_model_capacities!$D:$D,[4]multi_model_capacities!$A:$A,A64,[4]multi_model_capacities!$B:$B,B64,[4]multi_model_capacities!$C:$C,D64),SUMIFS([4]multi_model_capacities!$D:$D,[4]multi_model_capacities!$A:$A,A64,[4]multi_model_capacities!$B:$B,B64,[4]multi_model_capacities!$C:$C,C64))</f>
        <v>6.3359314682373</v>
      </c>
      <c r="I64">
        <f>ROUND(G64-H64,3)</f>
        <v>0</v>
      </c>
    </row>
    <row r="65" spans="1:9">
      <c r="A65">
        <v>2025</v>
      </c>
      <c r="B65" t="s">
        <v>33</v>
      </c>
      <c r="C65" t="s">
        <v>12</v>
      </c>
      <c r="D65" t="str">
        <f>VLOOKUP(C65,mapping!$B$2:$C$18,2,0)</f>
        <v>utility-scale solar pv</v>
      </c>
      <c r="E65" t="s">
        <v>35</v>
      </c>
      <c r="F65">
        <f>AVERAGEIFS(multi_cap_new_annual!E:E,multi_cap_new_annual!$A:$A,A65,multi_cap_new_annual!$B:$B,B65,multi_cap_new_annual!$C:$C,C65)</f>
        <v>16.484795145317275</v>
      </c>
      <c r="G65">
        <f>AVERAGEIFS(multi_cap_new_annual!F:F,multi_cap_new_annual!$A:$A,A65,multi_cap_new_annual!$B:$B,B65,multi_cap_new_annual!$C:$C,C65)</f>
        <v>21.402774494296292</v>
      </c>
      <c r="H65">
        <f>IF(ISNA(VLOOKUP(C65,[4]multi_model_capacities!$C$2:$C$393,1,0)),SUMIFS([4]multi_model_capacities!$D:$D,[4]multi_model_capacities!$A:$A,A65,[4]multi_model_capacities!$B:$B,B65,[4]multi_model_capacities!$C:$C,D65),SUMIFS([4]multi_model_capacities!$D:$D,[4]multi_model_capacities!$A:$A,A65,[4]multi_model_capacities!$B:$B,B65,[4]multi_model_capacities!$C:$C,C65))</f>
        <v>21.402774494296299</v>
      </c>
      <c r="I65">
        <f>ROUND(G65-H65,3)</f>
        <v>0</v>
      </c>
    </row>
    <row r="66" spans="1:9">
      <c r="A66">
        <v>2025</v>
      </c>
      <c r="B66" t="s">
        <v>33</v>
      </c>
      <c r="C66" t="s">
        <v>13</v>
      </c>
      <c r="D66" t="str">
        <f>VLOOKUP(C66,mapping!$B$2:$C$18,2,0)</f>
        <v>utility-scale solar pv</v>
      </c>
      <c r="E66" t="s">
        <v>35</v>
      </c>
      <c r="F66">
        <f>AVERAGEIFS(multi_cap_new_annual!E:E,multi_cap_new_annual!$A:$A,A66,multi_cap_new_annual!$B:$B,B66,multi_cap_new_annual!$C:$C,C66)</f>
        <v>-1.6546762434560121</v>
      </c>
      <c r="G66">
        <f>AVERAGEIFS(multi_cap_new_annual!F:F,multi_cap_new_annual!$A:$A,A66,multi_cap_new_annual!$B:$B,B66,multi_cap_new_annual!$C:$C,C66)</f>
        <v>-7.1923591770118117E-2</v>
      </c>
      <c r="H66">
        <f>IF(ISNA(VLOOKUP(C66,[4]multi_model_capacities!$C$2:$C$393,1,0)),SUMIFS([4]multi_model_capacities!$D:$D,[4]multi_model_capacities!$A:$A,A66,[4]multi_model_capacities!$B:$B,B66,[4]multi_model_capacities!$C:$C,D66),SUMIFS([4]multi_model_capacities!$D:$D,[4]multi_model_capacities!$A:$A,A66,[4]multi_model_capacities!$B:$B,B66,[4]multi_model_capacities!$C:$C,C66))</f>
        <v>-7.1923591770118006E-2</v>
      </c>
      <c r="I66">
        <f>ROUND(G66-H66,3)</f>
        <v>0</v>
      </c>
    </row>
    <row r="67" spans="1:9">
      <c r="A67">
        <v>2025</v>
      </c>
      <c r="B67" t="s">
        <v>33</v>
      </c>
      <c r="C67" t="s">
        <v>14</v>
      </c>
      <c r="D67" t="str">
        <f>VLOOKUP(C67,mapping!$B$2:$C$18,2,0)</f>
        <v>-</v>
      </c>
      <c r="E67" t="s">
        <v>35</v>
      </c>
      <c r="F67">
        <f>AVERAGEIFS(multi_cap_new_annual!E:E,multi_cap_new_annual!$A:$A,A67,multi_cap_new_annual!$B:$B,B67,multi_cap_new_annual!$C:$C,C67)</f>
        <v>2.5239126466073886E-8</v>
      </c>
      <c r="G67">
        <f>AVERAGEIFS(multi_cap_new_annual!F:F,multi_cap_new_annual!$A:$A,A67,multi_cap_new_annual!$B:$B,B67,multi_cap_new_annual!$C:$C,C67)</f>
        <v>9.2689872038136246E-8</v>
      </c>
      <c r="H67">
        <f>IF(ISNA(VLOOKUP(C67,[4]multi_model_capacities!$C$2:$C$393,1,0)),SUMIFS([4]multi_model_capacities!$D:$D,[4]multi_model_capacities!$A:$A,A67,[4]multi_model_capacities!$B:$B,B67,[4]multi_model_capacities!$C:$C,D67),SUMIFS([4]multi_model_capacities!$D:$D,[4]multi_model_capacities!$A:$A,A67,[4]multi_model_capacities!$B:$B,B67,[4]multi_model_capacities!$C:$C,C67))</f>
        <v>9.2689872038136206E-8</v>
      </c>
      <c r="I67">
        <f>ROUND(G67-H67,3)</f>
        <v>0</v>
      </c>
    </row>
    <row r="68" spans="1:9">
      <c r="A68">
        <v>2025</v>
      </c>
      <c r="B68" t="s">
        <v>33</v>
      </c>
      <c r="C68" t="s">
        <v>15</v>
      </c>
      <c r="D68" t="str">
        <f>VLOOKUP(C68,mapping!$B$2:$C$18,2,0)</f>
        <v>-</v>
      </c>
      <c r="E68" t="s">
        <v>35</v>
      </c>
      <c r="F68">
        <f>AVERAGEIFS(multi_cap_new_annual!E:E,multi_cap_new_annual!$A:$A,A68,multi_cap_new_annual!$B:$B,B68,multi_cap_new_annual!$C:$C,C68)</f>
        <v>-0.93016778739361494</v>
      </c>
      <c r="G68">
        <f>AVERAGEIFS(multi_cap_new_annual!F:F,multi_cap_new_annual!$A:$A,A68,multi_cap_new_annual!$B:$B,B68,multi_cap_new_annual!$C:$C,C68)</f>
        <v>0.60096709340766896</v>
      </c>
      <c r="H68">
        <f>IF(ISNA(VLOOKUP(C68,[4]multi_model_capacities!$C$2:$C$393,1,0)),SUMIFS([4]multi_model_capacities!$D:$D,[4]multi_model_capacities!$A:$A,A68,[4]multi_model_capacities!$B:$B,B68,[4]multi_model_capacities!$C:$C,D68),SUMIFS([4]multi_model_capacities!$D:$D,[4]multi_model_capacities!$A:$A,A68,[4]multi_model_capacities!$B:$B,B68,[4]multi_model_capacities!$C:$C,C68))</f>
        <v>0.60096709340766896</v>
      </c>
      <c r="I68">
        <f>ROUND(G68-H68,3)</f>
        <v>0</v>
      </c>
    </row>
    <row r="69" spans="1:9">
      <c r="A69">
        <v>2025</v>
      </c>
      <c r="B69" t="s">
        <v>33</v>
      </c>
      <c r="C69" t="s">
        <v>16</v>
      </c>
      <c r="D69" t="str">
        <f>VLOOKUP(C69,mapping!$B$2:$C$18,2,0)</f>
        <v>-</v>
      </c>
      <c r="E69" t="s">
        <v>35</v>
      </c>
      <c r="F69">
        <f>AVERAGEIFS(multi_cap_new_annual!E:E,multi_cap_new_annual!$A:$A,A69,multi_cap_new_annual!$B:$B,B69,multi_cap_new_annual!$C:$C,C69)</f>
        <v>4.5152458457805418</v>
      </c>
      <c r="G69">
        <f>AVERAGEIFS(multi_cap_new_annual!F:F,multi_cap_new_annual!$A:$A,A69,multi_cap_new_annual!$B:$B,B69,multi_cap_new_annual!$C:$C,C69)</f>
        <v>5.0728817736099838</v>
      </c>
      <c r="H69">
        <f>IF(ISNA(VLOOKUP(C69,[4]multi_model_capacities!$C$2:$C$393,1,0)),SUMIFS([4]multi_model_capacities!$D:$D,[4]multi_model_capacities!$A:$A,A69,[4]multi_model_capacities!$B:$B,B69,[4]multi_model_capacities!$C:$C,D69),SUMIFS([4]multi_model_capacities!$D:$D,[4]multi_model_capacities!$A:$A,A69,[4]multi_model_capacities!$B:$B,B69,[4]multi_model_capacities!$C:$C,C69))</f>
        <v>0</v>
      </c>
      <c r="I69">
        <f>ROUND(G69-H69,3)</f>
        <v>5.0730000000000004</v>
      </c>
    </row>
    <row r="70" spans="1:9">
      <c r="A70">
        <v>2030</v>
      </c>
      <c r="B70" t="s">
        <v>33</v>
      </c>
      <c r="C70" t="s">
        <v>0</v>
      </c>
      <c r="D70" t="str">
        <f>VLOOKUP(C70,mapping!$B$2:$C$18,2,0)</f>
        <v>Nuclear New</v>
      </c>
      <c r="E70" t="s">
        <v>35</v>
      </c>
      <c r="F70">
        <f>AVERAGEIFS(multi_cap_new_annual!E:E,multi_cap_new_annual!$A:$A,A70,multi_cap_new_annual!$B:$B,B70,multi_cap_new_annual!$C:$C,C70)</f>
        <v>1.2635117007214005</v>
      </c>
      <c r="G70">
        <f>AVERAGEIFS(multi_cap_new_annual!F:F,multi_cap_new_annual!$A:$A,A70,multi_cap_new_annual!$B:$B,B70,multi_cap_new_annual!$C:$C,C70)</f>
        <v>-1.7298938897856468</v>
      </c>
      <c r="H70">
        <f>IF(ISNA(VLOOKUP(C70,[4]multi_model_capacities!$C$2:$C$393,1,0)),SUMIFS([4]multi_model_capacities!$D:$D,[4]multi_model_capacities!$A:$A,A70,[4]multi_model_capacities!$B:$B,B70,[4]multi_model_capacities!$C:$C,D70),SUMIFS([4]multi_model_capacities!$D:$D,[4]multi_model_capacities!$A:$A,A70,[4]multi_model_capacities!$B:$B,B70,[4]multi_model_capacities!$C:$C,C70))</f>
        <v>-1.72989388978565</v>
      </c>
      <c r="I70">
        <f>ROUND(G70-H70,3)</f>
        <v>0</v>
      </c>
    </row>
    <row r="71" spans="1:9">
      <c r="A71">
        <v>2030</v>
      </c>
      <c r="B71" t="s">
        <v>33</v>
      </c>
      <c r="C71" t="s">
        <v>1</v>
      </c>
      <c r="D71" t="str">
        <f>VLOOKUP(C71,mapping!$B$2:$C$18,2,0)</f>
        <v>Nuclear New</v>
      </c>
      <c r="E71" t="s">
        <v>35</v>
      </c>
      <c r="F71">
        <f>AVERAGEIFS(multi_cap_new_annual!E:E,multi_cap_new_annual!$A:$A,A71,multi_cap_new_annual!$B:$B,B71,multi_cap_new_annual!$C:$C,C71)</f>
        <v>3.1101957069360961E-2</v>
      </c>
      <c r="G71">
        <f>AVERAGEIFS(multi_cap_new_annual!F:F,multi_cap_new_annual!$A:$A,A71,multi_cap_new_annual!$B:$B,B71,multi_cap_new_annual!$C:$C,C71)</f>
        <v>1.727886504083127E-2</v>
      </c>
      <c r="H71">
        <f>IF(ISNA(VLOOKUP(C71,[4]multi_model_capacities!$C$2:$C$393,1,0)),SUMIFS([4]multi_model_capacities!$D:$D,[4]multi_model_capacities!$A:$A,A71,[4]multi_model_capacities!$B:$B,B71,[4]multi_model_capacities!$C:$C,D71),SUMIFS([4]multi_model_capacities!$D:$D,[4]multi_model_capacities!$A:$A,A71,[4]multi_model_capacities!$B:$B,B71,[4]multi_model_capacities!$C:$C,C71))</f>
        <v>1.7278865040831301E-2</v>
      </c>
      <c r="I71">
        <f>ROUND(G71-H71,3)</f>
        <v>0</v>
      </c>
    </row>
    <row r="72" spans="1:9">
      <c r="A72">
        <v>2030</v>
      </c>
      <c r="B72" t="s">
        <v>33</v>
      </c>
      <c r="C72" t="s">
        <v>2</v>
      </c>
      <c r="D72" t="str">
        <f>VLOOKUP(C72,mapping!$B$2:$C$18,2,0)</f>
        <v>Hydro</v>
      </c>
      <c r="E72" t="s">
        <v>35</v>
      </c>
      <c r="F72">
        <f>AVERAGEIFS(multi_cap_new_annual!E:E,multi_cap_new_annual!$A:$A,A72,multi_cap_new_annual!$B:$B,B72,multi_cap_new_annual!$C:$C,C72)</f>
        <v>2.9332817908406423</v>
      </c>
      <c r="G72">
        <f>AVERAGEIFS(multi_cap_new_annual!F:F,multi_cap_new_annual!$A:$A,A72,multi_cap_new_annual!$B:$B,B72,multi_cap_new_annual!$C:$C,C72)</f>
        <v>3.2314659892217754E-2</v>
      </c>
      <c r="H72">
        <f>IF(ISNA(VLOOKUP(C72,[4]multi_model_capacities!$C$2:$C$393,1,0)),SUMIFS([4]multi_model_capacities!$D:$D,[4]multi_model_capacities!$A:$A,A72,[4]multi_model_capacities!$B:$B,B72,[4]multi_model_capacities!$C:$C,D72),SUMIFS([4]multi_model_capacities!$D:$D,[4]multi_model_capacities!$A:$A,A72,[4]multi_model_capacities!$B:$B,B72,[4]multi_model_capacities!$C:$C,C72))</f>
        <v>3.2314659892217802E-2</v>
      </c>
      <c r="I72">
        <f>ROUND(G72-H72,3)</f>
        <v>0</v>
      </c>
    </row>
    <row r="73" spans="1:9">
      <c r="A73">
        <v>2030</v>
      </c>
      <c r="B73" t="s">
        <v>33</v>
      </c>
      <c r="C73" t="s">
        <v>3</v>
      </c>
      <c r="D73" t="str">
        <f>VLOOKUP(C73,mapping!$B$2:$C$18,2,0)</f>
        <v>Biomass</v>
      </c>
      <c r="E73" t="s">
        <v>35</v>
      </c>
      <c r="F73">
        <f>AVERAGEIFS(multi_cap_new_annual!E:E,multi_cap_new_annual!$A:$A,A73,multi_cap_new_annual!$B:$B,B73,multi_cap_new_annual!$C:$C,C73)</f>
        <v>0.34030616511379602</v>
      </c>
      <c r="G73">
        <f>AVERAGEIFS(multi_cap_new_annual!F:F,multi_cap_new_annual!$A:$A,A73,multi_cap_new_annual!$B:$B,B73,multi_cap_new_annual!$C:$C,C73)</f>
        <v>-0.75488420697509295</v>
      </c>
      <c r="H73">
        <f>IF(ISNA(VLOOKUP(C73,[4]multi_model_capacities!$C$2:$C$393,1,0)),SUMIFS([4]multi_model_capacities!$D:$D,[4]multi_model_capacities!$A:$A,A73,[4]multi_model_capacities!$B:$B,B73,[4]multi_model_capacities!$C:$C,D73),SUMIFS([4]multi_model_capacities!$D:$D,[4]multi_model_capacities!$A:$A,A73,[4]multi_model_capacities!$B:$B,B73,[4]multi_model_capacities!$C:$C,C73))</f>
        <v>-0.75488420697509295</v>
      </c>
      <c r="I73">
        <f>ROUND(G73-H73,3)</f>
        <v>0</v>
      </c>
    </row>
    <row r="74" spans="1:9">
      <c r="A74">
        <v>2030</v>
      </c>
      <c r="B74" t="s">
        <v>33</v>
      </c>
      <c r="C74" t="s">
        <v>4</v>
      </c>
      <c r="D74" t="str">
        <f>VLOOKUP(C74,mapping!$B$2:$C$18,2,0)</f>
        <v>Bio CCS</v>
      </c>
      <c r="E74" t="s">
        <v>35</v>
      </c>
      <c r="F74">
        <f>AVERAGEIFS(multi_cap_new_annual!E:E,multi_cap_new_annual!$A:$A,A74,multi_cap_new_annual!$B:$B,B74,multi_cap_new_annual!$C:$C,C74)</f>
        <v>6.969932098144692E-10</v>
      </c>
      <c r="G74">
        <f>AVERAGEIFS(multi_cap_new_annual!F:F,multi_cap_new_annual!$A:$A,A74,multi_cap_new_annual!$B:$B,B74,multi_cap_new_annual!$C:$C,C74)</f>
        <v>6.969932098144692E-10</v>
      </c>
      <c r="H74">
        <f>IF(ISNA(VLOOKUP(C74,[4]multi_model_capacities!$C$2:$C$393,1,0)),SUMIFS([4]multi_model_capacities!$D:$D,[4]multi_model_capacities!$A:$A,A74,[4]multi_model_capacities!$B:$B,B74,[4]multi_model_capacities!$C:$C,D74),SUMIFS([4]multi_model_capacities!$D:$D,[4]multi_model_capacities!$A:$A,A74,[4]multi_model_capacities!$B:$B,B74,[4]multi_model_capacities!$C:$C,C74))</f>
        <v>6.9699320981446899E-10</v>
      </c>
      <c r="I74">
        <f>ROUND(G74-H74,3)</f>
        <v>0</v>
      </c>
    </row>
    <row r="75" spans="1:9">
      <c r="A75">
        <v>2030</v>
      </c>
      <c r="B75" t="s">
        <v>33</v>
      </c>
      <c r="C75" t="s">
        <v>5</v>
      </c>
      <c r="D75" t="str">
        <f>VLOOKUP(C75,mapping!$B$2:$C$18,2,0)</f>
        <v>Coal</v>
      </c>
      <c r="E75" t="s">
        <v>35</v>
      </c>
      <c r="F75">
        <f>AVERAGEIFS(multi_cap_new_annual!E:E,multi_cap_new_annual!$A:$A,A75,multi_cap_new_annual!$B:$B,B75,multi_cap_new_annual!$C:$C,C75)</f>
        <v>-1.416585938956674</v>
      </c>
      <c r="G75">
        <f>AVERAGEIFS(multi_cap_new_annual!F:F,multi_cap_new_annual!$A:$A,A75,multi_cap_new_annual!$B:$B,B75,multi_cap_new_annual!$C:$C,C75)</f>
        <v>-7.4220522627784788</v>
      </c>
      <c r="H75">
        <f>IF(ISNA(VLOOKUP(C75,[4]multi_model_capacities!$C$2:$C$393,1,0)),SUMIFS([4]multi_model_capacities!$D:$D,[4]multi_model_capacities!$A:$A,A75,[4]multi_model_capacities!$B:$B,B75,[4]multi_model_capacities!$C:$C,D75),SUMIFS([4]multi_model_capacities!$D:$D,[4]multi_model_capacities!$A:$A,A75,[4]multi_model_capacities!$B:$B,B75,[4]multi_model_capacities!$C:$C,C75))</f>
        <v>-7.4220522627784797</v>
      </c>
      <c r="I75">
        <f>ROUND(G75-H75,3)</f>
        <v>0</v>
      </c>
    </row>
    <row r="76" spans="1:9">
      <c r="A76">
        <v>2030</v>
      </c>
      <c r="B76" t="s">
        <v>33</v>
      </c>
      <c r="C76" t="s">
        <v>6</v>
      </c>
      <c r="D76" t="str">
        <f>VLOOKUP(C76,mapping!$B$2:$C$18,2,0)</f>
        <v>Coal CCS</v>
      </c>
      <c r="E76" t="s">
        <v>35</v>
      </c>
      <c r="F76">
        <f>AVERAGEIFS(multi_cap_new_annual!E:E,multi_cap_new_annual!$A:$A,A76,multi_cap_new_annual!$B:$B,B76,multi_cap_new_annual!$C:$C,C76)</f>
        <v>9.7384974139077315E-3</v>
      </c>
      <c r="G76">
        <f>AVERAGEIFS(multi_cap_new_annual!F:F,multi_cap_new_annual!$A:$A,A76,multi_cap_new_annual!$B:$B,B76,multi_cap_new_annual!$C:$C,C76)</f>
        <v>5.4102832042609815E-3</v>
      </c>
      <c r="H76">
        <f>IF(ISNA(VLOOKUP(C76,[4]multi_model_capacities!$C$2:$C$393,1,0)),SUMIFS([4]multi_model_capacities!$D:$D,[4]multi_model_capacities!$A:$A,A76,[4]multi_model_capacities!$B:$B,B76,[4]multi_model_capacities!$C:$C,D76),SUMIFS([4]multi_model_capacities!$D:$D,[4]multi_model_capacities!$A:$A,A76,[4]multi_model_capacities!$B:$B,B76,[4]multi_model_capacities!$C:$C,C76))</f>
        <v>5.4102832042609798E-3</v>
      </c>
      <c r="I76">
        <f>ROUND(G76-H76,3)</f>
        <v>0</v>
      </c>
    </row>
    <row r="77" spans="1:9">
      <c r="A77">
        <v>2030</v>
      </c>
      <c r="B77" t="s">
        <v>33</v>
      </c>
      <c r="C77" t="s">
        <v>7</v>
      </c>
      <c r="D77" t="str">
        <f>VLOOKUP(C77,mapping!$B$2:$C$18,2,0)</f>
        <v>Gas</v>
      </c>
      <c r="E77" t="s">
        <v>35</v>
      </c>
      <c r="F77">
        <f>AVERAGEIFS(multi_cap_new_annual!E:E,multi_cap_new_annual!$A:$A,A77,multi_cap_new_annual!$B:$B,B77,multi_cap_new_annual!$C:$C,C77)</f>
        <v>14.031818019690348</v>
      </c>
      <c r="G77">
        <f>AVERAGEIFS(multi_cap_new_annual!F:F,multi_cap_new_annual!$A:$A,A77,multi_cap_new_annual!$B:$B,B77,multi_cap_new_annual!$C:$C,C77)</f>
        <v>3.0884364235493318</v>
      </c>
      <c r="H77">
        <f>IF(ISNA(VLOOKUP(C77,[4]multi_model_capacities!$C$2:$C$393,1,0)),SUMIFS([4]multi_model_capacities!$D:$D,[4]multi_model_capacities!$A:$A,A77,[4]multi_model_capacities!$B:$B,B77,[4]multi_model_capacities!$C:$C,D77),SUMIFS([4]multi_model_capacities!$D:$D,[4]multi_model_capacities!$A:$A,A77,[4]multi_model_capacities!$B:$B,B77,[4]multi_model_capacities!$C:$C,C77))</f>
        <v>3.0884364235493398</v>
      </c>
      <c r="I77">
        <f>ROUND(G77-H77,3)</f>
        <v>0</v>
      </c>
    </row>
    <row r="78" spans="1:9">
      <c r="A78">
        <v>2030</v>
      </c>
      <c r="B78" t="s">
        <v>33</v>
      </c>
      <c r="C78" t="s">
        <v>8</v>
      </c>
      <c r="D78" t="str">
        <f>VLOOKUP(C78,mapping!$B$2:$C$18,2,0)</f>
        <v>Gas CCS</v>
      </c>
      <c r="E78" t="s">
        <v>35</v>
      </c>
      <c r="F78">
        <f>AVERAGEIFS(multi_cap_new_annual!E:E,multi_cap_new_annual!$A:$A,A78,multi_cap_new_annual!$B:$B,B78,multi_cap_new_annual!$C:$C,C78)</f>
        <v>7.3975522685649969E-2</v>
      </c>
      <c r="G78">
        <f>AVERAGEIFS(multi_cap_new_annual!F:F,multi_cap_new_annual!$A:$A,A78,multi_cap_new_annual!$B:$B,B78,multi_cap_new_annual!$C:$C,C78)</f>
        <v>4.74609536292179E-2</v>
      </c>
      <c r="H78">
        <f>IF(ISNA(VLOOKUP(C78,[4]multi_model_capacities!$C$2:$C$393,1,0)),SUMIFS([4]multi_model_capacities!$D:$D,[4]multi_model_capacities!$A:$A,A78,[4]multi_model_capacities!$B:$B,B78,[4]multi_model_capacities!$C:$C,D78),SUMIFS([4]multi_model_capacities!$D:$D,[4]multi_model_capacities!$A:$A,A78,[4]multi_model_capacities!$B:$B,B78,[4]multi_model_capacities!$C:$C,C78))</f>
        <v>4.74609536292179E-2</v>
      </c>
      <c r="I78">
        <f>ROUND(G78-H78,3)</f>
        <v>0</v>
      </c>
    </row>
    <row r="79" spans="1:9">
      <c r="A79">
        <v>2030</v>
      </c>
      <c r="B79" t="s">
        <v>33</v>
      </c>
      <c r="C79" t="s">
        <v>9</v>
      </c>
      <c r="D79" t="str">
        <f>VLOOKUP(C79,mapping!$B$2:$C$18,2,0)</f>
        <v>Gas</v>
      </c>
      <c r="E79" t="s">
        <v>35</v>
      </c>
      <c r="F79">
        <f>AVERAGEIFS(multi_cap_new_annual!E:E,multi_cap_new_annual!$A:$A,A79,multi_cap_new_annual!$B:$B,B79,multi_cap_new_annual!$C:$C,C79)</f>
        <v>7.384985325024501</v>
      </c>
      <c r="G79">
        <f>AVERAGEIFS(multi_cap_new_annual!F:F,multi_cap_new_annual!$A:$A,A79,multi_cap_new_annual!$B:$B,B79,multi_cap_new_annual!$C:$C,C79)</f>
        <v>0.24818593458093499</v>
      </c>
      <c r="H79">
        <f>IF(ISNA(VLOOKUP(C79,[4]multi_model_capacities!$C$2:$C$393,1,0)),SUMIFS([4]multi_model_capacities!$D:$D,[4]multi_model_capacities!$A:$A,A79,[4]multi_model_capacities!$B:$B,B79,[4]multi_model_capacities!$C:$C,D79),SUMIFS([4]multi_model_capacities!$D:$D,[4]multi_model_capacities!$A:$A,A79,[4]multi_model_capacities!$B:$B,B79,[4]multi_model_capacities!$C:$C,C79))</f>
        <v>0.24818593458093099</v>
      </c>
      <c r="I79">
        <f>ROUND(G79-H79,3)</f>
        <v>0</v>
      </c>
    </row>
    <row r="80" spans="1:9">
      <c r="A80">
        <v>2030</v>
      </c>
      <c r="B80" t="s">
        <v>33</v>
      </c>
      <c r="C80" t="s">
        <v>10</v>
      </c>
      <c r="D80" t="str">
        <f>VLOOKUP(C80,mapping!$B$2:$C$18,2,0)</f>
        <v>-</v>
      </c>
      <c r="E80" t="s">
        <v>35</v>
      </c>
      <c r="F80">
        <f>AVERAGEIFS(multi_cap_new_annual!E:E,multi_cap_new_annual!$A:$A,A80,multi_cap_new_annual!$B:$B,B80,multi_cap_new_annual!$C:$C,C80)</f>
        <v>0</v>
      </c>
      <c r="G80">
        <f>AVERAGEIFS(multi_cap_new_annual!F:F,multi_cap_new_annual!$A:$A,A80,multi_cap_new_annual!$B:$B,B80,multi_cap_new_annual!$C:$C,C80)</f>
        <v>0</v>
      </c>
      <c r="H80">
        <f>IF(ISNA(VLOOKUP(C80,[4]multi_model_capacities!$C$2:$C$393,1,0)),SUMIFS([4]multi_model_capacities!$D:$D,[4]multi_model_capacities!$A:$A,A80,[4]multi_model_capacities!$B:$B,B80,[4]multi_model_capacities!$C:$C,D80),SUMIFS([4]multi_model_capacities!$D:$D,[4]multi_model_capacities!$A:$A,A80,[4]multi_model_capacities!$B:$B,B80,[4]multi_model_capacities!$C:$C,C80))</f>
        <v>0</v>
      </c>
      <c r="I80">
        <f>ROUND(G80-H80,3)</f>
        <v>0</v>
      </c>
    </row>
    <row r="81" spans="1:9">
      <c r="A81">
        <v>2030</v>
      </c>
      <c r="B81" t="s">
        <v>33</v>
      </c>
      <c r="C81" t="s">
        <v>11</v>
      </c>
      <c r="D81" t="str">
        <f>VLOOKUP(C81,mapping!$B$2:$C$18,2,0)</f>
        <v>onshore wind</v>
      </c>
      <c r="E81" t="s">
        <v>35</v>
      </c>
      <c r="F81">
        <f>AVERAGEIFS(multi_cap_new_annual!E:E,multi_cap_new_annual!$A:$A,A81,multi_cap_new_annual!$B:$B,B81,multi_cap_new_annual!$C:$C,C81)</f>
        <v>13.663822318707766</v>
      </c>
      <c r="G81">
        <f>AVERAGEIFS(multi_cap_new_annual!F:F,multi_cap_new_annual!$A:$A,A81,multi_cap_new_annual!$B:$B,B81,multi_cap_new_annual!$C:$C,C81)</f>
        <v>6.9056444135031372</v>
      </c>
      <c r="H81">
        <f>IF(ISNA(VLOOKUP(C81,[4]multi_model_capacities!$C$2:$C$393,1,0)),SUMIFS([4]multi_model_capacities!$D:$D,[4]multi_model_capacities!$A:$A,A81,[4]multi_model_capacities!$B:$B,B81,[4]multi_model_capacities!$C:$C,D81),SUMIFS([4]multi_model_capacities!$D:$D,[4]multi_model_capacities!$A:$A,A81,[4]multi_model_capacities!$B:$B,B81,[4]multi_model_capacities!$C:$C,C81))</f>
        <v>6.9056444135031398</v>
      </c>
      <c r="I81">
        <f>ROUND(G81-H81,3)</f>
        <v>0</v>
      </c>
    </row>
    <row r="82" spans="1:9">
      <c r="A82">
        <v>2030</v>
      </c>
      <c r="B82" t="s">
        <v>33</v>
      </c>
      <c r="C82" t="s">
        <v>12</v>
      </c>
      <c r="D82" t="str">
        <f>VLOOKUP(C82,mapping!$B$2:$C$18,2,0)</f>
        <v>utility-scale solar pv</v>
      </c>
      <c r="E82" t="s">
        <v>35</v>
      </c>
      <c r="F82">
        <f>AVERAGEIFS(multi_cap_new_annual!E:E,multi_cap_new_annual!$A:$A,A82,multi_cap_new_annual!$B:$B,B82,multi_cap_new_annual!$C:$C,C82)</f>
        <v>15.710229204255235</v>
      </c>
      <c r="G82">
        <f>AVERAGEIFS(multi_cap_new_annual!F:F,multi_cap_new_annual!$A:$A,A82,multi_cap_new_annual!$B:$B,B82,multi_cap_new_annual!$C:$C,C82)</f>
        <v>11.775845725072021</v>
      </c>
      <c r="H82">
        <f>IF(ISNA(VLOOKUP(C82,[4]multi_model_capacities!$C$2:$C$393,1,0)),SUMIFS([4]multi_model_capacities!$D:$D,[4]multi_model_capacities!$A:$A,A82,[4]multi_model_capacities!$B:$B,B82,[4]multi_model_capacities!$C:$C,D82),SUMIFS([4]multi_model_capacities!$D:$D,[4]multi_model_capacities!$A:$A,A82,[4]multi_model_capacities!$B:$B,B82,[4]multi_model_capacities!$C:$C,C82))</f>
        <v>11.775845725071999</v>
      </c>
      <c r="I82">
        <f>ROUND(G82-H82,3)</f>
        <v>0</v>
      </c>
    </row>
    <row r="83" spans="1:9">
      <c r="A83">
        <v>2030</v>
      </c>
      <c r="B83" t="s">
        <v>33</v>
      </c>
      <c r="C83" t="s">
        <v>13</v>
      </c>
      <c r="D83" t="str">
        <f>VLOOKUP(C83,mapping!$B$2:$C$18,2,0)</f>
        <v>utility-scale solar pv</v>
      </c>
      <c r="E83" t="s">
        <v>35</v>
      </c>
      <c r="F83">
        <f>AVERAGEIFS(multi_cap_new_annual!E:E,multi_cap_new_annual!$A:$A,A83,multi_cap_new_annual!$B:$B,B83,multi_cap_new_annual!$C:$C,C83)</f>
        <v>4.2259881797646939</v>
      </c>
      <c r="G83">
        <f>AVERAGEIFS(multi_cap_new_annual!F:F,multi_cap_new_annual!$A:$A,A83,multi_cap_new_annual!$B:$B,B83,multi_cap_new_annual!$C:$C,C83)</f>
        <v>2.959786058415979</v>
      </c>
      <c r="H83">
        <f>IF(ISNA(VLOOKUP(C83,[4]multi_model_capacities!$C$2:$C$393,1,0)),SUMIFS([4]multi_model_capacities!$D:$D,[4]multi_model_capacities!$A:$A,A83,[4]multi_model_capacities!$B:$B,B83,[4]multi_model_capacities!$C:$C,D83),SUMIFS([4]multi_model_capacities!$D:$D,[4]multi_model_capacities!$A:$A,A83,[4]multi_model_capacities!$B:$B,B83,[4]multi_model_capacities!$C:$C,C83))</f>
        <v>2.9597860584159799</v>
      </c>
      <c r="I83">
        <f>ROUND(G83-H83,3)</f>
        <v>0</v>
      </c>
    </row>
    <row r="84" spans="1:9">
      <c r="A84">
        <v>2030</v>
      </c>
      <c r="B84" t="s">
        <v>33</v>
      </c>
      <c r="C84" t="s">
        <v>14</v>
      </c>
      <c r="D84" t="str">
        <f>VLOOKUP(C84,mapping!$B$2:$C$18,2,0)</f>
        <v>-</v>
      </c>
      <c r="E84" t="s">
        <v>35</v>
      </c>
      <c r="F84">
        <f>AVERAGEIFS(multi_cap_new_annual!E:E,multi_cap_new_annual!$A:$A,A84,multi_cap_new_annual!$B:$B,B84,multi_cap_new_annual!$C:$C,C84)</f>
        <v>1.3500979639838632E-7</v>
      </c>
      <c r="G84">
        <f>AVERAGEIFS(multi_cap_new_annual!F:F,multi_cap_new_annual!$A:$A,A84,multi_cap_new_annual!$B:$B,B84,multi_cap_new_annual!$C:$C,C84)</f>
        <v>8.1049199940736411E-8</v>
      </c>
      <c r="H84">
        <f>IF(ISNA(VLOOKUP(C84,[4]multi_model_capacities!$C$2:$C$393,1,0)),SUMIFS([4]multi_model_capacities!$D:$D,[4]multi_model_capacities!$A:$A,A84,[4]multi_model_capacities!$B:$B,B84,[4]multi_model_capacities!$C:$C,D84),SUMIFS([4]multi_model_capacities!$D:$D,[4]multi_model_capacities!$A:$A,A84,[4]multi_model_capacities!$B:$B,B84,[4]multi_model_capacities!$C:$C,C84))</f>
        <v>8.1049199940736398E-8</v>
      </c>
      <c r="I84">
        <f>ROUND(G84-H84,3)</f>
        <v>0</v>
      </c>
    </row>
    <row r="85" spans="1:9">
      <c r="A85">
        <v>2030</v>
      </c>
      <c r="B85" t="s">
        <v>33</v>
      </c>
      <c r="C85" t="s">
        <v>15</v>
      </c>
      <c r="D85" t="str">
        <f>VLOOKUP(C85,mapping!$B$2:$C$18,2,0)</f>
        <v>-</v>
      </c>
      <c r="E85" t="s">
        <v>35</v>
      </c>
      <c r="F85">
        <f>AVERAGEIFS(multi_cap_new_annual!E:E,multi_cap_new_annual!$A:$A,A85,multi_cap_new_annual!$B:$B,B85,multi_cap_new_annual!$C:$C,C85)</f>
        <v>2.6007435194916617</v>
      </c>
      <c r="G85">
        <f>AVERAGEIFS(multi_cap_new_annual!F:F,multi_cap_new_annual!$A:$A,A85,multi_cap_new_annual!$B:$B,B85,multi_cap_new_annual!$C:$C,C85)</f>
        <v>1.3758356148506345</v>
      </c>
      <c r="H85">
        <f>IF(ISNA(VLOOKUP(C85,[4]multi_model_capacities!$C$2:$C$393,1,0)),SUMIFS([4]multi_model_capacities!$D:$D,[4]multi_model_capacities!$A:$A,A85,[4]multi_model_capacities!$B:$B,B85,[4]multi_model_capacities!$C:$C,D85),SUMIFS([4]multi_model_capacities!$D:$D,[4]multi_model_capacities!$A:$A,A85,[4]multi_model_capacities!$B:$B,B85,[4]multi_model_capacities!$C:$C,C85))</f>
        <v>1.3758356148506301</v>
      </c>
      <c r="I85">
        <f>ROUND(G85-H85,3)</f>
        <v>0</v>
      </c>
    </row>
    <row r="86" spans="1:9">
      <c r="A86">
        <v>2030</v>
      </c>
      <c r="B86" t="s">
        <v>33</v>
      </c>
      <c r="C86" t="s">
        <v>16</v>
      </c>
      <c r="D86" t="str">
        <f>VLOOKUP(C86,mapping!$B$2:$C$18,2,0)</f>
        <v>-</v>
      </c>
      <c r="E86" t="s">
        <v>35</v>
      </c>
      <c r="F86">
        <f>AVERAGEIFS(multi_cap_new_annual!E:E,multi_cap_new_annual!$A:$A,A86,multi_cap_new_annual!$B:$B,B86,multi_cap_new_annual!$C:$C,C86)</f>
        <v>0.16977879322824202</v>
      </c>
      <c r="G86">
        <f>AVERAGEIFS(multi_cap_new_annual!F:F,multi_cap_new_annual!$A:$A,A86,multi_cap_new_annual!$B:$B,B86,multi_cap_new_annual!$C:$C,C86)</f>
        <v>-0.27632994903531133</v>
      </c>
      <c r="H86">
        <f>IF(ISNA(VLOOKUP(C86,[4]multi_model_capacities!$C$2:$C$393,1,0)),SUMIFS([4]multi_model_capacities!$D:$D,[4]multi_model_capacities!$A:$A,A86,[4]multi_model_capacities!$B:$B,B86,[4]multi_model_capacities!$C:$C,D86),SUMIFS([4]multi_model_capacities!$D:$D,[4]multi_model_capacities!$A:$A,A86,[4]multi_model_capacities!$B:$B,B86,[4]multi_model_capacities!$C:$C,C86))</f>
        <v>0</v>
      </c>
      <c r="I86">
        <f>ROUND(G86-H86,3)</f>
        <v>-0.27600000000000002</v>
      </c>
    </row>
    <row r="87" spans="1:9">
      <c r="A87">
        <v>2035</v>
      </c>
      <c r="B87" t="s">
        <v>33</v>
      </c>
      <c r="C87" t="s">
        <v>0</v>
      </c>
      <c r="D87" t="str">
        <f>VLOOKUP(C87,mapping!$B$2:$C$18,2,0)</f>
        <v>Nuclear New</v>
      </c>
      <c r="E87" t="s">
        <v>35</v>
      </c>
      <c r="F87">
        <f>AVERAGEIFS(multi_cap_new_annual!E:E,multi_cap_new_annual!$A:$A,A87,multi_cap_new_annual!$B:$B,B87,multi_cap_new_annual!$C:$C,C87)</f>
        <v>-2.1116675835784977</v>
      </c>
      <c r="G87">
        <f>AVERAGEIFS(multi_cap_new_annual!F:F,multi_cap_new_annual!$A:$A,A87,multi_cap_new_annual!$B:$B,B87,multi_cap_new_annual!$C:$C,C87)</f>
        <v>-2.1116675835784977</v>
      </c>
      <c r="H87">
        <f>IF(ISNA(VLOOKUP(C87,[4]multi_model_capacities!$C$2:$C$393,1,0)),SUMIFS([4]multi_model_capacities!$D:$D,[4]multi_model_capacities!$A:$A,A87,[4]multi_model_capacities!$B:$B,B87,[4]multi_model_capacities!$C:$C,D87),SUMIFS([4]multi_model_capacities!$D:$D,[4]multi_model_capacities!$A:$A,A87,[4]multi_model_capacities!$B:$B,B87,[4]multi_model_capacities!$C:$C,C87))</f>
        <v>-2.1116675835784999</v>
      </c>
      <c r="I87">
        <f>ROUND(G87-H87,3)</f>
        <v>0</v>
      </c>
    </row>
    <row r="88" spans="1:9">
      <c r="A88">
        <v>2035</v>
      </c>
      <c r="B88" t="s">
        <v>33</v>
      </c>
      <c r="C88" t="s">
        <v>1</v>
      </c>
      <c r="D88" t="str">
        <f>VLOOKUP(C88,mapping!$B$2:$C$18,2,0)</f>
        <v>Nuclear New</v>
      </c>
      <c r="E88" t="s">
        <v>35</v>
      </c>
      <c r="F88">
        <f>AVERAGEIFS(multi_cap_new_annual!E:E,multi_cap_new_annual!$A:$A,A88,multi_cap_new_annual!$B:$B,B88,multi_cap_new_annual!$C:$C,C88)</f>
        <v>1.4990984282865173E-3</v>
      </c>
      <c r="G88">
        <f>AVERAGEIFS(multi_cap_new_annual!F:F,multi_cap_new_annual!$A:$A,A88,multi_cap_new_annual!$B:$B,B88,multi_cap_new_annual!$C:$C,C88)</f>
        <v>1.4990984282865173E-3</v>
      </c>
      <c r="H88">
        <f>IF(ISNA(VLOOKUP(C88,[4]multi_model_capacities!$C$2:$C$393,1,0)),SUMIFS([4]multi_model_capacities!$D:$D,[4]multi_model_capacities!$A:$A,A88,[4]multi_model_capacities!$B:$B,B88,[4]multi_model_capacities!$C:$C,D88),SUMIFS([4]multi_model_capacities!$D:$D,[4]multi_model_capacities!$A:$A,A88,[4]multi_model_capacities!$B:$B,B88,[4]multi_model_capacities!$C:$C,C88))</f>
        <v>1.4990984282865201E-3</v>
      </c>
      <c r="I88">
        <f>ROUND(G88-H88,3)</f>
        <v>0</v>
      </c>
    </row>
    <row r="89" spans="1:9">
      <c r="A89">
        <v>2035</v>
      </c>
      <c r="B89" t="s">
        <v>33</v>
      </c>
      <c r="C89" t="s">
        <v>2</v>
      </c>
      <c r="D89" t="str">
        <f>VLOOKUP(C89,mapping!$B$2:$C$18,2,0)</f>
        <v>Hydro</v>
      </c>
      <c r="E89" t="s">
        <v>35</v>
      </c>
      <c r="F89">
        <f>AVERAGEIFS(multi_cap_new_annual!E:E,multi_cap_new_annual!$A:$A,A89,multi_cap_new_annual!$B:$B,B89,multi_cap_new_annual!$C:$C,C89)</f>
        <v>2.0178820687436361E-2</v>
      </c>
      <c r="G89">
        <f>AVERAGEIFS(multi_cap_new_annual!F:F,multi_cap_new_annual!$A:$A,A89,multi_cap_new_annual!$B:$B,B89,multi_cap_new_annual!$C:$C,C89)</f>
        <v>2.0178820687436361E-2</v>
      </c>
      <c r="H89">
        <f>IF(ISNA(VLOOKUP(C89,[4]multi_model_capacities!$C$2:$C$393,1,0)),SUMIFS([4]multi_model_capacities!$D:$D,[4]multi_model_capacities!$A:$A,A89,[4]multi_model_capacities!$B:$B,B89,[4]multi_model_capacities!$C:$C,D89),SUMIFS([4]multi_model_capacities!$D:$D,[4]multi_model_capacities!$A:$A,A89,[4]multi_model_capacities!$B:$B,B89,[4]multi_model_capacities!$C:$C,C89))</f>
        <v>2.01788206874364E-2</v>
      </c>
      <c r="I89">
        <f>ROUND(G89-H89,3)</f>
        <v>0</v>
      </c>
    </row>
    <row r="90" spans="1:9">
      <c r="A90">
        <v>2035</v>
      </c>
      <c r="B90" t="s">
        <v>33</v>
      </c>
      <c r="C90" t="s">
        <v>3</v>
      </c>
      <c r="D90" t="str">
        <f>VLOOKUP(C90,mapping!$B$2:$C$18,2,0)</f>
        <v>Biomass</v>
      </c>
      <c r="E90" t="s">
        <v>35</v>
      </c>
      <c r="F90">
        <f>AVERAGEIFS(multi_cap_new_annual!E:E,multi_cap_new_annual!$A:$A,A90,multi_cap_new_annual!$B:$B,B90,multi_cap_new_annual!$C:$C,C90)</f>
        <v>-6.3357921146386222E-3</v>
      </c>
      <c r="G90">
        <f>AVERAGEIFS(multi_cap_new_annual!F:F,multi_cap_new_annual!$A:$A,A90,multi_cap_new_annual!$B:$B,B90,multi_cap_new_annual!$C:$C,C90)</f>
        <v>-6.3357921146386222E-3</v>
      </c>
      <c r="H90">
        <f>IF(ISNA(VLOOKUP(C90,[4]multi_model_capacities!$C$2:$C$393,1,0)),SUMIFS([4]multi_model_capacities!$D:$D,[4]multi_model_capacities!$A:$A,A90,[4]multi_model_capacities!$B:$B,B90,[4]multi_model_capacities!$C:$C,D90),SUMIFS([4]multi_model_capacities!$D:$D,[4]multi_model_capacities!$A:$A,A90,[4]multi_model_capacities!$B:$B,B90,[4]multi_model_capacities!$C:$C,C90))</f>
        <v>-6.3357921146386196E-3</v>
      </c>
      <c r="I90">
        <f>ROUND(G90-H90,3)</f>
        <v>0</v>
      </c>
    </row>
    <row r="91" spans="1:9">
      <c r="A91">
        <v>2035</v>
      </c>
      <c r="B91" t="s">
        <v>33</v>
      </c>
      <c r="C91" t="s">
        <v>4</v>
      </c>
      <c r="D91" t="str">
        <f>VLOOKUP(C91,mapping!$B$2:$C$18,2,0)</f>
        <v>Bio CCS</v>
      </c>
      <c r="E91" t="s">
        <v>35</v>
      </c>
      <c r="F91">
        <f>AVERAGEIFS(multi_cap_new_annual!E:E,multi_cap_new_annual!$A:$A,A91,multi_cap_new_annual!$B:$B,B91,multi_cap_new_annual!$C:$C,C91)</f>
        <v>1.0166091380804231E-2</v>
      </c>
      <c r="G91">
        <f>AVERAGEIFS(multi_cap_new_annual!F:F,multi_cap_new_annual!$A:$A,A91,multi_cap_new_annual!$B:$B,B91,multi_cap_new_annual!$C:$C,C91)</f>
        <v>1.0166091380804231E-2</v>
      </c>
      <c r="H91">
        <f>IF(ISNA(VLOOKUP(C91,[4]multi_model_capacities!$C$2:$C$393,1,0)),SUMIFS([4]multi_model_capacities!$D:$D,[4]multi_model_capacities!$A:$A,A91,[4]multi_model_capacities!$B:$B,B91,[4]multi_model_capacities!$C:$C,D91),SUMIFS([4]multi_model_capacities!$D:$D,[4]multi_model_capacities!$A:$A,A91,[4]multi_model_capacities!$B:$B,B91,[4]multi_model_capacities!$C:$C,C91))</f>
        <v>1.0166091380804199E-2</v>
      </c>
      <c r="I91">
        <f>ROUND(G91-H91,3)</f>
        <v>0</v>
      </c>
    </row>
    <row r="92" spans="1:9">
      <c r="A92">
        <v>2035</v>
      </c>
      <c r="B92" t="s">
        <v>33</v>
      </c>
      <c r="C92" t="s">
        <v>5</v>
      </c>
      <c r="D92" t="str">
        <f>VLOOKUP(C92,mapping!$B$2:$C$18,2,0)</f>
        <v>Coal</v>
      </c>
      <c r="E92" t="s">
        <v>35</v>
      </c>
      <c r="F92">
        <f>AVERAGEIFS(multi_cap_new_annual!E:E,multi_cap_new_annual!$A:$A,A92,multi_cap_new_annual!$B:$B,B92,multi_cap_new_annual!$C:$C,C92)</f>
        <v>-2.8300640009163693</v>
      </c>
      <c r="G92">
        <f>AVERAGEIFS(multi_cap_new_annual!F:F,multi_cap_new_annual!$A:$A,A92,multi_cap_new_annual!$B:$B,B92,multi_cap_new_annual!$C:$C,C92)</f>
        <v>-2.8300640009163693</v>
      </c>
      <c r="H92">
        <f>IF(ISNA(VLOOKUP(C92,[4]multi_model_capacities!$C$2:$C$393,1,0)),SUMIFS([4]multi_model_capacities!$D:$D,[4]multi_model_capacities!$A:$A,A92,[4]multi_model_capacities!$B:$B,B92,[4]multi_model_capacities!$C:$C,D92),SUMIFS([4]multi_model_capacities!$D:$D,[4]multi_model_capacities!$A:$A,A92,[4]multi_model_capacities!$B:$B,B92,[4]multi_model_capacities!$C:$C,C92))</f>
        <v>-2.8300640009163698</v>
      </c>
      <c r="I92">
        <f>ROUND(G92-H92,3)</f>
        <v>0</v>
      </c>
    </row>
    <row r="93" spans="1:9">
      <c r="A93">
        <v>2035</v>
      </c>
      <c r="B93" t="s">
        <v>33</v>
      </c>
      <c r="C93" t="s">
        <v>6</v>
      </c>
      <c r="D93" t="str">
        <f>VLOOKUP(C93,mapping!$B$2:$C$18,2,0)</f>
        <v>Coal CCS</v>
      </c>
      <c r="E93" t="s">
        <v>35</v>
      </c>
      <c r="F93">
        <f>AVERAGEIFS(multi_cap_new_annual!E:E,multi_cap_new_annual!$A:$A,A93,multi_cap_new_annual!$B:$B,B93,multi_cap_new_annual!$C:$C,C93)</f>
        <v>3.2679749080281241E-2</v>
      </c>
      <c r="G93">
        <f>AVERAGEIFS(multi_cap_new_annual!F:F,multi_cap_new_annual!$A:$A,A93,multi_cap_new_annual!$B:$B,B93,multi_cap_new_annual!$C:$C,C93)</f>
        <v>3.2679749080281241E-2</v>
      </c>
      <c r="H93">
        <f>IF(ISNA(VLOOKUP(C93,[4]multi_model_capacities!$C$2:$C$393,1,0)),SUMIFS([4]multi_model_capacities!$D:$D,[4]multi_model_capacities!$A:$A,A93,[4]multi_model_capacities!$B:$B,B93,[4]multi_model_capacities!$C:$C,D93),SUMIFS([4]multi_model_capacities!$D:$D,[4]multi_model_capacities!$A:$A,A93,[4]multi_model_capacities!$B:$B,B93,[4]multi_model_capacities!$C:$C,C93))</f>
        <v>3.2679749080281199E-2</v>
      </c>
      <c r="I93">
        <f>ROUND(G93-H93,3)</f>
        <v>0</v>
      </c>
    </row>
    <row r="94" spans="1:9">
      <c r="A94">
        <v>2035</v>
      </c>
      <c r="B94" t="s">
        <v>33</v>
      </c>
      <c r="C94" t="s">
        <v>7</v>
      </c>
      <c r="D94" t="str">
        <f>VLOOKUP(C94,mapping!$B$2:$C$18,2,0)</f>
        <v>Gas</v>
      </c>
      <c r="E94" t="s">
        <v>35</v>
      </c>
      <c r="F94">
        <f>AVERAGEIFS(multi_cap_new_annual!E:E,multi_cap_new_annual!$A:$A,A94,multi_cap_new_annual!$B:$B,B94,multi_cap_new_annual!$C:$C,C94)</f>
        <v>2.8091386750726355</v>
      </c>
      <c r="G94">
        <f>AVERAGEIFS(multi_cap_new_annual!F:F,multi_cap_new_annual!$A:$A,A94,multi_cap_new_annual!$B:$B,B94,multi_cap_new_annual!$C:$C,C94)</f>
        <v>2.8091386750726355</v>
      </c>
      <c r="H94">
        <f>IF(ISNA(VLOOKUP(C94,[4]multi_model_capacities!$C$2:$C$393,1,0)),SUMIFS([4]multi_model_capacities!$D:$D,[4]multi_model_capacities!$A:$A,A94,[4]multi_model_capacities!$B:$B,B94,[4]multi_model_capacities!$C:$C,D94),SUMIFS([4]multi_model_capacities!$D:$D,[4]multi_model_capacities!$A:$A,A94,[4]multi_model_capacities!$B:$B,B94,[4]multi_model_capacities!$C:$C,C94))</f>
        <v>2.8091386750726399</v>
      </c>
      <c r="I94">
        <f>ROUND(G94-H94,3)</f>
        <v>0</v>
      </c>
    </row>
    <row r="95" spans="1:9">
      <c r="A95">
        <v>2035</v>
      </c>
      <c r="B95" t="s">
        <v>33</v>
      </c>
      <c r="C95" t="s">
        <v>8</v>
      </c>
      <c r="D95" t="str">
        <f>VLOOKUP(C95,mapping!$B$2:$C$18,2,0)</f>
        <v>Gas CCS</v>
      </c>
      <c r="E95" t="s">
        <v>35</v>
      </c>
      <c r="F95">
        <f>AVERAGEIFS(multi_cap_new_annual!E:E,multi_cap_new_annual!$A:$A,A95,multi_cap_new_annual!$B:$B,B95,multi_cap_new_annual!$C:$C,C95)</f>
        <v>0.1100695412103838</v>
      </c>
      <c r="G95">
        <f>AVERAGEIFS(multi_cap_new_annual!F:F,multi_cap_new_annual!$A:$A,A95,multi_cap_new_annual!$B:$B,B95,multi_cap_new_annual!$C:$C,C95)</f>
        <v>0.1100695412103838</v>
      </c>
      <c r="H95">
        <f>IF(ISNA(VLOOKUP(C95,[4]multi_model_capacities!$C$2:$C$393,1,0)),SUMIFS([4]multi_model_capacities!$D:$D,[4]multi_model_capacities!$A:$A,A95,[4]multi_model_capacities!$B:$B,B95,[4]multi_model_capacities!$C:$C,D95),SUMIFS([4]multi_model_capacities!$D:$D,[4]multi_model_capacities!$A:$A,A95,[4]multi_model_capacities!$B:$B,B95,[4]multi_model_capacities!$C:$C,C95))</f>
        <v>0.11006954121038399</v>
      </c>
      <c r="I95">
        <f>ROUND(G95-H95,3)</f>
        <v>0</v>
      </c>
    </row>
    <row r="96" spans="1:9">
      <c r="A96">
        <v>2035</v>
      </c>
      <c r="B96" t="s">
        <v>33</v>
      </c>
      <c r="C96" t="s">
        <v>9</v>
      </c>
      <c r="D96" t="str">
        <f>VLOOKUP(C96,mapping!$B$2:$C$18,2,0)</f>
        <v>Gas</v>
      </c>
      <c r="E96" t="s">
        <v>35</v>
      </c>
      <c r="F96">
        <f>AVERAGEIFS(multi_cap_new_annual!E:E,multi_cap_new_annual!$A:$A,A96,multi_cap_new_annual!$B:$B,B96,multi_cap_new_annual!$C:$C,C96)</f>
        <v>1.2534074905712222</v>
      </c>
      <c r="G96">
        <f>AVERAGEIFS(multi_cap_new_annual!F:F,multi_cap_new_annual!$A:$A,A96,multi_cap_new_annual!$B:$B,B96,multi_cap_new_annual!$C:$C,C96)</f>
        <v>1.2534074905712222</v>
      </c>
      <c r="H96">
        <f>IF(ISNA(VLOOKUP(C96,[4]multi_model_capacities!$C$2:$C$393,1,0)),SUMIFS([4]multi_model_capacities!$D:$D,[4]multi_model_capacities!$A:$A,A96,[4]multi_model_capacities!$B:$B,B96,[4]multi_model_capacities!$C:$C,D96),SUMIFS([4]multi_model_capacities!$D:$D,[4]multi_model_capacities!$A:$A,A96,[4]multi_model_capacities!$B:$B,B96,[4]multi_model_capacities!$C:$C,C96))</f>
        <v>1.25340749057122</v>
      </c>
      <c r="I96">
        <f>ROUND(G96-H96,3)</f>
        <v>0</v>
      </c>
    </row>
    <row r="97" spans="1:9">
      <c r="A97">
        <v>2035</v>
      </c>
      <c r="B97" t="s">
        <v>33</v>
      </c>
      <c r="C97" t="s">
        <v>10</v>
      </c>
      <c r="D97" t="str">
        <f>VLOOKUP(C97,mapping!$B$2:$C$18,2,0)</f>
        <v>-</v>
      </c>
      <c r="E97" t="s">
        <v>35</v>
      </c>
      <c r="F97">
        <f>AVERAGEIFS(multi_cap_new_annual!E:E,multi_cap_new_annual!$A:$A,A97,multi_cap_new_annual!$B:$B,B97,multi_cap_new_annual!$C:$C,C97)</f>
        <v>0</v>
      </c>
      <c r="G97">
        <f>AVERAGEIFS(multi_cap_new_annual!F:F,multi_cap_new_annual!$A:$A,A97,multi_cap_new_annual!$B:$B,B97,multi_cap_new_annual!$C:$C,C97)</f>
        <v>0</v>
      </c>
      <c r="H97">
        <f>IF(ISNA(VLOOKUP(C97,[4]multi_model_capacities!$C$2:$C$393,1,0)),SUMIFS([4]multi_model_capacities!$D:$D,[4]multi_model_capacities!$A:$A,A97,[4]multi_model_capacities!$B:$B,B97,[4]multi_model_capacities!$C:$C,D97),SUMIFS([4]multi_model_capacities!$D:$D,[4]multi_model_capacities!$A:$A,A97,[4]multi_model_capacities!$B:$B,B97,[4]multi_model_capacities!$C:$C,C97))</f>
        <v>0</v>
      </c>
      <c r="I97">
        <f>ROUND(G97-H97,3)</f>
        <v>0</v>
      </c>
    </row>
    <row r="98" spans="1:9">
      <c r="A98">
        <v>2035</v>
      </c>
      <c r="B98" t="s">
        <v>33</v>
      </c>
      <c r="C98" t="s">
        <v>11</v>
      </c>
      <c r="D98" t="str">
        <f>VLOOKUP(C98,mapping!$B$2:$C$18,2,0)</f>
        <v>onshore wind</v>
      </c>
      <c r="E98" t="s">
        <v>35</v>
      </c>
      <c r="F98">
        <f>AVERAGEIFS(multi_cap_new_annual!E:E,multi_cap_new_annual!$A:$A,A98,multi_cap_new_annual!$B:$B,B98,multi_cap_new_annual!$C:$C,C98)</f>
        <v>7.165258248149752</v>
      </c>
      <c r="G98">
        <f>AVERAGEIFS(multi_cap_new_annual!F:F,multi_cap_new_annual!$A:$A,A98,multi_cap_new_annual!$B:$B,B98,multi_cap_new_annual!$C:$C,C98)</f>
        <v>7.165258248149752</v>
      </c>
      <c r="H98">
        <f>IF(ISNA(VLOOKUP(C98,[4]multi_model_capacities!$C$2:$C$393,1,0)),SUMIFS([4]multi_model_capacities!$D:$D,[4]multi_model_capacities!$A:$A,A98,[4]multi_model_capacities!$B:$B,B98,[4]multi_model_capacities!$C:$C,D98),SUMIFS([4]multi_model_capacities!$D:$D,[4]multi_model_capacities!$A:$A,A98,[4]multi_model_capacities!$B:$B,B98,[4]multi_model_capacities!$C:$C,C98))</f>
        <v>7.1652582481497502</v>
      </c>
      <c r="I98">
        <f>ROUND(G98-H98,3)</f>
        <v>0</v>
      </c>
    </row>
    <row r="99" spans="1:9">
      <c r="A99">
        <v>2035</v>
      </c>
      <c r="B99" t="s">
        <v>33</v>
      </c>
      <c r="C99" t="s">
        <v>12</v>
      </c>
      <c r="D99" t="str">
        <f>VLOOKUP(C99,mapping!$B$2:$C$18,2,0)</f>
        <v>utility-scale solar pv</v>
      </c>
      <c r="E99" t="s">
        <v>35</v>
      </c>
      <c r="F99">
        <f>AVERAGEIFS(multi_cap_new_annual!E:E,multi_cap_new_annual!$A:$A,A99,multi_cap_new_annual!$B:$B,B99,multi_cap_new_annual!$C:$C,C99)</f>
        <v>15.610863403420298</v>
      </c>
      <c r="G99">
        <f>AVERAGEIFS(multi_cap_new_annual!F:F,multi_cap_new_annual!$A:$A,A99,multi_cap_new_annual!$B:$B,B99,multi_cap_new_annual!$C:$C,C99)</f>
        <v>15.610863403420298</v>
      </c>
      <c r="H99">
        <f>IF(ISNA(VLOOKUP(C99,[4]multi_model_capacities!$C$2:$C$393,1,0)),SUMIFS([4]multi_model_capacities!$D:$D,[4]multi_model_capacities!$A:$A,A99,[4]multi_model_capacities!$B:$B,B99,[4]multi_model_capacities!$C:$C,D99),SUMIFS([4]multi_model_capacities!$D:$D,[4]multi_model_capacities!$A:$A,A99,[4]multi_model_capacities!$B:$B,B99,[4]multi_model_capacities!$C:$C,C99))</f>
        <v>15.6108634034203</v>
      </c>
      <c r="I99">
        <f>ROUND(G99-H99,3)</f>
        <v>0</v>
      </c>
    </row>
    <row r="100" spans="1:9">
      <c r="A100">
        <v>2035</v>
      </c>
      <c r="B100" t="s">
        <v>33</v>
      </c>
      <c r="C100" t="s">
        <v>13</v>
      </c>
      <c r="D100" t="str">
        <f>VLOOKUP(C100,mapping!$B$2:$C$18,2,0)</f>
        <v>utility-scale solar pv</v>
      </c>
      <c r="E100" t="s">
        <v>35</v>
      </c>
      <c r="F100">
        <f>AVERAGEIFS(multi_cap_new_annual!E:E,multi_cap_new_annual!$A:$A,A100,multi_cap_new_annual!$B:$B,B100,multi_cap_new_annual!$C:$C,C100)</f>
        <v>2.7256216527549824</v>
      </c>
      <c r="G100">
        <f>AVERAGEIFS(multi_cap_new_annual!F:F,multi_cap_new_annual!$A:$A,A100,multi_cap_new_annual!$B:$B,B100,multi_cap_new_annual!$C:$C,C100)</f>
        <v>2.7256216527549824</v>
      </c>
      <c r="H100">
        <f>IF(ISNA(VLOOKUP(C100,[4]multi_model_capacities!$C$2:$C$393,1,0)),SUMIFS([4]multi_model_capacities!$D:$D,[4]multi_model_capacities!$A:$A,A100,[4]multi_model_capacities!$B:$B,B100,[4]multi_model_capacities!$C:$C,D100),SUMIFS([4]multi_model_capacities!$D:$D,[4]multi_model_capacities!$A:$A,A100,[4]multi_model_capacities!$B:$B,B100,[4]multi_model_capacities!$C:$C,C100))</f>
        <v>2.7256216527549801</v>
      </c>
      <c r="I100">
        <f>ROUND(G100-H100,3)</f>
        <v>0</v>
      </c>
    </row>
    <row r="101" spans="1:9">
      <c r="A101">
        <v>2035</v>
      </c>
      <c r="B101" t="s">
        <v>33</v>
      </c>
      <c r="C101" t="s">
        <v>14</v>
      </c>
      <c r="D101" t="str">
        <f>VLOOKUP(C101,mapping!$B$2:$C$18,2,0)</f>
        <v>-</v>
      </c>
      <c r="E101" t="s">
        <v>35</v>
      </c>
      <c r="F101">
        <f>AVERAGEIFS(multi_cap_new_annual!E:E,multi_cap_new_annual!$A:$A,A101,multi_cap_new_annual!$B:$B,B101,multi_cap_new_annual!$C:$C,C101)</f>
        <v>3.5763097921130034E-2</v>
      </c>
      <c r="G101">
        <f>AVERAGEIFS(multi_cap_new_annual!F:F,multi_cap_new_annual!$A:$A,A101,multi_cap_new_annual!$B:$B,B101,multi_cap_new_annual!$C:$C,C101)</f>
        <v>3.5763097921130034E-2</v>
      </c>
      <c r="H101">
        <f>IF(ISNA(VLOOKUP(C101,[4]multi_model_capacities!$C$2:$C$393,1,0)),SUMIFS([4]multi_model_capacities!$D:$D,[4]multi_model_capacities!$A:$A,A101,[4]multi_model_capacities!$B:$B,B101,[4]multi_model_capacities!$C:$C,D101),SUMIFS([4]multi_model_capacities!$D:$D,[4]multi_model_capacities!$A:$A,A101,[4]multi_model_capacities!$B:$B,B101,[4]multi_model_capacities!$C:$C,C101))</f>
        <v>3.5763097921129999E-2</v>
      </c>
      <c r="I101">
        <f>ROUND(G101-H101,3)</f>
        <v>0</v>
      </c>
    </row>
    <row r="102" spans="1:9">
      <c r="A102">
        <v>2035</v>
      </c>
      <c r="B102" t="s">
        <v>33</v>
      </c>
      <c r="C102" t="s">
        <v>15</v>
      </c>
      <c r="D102" t="str">
        <f>VLOOKUP(C102,mapping!$B$2:$C$18,2,0)</f>
        <v>-</v>
      </c>
      <c r="E102" t="s">
        <v>35</v>
      </c>
      <c r="F102">
        <f>AVERAGEIFS(multi_cap_new_annual!E:E,multi_cap_new_annual!$A:$A,A102,multi_cap_new_annual!$B:$B,B102,multi_cap_new_annual!$C:$C,C102)</f>
        <v>4.5894763009001185</v>
      </c>
      <c r="G102">
        <f>AVERAGEIFS(multi_cap_new_annual!F:F,multi_cap_new_annual!$A:$A,A102,multi_cap_new_annual!$B:$B,B102,multi_cap_new_annual!$C:$C,C102)</f>
        <v>4.5894763009001185</v>
      </c>
      <c r="H102">
        <f>IF(ISNA(VLOOKUP(C102,[4]multi_model_capacities!$C$2:$C$393,1,0)),SUMIFS([4]multi_model_capacities!$D:$D,[4]multi_model_capacities!$A:$A,A102,[4]multi_model_capacities!$B:$B,B102,[4]multi_model_capacities!$C:$C,D102),SUMIFS([4]multi_model_capacities!$D:$D,[4]multi_model_capacities!$A:$A,A102,[4]multi_model_capacities!$B:$B,B102,[4]multi_model_capacities!$C:$C,C102))</f>
        <v>4.5894763009001203</v>
      </c>
      <c r="I102">
        <f>ROUND(G102-H102,3)</f>
        <v>0</v>
      </c>
    </row>
    <row r="103" spans="1:9">
      <c r="A103">
        <v>2035</v>
      </c>
      <c r="B103" t="s">
        <v>33</v>
      </c>
      <c r="C103" t="s">
        <v>16</v>
      </c>
      <c r="D103" t="str">
        <f>VLOOKUP(C103,mapping!$B$2:$C$18,2,0)</f>
        <v>-</v>
      </c>
      <c r="E103" t="s">
        <v>35</v>
      </c>
      <c r="F103">
        <f>AVERAGEIFS(multi_cap_new_annual!E:E,multi_cap_new_annual!$A:$A,A103,multi_cap_new_annual!$B:$B,B103,multi_cap_new_annual!$C:$C,C103)</f>
        <v>-0.52151085957677801</v>
      </c>
      <c r="G103">
        <f>AVERAGEIFS(multi_cap_new_annual!F:F,multi_cap_new_annual!$A:$A,A103,multi_cap_new_annual!$B:$B,B103,multi_cap_new_annual!$C:$C,C103)</f>
        <v>-0.52151085957677801</v>
      </c>
      <c r="H103">
        <f>IF(ISNA(VLOOKUP(C103,[4]multi_model_capacities!$C$2:$C$393,1,0)),SUMIFS([4]multi_model_capacities!$D:$D,[4]multi_model_capacities!$A:$A,A103,[4]multi_model_capacities!$B:$B,B103,[4]multi_model_capacities!$C:$C,D103),SUMIFS([4]multi_model_capacities!$D:$D,[4]multi_model_capacities!$A:$A,A103,[4]multi_model_capacities!$B:$B,B103,[4]multi_model_capacities!$C:$C,C103))</f>
        <v>0</v>
      </c>
      <c r="I103">
        <f>ROUND(G103-H103,3)</f>
        <v>-0.52200000000000002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5DF2-F359-4F5B-BDF5-7E52F215237E}">
  <dimension ref="A1:I2449"/>
  <sheetViews>
    <sheetView topLeftCell="A2455" workbookViewId="0">
      <selection activeCell="D11" sqref="D11"/>
    </sheetView>
  </sheetViews>
  <sheetFormatPr defaultRowHeight="14"/>
  <cols>
    <col min="1" max="1" width="12.25" customWidth="1"/>
    <col min="2" max="2" width="12.08203125" customWidth="1"/>
    <col min="3" max="4" width="21.58203125" customWidth="1"/>
    <col min="5" max="7" width="21.08203125" customWidth="1"/>
    <col min="8" max="8" width="11.5" customWidth="1"/>
    <col min="9" max="9" width="11.83203125" customWidth="1"/>
    <col min="10" max="10" width="13.08203125" customWidth="1"/>
  </cols>
  <sheetData>
    <row r="1" spans="1:9">
      <c r="A1" t="s">
        <v>17</v>
      </c>
      <c r="B1" t="s">
        <v>18</v>
      </c>
      <c r="C1" t="s">
        <v>72</v>
      </c>
      <c r="D1" t="s">
        <v>87</v>
      </c>
      <c r="E1" t="s">
        <v>34</v>
      </c>
      <c r="F1" t="s">
        <v>75</v>
      </c>
      <c r="G1" t="s">
        <v>76</v>
      </c>
      <c r="H1" t="s">
        <v>20</v>
      </c>
      <c r="I1" t="s">
        <v>85</v>
      </c>
    </row>
    <row r="2" spans="1:9">
      <c r="A2">
        <v>2025</v>
      </c>
      <c r="B2" t="s">
        <v>21</v>
      </c>
      <c r="C2" t="s">
        <v>3</v>
      </c>
      <c r="D2" t="str">
        <f>VLOOKUP(C2,mapping!$B$2:$D$18,3,0)</f>
        <v>Biomass</v>
      </c>
      <c r="E2" t="s">
        <v>74</v>
      </c>
      <c r="F2" t="s">
        <v>51</v>
      </c>
      <c r="G2" t="s">
        <v>77</v>
      </c>
      <c r="H2">
        <f>SUMIFS(multi_cap_new_annual_comb!F:F,multi_cap_new_annual_comb!A:A,A2,multi_cap_new_annual_comb!B:B,B2,multi_cap_new_annual_comb!C:C,C2,multi_cap_new_annual_comb!E:E,"average",multi_cap_new_annual_comb!F:F,"&gt;0")*SUMIFS(mi_calc!D:D,mi_calc!A:A,VLOOKUP(C2,mapping!$B$2:$C$18,2,0),mi_calc!B:B,F2,mi_calc!C:C,"average")/1000</f>
        <v>0</v>
      </c>
      <c r="I2">
        <f>SUMIFS(multi_cap_new_annual_comb!G:G,multi_cap_new_annual_comb!A:A,A2,multi_cap_new_annual_comb!B:B,B2,multi_cap_new_annual_comb!C:C,C2,multi_cap_new_annual_comb!E:E,"average",multi_cap_new_annual_comb!G:G,"&gt;0")*SUMIFS(mi_calc!D:D,mi_calc!A:A,VLOOKUP(C2,mapping!$B$2:$C$18,2,0),mi_calc!B:B,F2,mi_calc!C:C,"average")/1000</f>
        <v>0</v>
      </c>
    </row>
    <row r="3" spans="1:9">
      <c r="A3">
        <v>2025</v>
      </c>
      <c r="B3" t="s">
        <v>21</v>
      </c>
      <c r="C3" t="s">
        <v>3</v>
      </c>
      <c r="D3" t="str">
        <f>VLOOKUP(C3,mapping!$B$2:$D$18,3,0)</f>
        <v>Biomass</v>
      </c>
      <c r="E3" t="s">
        <v>74</v>
      </c>
      <c r="F3" t="s">
        <v>66</v>
      </c>
      <c r="G3" t="s">
        <v>77</v>
      </c>
      <c r="H3">
        <f>SUMIFS(multi_cap_new_annual_comb!F:F,multi_cap_new_annual_comb!A:A,A3,multi_cap_new_annual_comb!B:B,B3,multi_cap_new_annual_comb!C:C,C3,multi_cap_new_annual_comb!E:E,"average",multi_cap_new_annual_comb!F:F,"&gt;0")*SUMIFS(mi_calc!D:D,mi_calc!A:A,VLOOKUP(C3,mapping!$B$2:$C$18,2,0),mi_calc!B:B,F3,mi_calc!C:C,"average")/1000</f>
        <v>0</v>
      </c>
      <c r="I3">
        <f>SUMIFS(multi_cap_new_annual_comb!G:G,multi_cap_new_annual_comb!A:A,A3,multi_cap_new_annual_comb!B:B,B3,multi_cap_new_annual_comb!C:C,C3,multi_cap_new_annual_comb!E:E,"average",multi_cap_new_annual_comb!G:G,"&gt;0")*SUMIFS(mi_calc!D:D,mi_calc!A:A,VLOOKUP(C3,mapping!$B$2:$C$18,2,0),mi_calc!B:B,F3,mi_calc!C:C,"average")/1000</f>
        <v>0</v>
      </c>
    </row>
    <row r="4" spans="1:9">
      <c r="A4">
        <v>2025</v>
      </c>
      <c r="B4" t="s">
        <v>21</v>
      </c>
      <c r="C4" t="s">
        <v>3</v>
      </c>
      <c r="D4" t="str">
        <f>VLOOKUP(C4,mapping!$B$2:$D$18,3,0)</f>
        <v>Biomass</v>
      </c>
      <c r="E4" t="s">
        <v>74</v>
      </c>
      <c r="F4" t="s">
        <v>54</v>
      </c>
      <c r="G4" t="s">
        <v>77</v>
      </c>
      <c r="H4">
        <f>SUMIFS(multi_cap_new_annual_comb!F:F,multi_cap_new_annual_comb!A:A,A4,multi_cap_new_annual_comb!B:B,B4,multi_cap_new_annual_comb!C:C,C4,multi_cap_new_annual_comb!E:E,"average",multi_cap_new_annual_comb!F:F,"&gt;0")*SUMIFS(mi_calc!D:D,mi_calc!A:A,VLOOKUP(C4,mapping!$B$2:$C$18,2,0),mi_calc!B:B,F4,mi_calc!C:C,"average")/1000</f>
        <v>0</v>
      </c>
      <c r="I4">
        <f>SUMIFS(multi_cap_new_annual_comb!G:G,multi_cap_new_annual_comb!A:A,A4,multi_cap_new_annual_comb!B:B,B4,multi_cap_new_annual_comb!C:C,C4,multi_cap_new_annual_comb!E:E,"average",multi_cap_new_annual_comb!G:G,"&gt;0")*SUMIFS(mi_calc!D:D,mi_calc!A:A,VLOOKUP(C4,mapping!$B$2:$C$18,2,0),mi_calc!B:B,F4,mi_calc!C:C,"average")/1000</f>
        <v>0</v>
      </c>
    </row>
    <row r="5" spans="1:9">
      <c r="A5">
        <v>2025</v>
      </c>
      <c r="B5" t="s">
        <v>21</v>
      </c>
      <c r="C5" t="s">
        <v>3</v>
      </c>
      <c r="D5" t="str">
        <f>VLOOKUP(C5,mapping!$B$2:$D$18,3,0)</f>
        <v>Biomass</v>
      </c>
      <c r="E5" t="s">
        <v>74</v>
      </c>
      <c r="F5" t="s">
        <v>46</v>
      </c>
      <c r="G5" t="s">
        <v>77</v>
      </c>
      <c r="H5">
        <f>SUMIFS(multi_cap_new_annual_comb!F:F,multi_cap_new_annual_comb!A:A,A5,multi_cap_new_annual_comb!B:B,B5,multi_cap_new_annual_comb!C:C,C5,multi_cap_new_annual_comb!E:E,"average",multi_cap_new_annual_comb!F:F,"&gt;0")*SUMIFS(mi_calc!D:D,mi_calc!A:A,VLOOKUP(C5,mapping!$B$2:$C$18,2,0),mi_calc!B:B,F5,mi_calc!C:C,"average")/1000</f>
        <v>0</v>
      </c>
      <c r="I5">
        <f>SUMIFS(multi_cap_new_annual_comb!G:G,multi_cap_new_annual_comb!A:A,A5,multi_cap_new_annual_comb!B:B,B5,multi_cap_new_annual_comb!C:C,C5,multi_cap_new_annual_comb!E:E,"average",multi_cap_new_annual_comb!G:G,"&gt;0")*SUMIFS(mi_calc!D:D,mi_calc!A:A,VLOOKUP(C5,mapping!$B$2:$C$18,2,0),mi_calc!B:B,F5,mi_calc!C:C,"average")/1000</f>
        <v>0</v>
      </c>
    </row>
    <row r="6" spans="1:9">
      <c r="A6">
        <v>2025</v>
      </c>
      <c r="B6" t="s">
        <v>21</v>
      </c>
      <c r="C6" t="s">
        <v>3</v>
      </c>
      <c r="D6" t="str">
        <f>VLOOKUP(C6,mapping!$B$2:$D$18,3,0)</f>
        <v>Biomass</v>
      </c>
      <c r="E6" t="s">
        <v>74</v>
      </c>
      <c r="F6" t="s">
        <v>50</v>
      </c>
      <c r="G6" t="s">
        <v>77</v>
      </c>
      <c r="H6">
        <f>SUMIFS(multi_cap_new_annual_comb!F:F,multi_cap_new_annual_comb!A:A,A6,multi_cap_new_annual_comb!B:B,B6,multi_cap_new_annual_comb!C:C,C6,multi_cap_new_annual_comb!E:E,"average",multi_cap_new_annual_comb!F:F,"&gt;0")*SUMIFS(mi_calc!D:D,mi_calc!A:A,VLOOKUP(C6,mapping!$B$2:$C$18,2,0),mi_calc!B:B,F6,mi_calc!C:C,"average")/1000</f>
        <v>0</v>
      </c>
      <c r="I6">
        <f>SUMIFS(multi_cap_new_annual_comb!G:G,multi_cap_new_annual_comb!A:A,A6,multi_cap_new_annual_comb!B:B,B6,multi_cap_new_annual_comb!C:C,C6,multi_cap_new_annual_comb!E:E,"average",multi_cap_new_annual_comb!G:G,"&gt;0")*SUMIFS(mi_calc!D:D,mi_calc!A:A,VLOOKUP(C6,mapping!$B$2:$C$18,2,0),mi_calc!B:B,F6,mi_calc!C:C,"average")/1000</f>
        <v>0</v>
      </c>
    </row>
    <row r="7" spans="1:9">
      <c r="A7">
        <v>2025</v>
      </c>
      <c r="B7" t="s">
        <v>21</v>
      </c>
      <c r="C7" t="s">
        <v>3</v>
      </c>
      <c r="D7" t="str">
        <f>VLOOKUP(C7,mapping!$B$2:$D$18,3,0)</f>
        <v>Biomass</v>
      </c>
      <c r="E7" t="s">
        <v>74</v>
      </c>
      <c r="F7" t="s">
        <v>61</v>
      </c>
      <c r="G7" t="s">
        <v>77</v>
      </c>
      <c r="H7">
        <f>SUMIFS(multi_cap_new_annual_comb!F:F,multi_cap_new_annual_comb!A:A,A7,multi_cap_new_annual_comb!B:B,B7,multi_cap_new_annual_comb!C:C,C7,multi_cap_new_annual_comb!E:E,"average",multi_cap_new_annual_comb!F:F,"&gt;0")*SUMIFS(mi_calc!D:D,mi_calc!A:A,VLOOKUP(C7,mapping!$B$2:$C$18,2,0),mi_calc!B:B,F7,mi_calc!C:C,"average")/1000</f>
        <v>0</v>
      </c>
      <c r="I7">
        <f>SUMIFS(multi_cap_new_annual_comb!G:G,multi_cap_new_annual_comb!A:A,A7,multi_cap_new_annual_comb!B:B,B7,multi_cap_new_annual_comb!C:C,C7,multi_cap_new_annual_comb!E:E,"average",multi_cap_new_annual_comb!G:G,"&gt;0")*SUMIFS(mi_calc!D:D,mi_calc!A:A,VLOOKUP(C7,mapping!$B$2:$C$18,2,0),mi_calc!B:B,F7,mi_calc!C:C,"average")/1000</f>
        <v>0</v>
      </c>
    </row>
    <row r="8" spans="1:9">
      <c r="A8">
        <v>2025</v>
      </c>
      <c r="B8" t="s">
        <v>21</v>
      </c>
      <c r="C8" t="s">
        <v>3</v>
      </c>
      <c r="D8" t="str">
        <f>VLOOKUP(C8,mapping!$B$2:$D$18,3,0)</f>
        <v>Biomass</v>
      </c>
      <c r="E8" t="s">
        <v>74</v>
      </c>
      <c r="F8" t="s">
        <v>67</v>
      </c>
      <c r="G8" t="s">
        <v>77</v>
      </c>
      <c r="H8">
        <f>SUMIFS(multi_cap_new_annual_comb!F:F,multi_cap_new_annual_comb!A:A,A8,multi_cap_new_annual_comb!B:B,B8,multi_cap_new_annual_comb!C:C,C8,multi_cap_new_annual_comb!E:E,"average",multi_cap_new_annual_comb!F:F,"&gt;0")*SUMIFS(mi_calc!D:D,mi_calc!A:A,VLOOKUP(C8,mapping!$B$2:$C$18,2,0),mi_calc!B:B,F8,mi_calc!C:C,"average")/1000</f>
        <v>0</v>
      </c>
      <c r="I8">
        <f>SUMIFS(multi_cap_new_annual_comb!G:G,multi_cap_new_annual_comb!A:A,A8,multi_cap_new_annual_comb!B:B,B8,multi_cap_new_annual_comb!C:C,C8,multi_cap_new_annual_comb!E:E,"average",multi_cap_new_annual_comb!G:G,"&gt;0")*SUMIFS(mi_calc!D:D,mi_calc!A:A,VLOOKUP(C8,mapping!$B$2:$C$18,2,0),mi_calc!B:B,F8,mi_calc!C:C,"average")/1000</f>
        <v>0</v>
      </c>
    </row>
    <row r="9" spans="1:9">
      <c r="A9">
        <v>2025</v>
      </c>
      <c r="B9" t="s">
        <v>21</v>
      </c>
      <c r="C9" t="s">
        <v>3</v>
      </c>
      <c r="D9" t="str">
        <f>VLOOKUP(C9,mapping!$B$2:$D$18,3,0)</f>
        <v>Biomass</v>
      </c>
      <c r="E9" t="s">
        <v>74</v>
      </c>
      <c r="F9" t="s">
        <v>52</v>
      </c>
      <c r="G9" t="s">
        <v>77</v>
      </c>
      <c r="H9">
        <f>SUMIFS(multi_cap_new_annual_comb!F:F,multi_cap_new_annual_comb!A:A,A9,multi_cap_new_annual_comb!B:B,B9,multi_cap_new_annual_comb!C:C,C9,multi_cap_new_annual_comb!E:E,"average",multi_cap_new_annual_comb!F:F,"&gt;0")*SUMIFS(mi_calc!D:D,mi_calc!A:A,VLOOKUP(C9,mapping!$B$2:$C$18,2,0),mi_calc!B:B,F9,mi_calc!C:C,"average")/1000</f>
        <v>0</v>
      </c>
      <c r="I9">
        <f>SUMIFS(multi_cap_new_annual_comb!G:G,multi_cap_new_annual_comb!A:A,A9,multi_cap_new_annual_comb!B:B,B9,multi_cap_new_annual_comb!C:C,C9,multi_cap_new_annual_comb!E:E,"average",multi_cap_new_annual_comb!G:G,"&gt;0")*SUMIFS(mi_calc!D:D,mi_calc!A:A,VLOOKUP(C9,mapping!$B$2:$C$18,2,0),mi_calc!B:B,F9,mi_calc!C:C,"average")/1000</f>
        <v>0</v>
      </c>
    </row>
    <row r="10" spans="1:9">
      <c r="A10">
        <v>2025</v>
      </c>
      <c r="B10" t="s">
        <v>21</v>
      </c>
      <c r="C10" t="s">
        <v>3</v>
      </c>
      <c r="D10" t="str">
        <f>VLOOKUP(C10,mapping!$B$2:$D$18,3,0)</f>
        <v>Biomass</v>
      </c>
      <c r="E10" t="s">
        <v>74</v>
      </c>
      <c r="F10" t="s">
        <v>56</v>
      </c>
      <c r="G10" t="s">
        <v>77</v>
      </c>
      <c r="H10">
        <f>SUMIFS(multi_cap_new_annual_comb!F:F,multi_cap_new_annual_comb!A:A,A10,multi_cap_new_annual_comb!B:B,B10,multi_cap_new_annual_comb!C:C,C10,multi_cap_new_annual_comb!E:E,"average",multi_cap_new_annual_comb!F:F,"&gt;0")*SUMIFS(mi_calc!D:D,mi_calc!A:A,VLOOKUP(C10,mapping!$B$2:$C$18,2,0),mi_calc!B:B,F10,mi_calc!C:C,"average")/1000</f>
        <v>0</v>
      </c>
      <c r="I10">
        <f>SUMIFS(multi_cap_new_annual_comb!G:G,multi_cap_new_annual_comb!A:A,A10,multi_cap_new_annual_comb!B:B,B10,multi_cap_new_annual_comb!C:C,C10,multi_cap_new_annual_comb!E:E,"average",multi_cap_new_annual_comb!G:G,"&gt;0")*SUMIFS(mi_calc!D:D,mi_calc!A:A,VLOOKUP(C10,mapping!$B$2:$C$18,2,0),mi_calc!B:B,F10,mi_calc!C:C,"average")/1000</f>
        <v>0</v>
      </c>
    </row>
    <row r="11" spans="1:9">
      <c r="A11">
        <v>2025</v>
      </c>
      <c r="B11" t="s">
        <v>21</v>
      </c>
      <c r="C11" t="s">
        <v>3</v>
      </c>
      <c r="D11" t="str">
        <f>VLOOKUP(C11,mapping!$B$2:$D$18,3,0)</f>
        <v>Biomass</v>
      </c>
      <c r="E11" t="s">
        <v>74</v>
      </c>
      <c r="F11" t="s">
        <v>59</v>
      </c>
      <c r="G11" t="s">
        <v>77</v>
      </c>
      <c r="H11">
        <f>SUMIFS(multi_cap_new_annual_comb!F:F,multi_cap_new_annual_comb!A:A,A11,multi_cap_new_annual_comb!B:B,B11,multi_cap_new_annual_comb!C:C,C11,multi_cap_new_annual_comb!E:E,"average",multi_cap_new_annual_comb!F:F,"&gt;0")*SUMIFS(mi_calc!D:D,mi_calc!A:A,VLOOKUP(C11,mapping!$B$2:$C$18,2,0),mi_calc!B:B,F11,mi_calc!C:C,"average")/1000</f>
        <v>0</v>
      </c>
      <c r="I11">
        <f>SUMIFS(multi_cap_new_annual_comb!G:G,multi_cap_new_annual_comb!A:A,A11,multi_cap_new_annual_comb!B:B,B11,multi_cap_new_annual_comb!C:C,C11,multi_cap_new_annual_comb!E:E,"average",multi_cap_new_annual_comb!G:G,"&gt;0")*SUMIFS(mi_calc!D:D,mi_calc!A:A,VLOOKUP(C11,mapping!$B$2:$C$18,2,0),mi_calc!B:B,F11,mi_calc!C:C,"average")/1000</f>
        <v>0</v>
      </c>
    </row>
    <row r="12" spans="1:9">
      <c r="A12">
        <v>2025</v>
      </c>
      <c r="B12" t="s">
        <v>21</v>
      </c>
      <c r="C12" t="s">
        <v>3</v>
      </c>
      <c r="D12" t="str">
        <f>VLOOKUP(C12,mapping!$B$2:$D$18,3,0)</f>
        <v>Biomass</v>
      </c>
      <c r="E12" t="s">
        <v>74</v>
      </c>
      <c r="F12" t="s">
        <v>55</v>
      </c>
      <c r="G12" t="s">
        <v>77</v>
      </c>
      <c r="H12">
        <f>SUMIFS(multi_cap_new_annual_comb!F:F,multi_cap_new_annual_comb!A:A,A12,multi_cap_new_annual_comb!B:B,B12,multi_cap_new_annual_comb!C:C,C12,multi_cap_new_annual_comb!E:E,"average",multi_cap_new_annual_comb!F:F,"&gt;0")*SUMIFS(mi_calc!D:D,mi_calc!A:A,VLOOKUP(C12,mapping!$B$2:$C$18,2,0),mi_calc!B:B,F12,mi_calc!C:C,"average")/1000</f>
        <v>0</v>
      </c>
      <c r="I12">
        <f>SUMIFS(multi_cap_new_annual_comb!G:G,multi_cap_new_annual_comb!A:A,A12,multi_cap_new_annual_comb!B:B,B12,multi_cap_new_annual_comb!C:C,C12,multi_cap_new_annual_comb!E:E,"average",multi_cap_new_annual_comb!G:G,"&gt;0")*SUMIFS(mi_calc!D:D,mi_calc!A:A,VLOOKUP(C12,mapping!$B$2:$C$18,2,0),mi_calc!B:B,F12,mi_calc!C:C,"average")/1000</f>
        <v>0</v>
      </c>
    </row>
    <row r="13" spans="1:9">
      <c r="A13">
        <v>2025</v>
      </c>
      <c r="B13" t="s">
        <v>21</v>
      </c>
      <c r="C13" t="s">
        <v>3</v>
      </c>
      <c r="D13" t="str">
        <f>VLOOKUP(C13,mapping!$B$2:$D$18,3,0)</f>
        <v>Biomass</v>
      </c>
      <c r="E13" t="s">
        <v>74</v>
      </c>
      <c r="F13" t="s">
        <v>47</v>
      </c>
      <c r="G13" t="s">
        <v>77</v>
      </c>
      <c r="H13">
        <f>SUMIFS(multi_cap_new_annual_comb!F:F,multi_cap_new_annual_comb!A:A,A13,multi_cap_new_annual_comb!B:B,B13,multi_cap_new_annual_comb!C:C,C13,multi_cap_new_annual_comb!E:E,"average",multi_cap_new_annual_comb!F:F,"&gt;0")*SUMIFS(mi_calc!D:D,mi_calc!A:A,VLOOKUP(C13,mapping!$B$2:$C$18,2,0),mi_calc!B:B,F13,mi_calc!C:C,"average")/1000</f>
        <v>0</v>
      </c>
      <c r="I13">
        <f>SUMIFS(multi_cap_new_annual_comb!G:G,multi_cap_new_annual_comb!A:A,A13,multi_cap_new_annual_comb!B:B,B13,multi_cap_new_annual_comb!C:C,C13,multi_cap_new_annual_comb!E:E,"average",multi_cap_new_annual_comb!G:G,"&gt;0")*SUMIFS(mi_calc!D:D,mi_calc!A:A,VLOOKUP(C13,mapping!$B$2:$C$18,2,0),mi_calc!B:B,F13,mi_calc!C:C,"average")/1000</f>
        <v>0</v>
      </c>
    </row>
    <row r="14" spans="1:9">
      <c r="A14">
        <v>2025</v>
      </c>
      <c r="B14" t="s">
        <v>21</v>
      </c>
      <c r="C14" t="s">
        <v>3</v>
      </c>
      <c r="D14" t="str">
        <f>VLOOKUP(C14,mapping!$B$2:$D$18,3,0)</f>
        <v>Biomass</v>
      </c>
      <c r="E14" t="s">
        <v>74</v>
      </c>
      <c r="F14" t="s">
        <v>60</v>
      </c>
      <c r="G14" t="s">
        <v>77</v>
      </c>
      <c r="H14">
        <f>SUMIFS(multi_cap_new_annual_comb!F:F,multi_cap_new_annual_comb!A:A,A14,multi_cap_new_annual_comb!B:B,B14,multi_cap_new_annual_comb!C:C,C14,multi_cap_new_annual_comb!E:E,"average",multi_cap_new_annual_comb!F:F,"&gt;0")*SUMIFS(mi_calc!D:D,mi_calc!A:A,VLOOKUP(C14,mapping!$B$2:$C$18,2,0),mi_calc!B:B,F14,mi_calc!C:C,"average")/1000</f>
        <v>0</v>
      </c>
      <c r="I14">
        <f>SUMIFS(multi_cap_new_annual_comb!G:G,multi_cap_new_annual_comb!A:A,A14,multi_cap_new_annual_comb!B:B,B14,multi_cap_new_annual_comb!C:C,C14,multi_cap_new_annual_comb!E:E,"average",multi_cap_new_annual_comb!G:G,"&gt;0")*SUMIFS(mi_calc!D:D,mi_calc!A:A,VLOOKUP(C14,mapping!$B$2:$C$18,2,0),mi_calc!B:B,F14,mi_calc!C:C,"average")/1000</f>
        <v>0</v>
      </c>
    </row>
    <row r="15" spans="1:9">
      <c r="A15">
        <v>2025</v>
      </c>
      <c r="B15" t="s">
        <v>21</v>
      </c>
      <c r="C15" t="s">
        <v>3</v>
      </c>
      <c r="D15" t="str">
        <f>VLOOKUP(C15,mapping!$B$2:$D$18,3,0)</f>
        <v>Biomass</v>
      </c>
      <c r="E15" t="s">
        <v>74</v>
      </c>
      <c r="F15" t="s">
        <v>48</v>
      </c>
      <c r="G15" t="s">
        <v>77</v>
      </c>
      <c r="H15">
        <f>SUMIFS(multi_cap_new_annual_comb!F:F,multi_cap_new_annual_comb!A:A,A15,multi_cap_new_annual_comb!B:B,B15,multi_cap_new_annual_comb!C:C,C15,multi_cap_new_annual_comb!E:E,"average",multi_cap_new_annual_comb!F:F,"&gt;0")*SUMIFS(mi_calc!D:D,mi_calc!A:A,VLOOKUP(C15,mapping!$B$2:$C$18,2,0),mi_calc!B:B,F15,mi_calc!C:C,"average")/1000</f>
        <v>0</v>
      </c>
      <c r="I15">
        <f>SUMIFS(multi_cap_new_annual_comb!G:G,multi_cap_new_annual_comb!A:A,A15,multi_cap_new_annual_comb!B:B,B15,multi_cap_new_annual_comb!C:C,C15,multi_cap_new_annual_comb!E:E,"average",multi_cap_new_annual_comb!G:G,"&gt;0")*SUMIFS(mi_calc!D:D,mi_calc!A:A,VLOOKUP(C15,mapping!$B$2:$C$18,2,0),mi_calc!B:B,F15,mi_calc!C:C,"average")/1000</f>
        <v>0</v>
      </c>
    </row>
    <row r="16" spans="1:9">
      <c r="A16">
        <v>2025</v>
      </c>
      <c r="B16" t="s">
        <v>21</v>
      </c>
      <c r="C16" t="s">
        <v>3</v>
      </c>
      <c r="D16" t="str">
        <f>VLOOKUP(C16,mapping!$B$2:$D$18,3,0)</f>
        <v>Biomass</v>
      </c>
      <c r="E16" t="s">
        <v>74</v>
      </c>
      <c r="F16" t="s">
        <v>62</v>
      </c>
      <c r="G16" t="s">
        <v>77</v>
      </c>
      <c r="H16">
        <f>SUMIFS(multi_cap_new_annual_comb!F:F,multi_cap_new_annual_comb!A:A,A16,multi_cap_new_annual_comb!B:B,B16,multi_cap_new_annual_comb!C:C,C16,multi_cap_new_annual_comb!E:E,"average",multi_cap_new_annual_comb!F:F,"&gt;0")*SUMIFS(mi_calc!D:D,mi_calc!A:A,VLOOKUP(C16,mapping!$B$2:$C$18,2,0),mi_calc!B:B,F16,mi_calc!C:C,"average")/1000</f>
        <v>0</v>
      </c>
      <c r="I16">
        <f>SUMIFS(multi_cap_new_annual_comb!G:G,multi_cap_new_annual_comb!A:A,A16,multi_cap_new_annual_comb!B:B,B16,multi_cap_new_annual_comb!C:C,C16,multi_cap_new_annual_comb!E:E,"average",multi_cap_new_annual_comb!G:G,"&gt;0")*SUMIFS(mi_calc!D:D,mi_calc!A:A,VLOOKUP(C16,mapping!$B$2:$C$18,2,0),mi_calc!B:B,F16,mi_calc!C:C,"average")/1000</f>
        <v>0</v>
      </c>
    </row>
    <row r="17" spans="1:9">
      <c r="A17">
        <v>2025</v>
      </c>
      <c r="B17" t="s">
        <v>21</v>
      </c>
      <c r="C17" t="s">
        <v>3</v>
      </c>
      <c r="D17" t="str">
        <f>VLOOKUP(C17,mapping!$B$2:$D$18,3,0)</f>
        <v>Biomass</v>
      </c>
      <c r="E17" t="s">
        <v>74</v>
      </c>
      <c r="F17" t="s">
        <v>63</v>
      </c>
      <c r="G17" t="s">
        <v>77</v>
      </c>
      <c r="H17">
        <f>SUMIFS(multi_cap_new_annual_comb!F:F,multi_cap_new_annual_comb!A:A,A17,multi_cap_new_annual_comb!B:B,B17,multi_cap_new_annual_comb!C:C,C17,multi_cap_new_annual_comb!E:E,"average",multi_cap_new_annual_comb!F:F,"&gt;0")*SUMIFS(mi_calc!D:D,mi_calc!A:A,VLOOKUP(C17,mapping!$B$2:$C$18,2,0),mi_calc!B:B,F17,mi_calc!C:C,"average")/1000</f>
        <v>0</v>
      </c>
      <c r="I17">
        <f>SUMIFS(multi_cap_new_annual_comb!G:G,multi_cap_new_annual_comb!A:A,A17,multi_cap_new_annual_comb!B:B,B17,multi_cap_new_annual_comb!C:C,C17,multi_cap_new_annual_comb!E:E,"average",multi_cap_new_annual_comb!G:G,"&gt;0")*SUMIFS(mi_calc!D:D,mi_calc!A:A,VLOOKUP(C17,mapping!$B$2:$C$18,2,0),mi_calc!B:B,F17,mi_calc!C:C,"average")/1000</f>
        <v>0</v>
      </c>
    </row>
    <row r="18" spans="1:9">
      <c r="A18">
        <v>2025</v>
      </c>
      <c r="B18" t="s">
        <v>21</v>
      </c>
      <c r="C18" t="s">
        <v>3</v>
      </c>
      <c r="D18" t="str">
        <f>VLOOKUP(C18,mapping!$B$2:$D$18,3,0)</f>
        <v>Biomass</v>
      </c>
      <c r="E18" t="s">
        <v>74</v>
      </c>
      <c r="F18" t="s">
        <v>45</v>
      </c>
      <c r="G18" t="s">
        <v>77</v>
      </c>
      <c r="H18">
        <f>SUMIFS(multi_cap_new_annual_comb!F:F,multi_cap_new_annual_comb!A:A,A18,multi_cap_new_annual_comb!B:B,B18,multi_cap_new_annual_comb!C:C,C18,multi_cap_new_annual_comb!E:E,"average",multi_cap_new_annual_comb!F:F,"&gt;0")*SUMIFS(mi_calc!D:D,mi_calc!A:A,VLOOKUP(C18,mapping!$B$2:$C$18,2,0),mi_calc!B:B,F18,mi_calc!C:C,"average")/1000</f>
        <v>0</v>
      </c>
      <c r="I18">
        <f>SUMIFS(multi_cap_new_annual_comb!G:G,multi_cap_new_annual_comb!A:A,A18,multi_cap_new_annual_comb!B:B,B18,multi_cap_new_annual_comb!C:C,C18,multi_cap_new_annual_comb!E:E,"average",multi_cap_new_annual_comb!G:G,"&gt;0")*SUMIFS(mi_calc!D:D,mi_calc!A:A,VLOOKUP(C18,mapping!$B$2:$C$18,2,0),mi_calc!B:B,F18,mi_calc!C:C,"average")/1000</f>
        <v>0</v>
      </c>
    </row>
    <row r="19" spans="1:9">
      <c r="A19">
        <v>2025</v>
      </c>
      <c r="B19" t="s">
        <v>21</v>
      </c>
      <c r="C19" t="s">
        <v>3</v>
      </c>
      <c r="D19" t="str">
        <f>VLOOKUP(C19,mapping!$B$2:$D$18,3,0)</f>
        <v>Biomass</v>
      </c>
      <c r="E19" t="s">
        <v>74</v>
      </c>
      <c r="F19" t="s">
        <v>58</v>
      </c>
      <c r="G19" t="s">
        <v>77</v>
      </c>
      <c r="H19">
        <f>SUMIFS(multi_cap_new_annual_comb!F:F,multi_cap_new_annual_comb!A:A,A19,multi_cap_new_annual_comb!B:B,B19,multi_cap_new_annual_comb!C:C,C19,multi_cap_new_annual_comb!E:E,"average",multi_cap_new_annual_comb!F:F,"&gt;0")*SUMIFS(mi_calc!D:D,mi_calc!A:A,VLOOKUP(C19,mapping!$B$2:$C$18,2,0),mi_calc!B:B,F19,mi_calc!C:C,"average")/1000</f>
        <v>0</v>
      </c>
      <c r="I19">
        <f>SUMIFS(multi_cap_new_annual_comb!G:G,multi_cap_new_annual_comb!A:A,A19,multi_cap_new_annual_comb!B:B,B19,multi_cap_new_annual_comb!C:C,C19,multi_cap_new_annual_comb!E:E,"average",multi_cap_new_annual_comb!G:G,"&gt;0")*SUMIFS(mi_calc!D:D,mi_calc!A:A,VLOOKUP(C19,mapping!$B$2:$C$18,2,0),mi_calc!B:B,F19,mi_calc!C:C,"average")/1000</f>
        <v>0</v>
      </c>
    </row>
    <row r="20" spans="1:9">
      <c r="A20">
        <v>2025</v>
      </c>
      <c r="B20" t="s">
        <v>21</v>
      </c>
      <c r="C20" t="s">
        <v>3</v>
      </c>
      <c r="D20" t="str">
        <f>VLOOKUP(C20,mapping!$B$2:$D$18,3,0)</f>
        <v>Biomass</v>
      </c>
      <c r="E20" t="s">
        <v>74</v>
      </c>
      <c r="F20" t="s">
        <v>53</v>
      </c>
      <c r="G20" t="s">
        <v>77</v>
      </c>
      <c r="H20">
        <f>SUMIFS(multi_cap_new_annual_comb!F:F,multi_cap_new_annual_comb!A:A,A20,multi_cap_new_annual_comb!B:B,B20,multi_cap_new_annual_comb!C:C,C20,multi_cap_new_annual_comb!E:E,"average",multi_cap_new_annual_comb!F:F,"&gt;0")*SUMIFS(mi_calc!D:D,mi_calc!A:A,VLOOKUP(C20,mapping!$B$2:$C$18,2,0),mi_calc!B:B,F20,mi_calc!C:C,"average")/1000</f>
        <v>0</v>
      </c>
      <c r="I20">
        <f>SUMIFS(multi_cap_new_annual_comb!G:G,multi_cap_new_annual_comb!A:A,A20,multi_cap_new_annual_comb!B:B,B20,multi_cap_new_annual_comb!C:C,C20,multi_cap_new_annual_comb!E:E,"average",multi_cap_new_annual_comb!G:G,"&gt;0")*SUMIFS(mi_calc!D:D,mi_calc!A:A,VLOOKUP(C20,mapping!$B$2:$C$18,2,0),mi_calc!B:B,F20,mi_calc!C:C,"average")/1000</f>
        <v>0</v>
      </c>
    </row>
    <row r="21" spans="1:9">
      <c r="A21">
        <v>2025</v>
      </c>
      <c r="B21" t="s">
        <v>21</v>
      </c>
      <c r="C21" t="s">
        <v>3</v>
      </c>
      <c r="D21" t="str">
        <f>VLOOKUP(C21,mapping!$B$2:$D$18,3,0)</f>
        <v>Biomass</v>
      </c>
      <c r="E21" t="s">
        <v>74</v>
      </c>
      <c r="F21" t="s">
        <v>64</v>
      </c>
      <c r="G21" t="s">
        <v>77</v>
      </c>
      <c r="H21">
        <f>SUMIFS(multi_cap_new_annual_comb!F:F,multi_cap_new_annual_comb!A:A,A21,multi_cap_new_annual_comb!B:B,B21,multi_cap_new_annual_comb!C:C,C21,multi_cap_new_annual_comb!E:E,"average",multi_cap_new_annual_comb!F:F,"&gt;0")*SUMIFS(mi_calc!D:D,mi_calc!A:A,VLOOKUP(C21,mapping!$B$2:$C$18,2,0),mi_calc!B:B,F21,mi_calc!C:C,"average")/1000</f>
        <v>0</v>
      </c>
      <c r="I21">
        <f>SUMIFS(multi_cap_new_annual_comb!G:G,multi_cap_new_annual_comb!A:A,A21,multi_cap_new_annual_comb!B:B,B21,multi_cap_new_annual_comb!C:C,C21,multi_cap_new_annual_comb!E:E,"average",multi_cap_new_annual_comb!G:G,"&gt;0")*SUMIFS(mi_calc!D:D,mi_calc!A:A,VLOOKUP(C21,mapping!$B$2:$C$18,2,0),mi_calc!B:B,F21,mi_calc!C:C,"average")/1000</f>
        <v>0</v>
      </c>
    </row>
    <row r="22" spans="1:9">
      <c r="A22">
        <v>2025</v>
      </c>
      <c r="B22" t="s">
        <v>21</v>
      </c>
      <c r="C22" t="s">
        <v>3</v>
      </c>
      <c r="D22" t="str">
        <f>VLOOKUP(C22,mapping!$B$2:$D$18,3,0)</f>
        <v>Biomass</v>
      </c>
      <c r="E22" t="s">
        <v>74</v>
      </c>
      <c r="F22" t="s">
        <v>49</v>
      </c>
      <c r="G22" t="s">
        <v>77</v>
      </c>
      <c r="H22">
        <f>SUMIFS(multi_cap_new_annual_comb!F:F,multi_cap_new_annual_comb!A:A,A22,multi_cap_new_annual_comb!B:B,B22,multi_cap_new_annual_comb!C:C,C22,multi_cap_new_annual_comb!E:E,"average",multi_cap_new_annual_comb!F:F,"&gt;0")*SUMIFS(mi_calc!D:D,mi_calc!A:A,VLOOKUP(C22,mapping!$B$2:$C$18,2,0),mi_calc!B:B,F22,mi_calc!C:C,"average")/1000</f>
        <v>0</v>
      </c>
      <c r="I22">
        <f>SUMIFS(multi_cap_new_annual_comb!G:G,multi_cap_new_annual_comb!A:A,A22,multi_cap_new_annual_comb!B:B,B22,multi_cap_new_annual_comb!C:C,C22,multi_cap_new_annual_comb!E:E,"average",multi_cap_new_annual_comb!G:G,"&gt;0")*SUMIFS(mi_calc!D:D,mi_calc!A:A,VLOOKUP(C22,mapping!$B$2:$C$18,2,0),mi_calc!B:B,F22,mi_calc!C:C,"average")/1000</f>
        <v>0</v>
      </c>
    </row>
    <row r="23" spans="1:9">
      <c r="A23">
        <v>2025</v>
      </c>
      <c r="B23" t="s">
        <v>21</v>
      </c>
      <c r="C23" t="s">
        <v>3</v>
      </c>
      <c r="D23" t="str">
        <f>VLOOKUP(C23,mapping!$B$2:$D$18,3,0)</f>
        <v>Biomass</v>
      </c>
      <c r="E23" t="s">
        <v>74</v>
      </c>
      <c r="F23" t="s">
        <v>65</v>
      </c>
      <c r="G23" t="s">
        <v>77</v>
      </c>
      <c r="H23">
        <f>SUMIFS(multi_cap_new_annual_comb!F:F,multi_cap_new_annual_comb!A:A,A23,multi_cap_new_annual_comb!B:B,B23,multi_cap_new_annual_comb!C:C,C23,multi_cap_new_annual_comb!E:E,"average",multi_cap_new_annual_comb!F:F,"&gt;0")*SUMIFS(mi_calc!D:D,mi_calc!A:A,VLOOKUP(C23,mapping!$B$2:$C$18,2,0),mi_calc!B:B,F23,mi_calc!C:C,"average")/1000</f>
        <v>0</v>
      </c>
      <c r="I23">
        <f>SUMIFS(multi_cap_new_annual_comb!G:G,multi_cap_new_annual_comb!A:A,A23,multi_cap_new_annual_comb!B:B,B23,multi_cap_new_annual_comb!C:C,C23,multi_cap_new_annual_comb!E:E,"average",multi_cap_new_annual_comb!G:G,"&gt;0")*SUMIFS(mi_calc!D:D,mi_calc!A:A,VLOOKUP(C23,mapping!$B$2:$C$18,2,0),mi_calc!B:B,F23,mi_calc!C:C,"average")/1000</f>
        <v>0</v>
      </c>
    </row>
    <row r="24" spans="1:9">
      <c r="A24">
        <v>2025</v>
      </c>
      <c r="B24" t="s">
        <v>21</v>
      </c>
      <c r="C24" t="s">
        <v>3</v>
      </c>
      <c r="D24" t="str">
        <f>VLOOKUP(C24,mapping!$B$2:$D$18,3,0)</f>
        <v>Biomass</v>
      </c>
      <c r="E24" t="s">
        <v>74</v>
      </c>
      <c r="F24" t="s">
        <v>68</v>
      </c>
      <c r="G24" t="s">
        <v>77</v>
      </c>
      <c r="H24">
        <f>SUMIFS(multi_cap_new_annual_comb!F:F,multi_cap_new_annual_comb!A:A,A24,multi_cap_new_annual_comb!B:B,B24,multi_cap_new_annual_comb!C:C,C24,multi_cap_new_annual_comb!E:E,"average",multi_cap_new_annual_comb!F:F,"&gt;0")*SUMIFS(mi_calc!D:D,mi_calc!A:A,VLOOKUP(C24,mapping!$B$2:$C$18,2,0),mi_calc!B:B,F24,mi_calc!C:C,"average")/1000</f>
        <v>0</v>
      </c>
      <c r="I24">
        <f>SUMIFS(multi_cap_new_annual_comb!G:G,multi_cap_new_annual_comb!A:A,A24,multi_cap_new_annual_comb!B:B,B24,multi_cap_new_annual_comb!C:C,C24,multi_cap_new_annual_comb!E:E,"average",multi_cap_new_annual_comb!G:G,"&gt;0")*SUMIFS(mi_calc!D:D,mi_calc!A:A,VLOOKUP(C24,mapping!$B$2:$C$18,2,0),mi_calc!B:B,F24,mi_calc!C:C,"average")/1000</f>
        <v>0</v>
      </c>
    </row>
    <row r="25" spans="1:9">
      <c r="A25">
        <v>2025</v>
      </c>
      <c r="B25" t="s">
        <v>21</v>
      </c>
      <c r="C25" t="s">
        <v>3</v>
      </c>
      <c r="D25" t="str">
        <f>VLOOKUP(C25,mapping!$B$2:$D$18,3,0)</f>
        <v>Biomass</v>
      </c>
      <c r="E25" t="s">
        <v>74</v>
      </c>
      <c r="F25" t="s">
        <v>57</v>
      </c>
      <c r="G25" t="s">
        <v>77</v>
      </c>
      <c r="H25">
        <f>SUMIFS(multi_cap_new_annual_comb!F:F,multi_cap_new_annual_comb!A:A,A25,multi_cap_new_annual_comb!B:B,B25,multi_cap_new_annual_comb!C:C,C25,multi_cap_new_annual_comb!E:E,"average",multi_cap_new_annual_comb!F:F,"&gt;0")*SUMIFS(mi_calc!D:D,mi_calc!A:A,VLOOKUP(C25,mapping!$B$2:$C$18,2,0),mi_calc!B:B,F25,mi_calc!C:C,"average")/1000</f>
        <v>0</v>
      </c>
      <c r="I25">
        <f>SUMIFS(multi_cap_new_annual_comb!G:G,multi_cap_new_annual_comb!A:A,A25,multi_cap_new_annual_comb!B:B,B25,multi_cap_new_annual_comb!C:C,C25,multi_cap_new_annual_comb!E:E,"average",multi_cap_new_annual_comb!G:G,"&gt;0")*SUMIFS(mi_calc!D:D,mi_calc!A:A,VLOOKUP(C25,mapping!$B$2:$C$18,2,0),mi_calc!B:B,F25,mi_calc!C:C,"average")/1000</f>
        <v>0</v>
      </c>
    </row>
    <row r="26" spans="1:9">
      <c r="A26">
        <v>2025</v>
      </c>
      <c r="B26" t="s">
        <v>33</v>
      </c>
      <c r="C26" t="s">
        <v>3</v>
      </c>
      <c r="D26" t="str">
        <f>VLOOKUP(C26,mapping!$B$2:$D$18,3,0)</f>
        <v>Biomass</v>
      </c>
      <c r="E26" t="s">
        <v>74</v>
      </c>
      <c r="F26" t="s">
        <v>51</v>
      </c>
      <c r="G26" t="s">
        <v>77</v>
      </c>
      <c r="H26">
        <f>SUMIFS(multi_cap_new_annual_comb!F:F,multi_cap_new_annual_comb!A:A,A26,multi_cap_new_annual_comb!B:B,B26,multi_cap_new_annual_comb!C:C,C26,multi_cap_new_annual_comb!E:E,"average",multi_cap_new_annual_comb!F:F,"&gt;0")*SUMIFS(mi_calc!D:D,mi_calc!A:A,VLOOKUP(C26,mapping!$B$2:$C$18,2,0),mi_calc!B:B,F26,mi_calc!C:C,"average")/1000</f>
        <v>0</v>
      </c>
      <c r="I26">
        <f>SUMIFS(multi_cap_new_annual_comb!G:G,multi_cap_new_annual_comb!A:A,A26,multi_cap_new_annual_comb!B:B,B26,multi_cap_new_annual_comb!C:C,C26,multi_cap_new_annual_comb!E:E,"average",multi_cap_new_annual_comb!G:G,"&gt;0")*SUMIFS(mi_calc!D:D,mi_calc!A:A,VLOOKUP(C26,mapping!$B$2:$C$18,2,0),mi_calc!B:B,F26,mi_calc!C:C,"average")/1000</f>
        <v>0</v>
      </c>
    </row>
    <row r="27" spans="1:9">
      <c r="A27">
        <v>2025</v>
      </c>
      <c r="B27" t="s">
        <v>33</v>
      </c>
      <c r="C27" t="s">
        <v>3</v>
      </c>
      <c r="D27" t="str">
        <f>VLOOKUP(C27,mapping!$B$2:$D$18,3,0)</f>
        <v>Biomass</v>
      </c>
      <c r="E27" t="s">
        <v>74</v>
      </c>
      <c r="F27" t="s">
        <v>66</v>
      </c>
      <c r="G27" t="s">
        <v>77</v>
      </c>
      <c r="H27">
        <f>SUMIFS(multi_cap_new_annual_comb!F:F,multi_cap_new_annual_comb!A:A,A27,multi_cap_new_annual_comb!B:B,B27,multi_cap_new_annual_comb!C:C,C27,multi_cap_new_annual_comb!E:E,"average",multi_cap_new_annual_comb!F:F,"&gt;0")*SUMIFS(mi_calc!D:D,mi_calc!A:A,VLOOKUP(C27,mapping!$B$2:$C$18,2,0),mi_calc!B:B,F27,mi_calc!C:C,"average")/1000</f>
        <v>0</v>
      </c>
      <c r="I27">
        <f>SUMIFS(multi_cap_new_annual_comb!G:G,multi_cap_new_annual_comb!A:A,A27,multi_cap_new_annual_comb!B:B,B27,multi_cap_new_annual_comb!C:C,C27,multi_cap_new_annual_comb!E:E,"average",multi_cap_new_annual_comb!G:G,"&gt;0")*SUMIFS(mi_calc!D:D,mi_calc!A:A,VLOOKUP(C27,mapping!$B$2:$C$18,2,0),mi_calc!B:B,F27,mi_calc!C:C,"average")/1000</f>
        <v>0</v>
      </c>
    </row>
    <row r="28" spans="1:9">
      <c r="A28">
        <v>2025</v>
      </c>
      <c r="B28" t="s">
        <v>33</v>
      </c>
      <c r="C28" t="s">
        <v>3</v>
      </c>
      <c r="D28" t="str">
        <f>VLOOKUP(C28,mapping!$B$2:$D$18,3,0)</f>
        <v>Biomass</v>
      </c>
      <c r="E28" t="s">
        <v>74</v>
      </c>
      <c r="F28" t="s">
        <v>54</v>
      </c>
      <c r="G28" t="s">
        <v>77</v>
      </c>
      <c r="H28">
        <f>SUMIFS(multi_cap_new_annual_comb!F:F,multi_cap_new_annual_comb!A:A,A28,multi_cap_new_annual_comb!B:B,B28,multi_cap_new_annual_comb!C:C,C28,multi_cap_new_annual_comb!E:E,"average",multi_cap_new_annual_comb!F:F,"&gt;0")*SUMIFS(mi_calc!D:D,mi_calc!A:A,VLOOKUP(C28,mapping!$B$2:$C$18,2,0),mi_calc!B:B,F28,mi_calc!C:C,"average")/1000</f>
        <v>0</v>
      </c>
      <c r="I28">
        <f>SUMIFS(multi_cap_new_annual_comb!G:G,multi_cap_new_annual_comb!A:A,A28,multi_cap_new_annual_comb!B:B,B28,multi_cap_new_annual_comb!C:C,C28,multi_cap_new_annual_comb!E:E,"average",multi_cap_new_annual_comb!G:G,"&gt;0")*SUMIFS(mi_calc!D:D,mi_calc!A:A,VLOOKUP(C28,mapping!$B$2:$C$18,2,0),mi_calc!B:B,F28,mi_calc!C:C,"average")/1000</f>
        <v>0</v>
      </c>
    </row>
    <row r="29" spans="1:9">
      <c r="A29">
        <v>2025</v>
      </c>
      <c r="B29" t="s">
        <v>33</v>
      </c>
      <c r="C29" t="s">
        <v>3</v>
      </c>
      <c r="D29" t="str">
        <f>VLOOKUP(C29,mapping!$B$2:$D$18,3,0)</f>
        <v>Biomass</v>
      </c>
      <c r="E29" t="s">
        <v>74</v>
      </c>
      <c r="F29" t="s">
        <v>46</v>
      </c>
      <c r="G29" t="s">
        <v>77</v>
      </c>
      <c r="H29">
        <f>SUMIFS(multi_cap_new_annual_comb!F:F,multi_cap_new_annual_comb!A:A,A29,multi_cap_new_annual_comb!B:B,B29,multi_cap_new_annual_comb!C:C,C29,multi_cap_new_annual_comb!E:E,"average",multi_cap_new_annual_comb!F:F,"&gt;0")*SUMIFS(mi_calc!D:D,mi_calc!A:A,VLOOKUP(C29,mapping!$B$2:$C$18,2,0),mi_calc!B:B,F29,mi_calc!C:C,"average")/1000</f>
        <v>0</v>
      </c>
      <c r="I29">
        <f>SUMIFS(multi_cap_new_annual_comb!G:G,multi_cap_new_annual_comb!A:A,A29,multi_cap_new_annual_comb!B:B,B29,multi_cap_new_annual_comb!C:C,C29,multi_cap_new_annual_comb!E:E,"average",multi_cap_new_annual_comb!G:G,"&gt;0")*SUMIFS(mi_calc!D:D,mi_calc!A:A,VLOOKUP(C29,mapping!$B$2:$C$18,2,0),mi_calc!B:B,F29,mi_calc!C:C,"average")/1000</f>
        <v>0</v>
      </c>
    </row>
    <row r="30" spans="1:9">
      <c r="A30">
        <v>2025</v>
      </c>
      <c r="B30" t="s">
        <v>33</v>
      </c>
      <c r="C30" t="s">
        <v>3</v>
      </c>
      <c r="D30" t="str">
        <f>VLOOKUP(C30,mapping!$B$2:$D$18,3,0)</f>
        <v>Biomass</v>
      </c>
      <c r="E30" t="s">
        <v>74</v>
      </c>
      <c r="F30" t="s">
        <v>50</v>
      </c>
      <c r="G30" t="s">
        <v>77</v>
      </c>
      <c r="H30">
        <f>SUMIFS(multi_cap_new_annual_comb!F:F,multi_cap_new_annual_comb!A:A,A30,multi_cap_new_annual_comb!B:B,B30,multi_cap_new_annual_comb!C:C,C30,multi_cap_new_annual_comb!E:E,"average",multi_cap_new_annual_comb!F:F,"&gt;0")*SUMIFS(mi_calc!D:D,mi_calc!A:A,VLOOKUP(C30,mapping!$B$2:$C$18,2,0),mi_calc!B:B,F30,mi_calc!C:C,"average")/1000</f>
        <v>0</v>
      </c>
      <c r="I30">
        <f>SUMIFS(multi_cap_new_annual_comb!G:G,multi_cap_new_annual_comb!A:A,A30,multi_cap_new_annual_comb!B:B,B30,multi_cap_new_annual_comb!C:C,C30,multi_cap_new_annual_comb!E:E,"average",multi_cap_new_annual_comb!G:G,"&gt;0")*SUMIFS(mi_calc!D:D,mi_calc!A:A,VLOOKUP(C30,mapping!$B$2:$C$18,2,0),mi_calc!B:B,F30,mi_calc!C:C,"average")/1000</f>
        <v>0</v>
      </c>
    </row>
    <row r="31" spans="1:9">
      <c r="A31">
        <v>2025</v>
      </c>
      <c r="B31" t="s">
        <v>33</v>
      </c>
      <c r="C31" t="s">
        <v>3</v>
      </c>
      <c r="D31" t="str">
        <f>VLOOKUP(C31,mapping!$B$2:$D$18,3,0)</f>
        <v>Biomass</v>
      </c>
      <c r="E31" t="s">
        <v>74</v>
      </c>
      <c r="F31" t="s">
        <v>61</v>
      </c>
      <c r="G31" t="s">
        <v>77</v>
      </c>
      <c r="H31">
        <f>SUMIFS(multi_cap_new_annual_comb!F:F,multi_cap_new_annual_comb!A:A,A31,multi_cap_new_annual_comb!B:B,B31,multi_cap_new_annual_comb!C:C,C31,multi_cap_new_annual_comb!E:E,"average",multi_cap_new_annual_comb!F:F,"&gt;0")*SUMIFS(mi_calc!D:D,mi_calc!A:A,VLOOKUP(C31,mapping!$B$2:$C$18,2,0),mi_calc!B:B,F31,mi_calc!C:C,"average")/1000</f>
        <v>0</v>
      </c>
      <c r="I31">
        <f>SUMIFS(multi_cap_new_annual_comb!G:G,multi_cap_new_annual_comb!A:A,A31,multi_cap_new_annual_comb!B:B,B31,multi_cap_new_annual_comb!C:C,C31,multi_cap_new_annual_comb!E:E,"average",multi_cap_new_annual_comb!G:G,"&gt;0")*SUMIFS(mi_calc!D:D,mi_calc!A:A,VLOOKUP(C31,mapping!$B$2:$C$18,2,0),mi_calc!B:B,F31,mi_calc!C:C,"average")/1000</f>
        <v>0</v>
      </c>
    </row>
    <row r="32" spans="1:9">
      <c r="A32">
        <v>2025</v>
      </c>
      <c r="B32" t="s">
        <v>33</v>
      </c>
      <c r="C32" t="s">
        <v>3</v>
      </c>
      <c r="D32" t="str">
        <f>VLOOKUP(C32,mapping!$B$2:$D$18,3,0)</f>
        <v>Biomass</v>
      </c>
      <c r="E32" t="s">
        <v>74</v>
      </c>
      <c r="F32" t="s">
        <v>67</v>
      </c>
      <c r="G32" t="s">
        <v>77</v>
      </c>
      <c r="H32">
        <f>SUMIFS(multi_cap_new_annual_comb!F:F,multi_cap_new_annual_comb!A:A,A32,multi_cap_new_annual_comb!B:B,B32,multi_cap_new_annual_comb!C:C,C32,multi_cap_new_annual_comb!E:E,"average",multi_cap_new_annual_comb!F:F,"&gt;0")*SUMIFS(mi_calc!D:D,mi_calc!A:A,VLOOKUP(C32,mapping!$B$2:$C$18,2,0),mi_calc!B:B,F32,mi_calc!C:C,"average")/1000</f>
        <v>0</v>
      </c>
      <c r="I32">
        <f>SUMIFS(multi_cap_new_annual_comb!G:G,multi_cap_new_annual_comb!A:A,A32,multi_cap_new_annual_comb!B:B,B32,multi_cap_new_annual_comb!C:C,C32,multi_cap_new_annual_comb!E:E,"average",multi_cap_new_annual_comb!G:G,"&gt;0")*SUMIFS(mi_calc!D:D,mi_calc!A:A,VLOOKUP(C32,mapping!$B$2:$C$18,2,0),mi_calc!B:B,F32,mi_calc!C:C,"average")/1000</f>
        <v>0</v>
      </c>
    </row>
    <row r="33" spans="1:9">
      <c r="A33">
        <v>2025</v>
      </c>
      <c r="B33" t="s">
        <v>33</v>
      </c>
      <c r="C33" t="s">
        <v>3</v>
      </c>
      <c r="D33" t="str">
        <f>VLOOKUP(C33,mapping!$B$2:$D$18,3,0)</f>
        <v>Biomass</v>
      </c>
      <c r="E33" t="s">
        <v>74</v>
      </c>
      <c r="F33" t="s">
        <v>52</v>
      </c>
      <c r="G33" t="s">
        <v>77</v>
      </c>
      <c r="H33">
        <f>SUMIFS(multi_cap_new_annual_comb!F:F,multi_cap_new_annual_comb!A:A,A33,multi_cap_new_annual_comb!B:B,B33,multi_cap_new_annual_comb!C:C,C33,multi_cap_new_annual_comb!E:E,"average",multi_cap_new_annual_comb!F:F,"&gt;0")*SUMIFS(mi_calc!D:D,mi_calc!A:A,VLOOKUP(C33,mapping!$B$2:$C$18,2,0),mi_calc!B:B,F33,mi_calc!C:C,"average")/1000</f>
        <v>0</v>
      </c>
      <c r="I33">
        <f>SUMIFS(multi_cap_new_annual_comb!G:G,multi_cap_new_annual_comb!A:A,A33,multi_cap_new_annual_comb!B:B,B33,multi_cap_new_annual_comb!C:C,C33,multi_cap_new_annual_comb!E:E,"average",multi_cap_new_annual_comb!G:G,"&gt;0")*SUMIFS(mi_calc!D:D,mi_calc!A:A,VLOOKUP(C33,mapping!$B$2:$C$18,2,0),mi_calc!B:B,F33,mi_calc!C:C,"average")/1000</f>
        <v>0</v>
      </c>
    </row>
    <row r="34" spans="1:9">
      <c r="A34">
        <v>2025</v>
      </c>
      <c r="B34" t="s">
        <v>33</v>
      </c>
      <c r="C34" t="s">
        <v>3</v>
      </c>
      <c r="D34" t="str">
        <f>VLOOKUP(C34,mapping!$B$2:$D$18,3,0)</f>
        <v>Biomass</v>
      </c>
      <c r="E34" t="s">
        <v>74</v>
      </c>
      <c r="F34" t="s">
        <v>56</v>
      </c>
      <c r="G34" t="s">
        <v>77</v>
      </c>
      <c r="H34">
        <f>SUMIFS(multi_cap_new_annual_comb!F:F,multi_cap_new_annual_comb!A:A,A34,multi_cap_new_annual_comb!B:B,B34,multi_cap_new_annual_comb!C:C,C34,multi_cap_new_annual_comb!E:E,"average",multi_cap_new_annual_comb!F:F,"&gt;0")*SUMIFS(mi_calc!D:D,mi_calc!A:A,VLOOKUP(C34,mapping!$B$2:$C$18,2,0),mi_calc!B:B,F34,mi_calc!C:C,"average")/1000</f>
        <v>0</v>
      </c>
      <c r="I34">
        <f>SUMIFS(multi_cap_new_annual_comb!G:G,multi_cap_new_annual_comb!A:A,A34,multi_cap_new_annual_comb!B:B,B34,multi_cap_new_annual_comb!C:C,C34,multi_cap_new_annual_comb!E:E,"average",multi_cap_new_annual_comb!G:G,"&gt;0")*SUMIFS(mi_calc!D:D,mi_calc!A:A,VLOOKUP(C34,mapping!$B$2:$C$18,2,0),mi_calc!B:B,F34,mi_calc!C:C,"average")/1000</f>
        <v>0</v>
      </c>
    </row>
    <row r="35" spans="1:9">
      <c r="A35">
        <v>2025</v>
      </c>
      <c r="B35" t="s">
        <v>33</v>
      </c>
      <c r="C35" t="s">
        <v>3</v>
      </c>
      <c r="D35" t="str">
        <f>VLOOKUP(C35,mapping!$B$2:$D$18,3,0)</f>
        <v>Biomass</v>
      </c>
      <c r="E35" t="s">
        <v>74</v>
      </c>
      <c r="F35" t="s">
        <v>59</v>
      </c>
      <c r="G35" t="s">
        <v>77</v>
      </c>
      <c r="H35">
        <f>SUMIFS(multi_cap_new_annual_comb!F:F,multi_cap_new_annual_comb!A:A,A35,multi_cap_new_annual_comb!B:B,B35,multi_cap_new_annual_comb!C:C,C35,multi_cap_new_annual_comb!E:E,"average",multi_cap_new_annual_comb!F:F,"&gt;0")*SUMIFS(mi_calc!D:D,mi_calc!A:A,VLOOKUP(C35,mapping!$B$2:$C$18,2,0),mi_calc!B:B,F35,mi_calc!C:C,"average")/1000</f>
        <v>0</v>
      </c>
      <c r="I35">
        <f>SUMIFS(multi_cap_new_annual_comb!G:G,multi_cap_new_annual_comb!A:A,A35,multi_cap_new_annual_comb!B:B,B35,multi_cap_new_annual_comb!C:C,C35,multi_cap_new_annual_comb!E:E,"average",multi_cap_new_annual_comb!G:G,"&gt;0")*SUMIFS(mi_calc!D:D,mi_calc!A:A,VLOOKUP(C35,mapping!$B$2:$C$18,2,0),mi_calc!B:B,F35,mi_calc!C:C,"average")/1000</f>
        <v>0</v>
      </c>
    </row>
    <row r="36" spans="1:9">
      <c r="A36">
        <v>2025</v>
      </c>
      <c r="B36" t="s">
        <v>33</v>
      </c>
      <c r="C36" t="s">
        <v>3</v>
      </c>
      <c r="D36" t="str">
        <f>VLOOKUP(C36,mapping!$B$2:$D$18,3,0)</f>
        <v>Biomass</v>
      </c>
      <c r="E36" t="s">
        <v>74</v>
      </c>
      <c r="F36" t="s">
        <v>55</v>
      </c>
      <c r="G36" t="s">
        <v>77</v>
      </c>
      <c r="H36">
        <f>SUMIFS(multi_cap_new_annual_comb!F:F,multi_cap_new_annual_comb!A:A,A36,multi_cap_new_annual_comb!B:B,B36,multi_cap_new_annual_comb!C:C,C36,multi_cap_new_annual_comb!E:E,"average",multi_cap_new_annual_comb!F:F,"&gt;0")*SUMIFS(mi_calc!D:D,mi_calc!A:A,VLOOKUP(C36,mapping!$B$2:$C$18,2,0),mi_calc!B:B,F36,mi_calc!C:C,"average")/1000</f>
        <v>0</v>
      </c>
      <c r="I36">
        <f>SUMIFS(multi_cap_new_annual_comb!G:G,multi_cap_new_annual_comb!A:A,A36,multi_cap_new_annual_comb!B:B,B36,multi_cap_new_annual_comb!C:C,C36,multi_cap_new_annual_comb!E:E,"average",multi_cap_new_annual_comb!G:G,"&gt;0")*SUMIFS(mi_calc!D:D,mi_calc!A:A,VLOOKUP(C36,mapping!$B$2:$C$18,2,0),mi_calc!B:B,F36,mi_calc!C:C,"average")/1000</f>
        <v>0</v>
      </c>
    </row>
    <row r="37" spans="1:9">
      <c r="A37">
        <v>2025</v>
      </c>
      <c r="B37" t="s">
        <v>33</v>
      </c>
      <c r="C37" t="s">
        <v>3</v>
      </c>
      <c r="D37" t="str">
        <f>VLOOKUP(C37,mapping!$B$2:$D$18,3,0)</f>
        <v>Biomass</v>
      </c>
      <c r="E37" t="s">
        <v>74</v>
      </c>
      <c r="F37" t="s">
        <v>47</v>
      </c>
      <c r="G37" t="s">
        <v>77</v>
      </c>
      <c r="H37">
        <f>SUMIFS(multi_cap_new_annual_comb!F:F,multi_cap_new_annual_comb!A:A,A37,multi_cap_new_annual_comb!B:B,B37,multi_cap_new_annual_comb!C:C,C37,multi_cap_new_annual_comb!E:E,"average",multi_cap_new_annual_comb!F:F,"&gt;0")*SUMIFS(mi_calc!D:D,mi_calc!A:A,VLOOKUP(C37,mapping!$B$2:$C$18,2,0),mi_calc!B:B,F37,mi_calc!C:C,"average")/1000</f>
        <v>0</v>
      </c>
      <c r="I37">
        <f>SUMIFS(multi_cap_new_annual_comb!G:G,multi_cap_new_annual_comb!A:A,A37,multi_cap_new_annual_comb!B:B,B37,multi_cap_new_annual_comb!C:C,C37,multi_cap_new_annual_comb!E:E,"average",multi_cap_new_annual_comb!G:G,"&gt;0")*SUMIFS(mi_calc!D:D,mi_calc!A:A,VLOOKUP(C37,mapping!$B$2:$C$18,2,0),mi_calc!B:B,F37,mi_calc!C:C,"average")/1000</f>
        <v>0</v>
      </c>
    </row>
    <row r="38" spans="1:9">
      <c r="A38">
        <v>2025</v>
      </c>
      <c r="B38" t="s">
        <v>33</v>
      </c>
      <c r="C38" t="s">
        <v>3</v>
      </c>
      <c r="D38" t="str">
        <f>VLOOKUP(C38,mapping!$B$2:$D$18,3,0)</f>
        <v>Biomass</v>
      </c>
      <c r="E38" t="s">
        <v>74</v>
      </c>
      <c r="F38" t="s">
        <v>60</v>
      </c>
      <c r="G38" t="s">
        <v>77</v>
      </c>
      <c r="H38">
        <f>SUMIFS(multi_cap_new_annual_comb!F:F,multi_cap_new_annual_comb!A:A,A38,multi_cap_new_annual_comb!B:B,B38,multi_cap_new_annual_comb!C:C,C38,multi_cap_new_annual_comb!E:E,"average",multi_cap_new_annual_comb!F:F,"&gt;0")*SUMIFS(mi_calc!D:D,mi_calc!A:A,VLOOKUP(C38,mapping!$B$2:$C$18,2,0),mi_calc!B:B,F38,mi_calc!C:C,"average")/1000</f>
        <v>0</v>
      </c>
      <c r="I38">
        <f>SUMIFS(multi_cap_new_annual_comb!G:G,multi_cap_new_annual_comb!A:A,A38,multi_cap_new_annual_comb!B:B,B38,multi_cap_new_annual_comb!C:C,C38,multi_cap_new_annual_comb!E:E,"average",multi_cap_new_annual_comb!G:G,"&gt;0")*SUMIFS(mi_calc!D:D,mi_calc!A:A,VLOOKUP(C38,mapping!$B$2:$C$18,2,0),mi_calc!B:B,F38,mi_calc!C:C,"average")/1000</f>
        <v>0</v>
      </c>
    </row>
    <row r="39" spans="1:9">
      <c r="A39">
        <v>2025</v>
      </c>
      <c r="B39" t="s">
        <v>33</v>
      </c>
      <c r="C39" t="s">
        <v>3</v>
      </c>
      <c r="D39" t="str">
        <f>VLOOKUP(C39,mapping!$B$2:$D$18,3,0)</f>
        <v>Biomass</v>
      </c>
      <c r="E39" t="s">
        <v>74</v>
      </c>
      <c r="F39" t="s">
        <v>48</v>
      </c>
      <c r="G39" t="s">
        <v>77</v>
      </c>
      <c r="H39">
        <f>SUMIFS(multi_cap_new_annual_comb!F:F,multi_cap_new_annual_comb!A:A,A39,multi_cap_new_annual_comb!B:B,B39,multi_cap_new_annual_comb!C:C,C39,multi_cap_new_annual_comb!E:E,"average",multi_cap_new_annual_comb!F:F,"&gt;0")*SUMIFS(mi_calc!D:D,mi_calc!A:A,VLOOKUP(C39,mapping!$B$2:$C$18,2,0),mi_calc!B:B,F39,mi_calc!C:C,"average")/1000</f>
        <v>0</v>
      </c>
      <c r="I39">
        <f>SUMIFS(multi_cap_new_annual_comb!G:G,multi_cap_new_annual_comb!A:A,A39,multi_cap_new_annual_comb!B:B,B39,multi_cap_new_annual_comb!C:C,C39,multi_cap_new_annual_comb!E:E,"average",multi_cap_new_annual_comb!G:G,"&gt;0")*SUMIFS(mi_calc!D:D,mi_calc!A:A,VLOOKUP(C39,mapping!$B$2:$C$18,2,0),mi_calc!B:B,F39,mi_calc!C:C,"average")/1000</f>
        <v>0</v>
      </c>
    </row>
    <row r="40" spans="1:9">
      <c r="A40">
        <v>2025</v>
      </c>
      <c r="B40" t="s">
        <v>33</v>
      </c>
      <c r="C40" t="s">
        <v>3</v>
      </c>
      <c r="D40" t="str">
        <f>VLOOKUP(C40,mapping!$B$2:$D$18,3,0)</f>
        <v>Biomass</v>
      </c>
      <c r="E40" t="s">
        <v>74</v>
      </c>
      <c r="F40" t="s">
        <v>62</v>
      </c>
      <c r="G40" t="s">
        <v>77</v>
      </c>
      <c r="H40">
        <f>SUMIFS(multi_cap_new_annual_comb!F:F,multi_cap_new_annual_comb!A:A,A40,multi_cap_new_annual_comb!B:B,B40,multi_cap_new_annual_comb!C:C,C40,multi_cap_new_annual_comb!E:E,"average",multi_cap_new_annual_comb!F:F,"&gt;0")*SUMIFS(mi_calc!D:D,mi_calc!A:A,VLOOKUP(C40,mapping!$B$2:$C$18,2,0),mi_calc!B:B,F40,mi_calc!C:C,"average")/1000</f>
        <v>0</v>
      </c>
      <c r="I40">
        <f>SUMIFS(multi_cap_new_annual_comb!G:G,multi_cap_new_annual_comb!A:A,A40,multi_cap_new_annual_comb!B:B,B40,multi_cap_new_annual_comb!C:C,C40,multi_cap_new_annual_comb!E:E,"average",multi_cap_new_annual_comb!G:G,"&gt;0")*SUMIFS(mi_calc!D:D,mi_calc!A:A,VLOOKUP(C40,mapping!$B$2:$C$18,2,0),mi_calc!B:B,F40,mi_calc!C:C,"average")/1000</f>
        <v>0</v>
      </c>
    </row>
    <row r="41" spans="1:9">
      <c r="A41">
        <v>2025</v>
      </c>
      <c r="B41" t="s">
        <v>33</v>
      </c>
      <c r="C41" t="s">
        <v>3</v>
      </c>
      <c r="D41" t="str">
        <f>VLOOKUP(C41,mapping!$B$2:$D$18,3,0)</f>
        <v>Biomass</v>
      </c>
      <c r="E41" t="s">
        <v>74</v>
      </c>
      <c r="F41" t="s">
        <v>63</v>
      </c>
      <c r="G41" t="s">
        <v>77</v>
      </c>
      <c r="H41">
        <f>SUMIFS(multi_cap_new_annual_comb!F:F,multi_cap_new_annual_comb!A:A,A41,multi_cap_new_annual_comb!B:B,B41,multi_cap_new_annual_comb!C:C,C41,multi_cap_new_annual_comb!E:E,"average",multi_cap_new_annual_comb!F:F,"&gt;0")*SUMIFS(mi_calc!D:D,mi_calc!A:A,VLOOKUP(C41,mapping!$B$2:$C$18,2,0),mi_calc!B:B,F41,mi_calc!C:C,"average")/1000</f>
        <v>0</v>
      </c>
      <c r="I41">
        <f>SUMIFS(multi_cap_new_annual_comb!G:G,multi_cap_new_annual_comb!A:A,A41,multi_cap_new_annual_comb!B:B,B41,multi_cap_new_annual_comb!C:C,C41,multi_cap_new_annual_comb!E:E,"average",multi_cap_new_annual_comb!G:G,"&gt;0")*SUMIFS(mi_calc!D:D,mi_calc!A:A,VLOOKUP(C41,mapping!$B$2:$C$18,2,0),mi_calc!B:B,F41,mi_calc!C:C,"average")/1000</f>
        <v>0</v>
      </c>
    </row>
    <row r="42" spans="1:9">
      <c r="A42">
        <v>2025</v>
      </c>
      <c r="B42" t="s">
        <v>33</v>
      </c>
      <c r="C42" t="s">
        <v>3</v>
      </c>
      <c r="D42" t="str">
        <f>VLOOKUP(C42,mapping!$B$2:$D$18,3,0)</f>
        <v>Biomass</v>
      </c>
      <c r="E42" t="s">
        <v>74</v>
      </c>
      <c r="F42" t="s">
        <v>45</v>
      </c>
      <c r="G42" t="s">
        <v>77</v>
      </c>
      <c r="H42">
        <f>SUMIFS(multi_cap_new_annual_comb!F:F,multi_cap_new_annual_comb!A:A,A42,multi_cap_new_annual_comb!B:B,B42,multi_cap_new_annual_comb!C:C,C42,multi_cap_new_annual_comb!E:E,"average",multi_cap_new_annual_comb!F:F,"&gt;0")*SUMIFS(mi_calc!D:D,mi_calc!A:A,VLOOKUP(C42,mapping!$B$2:$C$18,2,0),mi_calc!B:B,F42,mi_calc!C:C,"average")/1000</f>
        <v>0</v>
      </c>
      <c r="I42">
        <f>SUMIFS(multi_cap_new_annual_comb!G:G,multi_cap_new_annual_comb!A:A,A42,multi_cap_new_annual_comb!B:B,B42,multi_cap_new_annual_comb!C:C,C42,multi_cap_new_annual_comb!E:E,"average",multi_cap_new_annual_comb!G:G,"&gt;0")*SUMIFS(mi_calc!D:D,mi_calc!A:A,VLOOKUP(C42,mapping!$B$2:$C$18,2,0),mi_calc!B:B,F42,mi_calc!C:C,"average")/1000</f>
        <v>0</v>
      </c>
    </row>
    <row r="43" spans="1:9">
      <c r="A43">
        <v>2025</v>
      </c>
      <c r="B43" t="s">
        <v>33</v>
      </c>
      <c r="C43" t="s">
        <v>3</v>
      </c>
      <c r="D43" t="str">
        <f>VLOOKUP(C43,mapping!$B$2:$D$18,3,0)</f>
        <v>Biomass</v>
      </c>
      <c r="E43" t="s">
        <v>74</v>
      </c>
      <c r="F43" t="s">
        <v>58</v>
      </c>
      <c r="G43" t="s">
        <v>77</v>
      </c>
      <c r="H43">
        <f>SUMIFS(multi_cap_new_annual_comb!F:F,multi_cap_new_annual_comb!A:A,A43,multi_cap_new_annual_comb!B:B,B43,multi_cap_new_annual_comb!C:C,C43,multi_cap_new_annual_comb!E:E,"average",multi_cap_new_annual_comb!F:F,"&gt;0")*SUMIFS(mi_calc!D:D,mi_calc!A:A,VLOOKUP(C43,mapping!$B$2:$C$18,2,0),mi_calc!B:B,F43,mi_calc!C:C,"average")/1000</f>
        <v>0</v>
      </c>
      <c r="I43">
        <f>SUMIFS(multi_cap_new_annual_comb!G:G,multi_cap_new_annual_comb!A:A,A43,multi_cap_new_annual_comb!B:B,B43,multi_cap_new_annual_comb!C:C,C43,multi_cap_new_annual_comb!E:E,"average",multi_cap_new_annual_comb!G:G,"&gt;0")*SUMIFS(mi_calc!D:D,mi_calc!A:A,VLOOKUP(C43,mapping!$B$2:$C$18,2,0),mi_calc!B:B,F43,mi_calc!C:C,"average")/1000</f>
        <v>0</v>
      </c>
    </row>
    <row r="44" spans="1:9">
      <c r="A44">
        <v>2025</v>
      </c>
      <c r="B44" t="s">
        <v>33</v>
      </c>
      <c r="C44" t="s">
        <v>3</v>
      </c>
      <c r="D44" t="str">
        <f>VLOOKUP(C44,mapping!$B$2:$D$18,3,0)</f>
        <v>Biomass</v>
      </c>
      <c r="E44" t="s">
        <v>74</v>
      </c>
      <c r="F44" t="s">
        <v>53</v>
      </c>
      <c r="G44" t="s">
        <v>77</v>
      </c>
      <c r="H44">
        <f>SUMIFS(multi_cap_new_annual_comb!F:F,multi_cap_new_annual_comb!A:A,A44,multi_cap_new_annual_comb!B:B,B44,multi_cap_new_annual_comb!C:C,C44,multi_cap_new_annual_comb!E:E,"average",multi_cap_new_annual_comb!F:F,"&gt;0")*SUMIFS(mi_calc!D:D,mi_calc!A:A,VLOOKUP(C44,mapping!$B$2:$C$18,2,0),mi_calc!B:B,F44,mi_calc!C:C,"average")/1000</f>
        <v>0</v>
      </c>
      <c r="I44">
        <f>SUMIFS(multi_cap_new_annual_comb!G:G,multi_cap_new_annual_comb!A:A,A44,multi_cap_new_annual_comb!B:B,B44,multi_cap_new_annual_comb!C:C,C44,multi_cap_new_annual_comb!E:E,"average",multi_cap_new_annual_comb!G:G,"&gt;0")*SUMIFS(mi_calc!D:D,mi_calc!A:A,VLOOKUP(C44,mapping!$B$2:$C$18,2,0),mi_calc!B:B,F44,mi_calc!C:C,"average")/1000</f>
        <v>0</v>
      </c>
    </row>
    <row r="45" spans="1:9">
      <c r="A45">
        <v>2025</v>
      </c>
      <c r="B45" t="s">
        <v>33</v>
      </c>
      <c r="C45" t="s">
        <v>3</v>
      </c>
      <c r="D45" t="str">
        <f>VLOOKUP(C45,mapping!$B$2:$D$18,3,0)</f>
        <v>Biomass</v>
      </c>
      <c r="E45" t="s">
        <v>74</v>
      </c>
      <c r="F45" t="s">
        <v>64</v>
      </c>
      <c r="G45" t="s">
        <v>77</v>
      </c>
      <c r="H45">
        <f>SUMIFS(multi_cap_new_annual_comb!F:F,multi_cap_new_annual_comb!A:A,A45,multi_cap_new_annual_comb!B:B,B45,multi_cap_new_annual_comb!C:C,C45,multi_cap_new_annual_comb!E:E,"average",multi_cap_new_annual_comb!F:F,"&gt;0")*SUMIFS(mi_calc!D:D,mi_calc!A:A,VLOOKUP(C45,mapping!$B$2:$C$18,2,0),mi_calc!B:B,F45,mi_calc!C:C,"average")/1000</f>
        <v>0</v>
      </c>
      <c r="I45">
        <f>SUMIFS(multi_cap_new_annual_comb!G:G,multi_cap_new_annual_comb!A:A,A45,multi_cap_new_annual_comb!B:B,B45,multi_cap_new_annual_comb!C:C,C45,multi_cap_new_annual_comb!E:E,"average",multi_cap_new_annual_comb!G:G,"&gt;0")*SUMIFS(mi_calc!D:D,mi_calc!A:A,VLOOKUP(C45,mapping!$B$2:$C$18,2,0),mi_calc!B:B,F45,mi_calc!C:C,"average")/1000</f>
        <v>0</v>
      </c>
    </row>
    <row r="46" spans="1:9">
      <c r="A46">
        <v>2025</v>
      </c>
      <c r="B46" t="s">
        <v>33</v>
      </c>
      <c r="C46" t="s">
        <v>3</v>
      </c>
      <c r="D46" t="str">
        <f>VLOOKUP(C46,mapping!$B$2:$D$18,3,0)</f>
        <v>Biomass</v>
      </c>
      <c r="E46" t="s">
        <v>74</v>
      </c>
      <c r="F46" t="s">
        <v>49</v>
      </c>
      <c r="G46" t="s">
        <v>77</v>
      </c>
      <c r="H46">
        <f>SUMIFS(multi_cap_new_annual_comb!F:F,multi_cap_new_annual_comb!A:A,A46,multi_cap_new_annual_comb!B:B,B46,multi_cap_new_annual_comb!C:C,C46,multi_cap_new_annual_comb!E:E,"average",multi_cap_new_annual_comb!F:F,"&gt;0")*SUMIFS(mi_calc!D:D,mi_calc!A:A,VLOOKUP(C46,mapping!$B$2:$C$18,2,0),mi_calc!B:B,F46,mi_calc!C:C,"average")/1000</f>
        <v>0</v>
      </c>
      <c r="I46">
        <f>SUMIFS(multi_cap_new_annual_comb!G:G,multi_cap_new_annual_comb!A:A,A46,multi_cap_new_annual_comb!B:B,B46,multi_cap_new_annual_comb!C:C,C46,multi_cap_new_annual_comb!E:E,"average",multi_cap_new_annual_comb!G:G,"&gt;0")*SUMIFS(mi_calc!D:D,mi_calc!A:A,VLOOKUP(C46,mapping!$B$2:$C$18,2,0),mi_calc!B:B,F46,mi_calc!C:C,"average")/1000</f>
        <v>0</v>
      </c>
    </row>
    <row r="47" spans="1:9">
      <c r="A47">
        <v>2025</v>
      </c>
      <c r="B47" t="s">
        <v>33</v>
      </c>
      <c r="C47" t="s">
        <v>3</v>
      </c>
      <c r="D47" t="str">
        <f>VLOOKUP(C47,mapping!$B$2:$D$18,3,0)</f>
        <v>Biomass</v>
      </c>
      <c r="E47" t="s">
        <v>74</v>
      </c>
      <c r="F47" t="s">
        <v>65</v>
      </c>
      <c r="G47" t="s">
        <v>77</v>
      </c>
      <c r="H47">
        <f>SUMIFS(multi_cap_new_annual_comb!F:F,multi_cap_new_annual_comb!A:A,A47,multi_cap_new_annual_comb!B:B,B47,multi_cap_new_annual_comb!C:C,C47,multi_cap_new_annual_comb!E:E,"average",multi_cap_new_annual_comb!F:F,"&gt;0")*SUMIFS(mi_calc!D:D,mi_calc!A:A,VLOOKUP(C47,mapping!$B$2:$C$18,2,0),mi_calc!B:B,F47,mi_calc!C:C,"average")/1000</f>
        <v>0</v>
      </c>
      <c r="I47">
        <f>SUMIFS(multi_cap_new_annual_comb!G:G,multi_cap_new_annual_comb!A:A,A47,multi_cap_new_annual_comb!B:B,B47,multi_cap_new_annual_comb!C:C,C47,multi_cap_new_annual_comb!E:E,"average",multi_cap_new_annual_comb!G:G,"&gt;0")*SUMIFS(mi_calc!D:D,mi_calc!A:A,VLOOKUP(C47,mapping!$B$2:$C$18,2,0),mi_calc!B:B,F47,mi_calc!C:C,"average")/1000</f>
        <v>0</v>
      </c>
    </row>
    <row r="48" spans="1:9">
      <c r="A48">
        <v>2025</v>
      </c>
      <c r="B48" t="s">
        <v>33</v>
      </c>
      <c r="C48" t="s">
        <v>3</v>
      </c>
      <c r="D48" t="str">
        <f>VLOOKUP(C48,mapping!$B$2:$D$18,3,0)</f>
        <v>Biomass</v>
      </c>
      <c r="E48" t="s">
        <v>74</v>
      </c>
      <c r="F48" t="s">
        <v>68</v>
      </c>
      <c r="G48" t="s">
        <v>77</v>
      </c>
      <c r="H48">
        <f>SUMIFS(multi_cap_new_annual_comb!F:F,multi_cap_new_annual_comb!A:A,A48,multi_cap_new_annual_comb!B:B,B48,multi_cap_new_annual_comb!C:C,C48,multi_cap_new_annual_comb!E:E,"average",multi_cap_new_annual_comb!F:F,"&gt;0")*SUMIFS(mi_calc!D:D,mi_calc!A:A,VLOOKUP(C48,mapping!$B$2:$C$18,2,0),mi_calc!B:B,F48,mi_calc!C:C,"average")/1000</f>
        <v>0</v>
      </c>
      <c r="I48">
        <f>SUMIFS(multi_cap_new_annual_comb!G:G,multi_cap_new_annual_comb!A:A,A48,multi_cap_new_annual_comb!B:B,B48,multi_cap_new_annual_comb!C:C,C48,multi_cap_new_annual_comb!E:E,"average",multi_cap_new_annual_comb!G:G,"&gt;0")*SUMIFS(mi_calc!D:D,mi_calc!A:A,VLOOKUP(C48,mapping!$B$2:$C$18,2,0),mi_calc!B:B,F48,mi_calc!C:C,"average")/1000</f>
        <v>0</v>
      </c>
    </row>
    <row r="49" spans="1:9">
      <c r="A49">
        <v>2025</v>
      </c>
      <c r="B49" t="s">
        <v>33</v>
      </c>
      <c r="C49" t="s">
        <v>3</v>
      </c>
      <c r="D49" t="str">
        <f>VLOOKUP(C49,mapping!$B$2:$D$18,3,0)</f>
        <v>Biomass</v>
      </c>
      <c r="E49" t="s">
        <v>74</v>
      </c>
      <c r="F49" t="s">
        <v>57</v>
      </c>
      <c r="G49" t="s">
        <v>77</v>
      </c>
      <c r="H49">
        <f>SUMIFS(multi_cap_new_annual_comb!F:F,multi_cap_new_annual_comb!A:A,A49,multi_cap_new_annual_comb!B:B,B49,multi_cap_new_annual_comb!C:C,C49,multi_cap_new_annual_comb!E:E,"average",multi_cap_new_annual_comb!F:F,"&gt;0")*SUMIFS(mi_calc!D:D,mi_calc!A:A,VLOOKUP(C49,mapping!$B$2:$C$18,2,0),mi_calc!B:B,F49,mi_calc!C:C,"average")/1000</f>
        <v>0</v>
      </c>
      <c r="I49">
        <f>SUMIFS(multi_cap_new_annual_comb!G:G,multi_cap_new_annual_comb!A:A,A49,multi_cap_new_annual_comb!B:B,B49,multi_cap_new_annual_comb!C:C,C49,multi_cap_new_annual_comb!E:E,"average",multi_cap_new_annual_comb!G:G,"&gt;0")*SUMIFS(mi_calc!D:D,mi_calc!A:A,VLOOKUP(C49,mapping!$B$2:$C$18,2,0),mi_calc!B:B,F49,mi_calc!C:C,"average")/1000</f>
        <v>0</v>
      </c>
    </row>
    <row r="50" spans="1:9">
      <c r="A50">
        <v>2030</v>
      </c>
      <c r="B50" t="s">
        <v>21</v>
      </c>
      <c r="C50" t="s">
        <v>3</v>
      </c>
      <c r="D50" t="str">
        <f>VLOOKUP(C50,mapping!$B$2:$D$18,3,0)</f>
        <v>Biomass</v>
      </c>
      <c r="E50" t="s">
        <v>74</v>
      </c>
      <c r="F50" t="s">
        <v>51</v>
      </c>
      <c r="G50" t="s">
        <v>77</v>
      </c>
      <c r="H50">
        <f>SUMIFS(multi_cap_new_annual_comb!F:F,multi_cap_new_annual_comb!A:A,A50,multi_cap_new_annual_comb!B:B,B50,multi_cap_new_annual_comb!C:C,C50,multi_cap_new_annual_comb!E:E,"average",multi_cap_new_annual_comb!F:F,"&gt;0")*SUMIFS(mi_calc!D:D,mi_calc!A:A,VLOOKUP(C50,mapping!$B$2:$C$18,2,0),mi_calc!B:B,F50,mi_calc!C:C,"average")/1000</f>
        <v>0.43534598735241992</v>
      </c>
      <c r="I50">
        <f>SUMIFS(multi_cap_new_annual_comb!G:G,multi_cap_new_annual_comb!A:A,A50,multi_cap_new_annual_comb!B:B,B50,multi_cap_new_annual_comb!C:C,C50,multi_cap_new_annual_comb!E:E,"average",multi_cap_new_annual_comb!G:G,"&gt;0")*SUMIFS(mi_calc!D:D,mi_calc!A:A,VLOOKUP(C50,mapping!$B$2:$C$18,2,0),mi_calc!B:B,F50,mi_calc!C:C,"average")/1000</f>
        <v>0</v>
      </c>
    </row>
    <row r="51" spans="1:9">
      <c r="A51">
        <v>2030</v>
      </c>
      <c r="B51" t="s">
        <v>21</v>
      </c>
      <c r="C51" t="s">
        <v>3</v>
      </c>
      <c r="D51" t="str">
        <f>VLOOKUP(C51,mapping!$B$2:$D$18,3,0)</f>
        <v>Biomass</v>
      </c>
      <c r="E51" t="s">
        <v>74</v>
      </c>
      <c r="F51" t="s">
        <v>66</v>
      </c>
      <c r="G51" t="s">
        <v>77</v>
      </c>
      <c r="H51">
        <f>SUMIFS(multi_cap_new_annual_comb!F:F,multi_cap_new_annual_comb!A:A,A51,multi_cap_new_annual_comb!B:B,B51,multi_cap_new_annual_comb!C:C,C51,multi_cap_new_annual_comb!E:E,"average",multi_cap_new_annual_comb!F:F,"&gt;0")*SUMIFS(mi_calc!D:D,mi_calc!A:A,VLOOKUP(C51,mapping!$B$2:$C$18,2,0),mi_calc!B:B,F51,mi_calc!C:C,"average")/1000</f>
        <v>0</v>
      </c>
      <c r="I51">
        <f>SUMIFS(multi_cap_new_annual_comb!G:G,multi_cap_new_annual_comb!A:A,A51,multi_cap_new_annual_comb!B:B,B51,multi_cap_new_annual_comb!C:C,C51,multi_cap_new_annual_comb!E:E,"average",multi_cap_new_annual_comb!G:G,"&gt;0")*SUMIFS(mi_calc!D:D,mi_calc!A:A,VLOOKUP(C51,mapping!$B$2:$C$18,2,0),mi_calc!B:B,F51,mi_calc!C:C,"average")/1000</f>
        <v>0</v>
      </c>
    </row>
    <row r="52" spans="1:9">
      <c r="A52">
        <v>2030</v>
      </c>
      <c r="B52" t="s">
        <v>21</v>
      </c>
      <c r="C52" t="s">
        <v>3</v>
      </c>
      <c r="D52" t="str">
        <f>VLOOKUP(C52,mapping!$B$2:$D$18,3,0)</f>
        <v>Biomass</v>
      </c>
      <c r="E52" t="s">
        <v>74</v>
      </c>
      <c r="F52" t="s">
        <v>54</v>
      </c>
      <c r="G52" t="s">
        <v>77</v>
      </c>
      <c r="H52">
        <f>SUMIFS(multi_cap_new_annual_comb!F:F,multi_cap_new_annual_comb!A:A,A52,multi_cap_new_annual_comb!B:B,B52,multi_cap_new_annual_comb!C:C,C52,multi_cap_new_annual_comb!E:E,"average",multi_cap_new_annual_comb!F:F,"&gt;0")*SUMIFS(mi_calc!D:D,mi_calc!A:A,VLOOKUP(C52,mapping!$B$2:$C$18,2,0),mi_calc!B:B,F52,mi_calc!C:C,"average")/1000</f>
        <v>7.0052192587935362</v>
      </c>
      <c r="I52">
        <f>SUMIFS(multi_cap_new_annual_comb!G:G,multi_cap_new_annual_comb!A:A,A52,multi_cap_new_annual_comb!B:B,B52,multi_cap_new_annual_comb!C:C,C52,multi_cap_new_annual_comb!E:E,"average",multi_cap_new_annual_comb!G:G,"&gt;0")*SUMIFS(mi_calc!D:D,mi_calc!A:A,VLOOKUP(C52,mapping!$B$2:$C$18,2,0),mi_calc!B:B,F52,mi_calc!C:C,"average")/1000</f>
        <v>0</v>
      </c>
    </row>
    <row r="53" spans="1:9">
      <c r="A53">
        <v>2030</v>
      </c>
      <c r="B53" t="s">
        <v>21</v>
      </c>
      <c r="C53" t="s">
        <v>3</v>
      </c>
      <c r="D53" t="str">
        <f>VLOOKUP(C53,mapping!$B$2:$D$18,3,0)</f>
        <v>Biomass</v>
      </c>
      <c r="E53" t="s">
        <v>74</v>
      </c>
      <c r="F53" t="s">
        <v>46</v>
      </c>
      <c r="G53" t="s">
        <v>77</v>
      </c>
      <c r="H53">
        <f>SUMIFS(multi_cap_new_annual_comb!F:F,multi_cap_new_annual_comb!A:A,A53,multi_cap_new_annual_comb!B:B,B53,multi_cap_new_annual_comb!C:C,C53,multi_cap_new_annual_comb!E:E,"average",multi_cap_new_annual_comb!F:F,"&gt;0")*SUMIFS(mi_calc!D:D,mi_calc!A:A,VLOOKUP(C53,mapping!$B$2:$C$18,2,0),mi_calc!B:B,F53,mi_calc!C:C,"average")/1000</f>
        <v>0</v>
      </c>
      <c r="I53">
        <f>SUMIFS(multi_cap_new_annual_comb!G:G,multi_cap_new_annual_comb!A:A,A53,multi_cap_new_annual_comb!B:B,B53,multi_cap_new_annual_comb!C:C,C53,multi_cap_new_annual_comb!E:E,"average",multi_cap_new_annual_comb!G:G,"&gt;0")*SUMIFS(mi_calc!D:D,mi_calc!A:A,VLOOKUP(C53,mapping!$B$2:$C$18,2,0),mi_calc!B:B,F53,mi_calc!C:C,"average")/1000</f>
        <v>0</v>
      </c>
    </row>
    <row r="54" spans="1:9">
      <c r="A54">
        <v>2030</v>
      </c>
      <c r="B54" t="s">
        <v>21</v>
      </c>
      <c r="C54" t="s">
        <v>3</v>
      </c>
      <c r="D54" t="str">
        <f>VLOOKUP(C54,mapping!$B$2:$D$18,3,0)</f>
        <v>Biomass</v>
      </c>
      <c r="E54" t="s">
        <v>74</v>
      </c>
      <c r="F54" t="s">
        <v>50</v>
      </c>
      <c r="G54" t="s">
        <v>77</v>
      </c>
      <c r="H54">
        <f>SUMIFS(multi_cap_new_annual_comb!F:F,multi_cap_new_annual_comb!A:A,A54,multi_cap_new_annual_comb!B:B,B54,multi_cap_new_annual_comb!C:C,C54,multi_cap_new_annual_comb!E:E,"average",multi_cap_new_annual_comb!F:F,"&gt;0")*SUMIFS(mi_calc!D:D,mi_calc!A:A,VLOOKUP(C54,mapping!$B$2:$C$18,2,0),mi_calc!B:B,F54,mi_calc!C:C,"average")/1000</f>
        <v>0.16434311022553855</v>
      </c>
      <c r="I54">
        <f>SUMIFS(multi_cap_new_annual_comb!G:G,multi_cap_new_annual_comb!A:A,A54,multi_cap_new_annual_comb!B:B,B54,multi_cap_new_annual_comb!C:C,C54,multi_cap_new_annual_comb!E:E,"average",multi_cap_new_annual_comb!G:G,"&gt;0")*SUMIFS(mi_calc!D:D,mi_calc!A:A,VLOOKUP(C54,mapping!$B$2:$C$18,2,0),mi_calc!B:B,F54,mi_calc!C:C,"average")/1000</f>
        <v>0</v>
      </c>
    </row>
    <row r="55" spans="1:9">
      <c r="A55">
        <v>2030</v>
      </c>
      <c r="B55" t="s">
        <v>21</v>
      </c>
      <c r="C55" t="s">
        <v>3</v>
      </c>
      <c r="D55" t="str">
        <f>VLOOKUP(C55,mapping!$B$2:$D$18,3,0)</f>
        <v>Biomass</v>
      </c>
      <c r="E55" t="s">
        <v>74</v>
      </c>
      <c r="F55" t="s">
        <v>61</v>
      </c>
      <c r="G55" t="s">
        <v>77</v>
      </c>
      <c r="H55">
        <f>SUMIFS(multi_cap_new_annual_comb!F:F,multi_cap_new_annual_comb!A:A,A55,multi_cap_new_annual_comb!B:B,B55,multi_cap_new_annual_comb!C:C,C55,multi_cap_new_annual_comb!E:E,"average",multi_cap_new_annual_comb!F:F,"&gt;0")*SUMIFS(mi_calc!D:D,mi_calc!A:A,VLOOKUP(C55,mapping!$B$2:$C$18,2,0),mi_calc!B:B,F55,mi_calc!C:C,"average")/1000</f>
        <v>0</v>
      </c>
      <c r="I55">
        <f>SUMIFS(multi_cap_new_annual_comb!G:G,multi_cap_new_annual_comb!A:A,A55,multi_cap_new_annual_comb!B:B,B55,multi_cap_new_annual_comb!C:C,C55,multi_cap_new_annual_comb!E:E,"average",multi_cap_new_annual_comb!G:G,"&gt;0")*SUMIFS(mi_calc!D:D,mi_calc!A:A,VLOOKUP(C55,mapping!$B$2:$C$18,2,0),mi_calc!B:B,F55,mi_calc!C:C,"average")/1000</f>
        <v>0</v>
      </c>
    </row>
    <row r="56" spans="1:9">
      <c r="A56">
        <v>2030</v>
      </c>
      <c r="B56" t="s">
        <v>21</v>
      </c>
      <c r="C56" t="s">
        <v>3</v>
      </c>
      <c r="D56" t="str">
        <f>VLOOKUP(C56,mapping!$B$2:$D$18,3,0)</f>
        <v>Biomass</v>
      </c>
      <c r="E56" t="s">
        <v>74</v>
      </c>
      <c r="F56" t="s">
        <v>67</v>
      </c>
      <c r="G56" t="s">
        <v>77</v>
      </c>
      <c r="H56">
        <f>SUMIFS(multi_cap_new_annual_comb!F:F,multi_cap_new_annual_comb!A:A,A56,multi_cap_new_annual_comb!B:B,B56,multi_cap_new_annual_comb!C:C,C56,multi_cap_new_annual_comb!E:E,"average",multi_cap_new_annual_comb!F:F,"&gt;0")*SUMIFS(mi_calc!D:D,mi_calc!A:A,VLOOKUP(C56,mapping!$B$2:$C$18,2,0),mi_calc!B:B,F56,mi_calc!C:C,"average")/1000</f>
        <v>0</v>
      </c>
      <c r="I56">
        <f>SUMIFS(multi_cap_new_annual_comb!G:G,multi_cap_new_annual_comb!A:A,A56,multi_cap_new_annual_comb!B:B,B56,multi_cap_new_annual_comb!C:C,C56,multi_cap_new_annual_comb!E:E,"average",multi_cap_new_annual_comb!G:G,"&gt;0")*SUMIFS(mi_calc!D:D,mi_calc!A:A,VLOOKUP(C56,mapping!$B$2:$C$18,2,0),mi_calc!B:B,F56,mi_calc!C:C,"average")/1000</f>
        <v>0</v>
      </c>
    </row>
    <row r="57" spans="1:9">
      <c r="A57">
        <v>2030</v>
      </c>
      <c r="B57" t="s">
        <v>21</v>
      </c>
      <c r="C57" t="s">
        <v>3</v>
      </c>
      <c r="D57" t="str">
        <f>VLOOKUP(C57,mapping!$B$2:$D$18,3,0)</f>
        <v>Biomass</v>
      </c>
      <c r="E57" t="s">
        <v>74</v>
      </c>
      <c r="F57" t="s">
        <v>52</v>
      </c>
      <c r="G57" t="s">
        <v>77</v>
      </c>
      <c r="H57">
        <f>SUMIFS(multi_cap_new_annual_comb!F:F,multi_cap_new_annual_comb!A:A,A57,multi_cap_new_annual_comb!B:B,B57,multi_cap_new_annual_comb!C:C,C57,multi_cap_new_annual_comb!E:E,"average",multi_cap_new_annual_comb!F:F,"&gt;0")*SUMIFS(mi_calc!D:D,mi_calc!A:A,VLOOKUP(C57,mapping!$B$2:$C$18,2,0),mi_calc!B:B,F57,mi_calc!C:C,"average")/1000</f>
        <v>0</v>
      </c>
      <c r="I57">
        <f>SUMIFS(multi_cap_new_annual_comb!G:G,multi_cap_new_annual_comb!A:A,A57,multi_cap_new_annual_comb!B:B,B57,multi_cap_new_annual_comb!C:C,C57,multi_cap_new_annual_comb!E:E,"average",multi_cap_new_annual_comb!G:G,"&gt;0")*SUMIFS(mi_calc!D:D,mi_calc!A:A,VLOOKUP(C57,mapping!$B$2:$C$18,2,0),mi_calc!B:B,F57,mi_calc!C:C,"average")/1000</f>
        <v>0</v>
      </c>
    </row>
    <row r="58" spans="1:9">
      <c r="A58">
        <v>2030</v>
      </c>
      <c r="B58" t="s">
        <v>21</v>
      </c>
      <c r="C58" t="s">
        <v>3</v>
      </c>
      <c r="D58" t="str">
        <f>VLOOKUP(C58,mapping!$B$2:$D$18,3,0)</f>
        <v>Biomass</v>
      </c>
      <c r="E58" t="s">
        <v>74</v>
      </c>
      <c r="F58" t="s">
        <v>56</v>
      </c>
      <c r="G58" t="s">
        <v>77</v>
      </c>
      <c r="H58">
        <f>SUMIFS(multi_cap_new_annual_comb!F:F,multi_cap_new_annual_comb!A:A,A58,multi_cap_new_annual_comb!B:B,B58,multi_cap_new_annual_comb!C:C,C58,multi_cap_new_annual_comb!E:E,"average",multi_cap_new_annual_comb!F:F,"&gt;0")*SUMIFS(mi_calc!D:D,mi_calc!A:A,VLOOKUP(C58,mapping!$B$2:$C$18,2,0),mi_calc!B:B,F58,mi_calc!C:C,"average")/1000</f>
        <v>0</v>
      </c>
      <c r="I58">
        <f>SUMIFS(multi_cap_new_annual_comb!G:G,multi_cap_new_annual_comb!A:A,A58,multi_cap_new_annual_comb!B:B,B58,multi_cap_new_annual_comb!C:C,C58,multi_cap_new_annual_comb!E:E,"average",multi_cap_new_annual_comb!G:G,"&gt;0")*SUMIFS(mi_calc!D:D,mi_calc!A:A,VLOOKUP(C58,mapping!$B$2:$C$18,2,0),mi_calc!B:B,F58,mi_calc!C:C,"average")/1000</f>
        <v>0</v>
      </c>
    </row>
    <row r="59" spans="1:9">
      <c r="A59">
        <v>2030</v>
      </c>
      <c r="B59" t="s">
        <v>21</v>
      </c>
      <c r="C59" t="s">
        <v>3</v>
      </c>
      <c r="D59" t="str">
        <f>VLOOKUP(C59,mapping!$B$2:$D$18,3,0)</f>
        <v>Biomass</v>
      </c>
      <c r="E59" t="s">
        <v>74</v>
      </c>
      <c r="F59" t="s">
        <v>59</v>
      </c>
      <c r="G59" t="s">
        <v>77</v>
      </c>
      <c r="H59">
        <f>SUMIFS(multi_cap_new_annual_comb!F:F,multi_cap_new_annual_comb!A:A,A59,multi_cap_new_annual_comb!B:B,B59,multi_cap_new_annual_comb!C:C,C59,multi_cap_new_annual_comb!E:E,"average",multi_cap_new_annual_comb!F:F,"&gt;0")*SUMIFS(mi_calc!D:D,mi_calc!A:A,VLOOKUP(C59,mapping!$B$2:$C$18,2,0),mi_calc!B:B,F59,mi_calc!C:C,"average")/1000</f>
        <v>0</v>
      </c>
      <c r="I59">
        <f>SUMIFS(multi_cap_new_annual_comb!G:G,multi_cap_new_annual_comb!A:A,A59,multi_cap_new_annual_comb!B:B,B59,multi_cap_new_annual_comb!C:C,C59,multi_cap_new_annual_comb!E:E,"average",multi_cap_new_annual_comb!G:G,"&gt;0")*SUMIFS(mi_calc!D:D,mi_calc!A:A,VLOOKUP(C59,mapping!$B$2:$C$18,2,0),mi_calc!B:B,F59,mi_calc!C:C,"average")/1000</f>
        <v>0</v>
      </c>
    </row>
    <row r="60" spans="1:9">
      <c r="A60">
        <v>2030</v>
      </c>
      <c r="B60" t="s">
        <v>21</v>
      </c>
      <c r="C60" t="s">
        <v>3</v>
      </c>
      <c r="D60" t="str">
        <f>VLOOKUP(C60,mapping!$B$2:$D$18,3,0)</f>
        <v>Biomass</v>
      </c>
      <c r="E60" t="s">
        <v>74</v>
      </c>
      <c r="F60" t="s">
        <v>55</v>
      </c>
      <c r="G60" t="s">
        <v>77</v>
      </c>
      <c r="H60">
        <f>SUMIFS(multi_cap_new_annual_comb!F:F,multi_cap_new_annual_comb!A:A,A60,multi_cap_new_annual_comb!B:B,B60,multi_cap_new_annual_comb!C:C,C60,multi_cap_new_annual_comb!E:E,"average",multi_cap_new_annual_comb!F:F,"&gt;0")*SUMIFS(mi_calc!D:D,mi_calc!A:A,VLOOKUP(C60,mapping!$B$2:$C$18,2,0),mi_calc!B:B,F60,mi_calc!C:C,"average")/1000</f>
        <v>4.8557821666231453E-2</v>
      </c>
      <c r="I60">
        <f>SUMIFS(multi_cap_new_annual_comb!G:G,multi_cap_new_annual_comb!A:A,A60,multi_cap_new_annual_comb!B:B,B60,multi_cap_new_annual_comb!C:C,C60,multi_cap_new_annual_comb!E:E,"average",multi_cap_new_annual_comb!G:G,"&gt;0")*SUMIFS(mi_calc!D:D,mi_calc!A:A,VLOOKUP(C60,mapping!$B$2:$C$18,2,0),mi_calc!B:B,F60,mi_calc!C:C,"average")/1000</f>
        <v>0</v>
      </c>
    </row>
    <row r="61" spans="1:9">
      <c r="A61">
        <v>2030</v>
      </c>
      <c r="B61" t="s">
        <v>21</v>
      </c>
      <c r="C61" t="s">
        <v>3</v>
      </c>
      <c r="D61" t="str">
        <f>VLOOKUP(C61,mapping!$B$2:$D$18,3,0)</f>
        <v>Biomass</v>
      </c>
      <c r="E61" t="s">
        <v>74</v>
      </c>
      <c r="F61" t="s">
        <v>47</v>
      </c>
      <c r="G61" t="s">
        <v>77</v>
      </c>
      <c r="H61">
        <f>SUMIFS(multi_cap_new_annual_comb!F:F,multi_cap_new_annual_comb!A:A,A61,multi_cap_new_annual_comb!B:B,B61,multi_cap_new_annual_comb!C:C,C61,multi_cap_new_annual_comb!E:E,"average",multi_cap_new_annual_comb!F:F,"&gt;0")*SUMIFS(mi_calc!D:D,mi_calc!A:A,VLOOKUP(C61,mapping!$B$2:$C$18,2,0),mi_calc!B:B,F61,mi_calc!C:C,"average")/1000</f>
        <v>0</v>
      </c>
      <c r="I61">
        <f>SUMIFS(multi_cap_new_annual_comb!G:G,multi_cap_new_annual_comb!A:A,A61,multi_cap_new_annual_comb!B:B,B61,multi_cap_new_annual_comb!C:C,C61,multi_cap_new_annual_comb!E:E,"average",multi_cap_new_annual_comb!G:G,"&gt;0")*SUMIFS(mi_calc!D:D,mi_calc!A:A,VLOOKUP(C61,mapping!$B$2:$C$18,2,0),mi_calc!B:B,F61,mi_calc!C:C,"average")/1000</f>
        <v>0</v>
      </c>
    </row>
    <row r="62" spans="1:9">
      <c r="A62">
        <v>2030</v>
      </c>
      <c r="B62" t="s">
        <v>21</v>
      </c>
      <c r="C62" t="s">
        <v>3</v>
      </c>
      <c r="D62" t="str">
        <f>VLOOKUP(C62,mapping!$B$2:$D$18,3,0)</f>
        <v>Biomass</v>
      </c>
      <c r="E62" t="s">
        <v>74</v>
      </c>
      <c r="F62" t="s">
        <v>60</v>
      </c>
      <c r="G62" t="s">
        <v>77</v>
      </c>
      <c r="H62">
        <f>SUMIFS(multi_cap_new_annual_comb!F:F,multi_cap_new_annual_comb!A:A,A62,multi_cap_new_annual_comb!B:B,B62,multi_cap_new_annual_comb!C:C,C62,multi_cap_new_annual_comb!E:E,"average",multi_cap_new_annual_comb!F:F,"&gt;0")*SUMIFS(mi_calc!D:D,mi_calc!A:A,VLOOKUP(C62,mapping!$B$2:$C$18,2,0),mi_calc!B:B,F62,mi_calc!C:C,"average")/1000</f>
        <v>0</v>
      </c>
      <c r="I62">
        <f>SUMIFS(multi_cap_new_annual_comb!G:G,multi_cap_new_annual_comb!A:A,A62,multi_cap_new_annual_comb!B:B,B62,multi_cap_new_annual_comb!C:C,C62,multi_cap_new_annual_comb!E:E,"average",multi_cap_new_annual_comb!G:G,"&gt;0")*SUMIFS(mi_calc!D:D,mi_calc!A:A,VLOOKUP(C62,mapping!$B$2:$C$18,2,0),mi_calc!B:B,F62,mi_calc!C:C,"average")/1000</f>
        <v>0</v>
      </c>
    </row>
    <row r="63" spans="1:9">
      <c r="A63">
        <v>2030</v>
      </c>
      <c r="B63" t="s">
        <v>21</v>
      </c>
      <c r="C63" t="s">
        <v>3</v>
      </c>
      <c r="D63" t="str">
        <f>VLOOKUP(C63,mapping!$B$2:$D$18,3,0)</f>
        <v>Biomass</v>
      </c>
      <c r="E63" t="s">
        <v>74</v>
      </c>
      <c r="F63" t="s">
        <v>48</v>
      </c>
      <c r="G63" t="s">
        <v>77</v>
      </c>
      <c r="H63">
        <f>SUMIFS(multi_cap_new_annual_comb!F:F,multi_cap_new_annual_comb!A:A,A63,multi_cap_new_annual_comb!B:B,B63,multi_cap_new_annual_comb!C:C,C63,multi_cap_new_annual_comb!E:E,"average",multi_cap_new_annual_comb!F:F,"&gt;0")*SUMIFS(mi_calc!D:D,mi_calc!A:A,VLOOKUP(C63,mapping!$B$2:$C$18,2,0),mi_calc!B:B,F63,mi_calc!C:C,"average")/1000</f>
        <v>3.2371881110820964E-3</v>
      </c>
      <c r="I63">
        <f>SUMIFS(multi_cap_new_annual_comb!G:G,multi_cap_new_annual_comb!A:A,A63,multi_cap_new_annual_comb!B:B,B63,multi_cap_new_annual_comb!C:C,C63,multi_cap_new_annual_comb!E:E,"average",multi_cap_new_annual_comb!G:G,"&gt;0")*SUMIFS(mi_calc!D:D,mi_calc!A:A,VLOOKUP(C63,mapping!$B$2:$C$18,2,0),mi_calc!B:B,F63,mi_calc!C:C,"average")/1000</f>
        <v>0</v>
      </c>
    </row>
    <row r="64" spans="1:9">
      <c r="A64">
        <v>2030</v>
      </c>
      <c r="B64" t="s">
        <v>21</v>
      </c>
      <c r="C64" t="s">
        <v>3</v>
      </c>
      <c r="D64" t="str">
        <f>VLOOKUP(C64,mapping!$B$2:$D$18,3,0)</f>
        <v>Biomass</v>
      </c>
      <c r="E64" t="s">
        <v>74</v>
      </c>
      <c r="F64" t="s">
        <v>62</v>
      </c>
      <c r="G64" t="s">
        <v>77</v>
      </c>
      <c r="H64">
        <f>SUMIFS(multi_cap_new_annual_comb!F:F,multi_cap_new_annual_comb!A:A,A64,multi_cap_new_annual_comb!B:B,B64,multi_cap_new_annual_comb!C:C,C64,multi_cap_new_annual_comb!E:E,"average",multi_cap_new_annual_comb!F:F,"&gt;0")*SUMIFS(mi_calc!D:D,mi_calc!A:A,VLOOKUP(C64,mapping!$B$2:$C$18,2,0),mi_calc!B:B,F64,mi_calc!C:C,"average")/1000</f>
        <v>0</v>
      </c>
      <c r="I64">
        <f>SUMIFS(multi_cap_new_annual_comb!G:G,multi_cap_new_annual_comb!A:A,A64,multi_cap_new_annual_comb!B:B,B64,multi_cap_new_annual_comb!C:C,C64,multi_cap_new_annual_comb!E:E,"average",multi_cap_new_annual_comb!G:G,"&gt;0")*SUMIFS(mi_calc!D:D,mi_calc!A:A,VLOOKUP(C64,mapping!$B$2:$C$18,2,0),mi_calc!B:B,F64,mi_calc!C:C,"average")/1000</f>
        <v>0</v>
      </c>
    </row>
    <row r="65" spans="1:9">
      <c r="A65">
        <v>2030</v>
      </c>
      <c r="B65" t="s">
        <v>21</v>
      </c>
      <c r="C65" t="s">
        <v>3</v>
      </c>
      <c r="D65" t="str">
        <f>VLOOKUP(C65,mapping!$B$2:$D$18,3,0)</f>
        <v>Biomass</v>
      </c>
      <c r="E65" t="s">
        <v>74</v>
      </c>
      <c r="F65" t="s">
        <v>63</v>
      </c>
      <c r="G65" t="s">
        <v>77</v>
      </c>
      <c r="H65">
        <f>SUMIFS(multi_cap_new_annual_comb!F:F,multi_cap_new_annual_comb!A:A,A65,multi_cap_new_annual_comb!B:B,B65,multi_cap_new_annual_comb!C:C,C65,multi_cap_new_annual_comb!E:E,"average",multi_cap_new_annual_comb!F:F,"&gt;0")*SUMIFS(mi_calc!D:D,mi_calc!A:A,VLOOKUP(C65,mapping!$B$2:$C$18,2,0),mi_calc!B:B,F65,mi_calc!C:C,"average")/1000</f>
        <v>0</v>
      </c>
      <c r="I65">
        <f>SUMIFS(multi_cap_new_annual_comb!G:G,multi_cap_new_annual_comb!A:A,A65,multi_cap_new_annual_comb!B:B,B65,multi_cap_new_annual_comb!C:C,C65,multi_cap_new_annual_comb!E:E,"average",multi_cap_new_annual_comb!G:G,"&gt;0")*SUMIFS(mi_calc!D:D,mi_calc!A:A,VLOOKUP(C65,mapping!$B$2:$C$18,2,0),mi_calc!B:B,F65,mi_calc!C:C,"average")/1000</f>
        <v>0</v>
      </c>
    </row>
    <row r="66" spans="1:9">
      <c r="A66">
        <v>2030</v>
      </c>
      <c r="B66" t="s">
        <v>21</v>
      </c>
      <c r="C66" t="s">
        <v>3</v>
      </c>
      <c r="D66" t="str">
        <f>VLOOKUP(C66,mapping!$B$2:$D$18,3,0)</f>
        <v>Biomass</v>
      </c>
      <c r="E66" t="s">
        <v>74</v>
      </c>
      <c r="F66" t="s">
        <v>45</v>
      </c>
      <c r="G66" t="s">
        <v>77</v>
      </c>
      <c r="H66">
        <f>SUMIFS(multi_cap_new_annual_comb!F:F,multi_cap_new_annual_comb!A:A,A66,multi_cap_new_annual_comb!B:B,B66,multi_cap_new_annual_comb!C:C,C66,multi_cap_new_annual_comb!E:E,"average",multi_cap_new_annual_comb!F:F,"&gt;0")*SUMIFS(mi_calc!D:D,mi_calc!A:A,VLOOKUP(C66,mapping!$B$2:$C$18,2,0),mi_calc!B:B,F66,mi_calc!C:C,"average")/1000</f>
        <v>0</v>
      </c>
      <c r="I66">
        <f>SUMIFS(multi_cap_new_annual_comb!G:G,multi_cap_new_annual_comb!A:A,A66,multi_cap_new_annual_comb!B:B,B66,multi_cap_new_annual_comb!C:C,C66,multi_cap_new_annual_comb!E:E,"average",multi_cap_new_annual_comb!G:G,"&gt;0")*SUMIFS(mi_calc!D:D,mi_calc!A:A,VLOOKUP(C66,mapping!$B$2:$C$18,2,0),mi_calc!B:B,F66,mi_calc!C:C,"average")/1000</f>
        <v>0</v>
      </c>
    </row>
    <row r="67" spans="1:9">
      <c r="A67">
        <v>2030</v>
      </c>
      <c r="B67" t="s">
        <v>21</v>
      </c>
      <c r="C67" t="s">
        <v>3</v>
      </c>
      <c r="D67" t="str">
        <f>VLOOKUP(C67,mapping!$B$2:$D$18,3,0)</f>
        <v>Biomass</v>
      </c>
      <c r="E67" t="s">
        <v>74</v>
      </c>
      <c r="F67" t="s">
        <v>58</v>
      </c>
      <c r="G67" t="s">
        <v>77</v>
      </c>
      <c r="H67">
        <f>SUMIFS(multi_cap_new_annual_comb!F:F,multi_cap_new_annual_comb!A:A,A67,multi_cap_new_annual_comb!B:B,B67,multi_cap_new_annual_comb!C:C,C67,multi_cap_new_annual_comb!E:E,"average",multi_cap_new_annual_comb!F:F,"&gt;0")*SUMIFS(mi_calc!D:D,mi_calc!A:A,VLOOKUP(C67,mapping!$B$2:$C$18,2,0),mi_calc!B:B,F67,mi_calc!C:C,"average")/1000</f>
        <v>0</v>
      </c>
      <c r="I67">
        <f>SUMIFS(multi_cap_new_annual_comb!G:G,multi_cap_new_annual_comb!A:A,A67,multi_cap_new_annual_comb!B:B,B67,multi_cap_new_annual_comb!C:C,C67,multi_cap_new_annual_comb!E:E,"average",multi_cap_new_annual_comb!G:G,"&gt;0")*SUMIFS(mi_calc!D:D,mi_calc!A:A,VLOOKUP(C67,mapping!$B$2:$C$18,2,0),mi_calc!B:B,F67,mi_calc!C:C,"average")/1000</f>
        <v>0</v>
      </c>
    </row>
    <row r="68" spans="1:9">
      <c r="A68">
        <v>2030</v>
      </c>
      <c r="B68" t="s">
        <v>21</v>
      </c>
      <c r="C68" t="s">
        <v>3</v>
      </c>
      <c r="D68" t="str">
        <f>VLOOKUP(C68,mapping!$B$2:$D$18,3,0)</f>
        <v>Biomass</v>
      </c>
      <c r="E68" t="s">
        <v>74</v>
      </c>
      <c r="F68" t="s">
        <v>53</v>
      </c>
      <c r="G68" t="s">
        <v>77</v>
      </c>
      <c r="H68">
        <f>SUMIFS(multi_cap_new_annual_comb!F:F,multi_cap_new_annual_comb!A:A,A68,multi_cap_new_annual_comb!B:B,B68,multi_cap_new_annual_comb!C:C,C68,multi_cap_new_annual_comb!E:E,"average",multi_cap_new_annual_comb!F:F,"&gt;0")*SUMIFS(mi_calc!D:D,mi_calc!A:A,VLOOKUP(C68,mapping!$B$2:$C$18,2,0),mi_calc!B:B,F68,mi_calc!C:C,"average")/1000</f>
        <v>17.413839494096795</v>
      </c>
      <c r="I68">
        <f>SUMIFS(multi_cap_new_annual_comb!G:G,multi_cap_new_annual_comb!A:A,A68,multi_cap_new_annual_comb!B:B,B68,multi_cap_new_annual_comb!C:C,C68,multi_cap_new_annual_comb!E:E,"average",multi_cap_new_annual_comb!G:G,"&gt;0")*SUMIFS(mi_calc!D:D,mi_calc!A:A,VLOOKUP(C68,mapping!$B$2:$C$18,2,0),mi_calc!B:B,F68,mi_calc!C:C,"average")/1000</f>
        <v>0</v>
      </c>
    </row>
    <row r="69" spans="1:9">
      <c r="A69">
        <v>2030</v>
      </c>
      <c r="B69" t="s">
        <v>21</v>
      </c>
      <c r="C69" t="s">
        <v>3</v>
      </c>
      <c r="D69" t="str">
        <f>VLOOKUP(C69,mapping!$B$2:$D$18,3,0)</f>
        <v>Biomass</v>
      </c>
      <c r="E69" t="s">
        <v>74</v>
      </c>
      <c r="F69" t="s">
        <v>64</v>
      </c>
      <c r="G69" t="s">
        <v>77</v>
      </c>
      <c r="H69">
        <f>SUMIFS(multi_cap_new_annual_comb!F:F,multi_cap_new_annual_comb!A:A,A69,multi_cap_new_annual_comb!B:B,B69,multi_cap_new_annual_comb!C:C,C69,multi_cap_new_annual_comb!E:E,"average",multi_cap_new_annual_comb!F:F,"&gt;0")*SUMIFS(mi_calc!D:D,mi_calc!A:A,VLOOKUP(C69,mapping!$B$2:$C$18,2,0),mi_calc!B:B,F69,mi_calc!C:C,"average")/1000</f>
        <v>0</v>
      </c>
      <c r="I69">
        <f>SUMIFS(multi_cap_new_annual_comb!G:G,multi_cap_new_annual_comb!A:A,A69,multi_cap_new_annual_comb!B:B,B69,multi_cap_new_annual_comb!C:C,C69,multi_cap_new_annual_comb!E:E,"average",multi_cap_new_annual_comb!G:G,"&gt;0")*SUMIFS(mi_calc!D:D,mi_calc!A:A,VLOOKUP(C69,mapping!$B$2:$C$18,2,0),mi_calc!B:B,F69,mi_calc!C:C,"average")/1000</f>
        <v>0</v>
      </c>
    </row>
    <row r="70" spans="1:9">
      <c r="A70">
        <v>2030</v>
      </c>
      <c r="B70" t="s">
        <v>21</v>
      </c>
      <c r="C70" t="s">
        <v>3</v>
      </c>
      <c r="D70" t="str">
        <f>VLOOKUP(C70,mapping!$B$2:$D$18,3,0)</f>
        <v>Biomass</v>
      </c>
      <c r="E70" t="s">
        <v>74</v>
      </c>
      <c r="F70" t="s">
        <v>49</v>
      </c>
      <c r="G70" t="s">
        <v>77</v>
      </c>
      <c r="H70">
        <f>SUMIFS(multi_cap_new_annual_comb!F:F,multi_cap_new_annual_comb!A:A,A70,multi_cap_new_annual_comb!B:B,B70,multi_cap_new_annual_comb!C:C,C70,multi_cap_new_annual_comb!E:E,"average",multi_cap_new_annual_comb!F:F,"&gt;0")*SUMIFS(mi_calc!D:D,mi_calc!A:A,VLOOKUP(C70,mapping!$B$2:$C$18,2,0),mi_calc!B:B,F70,mi_calc!C:C,"average")/1000</f>
        <v>0</v>
      </c>
      <c r="I70">
        <f>SUMIFS(multi_cap_new_annual_comb!G:G,multi_cap_new_annual_comb!A:A,A70,multi_cap_new_annual_comb!B:B,B70,multi_cap_new_annual_comb!C:C,C70,multi_cap_new_annual_comb!E:E,"average",multi_cap_new_annual_comb!G:G,"&gt;0")*SUMIFS(mi_calc!D:D,mi_calc!A:A,VLOOKUP(C70,mapping!$B$2:$C$18,2,0),mi_calc!B:B,F70,mi_calc!C:C,"average")/1000</f>
        <v>0</v>
      </c>
    </row>
    <row r="71" spans="1:9">
      <c r="A71">
        <v>2030</v>
      </c>
      <c r="B71" t="s">
        <v>21</v>
      </c>
      <c r="C71" t="s">
        <v>3</v>
      </c>
      <c r="D71" t="str">
        <f>VLOOKUP(C71,mapping!$B$2:$D$18,3,0)</f>
        <v>Biomass</v>
      </c>
      <c r="E71" t="s">
        <v>74</v>
      </c>
      <c r="F71" t="s">
        <v>65</v>
      </c>
      <c r="G71" t="s">
        <v>77</v>
      </c>
      <c r="H71">
        <f>SUMIFS(multi_cap_new_annual_comb!F:F,multi_cap_new_annual_comb!A:A,A71,multi_cap_new_annual_comb!B:B,B71,multi_cap_new_annual_comb!C:C,C71,multi_cap_new_annual_comb!E:E,"average",multi_cap_new_annual_comb!F:F,"&gt;0")*SUMIFS(mi_calc!D:D,mi_calc!A:A,VLOOKUP(C71,mapping!$B$2:$C$18,2,0),mi_calc!B:B,F71,mi_calc!C:C,"average")/1000</f>
        <v>0</v>
      </c>
      <c r="I71">
        <f>SUMIFS(multi_cap_new_annual_comb!G:G,multi_cap_new_annual_comb!A:A,A71,multi_cap_new_annual_comb!B:B,B71,multi_cap_new_annual_comb!C:C,C71,multi_cap_new_annual_comb!E:E,"average",multi_cap_new_annual_comb!G:G,"&gt;0")*SUMIFS(mi_calc!D:D,mi_calc!A:A,VLOOKUP(C71,mapping!$B$2:$C$18,2,0),mi_calc!B:B,F71,mi_calc!C:C,"average")/1000</f>
        <v>0</v>
      </c>
    </row>
    <row r="72" spans="1:9">
      <c r="A72">
        <v>2030</v>
      </c>
      <c r="B72" t="s">
        <v>21</v>
      </c>
      <c r="C72" t="s">
        <v>3</v>
      </c>
      <c r="D72" t="str">
        <f>VLOOKUP(C72,mapping!$B$2:$D$18,3,0)</f>
        <v>Biomass</v>
      </c>
      <c r="E72" t="s">
        <v>74</v>
      </c>
      <c r="F72" t="s">
        <v>68</v>
      </c>
      <c r="G72" t="s">
        <v>77</v>
      </c>
      <c r="H72">
        <f>SUMIFS(multi_cap_new_annual_comb!F:F,multi_cap_new_annual_comb!A:A,A72,multi_cap_new_annual_comb!B:B,B72,multi_cap_new_annual_comb!C:C,C72,multi_cap_new_annual_comb!E:E,"average",multi_cap_new_annual_comb!F:F,"&gt;0")*SUMIFS(mi_calc!D:D,mi_calc!A:A,VLOOKUP(C72,mapping!$B$2:$C$18,2,0),mi_calc!B:B,F72,mi_calc!C:C,"average")/1000</f>
        <v>0</v>
      </c>
      <c r="I72">
        <f>SUMIFS(multi_cap_new_annual_comb!G:G,multi_cap_new_annual_comb!A:A,A72,multi_cap_new_annual_comb!B:B,B72,multi_cap_new_annual_comb!C:C,C72,multi_cap_new_annual_comb!E:E,"average",multi_cap_new_annual_comb!G:G,"&gt;0")*SUMIFS(mi_calc!D:D,mi_calc!A:A,VLOOKUP(C72,mapping!$B$2:$C$18,2,0),mi_calc!B:B,F72,mi_calc!C:C,"average")/1000</f>
        <v>0</v>
      </c>
    </row>
    <row r="73" spans="1:9">
      <c r="A73">
        <v>2030</v>
      </c>
      <c r="B73" t="s">
        <v>21</v>
      </c>
      <c r="C73" t="s">
        <v>3</v>
      </c>
      <c r="D73" t="str">
        <f>VLOOKUP(C73,mapping!$B$2:$D$18,3,0)</f>
        <v>Biomass</v>
      </c>
      <c r="E73" t="s">
        <v>74</v>
      </c>
      <c r="F73" t="s">
        <v>57</v>
      </c>
      <c r="G73" t="s">
        <v>77</v>
      </c>
      <c r="H73">
        <f>SUMIFS(multi_cap_new_annual_comb!F:F,multi_cap_new_annual_comb!A:A,A73,multi_cap_new_annual_comb!B:B,B73,multi_cap_new_annual_comb!C:C,C73,multi_cap_new_annual_comb!E:E,"average",multi_cap_new_annual_comb!F:F,"&gt;0")*SUMIFS(mi_calc!D:D,mi_calc!A:A,VLOOKUP(C73,mapping!$B$2:$C$18,2,0),mi_calc!B:B,F73,mi_calc!C:C,"average")/1000</f>
        <v>0</v>
      </c>
      <c r="I73">
        <f>SUMIFS(multi_cap_new_annual_comb!G:G,multi_cap_new_annual_comb!A:A,A73,multi_cap_new_annual_comb!B:B,B73,multi_cap_new_annual_comb!C:C,C73,multi_cap_new_annual_comb!E:E,"average",multi_cap_new_annual_comb!G:G,"&gt;0")*SUMIFS(mi_calc!D:D,mi_calc!A:A,VLOOKUP(C73,mapping!$B$2:$C$18,2,0),mi_calc!B:B,F73,mi_calc!C:C,"average")/1000</f>
        <v>0</v>
      </c>
    </row>
    <row r="74" spans="1:9">
      <c r="A74">
        <v>2030</v>
      </c>
      <c r="B74" t="s">
        <v>33</v>
      </c>
      <c r="C74" t="s">
        <v>3</v>
      </c>
      <c r="D74" t="str">
        <f>VLOOKUP(C74,mapping!$B$2:$D$18,3,0)</f>
        <v>Biomass</v>
      </c>
      <c r="E74" t="s">
        <v>74</v>
      </c>
      <c r="F74" t="s">
        <v>51</v>
      </c>
      <c r="G74" t="s">
        <v>77</v>
      </c>
      <c r="H74">
        <f>SUMIFS(multi_cap_new_annual_comb!F:F,multi_cap_new_annual_comb!A:A,A74,multi_cap_new_annual_comb!B:B,B74,multi_cap_new_annual_comb!C:C,C74,multi_cap_new_annual_comb!E:E,"average",multi_cap_new_annual_comb!F:F,"&gt;0")*SUMIFS(mi_calc!D:D,mi_calc!A:A,VLOOKUP(C74,mapping!$B$2:$C$18,2,0),mi_calc!B:B,F74,mi_calc!C:C,"average")/1000</f>
        <v>0.44239801464793482</v>
      </c>
      <c r="I74">
        <f>SUMIFS(multi_cap_new_annual_comb!G:G,multi_cap_new_annual_comb!A:A,A74,multi_cap_new_annual_comb!B:B,B74,multi_cap_new_annual_comb!C:C,C74,multi_cap_new_annual_comb!E:E,"average",multi_cap_new_annual_comb!G:G,"&gt;0")*SUMIFS(mi_calc!D:D,mi_calc!A:A,VLOOKUP(C74,mapping!$B$2:$C$18,2,0),mi_calc!B:B,F74,mi_calc!C:C,"average")/1000</f>
        <v>0</v>
      </c>
    </row>
    <row r="75" spans="1:9">
      <c r="A75">
        <v>2030</v>
      </c>
      <c r="B75" t="s">
        <v>33</v>
      </c>
      <c r="C75" t="s">
        <v>3</v>
      </c>
      <c r="D75" t="str">
        <f>VLOOKUP(C75,mapping!$B$2:$D$18,3,0)</f>
        <v>Biomass</v>
      </c>
      <c r="E75" t="s">
        <v>74</v>
      </c>
      <c r="F75" t="s">
        <v>66</v>
      </c>
      <c r="G75" t="s">
        <v>77</v>
      </c>
      <c r="H75">
        <f>SUMIFS(multi_cap_new_annual_comb!F:F,multi_cap_new_annual_comb!A:A,A75,multi_cap_new_annual_comb!B:B,B75,multi_cap_new_annual_comb!C:C,C75,multi_cap_new_annual_comb!E:E,"average",multi_cap_new_annual_comb!F:F,"&gt;0")*SUMIFS(mi_calc!D:D,mi_calc!A:A,VLOOKUP(C75,mapping!$B$2:$C$18,2,0),mi_calc!B:B,F75,mi_calc!C:C,"average")/1000</f>
        <v>0</v>
      </c>
      <c r="I75">
        <f>SUMIFS(multi_cap_new_annual_comb!G:G,multi_cap_new_annual_comb!A:A,A75,multi_cap_new_annual_comb!B:B,B75,multi_cap_new_annual_comb!C:C,C75,multi_cap_new_annual_comb!E:E,"average",multi_cap_new_annual_comb!G:G,"&gt;0")*SUMIFS(mi_calc!D:D,mi_calc!A:A,VLOOKUP(C75,mapping!$B$2:$C$18,2,0),mi_calc!B:B,F75,mi_calc!C:C,"average")/1000</f>
        <v>0</v>
      </c>
    </row>
    <row r="76" spans="1:9">
      <c r="A76">
        <v>2030</v>
      </c>
      <c r="B76" t="s">
        <v>33</v>
      </c>
      <c r="C76" t="s">
        <v>3</v>
      </c>
      <c r="D76" t="str">
        <f>VLOOKUP(C76,mapping!$B$2:$D$18,3,0)</f>
        <v>Biomass</v>
      </c>
      <c r="E76" t="s">
        <v>74</v>
      </c>
      <c r="F76" t="s">
        <v>54</v>
      </c>
      <c r="G76" t="s">
        <v>77</v>
      </c>
      <c r="H76">
        <f>SUMIFS(multi_cap_new_annual_comb!F:F,multi_cap_new_annual_comb!A:A,A76,multi_cap_new_annual_comb!B:B,B76,multi_cap_new_annual_comb!C:C,C76,multi_cap_new_annual_comb!E:E,"average",multi_cap_new_annual_comb!F:F,"&gt;0")*SUMIFS(mi_calc!D:D,mi_calc!A:A,VLOOKUP(C76,mapping!$B$2:$C$18,2,0),mi_calc!B:B,F76,mi_calc!C:C,"average")/1000</f>
        <v>7.1186945149329421</v>
      </c>
      <c r="I76">
        <f>SUMIFS(multi_cap_new_annual_comb!G:G,multi_cap_new_annual_comb!A:A,A76,multi_cap_new_annual_comb!B:B,B76,multi_cap_new_annual_comb!C:C,C76,multi_cap_new_annual_comb!E:E,"average",multi_cap_new_annual_comb!G:G,"&gt;0")*SUMIFS(mi_calc!D:D,mi_calc!A:A,VLOOKUP(C76,mapping!$B$2:$C$18,2,0),mi_calc!B:B,F76,mi_calc!C:C,"average")/1000</f>
        <v>0</v>
      </c>
    </row>
    <row r="77" spans="1:9">
      <c r="A77">
        <v>2030</v>
      </c>
      <c r="B77" t="s">
        <v>33</v>
      </c>
      <c r="C77" t="s">
        <v>3</v>
      </c>
      <c r="D77" t="str">
        <f>VLOOKUP(C77,mapping!$B$2:$D$18,3,0)</f>
        <v>Biomass</v>
      </c>
      <c r="E77" t="s">
        <v>74</v>
      </c>
      <c r="F77" t="s">
        <v>46</v>
      </c>
      <c r="G77" t="s">
        <v>77</v>
      </c>
      <c r="H77">
        <f>SUMIFS(multi_cap_new_annual_comb!F:F,multi_cap_new_annual_comb!A:A,A77,multi_cap_new_annual_comb!B:B,B77,multi_cap_new_annual_comb!C:C,C77,multi_cap_new_annual_comb!E:E,"average",multi_cap_new_annual_comb!F:F,"&gt;0")*SUMIFS(mi_calc!D:D,mi_calc!A:A,VLOOKUP(C77,mapping!$B$2:$C$18,2,0),mi_calc!B:B,F77,mi_calc!C:C,"average")/1000</f>
        <v>0</v>
      </c>
      <c r="I77">
        <f>SUMIFS(multi_cap_new_annual_comb!G:G,multi_cap_new_annual_comb!A:A,A77,multi_cap_new_annual_comb!B:B,B77,multi_cap_new_annual_comb!C:C,C77,multi_cap_new_annual_comb!E:E,"average",multi_cap_new_annual_comb!G:G,"&gt;0")*SUMIFS(mi_calc!D:D,mi_calc!A:A,VLOOKUP(C77,mapping!$B$2:$C$18,2,0),mi_calc!B:B,F77,mi_calc!C:C,"average")/1000</f>
        <v>0</v>
      </c>
    </row>
    <row r="78" spans="1:9">
      <c r="A78">
        <v>2030</v>
      </c>
      <c r="B78" t="s">
        <v>33</v>
      </c>
      <c r="C78" t="s">
        <v>3</v>
      </c>
      <c r="D78" t="str">
        <f>VLOOKUP(C78,mapping!$B$2:$D$18,3,0)</f>
        <v>Biomass</v>
      </c>
      <c r="E78" t="s">
        <v>74</v>
      </c>
      <c r="F78" t="s">
        <v>50</v>
      </c>
      <c r="G78" t="s">
        <v>77</v>
      </c>
      <c r="H78">
        <f>SUMIFS(multi_cap_new_annual_comb!F:F,multi_cap_new_annual_comb!A:A,A78,multi_cap_new_annual_comb!B:B,B78,multi_cap_new_annual_comb!C:C,C78,multi_cap_new_annual_comb!E:E,"average",multi_cap_new_annual_comb!F:F,"&gt;0")*SUMIFS(mi_calc!D:D,mi_calc!A:A,VLOOKUP(C78,mapping!$B$2:$C$18,2,0),mi_calc!B:B,F78,mi_calc!C:C,"average")/1000</f>
        <v>0.16700525052959539</v>
      </c>
      <c r="I78">
        <f>SUMIFS(multi_cap_new_annual_comb!G:G,multi_cap_new_annual_comb!A:A,A78,multi_cap_new_annual_comb!B:B,B78,multi_cap_new_annual_comb!C:C,C78,multi_cap_new_annual_comb!E:E,"average",multi_cap_new_annual_comb!G:G,"&gt;0")*SUMIFS(mi_calc!D:D,mi_calc!A:A,VLOOKUP(C78,mapping!$B$2:$C$18,2,0),mi_calc!B:B,F78,mi_calc!C:C,"average")/1000</f>
        <v>0</v>
      </c>
    </row>
    <row r="79" spans="1:9">
      <c r="A79">
        <v>2030</v>
      </c>
      <c r="B79" t="s">
        <v>33</v>
      </c>
      <c r="C79" t="s">
        <v>3</v>
      </c>
      <c r="D79" t="str">
        <f>VLOOKUP(C79,mapping!$B$2:$D$18,3,0)</f>
        <v>Biomass</v>
      </c>
      <c r="E79" t="s">
        <v>74</v>
      </c>
      <c r="F79" t="s">
        <v>61</v>
      </c>
      <c r="G79" t="s">
        <v>77</v>
      </c>
      <c r="H79">
        <f>SUMIFS(multi_cap_new_annual_comb!F:F,multi_cap_new_annual_comb!A:A,A79,multi_cap_new_annual_comb!B:B,B79,multi_cap_new_annual_comb!C:C,C79,multi_cap_new_annual_comb!E:E,"average",multi_cap_new_annual_comb!F:F,"&gt;0")*SUMIFS(mi_calc!D:D,mi_calc!A:A,VLOOKUP(C79,mapping!$B$2:$C$18,2,0),mi_calc!B:B,F79,mi_calc!C:C,"average")/1000</f>
        <v>0</v>
      </c>
      <c r="I79">
        <f>SUMIFS(multi_cap_new_annual_comb!G:G,multi_cap_new_annual_comb!A:A,A79,multi_cap_new_annual_comb!B:B,B79,multi_cap_new_annual_comb!C:C,C79,multi_cap_new_annual_comb!E:E,"average",multi_cap_new_annual_comb!G:G,"&gt;0")*SUMIFS(mi_calc!D:D,mi_calc!A:A,VLOOKUP(C79,mapping!$B$2:$C$18,2,0),mi_calc!B:B,F79,mi_calc!C:C,"average")/1000</f>
        <v>0</v>
      </c>
    </row>
    <row r="80" spans="1:9">
      <c r="A80">
        <v>2030</v>
      </c>
      <c r="B80" t="s">
        <v>33</v>
      </c>
      <c r="C80" t="s">
        <v>3</v>
      </c>
      <c r="D80" t="str">
        <f>VLOOKUP(C80,mapping!$B$2:$D$18,3,0)</f>
        <v>Biomass</v>
      </c>
      <c r="E80" t="s">
        <v>74</v>
      </c>
      <c r="F80" t="s">
        <v>67</v>
      </c>
      <c r="G80" t="s">
        <v>77</v>
      </c>
      <c r="H80">
        <f>SUMIFS(multi_cap_new_annual_comb!F:F,multi_cap_new_annual_comb!A:A,A80,multi_cap_new_annual_comb!B:B,B80,multi_cap_new_annual_comb!C:C,C80,multi_cap_new_annual_comb!E:E,"average",multi_cap_new_annual_comb!F:F,"&gt;0")*SUMIFS(mi_calc!D:D,mi_calc!A:A,VLOOKUP(C80,mapping!$B$2:$C$18,2,0),mi_calc!B:B,F80,mi_calc!C:C,"average")/1000</f>
        <v>0</v>
      </c>
      <c r="I80">
        <f>SUMIFS(multi_cap_new_annual_comb!G:G,multi_cap_new_annual_comb!A:A,A80,multi_cap_new_annual_comb!B:B,B80,multi_cap_new_annual_comb!C:C,C80,multi_cap_new_annual_comb!E:E,"average",multi_cap_new_annual_comb!G:G,"&gt;0")*SUMIFS(mi_calc!D:D,mi_calc!A:A,VLOOKUP(C80,mapping!$B$2:$C$18,2,0),mi_calc!B:B,F80,mi_calc!C:C,"average")/1000</f>
        <v>0</v>
      </c>
    </row>
    <row r="81" spans="1:9">
      <c r="A81">
        <v>2030</v>
      </c>
      <c r="B81" t="s">
        <v>33</v>
      </c>
      <c r="C81" t="s">
        <v>3</v>
      </c>
      <c r="D81" t="str">
        <f>VLOOKUP(C81,mapping!$B$2:$D$18,3,0)</f>
        <v>Biomass</v>
      </c>
      <c r="E81" t="s">
        <v>74</v>
      </c>
      <c r="F81" t="s">
        <v>52</v>
      </c>
      <c r="G81" t="s">
        <v>77</v>
      </c>
      <c r="H81">
        <f>SUMIFS(multi_cap_new_annual_comb!F:F,multi_cap_new_annual_comb!A:A,A81,multi_cap_new_annual_comb!B:B,B81,multi_cap_new_annual_comb!C:C,C81,multi_cap_new_annual_comb!E:E,"average",multi_cap_new_annual_comb!F:F,"&gt;0")*SUMIFS(mi_calc!D:D,mi_calc!A:A,VLOOKUP(C81,mapping!$B$2:$C$18,2,0),mi_calc!B:B,F81,mi_calc!C:C,"average")/1000</f>
        <v>0</v>
      </c>
      <c r="I81">
        <f>SUMIFS(multi_cap_new_annual_comb!G:G,multi_cap_new_annual_comb!A:A,A81,multi_cap_new_annual_comb!B:B,B81,multi_cap_new_annual_comb!C:C,C81,multi_cap_new_annual_comb!E:E,"average",multi_cap_new_annual_comb!G:G,"&gt;0")*SUMIFS(mi_calc!D:D,mi_calc!A:A,VLOOKUP(C81,mapping!$B$2:$C$18,2,0),mi_calc!B:B,F81,mi_calc!C:C,"average")/1000</f>
        <v>0</v>
      </c>
    </row>
    <row r="82" spans="1:9">
      <c r="A82">
        <v>2030</v>
      </c>
      <c r="B82" t="s">
        <v>33</v>
      </c>
      <c r="C82" t="s">
        <v>3</v>
      </c>
      <c r="D82" t="str">
        <f>VLOOKUP(C82,mapping!$B$2:$D$18,3,0)</f>
        <v>Biomass</v>
      </c>
      <c r="E82" t="s">
        <v>74</v>
      </c>
      <c r="F82" t="s">
        <v>56</v>
      </c>
      <c r="G82" t="s">
        <v>77</v>
      </c>
      <c r="H82">
        <f>SUMIFS(multi_cap_new_annual_comb!F:F,multi_cap_new_annual_comb!A:A,A82,multi_cap_new_annual_comb!B:B,B82,multi_cap_new_annual_comb!C:C,C82,multi_cap_new_annual_comb!E:E,"average",multi_cap_new_annual_comb!F:F,"&gt;0")*SUMIFS(mi_calc!D:D,mi_calc!A:A,VLOOKUP(C82,mapping!$B$2:$C$18,2,0),mi_calc!B:B,F82,mi_calc!C:C,"average")/1000</f>
        <v>0</v>
      </c>
      <c r="I82">
        <f>SUMIFS(multi_cap_new_annual_comb!G:G,multi_cap_new_annual_comb!A:A,A82,multi_cap_new_annual_comb!B:B,B82,multi_cap_new_annual_comb!C:C,C82,multi_cap_new_annual_comb!E:E,"average",multi_cap_new_annual_comb!G:G,"&gt;0")*SUMIFS(mi_calc!D:D,mi_calc!A:A,VLOOKUP(C82,mapping!$B$2:$C$18,2,0),mi_calc!B:B,F82,mi_calc!C:C,"average")/1000</f>
        <v>0</v>
      </c>
    </row>
    <row r="83" spans="1:9">
      <c r="A83">
        <v>2030</v>
      </c>
      <c r="B83" t="s">
        <v>33</v>
      </c>
      <c r="C83" t="s">
        <v>3</v>
      </c>
      <c r="D83" t="str">
        <f>VLOOKUP(C83,mapping!$B$2:$D$18,3,0)</f>
        <v>Biomass</v>
      </c>
      <c r="E83" t="s">
        <v>74</v>
      </c>
      <c r="F83" t="s">
        <v>59</v>
      </c>
      <c r="G83" t="s">
        <v>77</v>
      </c>
      <c r="H83">
        <f>SUMIFS(multi_cap_new_annual_comb!F:F,multi_cap_new_annual_comb!A:A,A83,multi_cap_new_annual_comb!B:B,B83,multi_cap_new_annual_comb!C:C,C83,multi_cap_new_annual_comb!E:E,"average",multi_cap_new_annual_comb!F:F,"&gt;0")*SUMIFS(mi_calc!D:D,mi_calc!A:A,VLOOKUP(C83,mapping!$B$2:$C$18,2,0),mi_calc!B:B,F83,mi_calc!C:C,"average")/1000</f>
        <v>0</v>
      </c>
      <c r="I83">
        <f>SUMIFS(multi_cap_new_annual_comb!G:G,multi_cap_new_annual_comb!A:A,A83,multi_cap_new_annual_comb!B:B,B83,multi_cap_new_annual_comb!C:C,C83,multi_cap_new_annual_comb!E:E,"average",multi_cap_new_annual_comb!G:G,"&gt;0")*SUMIFS(mi_calc!D:D,mi_calc!A:A,VLOOKUP(C83,mapping!$B$2:$C$18,2,0),mi_calc!B:B,F83,mi_calc!C:C,"average")/1000</f>
        <v>0</v>
      </c>
    </row>
    <row r="84" spans="1:9">
      <c r="A84">
        <v>2030</v>
      </c>
      <c r="B84" t="s">
        <v>33</v>
      </c>
      <c r="C84" t="s">
        <v>3</v>
      </c>
      <c r="D84" t="str">
        <f>VLOOKUP(C84,mapping!$B$2:$D$18,3,0)</f>
        <v>Biomass</v>
      </c>
      <c r="E84" t="s">
        <v>74</v>
      </c>
      <c r="F84" t="s">
        <v>55</v>
      </c>
      <c r="G84" t="s">
        <v>77</v>
      </c>
      <c r="H84">
        <f>SUMIFS(multi_cap_new_annual_comb!F:F,multi_cap_new_annual_comb!A:A,A84,multi_cap_new_annual_comb!B:B,B84,multi_cap_new_annual_comb!C:C,C84,multi_cap_new_annual_comb!E:E,"average",multi_cap_new_annual_comb!F:F,"&gt;0")*SUMIFS(mi_calc!D:D,mi_calc!A:A,VLOOKUP(C84,mapping!$B$2:$C$18,2,0),mi_calc!B:B,F84,mi_calc!C:C,"average")/1000</f>
        <v>4.934439394150042E-2</v>
      </c>
      <c r="I84">
        <f>SUMIFS(multi_cap_new_annual_comb!G:G,multi_cap_new_annual_comb!A:A,A84,multi_cap_new_annual_comb!B:B,B84,multi_cap_new_annual_comb!C:C,C84,multi_cap_new_annual_comb!E:E,"average",multi_cap_new_annual_comb!G:G,"&gt;0")*SUMIFS(mi_calc!D:D,mi_calc!A:A,VLOOKUP(C84,mapping!$B$2:$C$18,2,0),mi_calc!B:B,F84,mi_calc!C:C,"average")/1000</f>
        <v>0</v>
      </c>
    </row>
    <row r="85" spans="1:9">
      <c r="A85">
        <v>2030</v>
      </c>
      <c r="B85" t="s">
        <v>33</v>
      </c>
      <c r="C85" t="s">
        <v>3</v>
      </c>
      <c r="D85" t="str">
        <f>VLOOKUP(C85,mapping!$B$2:$D$18,3,0)</f>
        <v>Biomass</v>
      </c>
      <c r="E85" t="s">
        <v>74</v>
      </c>
      <c r="F85" t="s">
        <v>47</v>
      </c>
      <c r="G85" t="s">
        <v>77</v>
      </c>
      <c r="H85">
        <f>SUMIFS(multi_cap_new_annual_comb!F:F,multi_cap_new_annual_comb!A:A,A85,multi_cap_new_annual_comb!B:B,B85,multi_cap_new_annual_comb!C:C,C85,multi_cap_new_annual_comb!E:E,"average",multi_cap_new_annual_comb!F:F,"&gt;0")*SUMIFS(mi_calc!D:D,mi_calc!A:A,VLOOKUP(C85,mapping!$B$2:$C$18,2,0),mi_calc!B:B,F85,mi_calc!C:C,"average")/1000</f>
        <v>0</v>
      </c>
      <c r="I85">
        <f>SUMIFS(multi_cap_new_annual_comb!G:G,multi_cap_new_annual_comb!A:A,A85,multi_cap_new_annual_comb!B:B,B85,multi_cap_new_annual_comb!C:C,C85,multi_cap_new_annual_comb!E:E,"average",multi_cap_new_annual_comb!G:G,"&gt;0")*SUMIFS(mi_calc!D:D,mi_calc!A:A,VLOOKUP(C85,mapping!$B$2:$C$18,2,0),mi_calc!B:B,F85,mi_calc!C:C,"average")/1000</f>
        <v>0</v>
      </c>
    </row>
    <row r="86" spans="1:9">
      <c r="A86">
        <v>2030</v>
      </c>
      <c r="B86" t="s">
        <v>33</v>
      </c>
      <c r="C86" t="s">
        <v>3</v>
      </c>
      <c r="D86" t="str">
        <f>VLOOKUP(C86,mapping!$B$2:$D$18,3,0)</f>
        <v>Biomass</v>
      </c>
      <c r="E86" t="s">
        <v>74</v>
      </c>
      <c r="F86" t="s">
        <v>60</v>
      </c>
      <c r="G86" t="s">
        <v>77</v>
      </c>
      <c r="H86">
        <f>SUMIFS(multi_cap_new_annual_comb!F:F,multi_cap_new_annual_comb!A:A,A86,multi_cap_new_annual_comb!B:B,B86,multi_cap_new_annual_comb!C:C,C86,multi_cap_new_annual_comb!E:E,"average",multi_cap_new_annual_comb!F:F,"&gt;0")*SUMIFS(mi_calc!D:D,mi_calc!A:A,VLOOKUP(C86,mapping!$B$2:$C$18,2,0),mi_calc!B:B,F86,mi_calc!C:C,"average")/1000</f>
        <v>0</v>
      </c>
      <c r="I86">
        <f>SUMIFS(multi_cap_new_annual_comb!G:G,multi_cap_new_annual_comb!A:A,A86,multi_cap_new_annual_comb!B:B,B86,multi_cap_new_annual_comb!C:C,C86,multi_cap_new_annual_comb!E:E,"average",multi_cap_new_annual_comb!G:G,"&gt;0")*SUMIFS(mi_calc!D:D,mi_calc!A:A,VLOOKUP(C86,mapping!$B$2:$C$18,2,0),mi_calc!B:B,F86,mi_calc!C:C,"average")/1000</f>
        <v>0</v>
      </c>
    </row>
    <row r="87" spans="1:9">
      <c r="A87">
        <v>2030</v>
      </c>
      <c r="B87" t="s">
        <v>33</v>
      </c>
      <c r="C87" t="s">
        <v>3</v>
      </c>
      <c r="D87" t="str">
        <f>VLOOKUP(C87,mapping!$B$2:$D$18,3,0)</f>
        <v>Biomass</v>
      </c>
      <c r="E87" t="s">
        <v>74</v>
      </c>
      <c r="F87" t="s">
        <v>48</v>
      </c>
      <c r="G87" t="s">
        <v>77</v>
      </c>
      <c r="H87">
        <f>SUMIFS(multi_cap_new_annual_comb!F:F,multi_cap_new_annual_comb!A:A,A87,multi_cap_new_annual_comb!B:B,B87,multi_cap_new_annual_comb!C:C,C87,multi_cap_new_annual_comb!E:E,"average",multi_cap_new_annual_comb!F:F,"&gt;0")*SUMIFS(mi_calc!D:D,mi_calc!A:A,VLOOKUP(C87,mapping!$B$2:$C$18,2,0),mi_calc!B:B,F87,mi_calc!C:C,"average")/1000</f>
        <v>3.2896262627666946E-3</v>
      </c>
      <c r="I87">
        <f>SUMIFS(multi_cap_new_annual_comb!G:G,multi_cap_new_annual_comb!A:A,A87,multi_cap_new_annual_comb!B:B,B87,multi_cap_new_annual_comb!C:C,C87,multi_cap_new_annual_comb!E:E,"average",multi_cap_new_annual_comb!G:G,"&gt;0")*SUMIFS(mi_calc!D:D,mi_calc!A:A,VLOOKUP(C87,mapping!$B$2:$C$18,2,0),mi_calc!B:B,F87,mi_calc!C:C,"average")/1000</f>
        <v>0</v>
      </c>
    </row>
    <row r="88" spans="1:9">
      <c r="A88">
        <v>2030</v>
      </c>
      <c r="B88" t="s">
        <v>33</v>
      </c>
      <c r="C88" t="s">
        <v>3</v>
      </c>
      <c r="D88" t="str">
        <f>VLOOKUP(C88,mapping!$B$2:$D$18,3,0)</f>
        <v>Biomass</v>
      </c>
      <c r="E88" t="s">
        <v>74</v>
      </c>
      <c r="F88" t="s">
        <v>62</v>
      </c>
      <c r="G88" t="s">
        <v>77</v>
      </c>
      <c r="H88">
        <f>SUMIFS(multi_cap_new_annual_comb!F:F,multi_cap_new_annual_comb!A:A,A88,multi_cap_new_annual_comb!B:B,B88,multi_cap_new_annual_comb!C:C,C88,multi_cap_new_annual_comb!E:E,"average",multi_cap_new_annual_comb!F:F,"&gt;0")*SUMIFS(mi_calc!D:D,mi_calc!A:A,VLOOKUP(C88,mapping!$B$2:$C$18,2,0),mi_calc!B:B,F88,mi_calc!C:C,"average")/1000</f>
        <v>0</v>
      </c>
      <c r="I88">
        <f>SUMIFS(multi_cap_new_annual_comb!G:G,multi_cap_new_annual_comb!A:A,A88,multi_cap_new_annual_comb!B:B,B88,multi_cap_new_annual_comb!C:C,C88,multi_cap_new_annual_comb!E:E,"average",multi_cap_new_annual_comb!G:G,"&gt;0")*SUMIFS(mi_calc!D:D,mi_calc!A:A,VLOOKUP(C88,mapping!$B$2:$C$18,2,0),mi_calc!B:B,F88,mi_calc!C:C,"average")/1000</f>
        <v>0</v>
      </c>
    </row>
    <row r="89" spans="1:9">
      <c r="A89">
        <v>2030</v>
      </c>
      <c r="B89" t="s">
        <v>33</v>
      </c>
      <c r="C89" t="s">
        <v>3</v>
      </c>
      <c r="D89" t="str">
        <f>VLOOKUP(C89,mapping!$B$2:$D$18,3,0)</f>
        <v>Biomass</v>
      </c>
      <c r="E89" t="s">
        <v>74</v>
      </c>
      <c r="F89" t="s">
        <v>63</v>
      </c>
      <c r="G89" t="s">
        <v>77</v>
      </c>
      <c r="H89">
        <f>SUMIFS(multi_cap_new_annual_comb!F:F,multi_cap_new_annual_comb!A:A,A89,multi_cap_new_annual_comb!B:B,B89,multi_cap_new_annual_comb!C:C,C89,multi_cap_new_annual_comb!E:E,"average",multi_cap_new_annual_comb!F:F,"&gt;0")*SUMIFS(mi_calc!D:D,mi_calc!A:A,VLOOKUP(C89,mapping!$B$2:$C$18,2,0),mi_calc!B:B,F89,mi_calc!C:C,"average")/1000</f>
        <v>0</v>
      </c>
      <c r="I89">
        <f>SUMIFS(multi_cap_new_annual_comb!G:G,multi_cap_new_annual_comb!A:A,A89,multi_cap_new_annual_comb!B:B,B89,multi_cap_new_annual_comb!C:C,C89,multi_cap_new_annual_comb!E:E,"average",multi_cap_new_annual_comb!G:G,"&gt;0")*SUMIFS(mi_calc!D:D,mi_calc!A:A,VLOOKUP(C89,mapping!$B$2:$C$18,2,0),mi_calc!B:B,F89,mi_calc!C:C,"average")/1000</f>
        <v>0</v>
      </c>
    </row>
    <row r="90" spans="1:9">
      <c r="A90">
        <v>2030</v>
      </c>
      <c r="B90" t="s">
        <v>33</v>
      </c>
      <c r="C90" t="s">
        <v>3</v>
      </c>
      <c r="D90" t="str">
        <f>VLOOKUP(C90,mapping!$B$2:$D$18,3,0)</f>
        <v>Biomass</v>
      </c>
      <c r="E90" t="s">
        <v>74</v>
      </c>
      <c r="F90" t="s">
        <v>45</v>
      </c>
      <c r="G90" t="s">
        <v>77</v>
      </c>
      <c r="H90">
        <f>SUMIFS(multi_cap_new_annual_comb!F:F,multi_cap_new_annual_comb!A:A,A90,multi_cap_new_annual_comb!B:B,B90,multi_cap_new_annual_comb!C:C,C90,multi_cap_new_annual_comb!E:E,"average",multi_cap_new_annual_comb!F:F,"&gt;0")*SUMIFS(mi_calc!D:D,mi_calc!A:A,VLOOKUP(C90,mapping!$B$2:$C$18,2,0),mi_calc!B:B,F90,mi_calc!C:C,"average")/1000</f>
        <v>0</v>
      </c>
      <c r="I90">
        <f>SUMIFS(multi_cap_new_annual_comb!G:G,multi_cap_new_annual_comb!A:A,A90,multi_cap_new_annual_comb!B:B,B90,multi_cap_new_annual_comb!C:C,C90,multi_cap_new_annual_comb!E:E,"average",multi_cap_new_annual_comb!G:G,"&gt;0")*SUMIFS(mi_calc!D:D,mi_calc!A:A,VLOOKUP(C90,mapping!$B$2:$C$18,2,0),mi_calc!B:B,F90,mi_calc!C:C,"average")/1000</f>
        <v>0</v>
      </c>
    </row>
    <row r="91" spans="1:9">
      <c r="A91">
        <v>2030</v>
      </c>
      <c r="B91" t="s">
        <v>33</v>
      </c>
      <c r="C91" t="s">
        <v>3</v>
      </c>
      <c r="D91" t="str">
        <f>VLOOKUP(C91,mapping!$B$2:$D$18,3,0)</f>
        <v>Biomass</v>
      </c>
      <c r="E91" t="s">
        <v>74</v>
      </c>
      <c r="F91" t="s">
        <v>58</v>
      </c>
      <c r="G91" t="s">
        <v>77</v>
      </c>
      <c r="H91">
        <f>SUMIFS(multi_cap_new_annual_comb!F:F,multi_cap_new_annual_comb!A:A,A91,multi_cap_new_annual_comb!B:B,B91,multi_cap_new_annual_comb!C:C,C91,multi_cap_new_annual_comb!E:E,"average",multi_cap_new_annual_comb!F:F,"&gt;0")*SUMIFS(mi_calc!D:D,mi_calc!A:A,VLOOKUP(C91,mapping!$B$2:$C$18,2,0),mi_calc!B:B,F91,mi_calc!C:C,"average")/1000</f>
        <v>0</v>
      </c>
      <c r="I91">
        <f>SUMIFS(multi_cap_new_annual_comb!G:G,multi_cap_new_annual_comb!A:A,A91,multi_cap_new_annual_comb!B:B,B91,multi_cap_new_annual_comb!C:C,C91,multi_cap_new_annual_comb!E:E,"average",multi_cap_new_annual_comb!G:G,"&gt;0")*SUMIFS(mi_calc!D:D,mi_calc!A:A,VLOOKUP(C91,mapping!$B$2:$C$18,2,0),mi_calc!B:B,F91,mi_calc!C:C,"average")/1000</f>
        <v>0</v>
      </c>
    </row>
    <row r="92" spans="1:9">
      <c r="A92">
        <v>2030</v>
      </c>
      <c r="B92" t="s">
        <v>33</v>
      </c>
      <c r="C92" t="s">
        <v>3</v>
      </c>
      <c r="D92" t="str">
        <f>VLOOKUP(C92,mapping!$B$2:$D$18,3,0)</f>
        <v>Biomass</v>
      </c>
      <c r="E92" t="s">
        <v>74</v>
      </c>
      <c r="F92" t="s">
        <v>53</v>
      </c>
      <c r="G92" t="s">
        <v>77</v>
      </c>
      <c r="H92">
        <f>SUMIFS(multi_cap_new_annual_comb!F:F,multi_cap_new_annual_comb!A:A,A92,multi_cap_new_annual_comb!B:B,B92,multi_cap_new_annual_comb!C:C,C92,multi_cap_new_annual_comb!E:E,"average",multi_cap_new_annual_comb!F:F,"&gt;0")*SUMIFS(mi_calc!D:D,mi_calc!A:A,VLOOKUP(C92,mapping!$B$2:$C$18,2,0),mi_calc!B:B,F92,mi_calc!C:C,"average")/1000</f>
        <v>17.695920585917392</v>
      </c>
      <c r="I92">
        <f>SUMIFS(multi_cap_new_annual_comb!G:G,multi_cap_new_annual_comb!A:A,A92,multi_cap_new_annual_comb!B:B,B92,multi_cap_new_annual_comb!C:C,C92,multi_cap_new_annual_comb!E:E,"average",multi_cap_new_annual_comb!G:G,"&gt;0")*SUMIFS(mi_calc!D:D,mi_calc!A:A,VLOOKUP(C92,mapping!$B$2:$C$18,2,0),mi_calc!B:B,F92,mi_calc!C:C,"average")/1000</f>
        <v>0</v>
      </c>
    </row>
    <row r="93" spans="1:9">
      <c r="A93">
        <v>2030</v>
      </c>
      <c r="B93" t="s">
        <v>33</v>
      </c>
      <c r="C93" t="s">
        <v>3</v>
      </c>
      <c r="D93" t="str">
        <f>VLOOKUP(C93,mapping!$B$2:$D$18,3,0)</f>
        <v>Biomass</v>
      </c>
      <c r="E93" t="s">
        <v>74</v>
      </c>
      <c r="F93" t="s">
        <v>64</v>
      </c>
      <c r="G93" t="s">
        <v>77</v>
      </c>
      <c r="H93">
        <f>SUMIFS(multi_cap_new_annual_comb!F:F,multi_cap_new_annual_comb!A:A,A93,multi_cap_new_annual_comb!B:B,B93,multi_cap_new_annual_comb!C:C,C93,multi_cap_new_annual_comb!E:E,"average",multi_cap_new_annual_comb!F:F,"&gt;0")*SUMIFS(mi_calc!D:D,mi_calc!A:A,VLOOKUP(C93,mapping!$B$2:$C$18,2,0),mi_calc!B:B,F93,mi_calc!C:C,"average")/1000</f>
        <v>0</v>
      </c>
      <c r="I93">
        <f>SUMIFS(multi_cap_new_annual_comb!G:G,multi_cap_new_annual_comb!A:A,A93,multi_cap_new_annual_comb!B:B,B93,multi_cap_new_annual_comb!C:C,C93,multi_cap_new_annual_comb!E:E,"average",multi_cap_new_annual_comb!G:G,"&gt;0")*SUMIFS(mi_calc!D:D,mi_calc!A:A,VLOOKUP(C93,mapping!$B$2:$C$18,2,0),mi_calc!B:B,F93,mi_calc!C:C,"average")/1000</f>
        <v>0</v>
      </c>
    </row>
    <row r="94" spans="1:9">
      <c r="A94">
        <v>2030</v>
      </c>
      <c r="B94" t="s">
        <v>33</v>
      </c>
      <c r="C94" t="s">
        <v>3</v>
      </c>
      <c r="D94" t="str">
        <f>VLOOKUP(C94,mapping!$B$2:$D$18,3,0)</f>
        <v>Biomass</v>
      </c>
      <c r="E94" t="s">
        <v>74</v>
      </c>
      <c r="F94" t="s">
        <v>49</v>
      </c>
      <c r="G94" t="s">
        <v>77</v>
      </c>
      <c r="H94">
        <f>SUMIFS(multi_cap_new_annual_comb!F:F,multi_cap_new_annual_comb!A:A,A94,multi_cap_new_annual_comb!B:B,B94,multi_cap_new_annual_comb!C:C,C94,multi_cap_new_annual_comb!E:E,"average",multi_cap_new_annual_comb!F:F,"&gt;0")*SUMIFS(mi_calc!D:D,mi_calc!A:A,VLOOKUP(C94,mapping!$B$2:$C$18,2,0),mi_calc!B:B,F94,mi_calc!C:C,"average")/1000</f>
        <v>0</v>
      </c>
      <c r="I94">
        <f>SUMIFS(multi_cap_new_annual_comb!G:G,multi_cap_new_annual_comb!A:A,A94,multi_cap_new_annual_comb!B:B,B94,multi_cap_new_annual_comb!C:C,C94,multi_cap_new_annual_comb!E:E,"average",multi_cap_new_annual_comb!G:G,"&gt;0")*SUMIFS(mi_calc!D:D,mi_calc!A:A,VLOOKUP(C94,mapping!$B$2:$C$18,2,0),mi_calc!B:B,F94,mi_calc!C:C,"average")/1000</f>
        <v>0</v>
      </c>
    </row>
    <row r="95" spans="1:9">
      <c r="A95">
        <v>2030</v>
      </c>
      <c r="B95" t="s">
        <v>33</v>
      </c>
      <c r="C95" t="s">
        <v>3</v>
      </c>
      <c r="D95" t="str">
        <f>VLOOKUP(C95,mapping!$B$2:$D$18,3,0)</f>
        <v>Biomass</v>
      </c>
      <c r="E95" t="s">
        <v>74</v>
      </c>
      <c r="F95" t="s">
        <v>65</v>
      </c>
      <c r="G95" t="s">
        <v>77</v>
      </c>
      <c r="H95">
        <f>SUMIFS(multi_cap_new_annual_comb!F:F,multi_cap_new_annual_comb!A:A,A95,multi_cap_new_annual_comb!B:B,B95,multi_cap_new_annual_comb!C:C,C95,multi_cap_new_annual_comb!E:E,"average",multi_cap_new_annual_comb!F:F,"&gt;0")*SUMIFS(mi_calc!D:D,mi_calc!A:A,VLOOKUP(C95,mapping!$B$2:$C$18,2,0),mi_calc!B:B,F95,mi_calc!C:C,"average")/1000</f>
        <v>0</v>
      </c>
      <c r="I95">
        <f>SUMIFS(multi_cap_new_annual_comb!G:G,multi_cap_new_annual_comb!A:A,A95,multi_cap_new_annual_comb!B:B,B95,multi_cap_new_annual_comb!C:C,C95,multi_cap_new_annual_comb!E:E,"average",multi_cap_new_annual_comb!G:G,"&gt;0")*SUMIFS(mi_calc!D:D,mi_calc!A:A,VLOOKUP(C95,mapping!$B$2:$C$18,2,0),mi_calc!B:B,F95,mi_calc!C:C,"average")/1000</f>
        <v>0</v>
      </c>
    </row>
    <row r="96" spans="1:9">
      <c r="A96">
        <v>2030</v>
      </c>
      <c r="B96" t="s">
        <v>33</v>
      </c>
      <c r="C96" t="s">
        <v>3</v>
      </c>
      <c r="D96" t="str">
        <f>VLOOKUP(C96,mapping!$B$2:$D$18,3,0)</f>
        <v>Biomass</v>
      </c>
      <c r="E96" t="s">
        <v>74</v>
      </c>
      <c r="F96" t="s">
        <v>68</v>
      </c>
      <c r="G96" t="s">
        <v>77</v>
      </c>
      <c r="H96">
        <f>SUMIFS(multi_cap_new_annual_comb!F:F,multi_cap_new_annual_comb!A:A,A96,multi_cap_new_annual_comb!B:B,B96,multi_cap_new_annual_comb!C:C,C96,multi_cap_new_annual_comb!E:E,"average",multi_cap_new_annual_comb!F:F,"&gt;0")*SUMIFS(mi_calc!D:D,mi_calc!A:A,VLOOKUP(C96,mapping!$B$2:$C$18,2,0),mi_calc!B:B,F96,mi_calc!C:C,"average")/1000</f>
        <v>0</v>
      </c>
      <c r="I96">
        <f>SUMIFS(multi_cap_new_annual_comb!G:G,multi_cap_new_annual_comb!A:A,A96,multi_cap_new_annual_comb!B:B,B96,multi_cap_new_annual_comb!C:C,C96,multi_cap_new_annual_comb!E:E,"average",multi_cap_new_annual_comb!G:G,"&gt;0")*SUMIFS(mi_calc!D:D,mi_calc!A:A,VLOOKUP(C96,mapping!$B$2:$C$18,2,0),mi_calc!B:B,F96,mi_calc!C:C,"average")/1000</f>
        <v>0</v>
      </c>
    </row>
    <row r="97" spans="1:9">
      <c r="A97">
        <v>2030</v>
      </c>
      <c r="B97" t="s">
        <v>33</v>
      </c>
      <c r="C97" t="s">
        <v>3</v>
      </c>
      <c r="D97" t="str">
        <f>VLOOKUP(C97,mapping!$B$2:$D$18,3,0)</f>
        <v>Biomass</v>
      </c>
      <c r="E97" t="s">
        <v>74</v>
      </c>
      <c r="F97" t="s">
        <v>57</v>
      </c>
      <c r="G97" t="s">
        <v>77</v>
      </c>
      <c r="H97">
        <f>SUMIFS(multi_cap_new_annual_comb!F:F,multi_cap_new_annual_comb!A:A,A97,multi_cap_new_annual_comb!B:B,B97,multi_cap_new_annual_comb!C:C,C97,multi_cap_new_annual_comb!E:E,"average",multi_cap_new_annual_comb!F:F,"&gt;0")*SUMIFS(mi_calc!D:D,mi_calc!A:A,VLOOKUP(C97,mapping!$B$2:$C$18,2,0),mi_calc!B:B,F97,mi_calc!C:C,"average")/1000</f>
        <v>0</v>
      </c>
      <c r="I97">
        <f>SUMIFS(multi_cap_new_annual_comb!G:G,multi_cap_new_annual_comb!A:A,A97,multi_cap_new_annual_comb!B:B,B97,multi_cap_new_annual_comb!C:C,C97,multi_cap_new_annual_comb!E:E,"average",multi_cap_new_annual_comb!G:G,"&gt;0")*SUMIFS(mi_calc!D:D,mi_calc!A:A,VLOOKUP(C97,mapping!$B$2:$C$18,2,0),mi_calc!B:B,F97,mi_calc!C:C,"average")/1000</f>
        <v>0</v>
      </c>
    </row>
    <row r="98" spans="1:9">
      <c r="A98">
        <v>2035</v>
      </c>
      <c r="B98" t="s">
        <v>21</v>
      </c>
      <c r="C98" t="s">
        <v>3</v>
      </c>
      <c r="D98" t="str">
        <f>VLOOKUP(C98,mapping!$B$2:$D$18,3,0)</f>
        <v>Biomass</v>
      </c>
      <c r="E98" t="s">
        <v>74</v>
      </c>
      <c r="F98" t="s">
        <v>51</v>
      </c>
      <c r="G98" t="s">
        <v>77</v>
      </c>
      <c r="H98">
        <f>SUMIFS(multi_cap_new_annual_comb!F:F,multi_cap_new_annual_comb!A:A,A98,multi_cap_new_annual_comb!B:B,B98,multi_cap_new_annual_comb!C:C,C98,multi_cap_new_annual_comb!E:E,"average",multi_cap_new_annual_comb!F:F,"&gt;0")*SUMIFS(mi_calc!D:D,mi_calc!A:A,VLOOKUP(C98,mapping!$B$2:$C$18,2,0),mi_calc!B:B,F98,mi_calc!C:C,"average")/1000</f>
        <v>0</v>
      </c>
      <c r="I98">
        <f>SUMIFS(multi_cap_new_annual_comb!G:G,multi_cap_new_annual_comb!A:A,A98,multi_cap_new_annual_comb!B:B,B98,multi_cap_new_annual_comb!C:C,C98,multi_cap_new_annual_comb!E:E,"average",multi_cap_new_annual_comb!G:G,"&gt;0")*SUMIFS(mi_calc!D:D,mi_calc!A:A,VLOOKUP(C98,mapping!$B$2:$C$18,2,0),mi_calc!B:B,F98,mi_calc!C:C,"average")/1000</f>
        <v>0</v>
      </c>
    </row>
    <row r="99" spans="1:9">
      <c r="A99">
        <v>2035</v>
      </c>
      <c r="B99" t="s">
        <v>21</v>
      </c>
      <c r="C99" t="s">
        <v>3</v>
      </c>
      <c r="D99" t="str">
        <f>VLOOKUP(C99,mapping!$B$2:$D$18,3,0)</f>
        <v>Biomass</v>
      </c>
      <c r="E99" t="s">
        <v>74</v>
      </c>
      <c r="F99" t="s">
        <v>66</v>
      </c>
      <c r="G99" t="s">
        <v>77</v>
      </c>
      <c r="H99">
        <f>SUMIFS(multi_cap_new_annual_comb!F:F,multi_cap_new_annual_comb!A:A,A99,multi_cap_new_annual_comb!B:B,B99,multi_cap_new_annual_comb!C:C,C99,multi_cap_new_annual_comb!E:E,"average",multi_cap_new_annual_comb!F:F,"&gt;0")*SUMIFS(mi_calc!D:D,mi_calc!A:A,VLOOKUP(C99,mapping!$B$2:$C$18,2,0),mi_calc!B:B,F99,mi_calc!C:C,"average")/1000</f>
        <v>0</v>
      </c>
      <c r="I99">
        <f>SUMIFS(multi_cap_new_annual_comb!G:G,multi_cap_new_annual_comb!A:A,A99,multi_cap_new_annual_comb!B:B,B99,multi_cap_new_annual_comb!C:C,C99,multi_cap_new_annual_comb!E:E,"average",multi_cap_new_annual_comb!G:G,"&gt;0")*SUMIFS(mi_calc!D:D,mi_calc!A:A,VLOOKUP(C99,mapping!$B$2:$C$18,2,0),mi_calc!B:B,F99,mi_calc!C:C,"average")/1000</f>
        <v>0</v>
      </c>
    </row>
    <row r="100" spans="1:9">
      <c r="A100">
        <v>2035</v>
      </c>
      <c r="B100" t="s">
        <v>21</v>
      </c>
      <c r="C100" t="s">
        <v>3</v>
      </c>
      <c r="D100" t="str">
        <f>VLOOKUP(C100,mapping!$B$2:$D$18,3,0)</f>
        <v>Biomass</v>
      </c>
      <c r="E100" t="s">
        <v>74</v>
      </c>
      <c r="F100" t="s">
        <v>54</v>
      </c>
      <c r="G100" t="s">
        <v>77</v>
      </c>
      <c r="H100">
        <f>SUMIFS(multi_cap_new_annual_comb!F:F,multi_cap_new_annual_comb!A:A,A100,multi_cap_new_annual_comb!B:B,B100,multi_cap_new_annual_comb!C:C,C100,multi_cap_new_annual_comb!E:E,"average",multi_cap_new_annual_comb!F:F,"&gt;0")*SUMIFS(mi_calc!D:D,mi_calc!A:A,VLOOKUP(C100,mapping!$B$2:$C$18,2,0),mi_calc!B:B,F100,mi_calc!C:C,"average")/1000</f>
        <v>0</v>
      </c>
      <c r="I100">
        <f>SUMIFS(multi_cap_new_annual_comb!G:G,multi_cap_new_annual_comb!A:A,A100,multi_cap_new_annual_comb!B:B,B100,multi_cap_new_annual_comb!C:C,C100,multi_cap_new_annual_comb!E:E,"average",multi_cap_new_annual_comb!G:G,"&gt;0")*SUMIFS(mi_calc!D:D,mi_calc!A:A,VLOOKUP(C100,mapping!$B$2:$C$18,2,0),mi_calc!B:B,F100,mi_calc!C:C,"average")/1000</f>
        <v>0</v>
      </c>
    </row>
    <row r="101" spans="1:9">
      <c r="A101">
        <v>2035</v>
      </c>
      <c r="B101" t="s">
        <v>21</v>
      </c>
      <c r="C101" t="s">
        <v>3</v>
      </c>
      <c r="D101" t="str">
        <f>VLOOKUP(C101,mapping!$B$2:$D$18,3,0)</f>
        <v>Biomass</v>
      </c>
      <c r="E101" t="s">
        <v>74</v>
      </c>
      <c r="F101" t="s">
        <v>46</v>
      </c>
      <c r="G101" t="s">
        <v>77</v>
      </c>
      <c r="H101">
        <f>SUMIFS(multi_cap_new_annual_comb!F:F,multi_cap_new_annual_comb!A:A,A101,multi_cap_new_annual_comb!B:B,B101,multi_cap_new_annual_comb!C:C,C101,multi_cap_new_annual_comb!E:E,"average",multi_cap_new_annual_comb!F:F,"&gt;0")*SUMIFS(mi_calc!D:D,mi_calc!A:A,VLOOKUP(C101,mapping!$B$2:$C$18,2,0),mi_calc!B:B,F101,mi_calc!C:C,"average")/1000</f>
        <v>0</v>
      </c>
      <c r="I101">
        <f>SUMIFS(multi_cap_new_annual_comb!G:G,multi_cap_new_annual_comb!A:A,A101,multi_cap_new_annual_comb!B:B,B101,multi_cap_new_annual_comb!C:C,C101,multi_cap_new_annual_comb!E:E,"average",multi_cap_new_annual_comb!G:G,"&gt;0")*SUMIFS(mi_calc!D:D,mi_calc!A:A,VLOOKUP(C101,mapping!$B$2:$C$18,2,0),mi_calc!B:B,F101,mi_calc!C:C,"average")/1000</f>
        <v>0</v>
      </c>
    </row>
    <row r="102" spans="1:9">
      <c r="A102">
        <v>2035</v>
      </c>
      <c r="B102" t="s">
        <v>21</v>
      </c>
      <c r="C102" t="s">
        <v>3</v>
      </c>
      <c r="D102" t="str">
        <f>VLOOKUP(C102,mapping!$B$2:$D$18,3,0)</f>
        <v>Biomass</v>
      </c>
      <c r="E102" t="s">
        <v>74</v>
      </c>
      <c r="F102" t="s">
        <v>50</v>
      </c>
      <c r="G102" t="s">
        <v>77</v>
      </c>
      <c r="H102">
        <f>SUMIFS(multi_cap_new_annual_comb!F:F,multi_cap_new_annual_comb!A:A,A102,multi_cap_new_annual_comb!B:B,B102,multi_cap_new_annual_comb!C:C,C102,multi_cap_new_annual_comb!E:E,"average",multi_cap_new_annual_comb!F:F,"&gt;0")*SUMIFS(mi_calc!D:D,mi_calc!A:A,VLOOKUP(C102,mapping!$B$2:$C$18,2,0),mi_calc!B:B,F102,mi_calc!C:C,"average")/1000</f>
        <v>0</v>
      </c>
      <c r="I102">
        <f>SUMIFS(multi_cap_new_annual_comb!G:G,multi_cap_new_annual_comb!A:A,A102,multi_cap_new_annual_comb!B:B,B102,multi_cap_new_annual_comb!C:C,C102,multi_cap_new_annual_comb!E:E,"average",multi_cap_new_annual_comb!G:G,"&gt;0")*SUMIFS(mi_calc!D:D,mi_calc!A:A,VLOOKUP(C102,mapping!$B$2:$C$18,2,0),mi_calc!B:B,F102,mi_calc!C:C,"average")/1000</f>
        <v>0</v>
      </c>
    </row>
    <row r="103" spans="1:9">
      <c r="A103">
        <v>2035</v>
      </c>
      <c r="B103" t="s">
        <v>21</v>
      </c>
      <c r="C103" t="s">
        <v>3</v>
      </c>
      <c r="D103" t="str">
        <f>VLOOKUP(C103,mapping!$B$2:$D$18,3,0)</f>
        <v>Biomass</v>
      </c>
      <c r="E103" t="s">
        <v>74</v>
      </c>
      <c r="F103" t="s">
        <v>61</v>
      </c>
      <c r="G103" t="s">
        <v>77</v>
      </c>
      <c r="H103">
        <f>SUMIFS(multi_cap_new_annual_comb!F:F,multi_cap_new_annual_comb!A:A,A103,multi_cap_new_annual_comb!B:B,B103,multi_cap_new_annual_comb!C:C,C103,multi_cap_new_annual_comb!E:E,"average",multi_cap_new_annual_comb!F:F,"&gt;0")*SUMIFS(mi_calc!D:D,mi_calc!A:A,VLOOKUP(C103,mapping!$B$2:$C$18,2,0),mi_calc!B:B,F103,mi_calc!C:C,"average")/1000</f>
        <v>0</v>
      </c>
      <c r="I103">
        <f>SUMIFS(multi_cap_new_annual_comb!G:G,multi_cap_new_annual_comb!A:A,A103,multi_cap_new_annual_comb!B:B,B103,multi_cap_new_annual_comb!C:C,C103,multi_cap_new_annual_comb!E:E,"average",multi_cap_new_annual_comb!G:G,"&gt;0")*SUMIFS(mi_calc!D:D,mi_calc!A:A,VLOOKUP(C103,mapping!$B$2:$C$18,2,0),mi_calc!B:B,F103,mi_calc!C:C,"average")/1000</f>
        <v>0</v>
      </c>
    </row>
    <row r="104" spans="1:9">
      <c r="A104">
        <v>2035</v>
      </c>
      <c r="B104" t="s">
        <v>21</v>
      </c>
      <c r="C104" t="s">
        <v>3</v>
      </c>
      <c r="D104" t="str">
        <f>VLOOKUP(C104,mapping!$B$2:$D$18,3,0)</f>
        <v>Biomass</v>
      </c>
      <c r="E104" t="s">
        <v>74</v>
      </c>
      <c r="F104" t="s">
        <v>67</v>
      </c>
      <c r="G104" t="s">
        <v>77</v>
      </c>
      <c r="H104">
        <f>SUMIFS(multi_cap_new_annual_comb!F:F,multi_cap_new_annual_comb!A:A,A104,multi_cap_new_annual_comb!B:B,B104,multi_cap_new_annual_comb!C:C,C104,multi_cap_new_annual_comb!E:E,"average",multi_cap_new_annual_comb!F:F,"&gt;0")*SUMIFS(mi_calc!D:D,mi_calc!A:A,VLOOKUP(C104,mapping!$B$2:$C$18,2,0),mi_calc!B:B,F104,mi_calc!C:C,"average")/1000</f>
        <v>0</v>
      </c>
      <c r="I104">
        <f>SUMIFS(multi_cap_new_annual_comb!G:G,multi_cap_new_annual_comb!A:A,A104,multi_cap_new_annual_comb!B:B,B104,multi_cap_new_annual_comb!C:C,C104,multi_cap_new_annual_comb!E:E,"average",multi_cap_new_annual_comb!G:G,"&gt;0")*SUMIFS(mi_calc!D:D,mi_calc!A:A,VLOOKUP(C104,mapping!$B$2:$C$18,2,0),mi_calc!B:B,F104,mi_calc!C:C,"average")/1000</f>
        <v>0</v>
      </c>
    </row>
    <row r="105" spans="1:9">
      <c r="A105">
        <v>2035</v>
      </c>
      <c r="B105" t="s">
        <v>21</v>
      </c>
      <c r="C105" t="s">
        <v>3</v>
      </c>
      <c r="D105" t="str">
        <f>VLOOKUP(C105,mapping!$B$2:$D$18,3,0)</f>
        <v>Biomass</v>
      </c>
      <c r="E105" t="s">
        <v>74</v>
      </c>
      <c r="F105" t="s">
        <v>52</v>
      </c>
      <c r="G105" t="s">
        <v>77</v>
      </c>
      <c r="H105">
        <f>SUMIFS(multi_cap_new_annual_comb!F:F,multi_cap_new_annual_comb!A:A,A105,multi_cap_new_annual_comb!B:B,B105,multi_cap_new_annual_comb!C:C,C105,multi_cap_new_annual_comb!E:E,"average",multi_cap_new_annual_comb!F:F,"&gt;0")*SUMIFS(mi_calc!D:D,mi_calc!A:A,VLOOKUP(C105,mapping!$B$2:$C$18,2,0),mi_calc!B:B,F105,mi_calc!C:C,"average")/1000</f>
        <v>0</v>
      </c>
      <c r="I105">
        <f>SUMIFS(multi_cap_new_annual_comb!G:G,multi_cap_new_annual_comb!A:A,A105,multi_cap_new_annual_comb!B:B,B105,multi_cap_new_annual_comb!C:C,C105,multi_cap_new_annual_comb!E:E,"average",multi_cap_new_annual_comb!G:G,"&gt;0")*SUMIFS(mi_calc!D:D,mi_calc!A:A,VLOOKUP(C105,mapping!$B$2:$C$18,2,0),mi_calc!B:B,F105,mi_calc!C:C,"average")/1000</f>
        <v>0</v>
      </c>
    </row>
    <row r="106" spans="1:9">
      <c r="A106">
        <v>2035</v>
      </c>
      <c r="B106" t="s">
        <v>21</v>
      </c>
      <c r="C106" t="s">
        <v>3</v>
      </c>
      <c r="D106" t="str">
        <f>VLOOKUP(C106,mapping!$B$2:$D$18,3,0)</f>
        <v>Biomass</v>
      </c>
      <c r="E106" t="s">
        <v>74</v>
      </c>
      <c r="F106" t="s">
        <v>56</v>
      </c>
      <c r="G106" t="s">
        <v>77</v>
      </c>
      <c r="H106">
        <f>SUMIFS(multi_cap_new_annual_comb!F:F,multi_cap_new_annual_comb!A:A,A106,multi_cap_new_annual_comb!B:B,B106,multi_cap_new_annual_comb!C:C,C106,multi_cap_new_annual_comb!E:E,"average",multi_cap_new_annual_comb!F:F,"&gt;0")*SUMIFS(mi_calc!D:D,mi_calc!A:A,VLOOKUP(C106,mapping!$B$2:$C$18,2,0),mi_calc!B:B,F106,mi_calc!C:C,"average")/1000</f>
        <v>0</v>
      </c>
      <c r="I106">
        <f>SUMIFS(multi_cap_new_annual_comb!G:G,multi_cap_new_annual_comb!A:A,A106,multi_cap_new_annual_comb!B:B,B106,multi_cap_new_annual_comb!C:C,C106,multi_cap_new_annual_comb!E:E,"average",multi_cap_new_annual_comb!G:G,"&gt;0")*SUMIFS(mi_calc!D:D,mi_calc!A:A,VLOOKUP(C106,mapping!$B$2:$C$18,2,0),mi_calc!B:B,F106,mi_calc!C:C,"average")/1000</f>
        <v>0</v>
      </c>
    </row>
    <row r="107" spans="1:9">
      <c r="A107">
        <v>2035</v>
      </c>
      <c r="B107" t="s">
        <v>21</v>
      </c>
      <c r="C107" t="s">
        <v>3</v>
      </c>
      <c r="D107" t="str">
        <f>VLOOKUP(C107,mapping!$B$2:$D$18,3,0)</f>
        <v>Biomass</v>
      </c>
      <c r="E107" t="s">
        <v>74</v>
      </c>
      <c r="F107" t="s">
        <v>59</v>
      </c>
      <c r="G107" t="s">
        <v>77</v>
      </c>
      <c r="H107">
        <f>SUMIFS(multi_cap_new_annual_comb!F:F,multi_cap_new_annual_comb!A:A,A107,multi_cap_new_annual_comb!B:B,B107,multi_cap_new_annual_comb!C:C,C107,multi_cap_new_annual_comb!E:E,"average",multi_cap_new_annual_comb!F:F,"&gt;0")*SUMIFS(mi_calc!D:D,mi_calc!A:A,VLOOKUP(C107,mapping!$B$2:$C$18,2,0),mi_calc!B:B,F107,mi_calc!C:C,"average")/1000</f>
        <v>0</v>
      </c>
      <c r="I107">
        <f>SUMIFS(multi_cap_new_annual_comb!G:G,multi_cap_new_annual_comb!A:A,A107,multi_cap_new_annual_comb!B:B,B107,multi_cap_new_annual_comb!C:C,C107,multi_cap_new_annual_comb!E:E,"average",multi_cap_new_annual_comb!G:G,"&gt;0")*SUMIFS(mi_calc!D:D,mi_calc!A:A,VLOOKUP(C107,mapping!$B$2:$C$18,2,0),mi_calc!B:B,F107,mi_calc!C:C,"average")/1000</f>
        <v>0</v>
      </c>
    </row>
    <row r="108" spans="1:9">
      <c r="A108">
        <v>2035</v>
      </c>
      <c r="B108" t="s">
        <v>21</v>
      </c>
      <c r="C108" t="s">
        <v>3</v>
      </c>
      <c r="D108" t="str">
        <f>VLOOKUP(C108,mapping!$B$2:$D$18,3,0)</f>
        <v>Biomass</v>
      </c>
      <c r="E108" t="s">
        <v>74</v>
      </c>
      <c r="F108" t="s">
        <v>55</v>
      </c>
      <c r="G108" t="s">
        <v>77</v>
      </c>
      <c r="H108">
        <f>SUMIFS(multi_cap_new_annual_comb!F:F,multi_cap_new_annual_comb!A:A,A108,multi_cap_new_annual_comb!B:B,B108,multi_cap_new_annual_comb!C:C,C108,multi_cap_new_annual_comb!E:E,"average",multi_cap_new_annual_comb!F:F,"&gt;0")*SUMIFS(mi_calc!D:D,mi_calc!A:A,VLOOKUP(C108,mapping!$B$2:$C$18,2,0),mi_calc!B:B,F108,mi_calc!C:C,"average")/1000</f>
        <v>0</v>
      </c>
      <c r="I108">
        <f>SUMIFS(multi_cap_new_annual_comb!G:G,multi_cap_new_annual_comb!A:A,A108,multi_cap_new_annual_comb!B:B,B108,multi_cap_new_annual_comb!C:C,C108,multi_cap_new_annual_comb!E:E,"average",multi_cap_new_annual_comb!G:G,"&gt;0")*SUMIFS(mi_calc!D:D,mi_calc!A:A,VLOOKUP(C108,mapping!$B$2:$C$18,2,0),mi_calc!B:B,F108,mi_calc!C:C,"average")/1000</f>
        <v>0</v>
      </c>
    </row>
    <row r="109" spans="1:9">
      <c r="A109">
        <v>2035</v>
      </c>
      <c r="B109" t="s">
        <v>21</v>
      </c>
      <c r="C109" t="s">
        <v>3</v>
      </c>
      <c r="D109" t="str">
        <f>VLOOKUP(C109,mapping!$B$2:$D$18,3,0)</f>
        <v>Biomass</v>
      </c>
      <c r="E109" t="s">
        <v>74</v>
      </c>
      <c r="F109" t="s">
        <v>47</v>
      </c>
      <c r="G109" t="s">
        <v>77</v>
      </c>
      <c r="H109">
        <f>SUMIFS(multi_cap_new_annual_comb!F:F,multi_cap_new_annual_comb!A:A,A109,multi_cap_new_annual_comb!B:B,B109,multi_cap_new_annual_comb!C:C,C109,multi_cap_new_annual_comb!E:E,"average",multi_cap_new_annual_comb!F:F,"&gt;0")*SUMIFS(mi_calc!D:D,mi_calc!A:A,VLOOKUP(C109,mapping!$B$2:$C$18,2,0),mi_calc!B:B,F109,mi_calc!C:C,"average")/1000</f>
        <v>0</v>
      </c>
      <c r="I109">
        <f>SUMIFS(multi_cap_new_annual_comb!G:G,multi_cap_new_annual_comb!A:A,A109,multi_cap_new_annual_comb!B:B,B109,multi_cap_new_annual_comb!C:C,C109,multi_cap_new_annual_comb!E:E,"average",multi_cap_new_annual_comb!G:G,"&gt;0")*SUMIFS(mi_calc!D:D,mi_calc!A:A,VLOOKUP(C109,mapping!$B$2:$C$18,2,0),mi_calc!B:B,F109,mi_calc!C:C,"average")/1000</f>
        <v>0</v>
      </c>
    </row>
    <row r="110" spans="1:9">
      <c r="A110">
        <v>2035</v>
      </c>
      <c r="B110" t="s">
        <v>21</v>
      </c>
      <c r="C110" t="s">
        <v>3</v>
      </c>
      <c r="D110" t="str">
        <f>VLOOKUP(C110,mapping!$B$2:$D$18,3,0)</f>
        <v>Biomass</v>
      </c>
      <c r="E110" t="s">
        <v>74</v>
      </c>
      <c r="F110" t="s">
        <v>60</v>
      </c>
      <c r="G110" t="s">
        <v>77</v>
      </c>
      <c r="H110">
        <f>SUMIFS(multi_cap_new_annual_comb!F:F,multi_cap_new_annual_comb!A:A,A110,multi_cap_new_annual_comb!B:B,B110,multi_cap_new_annual_comb!C:C,C110,multi_cap_new_annual_comb!E:E,"average",multi_cap_new_annual_comb!F:F,"&gt;0")*SUMIFS(mi_calc!D:D,mi_calc!A:A,VLOOKUP(C110,mapping!$B$2:$C$18,2,0),mi_calc!B:B,F110,mi_calc!C:C,"average")/1000</f>
        <v>0</v>
      </c>
      <c r="I110">
        <f>SUMIFS(multi_cap_new_annual_comb!G:G,multi_cap_new_annual_comb!A:A,A110,multi_cap_new_annual_comb!B:B,B110,multi_cap_new_annual_comb!C:C,C110,multi_cap_new_annual_comb!E:E,"average",multi_cap_new_annual_comb!G:G,"&gt;0")*SUMIFS(mi_calc!D:D,mi_calc!A:A,VLOOKUP(C110,mapping!$B$2:$C$18,2,0),mi_calc!B:B,F110,mi_calc!C:C,"average")/1000</f>
        <v>0</v>
      </c>
    </row>
    <row r="111" spans="1:9">
      <c r="A111">
        <v>2035</v>
      </c>
      <c r="B111" t="s">
        <v>21</v>
      </c>
      <c r="C111" t="s">
        <v>3</v>
      </c>
      <c r="D111" t="str">
        <f>VLOOKUP(C111,mapping!$B$2:$D$18,3,0)</f>
        <v>Biomass</v>
      </c>
      <c r="E111" t="s">
        <v>74</v>
      </c>
      <c r="F111" t="s">
        <v>48</v>
      </c>
      <c r="G111" t="s">
        <v>77</v>
      </c>
      <c r="H111">
        <f>SUMIFS(multi_cap_new_annual_comb!F:F,multi_cap_new_annual_comb!A:A,A111,multi_cap_new_annual_comb!B:B,B111,multi_cap_new_annual_comb!C:C,C111,multi_cap_new_annual_comb!E:E,"average",multi_cap_new_annual_comb!F:F,"&gt;0")*SUMIFS(mi_calc!D:D,mi_calc!A:A,VLOOKUP(C111,mapping!$B$2:$C$18,2,0),mi_calc!B:B,F111,mi_calc!C:C,"average")/1000</f>
        <v>0</v>
      </c>
      <c r="I111">
        <f>SUMIFS(multi_cap_new_annual_comb!G:G,multi_cap_new_annual_comb!A:A,A111,multi_cap_new_annual_comb!B:B,B111,multi_cap_new_annual_comb!C:C,C111,multi_cap_new_annual_comb!E:E,"average",multi_cap_new_annual_comb!G:G,"&gt;0")*SUMIFS(mi_calc!D:D,mi_calc!A:A,VLOOKUP(C111,mapping!$B$2:$C$18,2,0),mi_calc!B:B,F111,mi_calc!C:C,"average")/1000</f>
        <v>0</v>
      </c>
    </row>
    <row r="112" spans="1:9">
      <c r="A112">
        <v>2035</v>
      </c>
      <c r="B112" t="s">
        <v>21</v>
      </c>
      <c r="C112" t="s">
        <v>3</v>
      </c>
      <c r="D112" t="str">
        <f>VLOOKUP(C112,mapping!$B$2:$D$18,3,0)</f>
        <v>Biomass</v>
      </c>
      <c r="E112" t="s">
        <v>74</v>
      </c>
      <c r="F112" t="s">
        <v>62</v>
      </c>
      <c r="G112" t="s">
        <v>77</v>
      </c>
      <c r="H112">
        <f>SUMIFS(multi_cap_new_annual_comb!F:F,multi_cap_new_annual_comb!A:A,A112,multi_cap_new_annual_comb!B:B,B112,multi_cap_new_annual_comb!C:C,C112,multi_cap_new_annual_comb!E:E,"average",multi_cap_new_annual_comb!F:F,"&gt;0")*SUMIFS(mi_calc!D:D,mi_calc!A:A,VLOOKUP(C112,mapping!$B$2:$C$18,2,0),mi_calc!B:B,F112,mi_calc!C:C,"average")/1000</f>
        <v>0</v>
      </c>
      <c r="I112">
        <f>SUMIFS(multi_cap_new_annual_comb!G:G,multi_cap_new_annual_comb!A:A,A112,multi_cap_new_annual_comb!B:B,B112,multi_cap_new_annual_comb!C:C,C112,multi_cap_new_annual_comb!E:E,"average",multi_cap_new_annual_comb!G:G,"&gt;0")*SUMIFS(mi_calc!D:D,mi_calc!A:A,VLOOKUP(C112,mapping!$B$2:$C$18,2,0),mi_calc!B:B,F112,mi_calc!C:C,"average")/1000</f>
        <v>0</v>
      </c>
    </row>
    <row r="113" spans="1:9">
      <c r="A113">
        <v>2035</v>
      </c>
      <c r="B113" t="s">
        <v>21</v>
      </c>
      <c r="C113" t="s">
        <v>3</v>
      </c>
      <c r="D113" t="str">
        <f>VLOOKUP(C113,mapping!$B$2:$D$18,3,0)</f>
        <v>Biomass</v>
      </c>
      <c r="E113" t="s">
        <v>74</v>
      </c>
      <c r="F113" t="s">
        <v>63</v>
      </c>
      <c r="G113" t="s">
        <v>77</v>
      </c>
      <c r="H113">
        <f>SUMIFS(multi_cap_new_annual_comb!F:F,multi_cap_new_annual_comb!A:A,A113,multi_cap_new_annual_comb!B:B,B113,multi_cap_new_annual_comb!C:C,C113,multi_cap_new_annual_comb!E:E,"average",multi_cap_new_annual_comb!F:F,"&gt;0")*SUMIFS(mi_calc!D:D,mi_calc!A:A,VLOOKUP(C113,mapping!$B$2:$C$18,2,0),mi_calc!B:B,F113,mi_calc!C:C,"average")/1000</f>
        <v>0</v>
      </c>
      <c r="I113">
        <f>SUMIFS(multi_cap_new_annual_comb!G:G,multi_cap_new_annual_comb!A:A,A113,multi_cap_new_annual_comb!B:B,B113,multi_cap_new_annual_comb!C:C,C113,multi_cap_new_annual_comb!E:E,"average",multi_cap_new_annual_comb!G:G,"&gt;0")*SUMIFS(mi_calc!D:D,mi_calc!A:A,VLOOKUP(C113,mapping!$B$2:$C$18,2,0),mi_calc!B:B,F113,mi_calc!C:C,"average")/1000</f>
        <v>0</v>
      </c>
    </row>
    <row r="114" spans="1:9">
      <c r="A114">
        <v>2035</v>
      </c>
      <c r="B114" t="s">
        <v>21</v>
      </c>
      <c r="C114" t="s">
        <v>3</v>
      </c>
      <c r="D114" t="str">
        <f>VLOOKUP(C114,mapping!$B$2:$D$18,3,0)</f>
        <v>Biomass</v>
      </c>
      <c r="E114" t="s">
        <v>74</v>
      </c>
      <c r="F114" t="s">
        <v>45</v>
      </c>
      <c r="G114" t="s">
        <v>77</v>
      </c>
      <c r="H114">
        <f>SUMIFS(multi_cap_new_annual_comb!F:F,multi_cap_new_annual_comb!A:A,A114,multi_cap_new_annual_comb!B:B,B114,multi_cap_new_annual_comb!C:C,C114,multi_cap_new_annual_comb!E:E,"average",multi_cap_new_annual_comb!F:F,"&gt;0")*SUMIFS(mi_calc!D:D,mi_calc!A:A,VLOOKUP(C114,mapping!$B$2:$C$18,2,0),mi_calc!B:B,F114,mi_calc!C:C,"average")/1000</f>
        <v>0</v>
      </c>
      <c r="I114">
        <f>SUMIFS(multi_cap_new_annual_comb!G:G,multi_cap_new_annual_comb!A:A,A114,multi_cap_new_annual_comb!B:B,B114,multi_cap_new_annual_comb!C:C,C114,multi_cap_new_annual_comb!E:E,"average",multi_cap_new_annual_comb!G:G,"&gt;0")*SUMIFS(mi_calc!D:D,mi_calc!A:A,VLOOKUP(C114,mapping!$B$2:$C$18,2,0),mi_calc!B:B,F114,mi_calc!C:C,"average")/1000</f>
        <v>0</v>
      </c>
    </row>
    <row r="115" spans="1:9">
      <c r="A115">
        <v>2035</v>
      </c>
      <c r="B115" t="s">
        <v>21</v>
      </c>
      <c r="C115" t="s">
        <v>3</v>
      </c>
      <c r="D115" t="str">
        <f>VLOOKUP(C115,mapping!$B$2:$D$18,3,0)</f>
        <v>Biomass</v>
      </c>
      <c r="E115" t="s">
        <v>74</v>
      </c>
      <c r="F115" t="s">
        <v>58</v>
      </c>
      <c r="G115" t="s">
        <v>77</v>
      </c>
      <c r="H115">
        <f>SUMIFS(multi_cap_new_annual_comb!F:F,multi_cap_new_annual_comb!A:A,A115,multi_cap_new_annual_comb!B:B,B115,multi_cap_new_annual_comb!C:C,C115,multi_cap_new_annual_comb!E:E,"average",multi_cap_new_annual_comb!F:F,"&gt;0")*SUMIFS(mi_calc!D:D,mi_calc!A:A,VLOOKUP(C115,mapping!$B$2:$C$18,2,0),mi_calc!B:B,F115,mi_calc!C:C,"average")/1000</f>
        <v>0</v>
      </c>
      <c r="I115">
        <f>SUMIFS(multi_cap_new_annual_comb!G:G,multi_cap_new_annual_comb!A:A,A115,multi_cap_new_annual_comb!B:B,B115,multi_cap_new_annual_comb!C:C,C115,multi_cap_new_annual_comb!E:E,"average",multi_cap_new_annual_comb!G:G,"&gt;0")*SUMIFS(mi_calc!D:D,mi_calc!A:A,VLOOKUP(C115,mapping!$B$2:$C$18,2,0),mi_calc!B:B,F115,mi_calc!C:C,"average")/1000</f>
        <v>0</v>
      </c>
    </row>
    <row r="116" spans="1:9">
      <c r="A116">
        <v>2035</v>
      </c>
      <c r="B116" t="s">
        <v>21</v>
      </c>
      <c r="C116" t="s">
        <v>3</v>
      </c>
      <c r="D116" t="str">
        <f>VLOOKUP(C116,mapping!$B$2:$D$18,3,0)</f>
        <v>Biomass</v>
      </c>
      <c r="E116" t="s">
        <v>74</v>
      </c>
      <c r="F116" t="s">
        <v>53</v>
      </c>
      <c r="G116" t="s">
        <v>77</v>
      </c>
      <c r="H116">
        <f>SUMIFS(multi_cap_new_annual_comb!F:F,multi_cap_new_annual_comb!A:A,A116,multi_cap_new_annual_comb!B:B,B116,multi_cap_new_annual_comb!C:C,C116,multi_cap_new_annual_comb!E:E,"average",multi_cap_new_annual_comb!F:F,"&gt;0")*SUMIFS(mi_calc!D:D,mi_calc!A:A,VLOOKUP(C116,mapping!$B$2:$C$18,2,0),mi_calc!B:B,F116,mi_calc!C:C,"average")/1000</f>
        <v>0</v>
      </c>
      <c r="I116">
        <f>SUMIFS(multi_cap_new_annual_comb!G:G,multi_cap_new_annual_comb!A:A,A116,multi_cap_new_annual_comb!B:B,B116,multi_cap_new_annual_comb!C:C,C116,multi_cap_new_annual_comb!E:E,"average",multi_cap_new_annual_comb!G:G,"&gt;0")*SUMIFS(mi_calc!D:D,mi_calc!A:A,VLOOKUP(C116,mapping!$B$2:$C$18,2,0),mi_calc!B:B,F116,mi_calc!C:C,"average")/1000</f>
        <v>0</v>
      </c>
    </row>
    <row r="117" spans="1:9">
      <c r="A117">
        <v>2035</v>
      </c>
      <c r="B117" t="s">
        <v>21</v>
      </c>
      <c r="C117" t="s">
        <v>3</v>
      </c>
      <c r="D117" t="str">
        <f>VLOOKUP(C117,mapping!$B$2:$D$18,3,0)</f>
        <v>Biomass</v>
      </c>
      <c r="E117" t="s">
        <v>74</v>
      </c>
      <c r="F117" t="s">
        <v>64</v>
      </c>
      <c r="G117" t="s">
        <v>77</v>
      </c>
      <c r="H117">
        <f>SUMIFS(multi_cap_new_annual_comb!F:F,multi_cap_new_annual_comb!A:A,A117,multi_cap_new_annual_comb!B:B,B117,multi_cap_new_annual_comb!C:C,C117,multi_cap_new_annual_comb!E:E,"average",multi_cap_new_annual_comb!F:F,"&gt;0")*SUMIFS(mi_calc!D:D,mi_calc!A:A,VLOOKUP(C117,mapping!$B$2:$C$18,2,0),mi_calc!B:B,F117,mi_calc!C:C,"average")/1000</f>
        <v>0</v>
      </c>
      <c r="I117">
        <f>SUMIFS(multi_cap_new_annual_comb!G:G,multi_cap_new_annual_comb!A:A,A117,multi_cap_new_annual_comb!B:B,B117,multi_cap_new_annual_comb!C:C,C117,multi_cap_new_annual_comb!E:E,"average",multi_cap_new_annual_comb!G:G,"&gt;0")*SUMIFS(mi_calc!D:D,mi_calc!A:A,VLOOKUP(C117,mapping!$B$2:$C$18,2,0),mi_calc!B:B,F117,mi_calc!C:C,"average")/1000</f>
        <v>0</v>
      </c>
    </row>
    <row r="118" spans="1:9">
      <c r="A118">
        <v>2035</v>
      </c>
      <c r="B118" t="s">
        <v>21</v>
      </c>
      <c r="C118" t="s">
        <v>3</v>
      </c>
      <c r="D118" t="str">
        <f>VLOOKUP(C118,mapping!$B$2:$D$18,3,0)</f>
        <v>Biomass</v>
      </c>
      <c r="E118" t="s">
        <v>74</v>
      </c>
      <c r="F118" t="s">
        <v>49</v>
      </c>
      <c r="G118" t="s">
        <v>77</v>
      </c>
      <c r="H118">
        <f>SUMIFS(multi_cap_new_annual_comb!F:F,multi_cap_new_annual_comb!A:A,A118,multi_cap_new_annual_comb!B:B,B118,multi_cap_new_annual_comb!C:C,C118,multi_cap_new_annual_comb!E:E,"average",multi_cap_new_annual_comb!F:F,"&gt;0")*SUMIFS(mi_calc!D:D,mi_calc!A:A,VLOOKUP(C118,mapping!$B$2:$C$18,2,0),mi_calc!B:B,F118,mi_calc!C:C,"average")/1000</f>
        <v>0</v>
      </c>
      <c r="I118">
        <f>SUMIFS(multi_cap_new_annual_comb!G:G,multi_cap_new_annual_comb!A:A,A118,multi_cap_new_annual_comb!B:B,B118,multi_cap_new_annual_comb!C:C,C118,multi_cap_new_annual_comb!E:E,"average",multi_cap_new_annual_comb!G:G,"&gt;0")*SUMIFS(mi_calc!D:D,mi_calc!A:A,VLOOKUP(C118,mapping!$B$2:$C$18,2,0),mi_calc!B:B,F118,mi_calc!C:C,"average")/1000</f>
        <v>0</v>
      </c>
    </row>
    <row r="119" spans="1:9">
      <c r="A119">
        <v>2035</v>
      </c>
      <c r="B119" t="s">
        <v>21</v>
      </c>
      <c r="C119" t="s">
        <v>3</v>
      </c>
      <c r="D119" t="str">
        <f>VLOOKUP(C119,mapping!$B$2:$D$18,3,0)</f>
        <v>Biomass</v>
      </c>
      <c r="E119" t="s">
        <v>74</v>
      </c>
      <c r="F119" t="s">
        <v>65</v>
      </c>
      <c r="G119" t="s">
        <v>77</v>
      </c>
      <c r="H119">
        <f>SUMIFS(multi_cap_new_annual_comb!F:F,multi_cap_new_annual_comb!A:A,A119,multi_cap_new_annual_comb!B:B,B119,multi_cap_new_annual_comb!C:C,C119,multi_cap_new_annual_comb!E:E,"average",multi_cap_new_annual_comb!F:F,"&gt;0")*SUMIFS(mi_calc!D:D,mi_calc!A:A,VLOOKUP(C119,mapping!$B$2:$C$18,2,0),mi_calc!B:B,F119,mi_calc!C:C,"average")/1000</f>
        <v>0</v>
      </c>
      <c r="I119">
        <f>SUMIFS(multi_cap_new_annual_comb!G:G,multi_cap_new_annual_comb!A:A,A119,multi_cap_new_annual_comb!B:B,B119,multi_cap_new_annual_comb!C:C,C119,multi_cap_new_annual_comb!E:E,"average",multi_cap_new_annual_comb!G:G,"&gt;0")*SUMIFS(mi_calc!D:D,mi_calc!A:A,VLOOKUP(C119,mapping!$B$2:$C$18,2,0),mi_calc!B:B,F119,mi_calc!C:C,"average")/1000</f>
        <v>0</v>
      </c>
    </row>
    <row r="120" spans="1:9">
      <c r="A120">
        <v>2035</v>
      </c>
      <c r="B120" t="s">
        <v>21</v>
      </c>
      <c r="C120" t="s">
        <v>3</v>
      </c>
      <c r="D120" t="str">
        <f>VLOOKUP(C120,mapping!$B$2:$D$18,3,0)</f>
        <v>Biomass</v>
      </c>
      <c r="E120" t="s">
        <v>74</v>
      </c>
      <c r="F120" t="s">
        <v>68</v>
      </c>
      <c r="G120" t="s">
        <v>77</v>
      </c>
      <c r="H120">
        <f>SUMIFS(multi_cap_new_annual_comb!F:F,multi_cap_new_annual_comb!A:A,A120,multi_cap_new_annual_comb!B:B,B120,multi_cap_new_annual_comb!C:C,C120,multi_cap_new_annual_comb!E:E,"average",multi_cap_new_annual_comb!F:F,"&gt;0")*SUMIFS(mi_calc!D:D,mi_calc!A:A,VLOOKUP(C120,mapping!$B$2:$C$18,2,0),mi_calc!B:B,F120,mi_calc!C:C,"average")/1000</f>
        <v>0</v>
      </c>
      <c r="I120">
        <f>SUMIFS(multi_cap_new_annual_comb!G:G,multi_cap_new_annual_comb!A:A,A120,multi_cap_new_annual_comb!B:B,B120,multi_cap_new_annual_comb!C:C,C120,multi_cap_new_annual_comb!E:E,"average",multi_cap_new_annual_comb!G:G,"&gt;0")*SUMIFS(mi_calc!D:D,mi_calc!A:A,VLOOKUP(C120,mapping!$B$2:$C$18,2,0),mi_calc!B:B,F120,mi_calc!C:C,"average")/1000</f>
        <v>0</v>
      </c>
    </row>
    <row r="121" spans="1:9">
      <c r="A121">
        <v>2035</v>
      </c>
      <c r="B121" t="s">
        <v>21</v>
      </c>
      <c r="C121" t="s">
        <v>3</v>
      </c>
      <c r="D121" t="str">
        <f>VLOOKUP(C121,mapping!$B$2:$D$18,3,0)</f>
        <v>Biomass</v>
      </c>
      <c r="E121" t="s">
        <v>74</v>
      </c>
      <c r="F121" t="s">
        <v>57</v>
      </c>
      <c r="G121" t="s">
        <v>77</v>
      </c>
      <c r="H121">
        <f>SUMIFS(multi_cap_new_annual_comb!F:F,multi_cap_new_annual_comb!A:A,A121,multi_cap_new_annual_comb!B:B,B121,multi_cap_new_annual_comb!C:C,C121,multi_cap_new_annual_comb!E:E,"average",multi_cap_new_annual_comb!F:F,"&gt;0")*SUMIFS(mi_calc!D:D,mi_calc!A:A,VLOOKUP(C121,mapping!$B$2:$C$18,2,0),mi_calc!B:B,F121,mi_calc!C:C,"average")/1000</f>
        <v>0</v>
      </c>
      <c r="I121">
        <f>SUMIFS(multi_cap_new_annual_comb!G:G,multi_cap_new_annual_comb!A:A,A121,multi_cap_new_annual_comb!B:B,B121,multi_cap_new_annual_comb!C:C,C121,multi_cap_new_annual_comb!E:E,"average",multi_cap_new_annual_comb!G:G,"&gt;0")*SUMIFS(mi_calc!D:D,mi_calc!A:A,VLOOKUP(C121,mapping!$B$2:$C$18,2,0),mi_calc!B:B,F121,mi_calc!C:C,"average")/1000</f>
        <v>0</v>
      </c>
    </row>
    <row r="122" spans="1:9">
      <c r="A122">
        <v>2035</v>
      </c>
      <c r="B122" t="s">
        <v>33</v>
      </c>
      <c r="C122" t="s">
        <v>3</v>
      </c>
      <c r="D122" t="str">
        <f>VLOOKUP(C122,mapping!$B$2:$D$18,3,0)</f>
        <v>Biomass</v>
      </c>
      <c r="E122" t="s">
        <v>74</v>
      </c>
      <c r="F122" t="s">
        <v>51</v>
      </c>
      <c r="G122" t="s">
        <v>77</v>
      </c>
      <c r="H122">
        <f>SUMIFS(multi_cap_new_annual_comb!F:F,multi_cap_new_annual_comb!A:A,A122,multi_cap_new_annual_comb!B:B,B122,multi_cap_new_annual_comb!C:C,C122,multi_cap_new_annual_comb!E:E,"average",multi_cap_new_annual_comb!F:F,"&gt;0")*SUMIFS(mi_calc!D:D,mi_calc!A:A,VLOOKUP(C122,mapping!$B$2:$C$18,2,0),mi_calc!B:B,F122,mi_calc!C:C,"average")/1000</f>
        <v>0</v>
      </c>
      <c r="I122">
        <f>SUMIFS(multi_cap_new_annual_comb!G:G,multi_cap_new_annual_comb!A:A,A122,multi_cap_new_annual_comb!B:B,B122,multi_cap_new_annual_comb!C:C,C122,multi_cap_new_annual_comb!E:E,"average",multi_cap_new_annual_comb!G:G,"&gt;0")*SUMIFS(mi_calc!D:D,mi_calc!A:A,VLOOKUP(C122,mapping!$B$2:$C$18,2,0),mi_calc!B:B,F122,mi_calc!C:C,"average")/1000</f>
        <v>0</v>
      </c>
    </row>
    <row r="123" spans="1:9">
      <c r="A123">
        <v>2035</v>
      </c>
      <c r="B123" t="s">
        <v>33</v>
      </c>
      <c r="C123" t="s">
        <v>3</v>
      </c>
      <c r="D123" t="str">
        <f>VLOOKUP(C123,mapping!$B$2:$D$18,3,0)</f>
        <v>Biomass</v>
      </c>
      <c r="E123" t="s">
        <v>74</v>
      </c>
      <c r="F123" t="s">
        <v>66</v>
      </c>
      <c r="G123" t="s">
        <v>77</v>
      </c>
      <c r="H123">
        <f>SUMIFS(multi_cap_new_annual_comb!F:F,multi_cap_new_annual_comb!A:A,A123,multi_cap_new_annual_comb!B:B,B123,multi_cap_new_annual_comb!C:C,C123,multi_cap_new_annual_comb!E:E,"average",multi_cap_new_annual_comb!F:F,"&gt;0")*SUMIFS(mi_calc!D:D,mi_calc!A:A,VLOOKUP(C123,mapping!$B$2:$C$18,2,0),mi_calc!B:B,F123,mi_calc!C:C,"average")/1000</f>
        <v>0</v>
      </c>
      <c r="I123">
        <f>SUMIFS(multi_cap_new_annual_comb!G:G,multi_cap_new_annual_comb!A:A,A123,multi_cap_new_annual_comb!B:B,B123,multi_cap_new_annual_comb!C:C,C123,multi_cap_new_annual_comb!E:E,"average",multi_cap_new_annual_comb!G:G,"&gt;0")*SUMIFS(mi_calc!D:D,mi_calc!A:A,VLOOKUP(C123,mapping!$B$2:$C$18,2,0),mi_calc!B:B,F123,mi_calc!C:C,"average")/1000</f>
        <v>0</v>
      </c>
    </row>
    <row r="124" spans="1:9">
      <c r="A124">
        <v>2035</v>
      </c>
      <c r="B124" t="s">
        <v>33</v>
      </c>
      <c r="C124" t="s">
        <v>3</v>
      </c>
      <c r="D124" t="str">
        <f>VLOOKUP(C124,mapping!$B$2:$D$18,3,0)</f>
        <v>Biomass</v>
      </c>
      <c r="E124" t="s">
        <v>74</v>
      </c>
      <c r="F124" t="s">
        <v>54</v>
      </c>
      <c r="G124" t="s">
        <v>77</v>
      </c>
      <c r="H124">
        <f>SUMIFS(multi_cap_new_annual_comb!F:F,multi_cap_new_annual_comb!A:A,A124,multi_cap_new_annual_comb!B:B,B124,multi_cap_new_annual_comb!C:C,C124,multi_cap_new_annual_comb!E:E,"average",multi_cap_new_annual_comb!F:F,"&gt;0")*SUMIFS(mi_calc!D:D,mi_calc!A:A,VLOOKUP(C124,mapping!$B$2:$C$18,2,0),mi_calc!B:B,F124,mi_calc!C:C,"average")/1000</f>
        <v>0</v>
      </c>
      <c r="I124">
        <f>SUMIFS(multi_cap_new_annual_comb!G:G,multi_cap_new_annual_comb!A:A,A124,multi_cap_new_annual_comb!B:B,B124,multi_cap_new_annual_comb!C:C,C124,multi_cap_new_annual_comb!E:E,"average",multi_cap_new_annual_comb!G:G,"&gt;0")*SUMIFS(mi_calc!D:D,mi_calc!A:A,VLOOKUP(C124,mapping!$B$2:$C$18,2,0),mi_calc!B:B,F124,mi_calc!C:C,"average")/1000</f>
        <v>0</v>
      </c>
    </row>
    <row r="125" spans="1:9">
      <c r="A125">
        <v>2035</v>
      </c>
      <c r="B125" t="s">
        <v>33</v>
      </c>
      <c r="C125" t="s">
        <v>3</v>
      </c>
      <c r="D125" t="str">
        <f>VLOOKUP(C125,mapping!$B$2:$D$18,3,0)</f>
        <v>Biomass</v>
      </c>
      <c r="E125" t="s">
        <v>74</v>
      </c>
      <c r="F125" t="s">
        <v>46</v>
      </c>
      <c r="G125" t="s">
        <v>77</v>
      </c>
      <c r="H125">
        <f>SUMIFS(multi_cap_new_annual_comb!F:F,multi_cap_new_annual_comb!A:A,A125,multi_cap_new_annual_comb!B:B,B125,multi_cap_new_annual_comb!C:C,C125,multi_cap_new_annual_comb!E:E,"average",multi_cap_new_annual_comb!F:F,"&gt;0")*SUMIFS(mi_calc!D:D,mi_calc!A:A,VLOOKUP(C125,mapping!$B$2:$C$18,2,0),mi_calc!B:B,F125,mi_calc!C:C,"average")/1000</f>
        <v>0</v>
      </c>
      <c r="I125">
        <f>SUMIFS(multi_cap_new_annual_comb!G:G,multi_cap_new_annual_comb!A:A,A125,multi_cap_new_annual_comb!B:B,B125,multi_cap_new_annual_comb!C:C,C125,multi_cap_new_annual_comb!E:E,"average",multi_cap_new_annual_comb!G:G,"&gt;0")*SUMIFS(mi_calc!D:D,mi_calc!A:A,VLOOKUP(C125,mapping!$B$2:$C$18,2,0),mi_calc!B:B,F125,mi_calc!C:C,"average")/1000</f>
        <v>0</v>
      </c>
    </row>
    <row r="126" spans="1:9">
      <c r="A126">
        <v>2035</v>
      </c>
      <c r="B126" t="s">
        <v>33</v>
      </c>
      <c r="C126" t="s">
        <v>3</v>
      </c>
      <c r="D126" t="str">
        <f>VLOOKUP(C126,mapping!$B$2:$D$18,3,0)</f>
        <v>Biomass</v>
      </c>
      <c r="E126" t="s">
        <v>74</v>
      </c>
      <c r="F126" t="s">
        <v>50</v>
      </c>
      <c r="G126" t="s">
        <v>77</v>
      </c>
      <c r="H126">
        <f>SUMIFS(multi_cap_new_annual_comb!F:F,multi_cap_new_annual_comb!A:A,A126,multi_cap_new_annual_comb!B:B,B126,multi_cap_new_annual_comb!C:C,C126,multi_cap_new_annual_comb!E:E,"average",multi_cap_new_annual_comb!F:F,"&gt;0")*SUMIFS(mi_calc!D:D,mi_calc!A:A,VLOOKUP(C126,mapping!$B$2:$C$18,2,0),mi_calc!B:B,F126,mi_calc!C:C,"average")/1000</f>
        <v>0</v>
      </c>
      <c r="I126">
        <f>SUMIFS(multi_cap_new_annual_comb!G:G,multi_cap_new_annual_comb!A:A,A126,multi_cap_new_annual_comb!B:B,B126,multi_cap_new_annual_comb!C:C,C126,multi_cap_new_annual_comb!E:E,"average",multi_cap_new_annual_comb!G:G,"&gt;0")*SUMIFS(mi_calc!D:D,mi_calc!A:A,VLOOKUP(C126,mapping!$B$2:$C$18,2,0),mi_calc!B:B,F126,mi_calc!C:C,"average")/1000</f>
        <v>0</v>
      </c>
    </row>
    <row r="127" spans="1:9">
      <c r="A127">
        <v>2035</v>
      </c>
      <c r="B127" t="s">
        <v>33</v>
      </c>
      <c r="C127" t="s">
        <v>3</v>
      </c>
      <c r="D127" t="str">
        <f>VLOOKUP(C127,mapping!$B$2:$D$18,3,0)</f>
        <v>Biomass</v>
      </c>
      <c r="E127" t="s">
        <v>74</v>
      </c>
      <c r="F127" t="s">
        <v>61</v>
      </c>
      <c r="G127" t="s">
        <v>77</v>
      </c>
      <c r="H127">
        <f>SUMIFS(multi_cap_new_annual_comb!F:F,multi_cap_new_annual_comb!A:A,A127,multi_cap_new_annual_comb!B:B,B127,multi_cap_new_annual_comb!C:C,C127,multi_cap_new_annual_comb!E:E,"average",multi_cap_new_annual_comb!F:F,"&gt;0")*SUMIFS(mi_calc!D:D,mi_calc!A:A,VLOOKUP(C127,mapping!$B$2:$C$18,2,0),mi_calc!B:B,F127,mi_calc!C:C,"average")/1000</f>
        <v>0</v>
      </c>
      <c r="I127">
        <f>SUMIFS(multi_cap_new_annual_comb!G:G,multi_cap_new_annual_comb!A:A,A127,multi_cap_new_annual_comb!B:B,B127,multi_cap_new_annual_comb!C:C,C127,multi_cap_new_annual_comb!E:E,"average",multi_cap_new_annual_comb!G:G,"&gt;0")*SUMIFS(mi_calc!D:D,mi_calc!A:A,VLOOKUP(C127,mapping!$B$2:$C$18,2,0),mi_calc!B:B,F127,mi_calc!C:C,"average")/1000</f>
        <v>0</v>
      </c>
    </row>
    <row r="128" spans="1:9">
      <c r="A128">
        <v>2035</v>
      </c>
      <c r="B128" t="s">
        <v>33</v>
      </c>
      <c r="C128" t="s">
        <v>3</v>
      </c>
      <c r="D128" t="str">
        <f>VLOOKUP(C128,mapping!$B$2:$D$18,3,0)</f>
        <v>Biomass</v>
      </c>
      <c r="E128" t="s">
        <v>74</v>
      </c>
      <c r="F128" t="s">
        <v>67</v>
      </c>
      <c r="G128" t="s">
        <v>77</v>
      </c>
      <c r="H128">
        <f>SUMIFS(multi_cap_new_annual_comb!F:F,multi_cap_new_annual_comb!A:A,A128,multi_cap_new_annual_comb!B:B,B128,multi_cap_new_annual_comb!C:C,C128,multi_cap_new_annual_comb!E:E,"average",multi_cap_new_annual_comb!F:F,"&gt;0")*SUMIFS(mi_calc!D:D,mi_calc!A:A,VLOOKUP(C128,mapping!$B$2:$C$18,2,0),mi_calc!B:B,F128,mi_calc!C:C,"average")/1000</f>
        <v>0</v>
      </c>
      <c r="I128">
        <f>SUMIFS(multi_cap_new_annual_comb!G:G,multi_cap_new_annual_comb!A:A,A128,multi_cap_new_annual_comb!B:B,B128,multi_cap_new_annual_comb!C:C,C128,multi_cap_new_annual_comb!E:E,"average",multi_cap_new_annual_comb!G:G,"&gt;0")*SUMIFS(mi_calc!D:D,mi_calc!A:A,VLOOKUP(C128,mapping!$B$2:$C$18,2,0),mi_calc!B:B,F128,mi_calc!C:C,"average")/1000</f>
        <v>0</v>
      </c>
    </row>
    <row r="129" spans="1:9">
      <c r="A129">
        <v>2035</v>
      </c>
      <c r="B129" t="s">
        <v>33</v>
      </c>
      <c r="C129" t="s">
        <v>3</v>
      </c>
      <c r="D129" t="str">
        <f>VLOOKUP(C129,mapping!$B$2:$D$18,3,0)</f>
        <v>Biomass</v>
      </c>
      <c r="E129" t="s">
        <v>74</v>
      </c>
      <c r="F129" t="s">
        <v>52</v>
      </c>
      <c r="G129" t="s">
        <v>77</v>
      </c>
      <c r="H129">
        <f>SUMIFS(multi_cap_new_annual_comb!F:F,multi_cap_new_annual_comb!A:A,A129,multi_cap_new_annual_comb!B:B,B129,multi_cap_new_annual_comb!C:C,C129,multi_cap_new_annual_comb!E:E,"average",multi_cap_new_annual_comb!F:F,"&gt;0")*SUMIFS(mi_calc!D:D,mi_calc!A:A,VLOOKUP(C129,mapping!$B$2:$C$18,2,0),mi_calc!B:B,F129,mi_calc!C:C,"average")/1000</f>
        <v>0</v>
      </c>
      <c r="I129">
        <f>SUMIFS(multi_cap_new_annual_comb!G:G,multi_cap_new_annual_comb!A:A,A129,multi_cap_new_annual_comb!B:B,B129,multi_cap_new_annual_comb!C:C,C129,multi_cap_new_annual_comb!E:E,"average",multi_cap_new_annual_comb!G:G,"&gt;0")*SUMIFS(mi_calc!D:D,mi_calc!A:A,VLOOKUP(C129,mapping!$B$2:$C$18,2,0),mi_calc!B:B,F129,mi_calc!C:C,"average")/1000</f>
        <v>0</v>
      </c>
    </row>
    <row r="130" spans="1:9">
      <c r="A130">
        <v>2035</v>
      </c>
      <c r="B130" t="s">
        <v>33</v>
      </c>
      <c r="C130" t="s">
        <v>3</v>
      </c>
      <c r="D130" t="str">
        <f>VLOOKUP(C130,mapping!$B$2:$D$18,3,0)</f>
        <v>Biomass</v>
      </c>
      <c r="E130" t="s">
        <v>74</v>
      </c>
      <c r="F130" t="s">
        <v>56</v>
      </c>
      <c r="G130" t="s">
        <v>77</v>
      </c>
      <c r="H130">
        <f>SUMIFS(multi_cap_new_annual_comb!F:F,multi_cap_new_annual_comb!A:A,A130,multi_cap_new_annual_comb!B:B,B130,multi_cap_new_annual_comb!C:C,C130,multi_cap_new_annual_comb!E:E,"average",multi_cap_new_annual_comb!F:F,"&gt;0")*SUMIFS(mi_calc!D:D,mi_calc!A:A,VLOOKUP(C130,mapping!$B$2:$C$18,2,0),mi_calc!B:B,F130,mi_calc!C:C,"average")/1000</f>
        <v>0</v>
      </c>
      <c r="I130">
        <f>SUMIFS(multi_cap_new_annual_comb!G:G,multi_cap_new_annual_comb!A:A,A130,multi_cap_new_annual_comb!B:B,B130,multi_cap_new_annual_comb!C:C,C130,multi_cap_new_annual_comb!E:E,"average",multi_cap_new_annual_comb!G:G,"&gt;0")*SUMIFS(mi_calc!D:D,mi_calc!A:A,VLOOKUP(C130,mapping!$B$2:$C$18,2,0),mi_calc!B:B,F130,mi_calc!C:C,"average")/1000</f>
        <v>0</v>
      </c>
    </row>
    <row r="131" spans="1:9">
      <c r="A131">
        <v>2035</v>
      </c>
      <c r="B131" t="s">
        <v>33</v>
      </c>
      <c r="C131" t="s">
        <v>3</v>
      </c>
      <c r="D131" t="str">
        <f>VLOOKUP(C131,mapping!$B$2:$D$18,3,0)</f>
        <v>Biomass</v>
      </c>
      <c r="E131" t="s">
        <v>74</v>
      </c>
      <c r="F131" t="s">
        <v>59</v>
      </c>
      <c r="G131" t="s">
        <v>77</v>
      </c>
      <c r="H131">
        <f>SUMIFS(multi_cap_new_annual_comb!F:F,multi_cap_new_annual_comb!A:A,A131,multi_cap_new_annual_comb!B:B,B131,multi_cap_new_annual_comb!C:C,C131,multi_cap_new_annual_comb!E:E,"average",multi_cap_new_annual_comb!F:F,"&gt;0")*SUMIFS(mi_calc!D:D,mi_calc!A:A,VLOOKUP(C131,mapping!$B$2:$C$18,2,0),mi_calc!B:B,F131,mi_calc!C:C,"average")/1000</f>
        <v>0</v>
      </c>
      <c r="I131">
        <f>SUMIFS(multi_cap_new_annual_comb!G:G,multi_cap_new_annual_comb!A:A,A131,multi_cap_new_annual_comb!B:B,B131,multi_cap_new_annual_comb!C:C,C131,multi_cap_new_annual_comb!E:E,"average",multi_cap_new_annual_comb!G:G,"&gt;0")*SUMIFS(mi_calc!D:D,mi_calc!A:A,VLOOKUP(C131,mapping!$B$2:$C$18,2,0),mi_calc!B:B,F131,mi_calc!C:C,"average")/1000</f>
        <v>0</v>
      </c>
    </row>
    <row r="132" spans="1:9">
      <c r="A132">
        <v>2035</v>
      </c>
      <c r="B132" t="s">
        <v>33</v>
      </c>
      <c r="C132" t="s">
        <v>3</v>
      </c>
      <c r="D132" t="str">
        <f>VLOOKUP(C132,mapping!$B$2:$D$18,3,0)</f>
        <v>Biomass</v>
      </c>
      <c r="E132" t="s">
        <v>74</v>
      </c>
      <c r="F132" t="s">
        <v>55</v>
      </c>
      <c r="G132" t="s">
        <v>77</v>
      </c>
      <c r="H132">
        <f>SUMIFS(multi_cap_new_annual_comb!F:F,multi_cap_new_annual_comb!A:A,A132,multi_cap_new_annual_comb!B:B,B132,multi_cap_new_annual_comb!C:C,C132,multi_cap_new_annual_comb!E:E,"average",multi_cap_new_annual_comb!F:F,"&gt;0")*SUMIFS(mi_calc!D:D,mi_calc!A:A,VLOOKUP(C132,mapping!$B$2:$C$18,2,0),mi_calc!B:B,F132,mi_calc!C:C,"average")/1000</f>
        <v>0</v>
      </c>
      <c r="I132">
        <f>SUMIFS(multi_cap_new_annual_comb!G:G,multi_cap_new_annual_comb!A:A,A132,multi_cap_new_annual_comb!B:B,B132,multi_cap_new_annual_comb!C:C,C132,multi_cap_new_annual_comb!E:E,"average",multi_cap_new_annual_comb!G:G,"&gt;0")*SUMIFS(mi_calc!D:D,mi_calc!A:A,VLOOKUP(C132,mapping!$B$2:$C$18,2,0),mi_calc!B:B,F132,mi_calc!C:C,"average")/1000</f>
        <v>0</v>
      </c>
    </row>
    <row r="133" spans="1:9">
      <c r="A133">
        <v>2035</v>
      </c>
      <c r="B133" t="s">
        <v>33</v>
      </c>
      <c r="C133" t="s">
        <v>3</v>
      </c>
      <c r="D133" t="str">
        <f>VLOOKUP(C133,mapping!$B$2:$D$18,3,0)</f>
        <v>Biomass</v>
      </c>
      <c r="E133" t="s">
        <v>74</v>
      </c>
      <c r="F133" t="s">
        <v>47</v>
      </c>
      <c r="G133" t="s">
        <v>77</v>
      </c>
      <c r="H133">
        <f>SUMIFS(multi_cap_new_annual_comb!F:F,multi_cap_new_annual_comb!A:A,A133,multi_cap_new_annual_comb!B:B,B133,multi_cap_new_annual_comb!C:C,C133,multi_cap_new_annual_comb!E:E,"average",multi_cap_new_annual_comb!F:F,"&gt;0")*SUMIFS(mi_calc!D:D,mi_calc!A:A,VLOOKUP(C133,mapping!$B$2:$C$18,2,0),mi_calc!B:B,F133,mi_calc!C:C,"average")/1000</f>
        <v>0</v>
      </c>
      <c r="I133">
        <f>SUMIFS(multi_cap_new_annual_comb!G:G,multi_cap_new_annual_comb!A:A,A133,multi_cap_new_annual_comb!B:B,B133,multi_cap_new_annual_comb!C:C,C133,multi_cap_new_annual_comb!E:E,"average",multi_cap_new_annual_comb!G:G,"&gt;0")*SUMIFS(mi_calc!D:D,mi_calc!A:A,VLOOKUP(C133,mapping!$B$2:$C$18,2,0),mi_calc!B:B,F133,mi_calc!C:C,"average")/1000</f>
        <v>0</v>
      </c>
    </row>
    <row r="134" spans="1:9">
      <c r="A134">
        <v>2035</v>
      </c>
      <c r="B134" t="s">
        <v>33</v>
      </c>
      <c r="C134" t="s">
        <v>3</v>
      </c>
      <c r="D134" t="str">
        <f>VLOOKUP(C134,mapping!$B$2:$D$18,3,0)</f>
        <v>Biomass</v>
      </c>
      <c r="E134" t="s">
        <v>74</v>
      </c>
      <c r="F134" t="s">
        <v>60</v>
      </c>
      <c r="G134" t="s">
        <v>77</v>
      </c>
      <c r="H134">
        <f>SUMIFS(multi_cap_new_annual_comb!F:F,multi_cap_new_annual_comb!A:A,A134,multi_cap_new_annual_comb!B:B,B134,multi_cap_new_annual_comb!C:C,C134,multi_cap_new_annual_comb!E:E,"average",multi_cap_new_annual_comb!F:F,"&gt;0")*SUMIFS(mi_calc!D:D,mi_calc!A:A,VLOOKUP(C134,mapping!$B$2:$C$18,2,0),mi_calc!B:B,F134,mi_calc!C:C,"average")/1000</f>
        <v>0</v>
      </c>
      <c r="I134">
        <f>SUMIFS(multi_cap_new_annual_comb!G:G,multi_cap_new_annual_comb!A:A,A134,multi_cap_new_annual_comb!B:B,B134,multi_cap_new_annual_comb!C:C,C134,multi_cap_new_annual_comb!E:E,"average",multi_cap_new_annual_comb!G:G,"&gt;0")*SUMIFS(mi_calc!D:D,mi_calc!A:A,VLOOKUP(C134,mapping!$B$2:$C$18,2,0),mi_calc!B:B,F134,mi_calc!C:C,"average")/1000</f>
        <v>0</v>
      </c>
    </row>
    <row r="135" spans="1:9">
      <c r="A135">
        <v>2035</v>
      </c>
      <c r="B135" t="s">
        <v>33</v>
      </c>
      <c r="C135" t="s">
        <v>3</v>
      </c>
      <c r="D135" t="str">
        <f>VLOOKUP(C135,mapping!$B$2:$D$18,3,0)</f>
        <v>Biomass</v>
      </c>
      <c r="E135" t="s">
        <v>74</v>
      </c>
      <c r="F135" t="s">
        <v>48</v>
      </c>
      <c r="G135" t="s">
        <v>77</v>
      </c>
      <c r="H135">
        <f>SUMIFS(multi_cap_new_annual_comb!F:F,multi_cap_new_annual_comb!A:A,A135,multi_cap_new_annual_comb!B:B,B135,multi_cap_new_annual_comb!C:C,C135,multi_cap_new_annual_comb!E:E,"average",multi_cap_new_annual_comb!F:F,"&gt;0")*SUMIFS(mi_calc!D:D,mi_calc!A:A,VLOOKUP(C135,mapping!$B$2:$C$18,2,0),mi_calc!B:B,F135,mi_calc!C:C,"average")/1000</f>
        <v>0</v>
      </c>
      <c r="I135">
        <f>SUMIFS(multi_cap_new_annual_comb!G:G,multi_cap_new_annual_comb!A:A,A135,multi_cap_new_annual_comb!B:B,B135,multi_cap_new_annual_comb!C:C,C135,multi_cap_new_annual_comb!E:E,"average",multi_cap_new_annual_comb!G:G,"&gt;0")*SUMIFS(mi_calc!D:D,mi_calc!A:A,VLOOKUP(C135,mapping!$B$2:$C$18,2,0),mi_calc!B:B,F135,mi_calc!C:C,"average")/1000</f>
        <v>0</v>
      </c>
    </row>
    <row r="136" spans="1:9">
      <c r="A136">
        <v>2035</v>
      </c>
      <c r="B136" t="s">
        <v>33</v>
      </c>
      <c r="C136" t="s">
        <v>3</v>
      </c>
      <c r="D136" t="str">
        <f>VLOOKUP(C136,mapping!$B$2:$D$18,3,0)</f>
        <v>Biomass</v>
      </c>
      <c r="E136" t="s">
        <v>74</v>
      </c>
      <c r="F136" t="s">
        <v>62</v>
      </c>
      <c r="G136" t="s">
        <v>77</v>
      </c>
      <c r="H136">
        <f>SUMIFS(multi_cap_new_annual_comb!F:F,multi_cap_new_annual_comb!A:A,A136,multi_cap_new_annual_comb!B:B,B136,multi_cap_new_annual_comb!C:C,C136,multi_cap_new_annual_comb!E:E,"average",multi_cap_new_annual_comb!F:F,"&gt;0")*SUMIFS(mi_calc!D:D,mi_calc!A:A,VLOOKUP(C136,mapping!$B$2:$C$18,2,0),mi_calc!B:B,F136,mi_calc!C:C,"average")/1000</f>
        <v>0</v>
      </c>
      <c r="I136">
        <f>SUMIFS(multi_cap_new_annual_comb!G:G,multi_cap_new_annual_comb!A:A,A136,multi_cap_new_annual_comb!B:B,B136,multi_cap_new_annual_comb!C:C,C136,multi_cap_new_annual_comb!E:E,"average",multi_cap_new_annual_comb!G:G,"&gt;0")*SUMIFS(mi_calc!D:D,mi_calc!A:A,VLOOKUP(C136,mapping!$B$2:$C$18,2,0),mi_calc!B:B,F136,mi_calc!C:C,"average")/1000</f>
        <v>0</v>
      </c>
    </row>
    <row r="137" spans="1:9">
      <c r="A137">
        <v>2035</v>
      </c>
      <c r="B137" t="s">
        <v>33</v>
      </c>
      <c r="C137" t="s">
        <v>3</v>
      </c>
      <c r="D137" t="str">
        <f>VLOOKUP(C137,mapping!$B$2:$D$18,3,0)</f>
        <v>Biomass</v>
      </c>
      <c r="E137" t="s">
        <v>74</v>
      </c>
      <c r="F137" t="s">
        <v>63</v>
      </c>
      <c r="G137" t="s">
        <v>77</v>
      </c>
      <c r="H137">
        <f>SUMIFS(multi_cap_new_annual_comb!F:F,multi_cap_new_annual_comb!A:A,A137,multi_cap_new_annual_comb!B:B,B137,multi_cap_new_annual_comb!C:C,C137,multi_cap_new_annual_comb!E:E,"average",multi_cap_new_annual_comb!F:F,"&gt;0")*SUMIFS(mi_calc!D:D,mi_calc!A:A,VLOOKUP(C137,mapping!$B$2:$C$18,2,0),mi_calc!B:B,F137,mi_calc!C:C,"average")/1000</f>
        <v>0</v>
      </c>
      <c r="I137">
        <f>SUMIFS(multi_cap_new_annual_comb!G:G,multi_cap_new_annual_comb!A:A,A137,multi_cap_new_annual_comb!B:B,B137,multi_cap_new_annual_comb!C:C,C137,multi_cap_new_annual_comb!E:E,"average",multi_cap_new_annual_comb!G:G,"&gt;0")*SUMIFS(mi_calc!D:D,mi_calc!A:A,VLOOKUP(C137,mapping!$B$2:$C$18,2,0),mi_calc!B:B,F137,mi_calc!C:C,"average")/1000</f>
        <v>0</v>
      </c>
    </row>
    <row r="138" spans="1:9">
      <c r="A138">
        <v>2035</v>
      </c>
      <c r="B138" t="s">
        <v>33</v>
      </c>
      <c r="C138" t="s">
        <v>3</v>
      </c>
      <c r="D138" t="str">
        <f>VLOOKUP(C138,mapping!$B$2:$D$18,3,0)</f>
        <v>Biomass</v>
      </c>
      <c r="E138" t="s">
        <v>74</v>
      </c>
      <c r="F138" t="s">
        <v>45</v>
      </c>
      <c r="G138" t="s">
        <v>77</v>
      </c>
      <c r="H138">
        <f>SUMIFS(multi_cap_new_annual_comb!F:F,multi_cap_new_annual_comb!A:A,A138,multi_cap_new_annual_comb!B:B,B138,multi_cap_new_annual_comb!C:C,C138,multi_cap_new_annual_comb!E:E,"average",multi_cap_new_annual_comb!F:F,"&gt;0")*SUMIFS(mi_calc!D:D,mi_calc!A:A,VLOOKUP(C138,mapping!$B$2:$C$18,2,0),mi_calc!B:B,F138,mi_calc!C:C,"average")/1000</f>
        <v>0</v>
      </c>
      <c r="I138">
        <f>SUMIFS(multi_cap_new_annual_comb!G:G,multi_cap_new_annual_comb!A:A,A138,multi_cap_new_annual_comb!B:B,B138,multi_cap_new_annual_comb!C:C,C138,multi_cap_new_annual_comb!E:E,"average",multi_cap_new_annual_comb!G:G,"&gt;0")*SUMIFS(mi_calc!D:D,mi_calc!A:A,VLOOKUP(C138,mapping!$B$2:$C$18,2,0),mi_calc!B:B,F138,mi_calc!C:C,"average")/1000</f>
        <v>0</v>
      </c>
    </row>
    <row r="139" spans="1:9">
      <c r="A139">
        <v>2035</v>
      </c>
      <c r="B139" t="s">
        <v>33</v>
      </c>
      <c r="C139" t="s">
        <v>3</v>
      </c>
      <c r="D139" t="str">
        <f>VLOOKUP(C139,mapping!$B$2:$D$18,3,0)</f>
        <v>Biomass</v>
      </c>
      <c r="E139" t="s">
        <v>74</v>
      </c>
      <c r="F139" t="s">
        <v>58</v>
      </c>
      <c r="G139" t="s">
        <v>77</v>
      </c>
      <c r="H139">
        <f>SUMIFS(multi_cap_new_annual_comb!F:F,multi_cap_new_annual_comb!A:A,A139,multi_cap_new_annual_comb!B:B,B139,multi_cap_new_annual_comb!C:C,C139,multi_cap_new_annual_comb!E:E,"average",multi_cap_new_annual_comb!F:F,"&gt;0")*SUMIFS(mi_calc!D:D,mi_calc!A:A,VLOOKUP(C139,mapping!$B$2:$C$18,2,0),mi_calc!B:B,F139,mi_calc!C:C,"average")/1000</f>
        <v>0</v>
      </c>
      <c r="I139">
        <f>SUMIFS(multi_cap_new_annual_comb!G:G,multi_cap_new_annual_comb!A:A,A139,multi_cap_new_annual_comb!B:B,B139,multi_cap_new_annual_comb!C:C,C139,multi_cap_new_annual_comb!E:E,"average",multi_cap_new_annual_comb!G:G,"&gt;0")*SUMIFS(mi_calc!D:D,mi_calc!A:A,VLOOKUP(C139,mapping!$B$2:$C$18,2,0),mi_calc!B:B,F139,mi_calc!C:C,"average")/1000</f>
        <v>0</v>
      </c>
    </row>
    <row r="140" spans="1:9">
      <c r="A140">
        <v>2035</v>
      </c>
      <c r="B140" t="s">
        <v>33</v>
      </c>
      <c r="C140" t="s">
        <v>3</v>
      </c>
      <c r="D140" t="str">
        <f>VLOOKUP(C140,mapping!$B$2:$D$18,3,0)</f>
        <v>Biomass</v>
      </c>
      <c r="E140" t="s">
        <v>74</v>
      </c>
      <c r="F140" t="s">
        <v>53</v>
      </c>
      <c r="G140" t="s">
        <v>77</v>
      </c>
      <c r="H140">
        <f>SUMIFS(multi_cap_new_annual_comb!F:F,multi_cap_new_annual_comb!A:A,A140,multi_cap_new_annual_comb!B:B,B140,multi_cap_new_annual_comb!C:C,C140,multi_cap_new_annual_comb!E:E,"average",multi_cap_new_annual_comb!F:F,"&gt;0")*SUMIFS(mi_calc!D:D,mi_calc!A:A,VLOOKUP(C140,mapping!$B$2:$C$18,2,0),mi_calc!B:B,F140,mi_calc!C:C,"average")/1000</f>
        <v>0</v>
      </c>
      <c r="I140">
        <f>SUMIFS(multi_cap_new_annual_comb!G:G,multi_cap_new_annual_comb!A:A,A140,multi_cap_new_annual_comb!B:B,B140,multi_cap_new_annual_comb!C:C,C140,multi_cap_new_annual_comb!E:E,"average",multi_cap_new_annual_comb!G:G,"&gt;0")*SUMIFS(mi_calc!D:D,mi_calc!A:A,VLOOKUP(C140,mapping!$B$2:$C$18,2,0),mi_calc!B:B,F140,mi_calc!C:C,"average")/1000</f>
        <v>0</v>
      </c>
    </row>
    <row r="141" spans="1:9">
      <c r="A141">
        <v>2035</v>
      </c>
      <c r="B141" t="s">
        <v>33</v>
      </c>
      <c r="C141" t="s">
        <v>3</v>
      </c>
      <c r="D141" t="str">
        <f>VLOOKUP(C141,mapping!$B$2:$D$18,3,0)</f>
        <v>Biomass</v>
      </c>
      <c r="E141" t="s">
        <v>74</v>
      </c>
      <c r="F141" t="s">
        <v>64</v>
      </c>
      <c r="G141" t="s">
        <v>77</v>
      </c>
      <c r="H141">
        <f>SUMIFS(multi_cap_new_annual_comb!F:F,multi_cap_new_annual_comb!A:A,A141,multi_cap_new_annual_comb!B:B,B141,multi_cap_new_annual_comb!C:C,C141,multi_cap_new_annual_comb!E:E,"average",multi_cap_new_annual_comb!F:F,"&gt;0")*SUMIFS(mi_calc!D:D,mi_calc!A:A,VLOOKUP(C141,mapping!$B$2:$C$18,2,0),mi_calc!B:B,F141,mi_calc!C:C,"average")/1000</f>
        <v>0</v>
      </c>
      <c r="I141">
        <f>SUMIFS(multi_cap_new_annual_comb!G:G,multi_cap_new_annual_comb!A:A,A141,multi_cap_new_annual_comb!B:B,B141,multi_cap_new_annual_comb!C:C,C141,multi_cap_new_annual_comb!E:E,"average",multi_cap_new_annual_comb!G:G,"&gt;0")*SUMIFS(mi_calc!D:D,mi_calc!A:A,VLOOKUP(C141,mapping!$B$2:$C$18,2,0),mi_calc!B:B,F141,mi_calc!C:C,"average")/1000</f>
        <v>0</v>
      </c>
    </row>
    <row r="142" spans="1:9">
      <c r="A142">
        <v>2035</v>
      </c>
      <c r="B142" t="s">
        <v>33</v>
      </c>
      <c r="C142" t="s">
        <v>3</v>
      </c>
      <c r="D142" t="str">
        <f>VLOOKUP(C142,mapping!$B$2:$D$18,3,0)</f>
        <v>Biomass</v>
      </c>
      <c r="E142" t="s">
        <v>74</v>
      </c>
      <c r="F142" t="s">
        <v>49</v>
      </c>
      <c r="G142" t="s">
        <v>77</v>
      </c>
      <c r="H142">
        <f>SUMIFS(multi_cap_new_annual_comb!F:F,multi_cap_new_annual_comb!A:A,A142,multi_cap_new_annual_comb!B:B,B142,multi_cap_new_annual_comb!C:C,C142,multi_cap_new_annual_comb!E:E,"average",multi_cap_new_annual_comb!F:F,"&gt;0")*SUMIFS(mi_calc!D:D,mi_calc!A:A,VLOOKUP(C142,mapping!$B$2:$C$18,2,0),mi_calc!B:B,F142,mi_calc!C:C,"average")/1000</f>
        <v>0</v>
      </c>
      <c r="I142">
        <f>SUMIFS(multi_cap_new_annual_comb!G:G,multi_cap_new_annual_comb!A:A,A142,multi_cap_new_annual_comb!B:B,B142,multi_cap_new_annual_comb!C:C,C142,multi_cap_new_annual_comb!E:E,"average",multi_cap_new_annual_comb!G:G,"&gt;0")*SUMIFS(mi_calc!D:D,mi_calc!A:A,VLOOKUP(C142,mapping!$B$2:$C$18,2,0),mi_calc!B:B,F142,mi_calc!C:C,"average")/1000</f>
        <v>0</v>
      </c>
    </row>
    <row r="143" spans="1:9">
      <c r="A143">
        <v>2035</v>
      </c>
      <c r="B143" t="s">
        <v>33</v>
      </c>
      <c r="C143" t="s">
        <v>3</v>
      </c>
      <c r="D143" t="str">
        <f>VLOOKUP(C143,mapping!$B$2:$D$18,3,0)</f>
        <v>Biomass</v>
      </c>
      <c r="E143" t="s">
        <v>74</v>
      </c>
      <c r="F143" t="s">
        <v>65</v>
      </c>
      <c r="G143" t="s">
        <v>77</v>
      </c>
      <c r="H143">
        <f>SUMIFS(multi_cap_new_annual_comb!F:F,multi_cap_new_annual_comb!A:A,A143,multi_cap_new_annual_comb!B:B,B143,multi_cap_new_annual_comb!C:C,C143,multi_cap_new_annual_comb!E:E,"average",multi_cap_new_annual_comb!F:F,"&gt;0")*SUMIFS(mi_calc!D:D,mi_calc!A:A,VLOOKUP(C143,mapping!$B$2:$C$18,2,0),mi_calc!B:B,F143,mi_calc!C:C,"average")/1000</f>
        <v>0</v>
      </c>
      <c r="I143">
        <f>SUMIFS(multi_cap_new_annual_comb!G:G,multi_cap_new_annual_comb!A:A,A143,multi_cap_new_annual_comb!B:B,B143,multi_cap_new_annual_comb!C:C,C143,multi_cap_new_annual_comb!E:E,"average",multi_cap_new_annual_comb!G:G,"&gt;0")*SUMIFS(mi_calc!D:D,mi_calc!A:A,VLOOKUP(C143,mapping!$B$2:$C$18,2,0),mi_calc!B:B,F143,mi_calc!C:C,"average")/1000</f>
        <v>0</v>
      </c>
    </row>
    <row r="144" spans="1:9">
      <c r="A144">
        <v>2035</v>
      </c>
      <c r="B144" t="s">
        <v>33</v>
      </c>
      <c r="C144" t="s">
        <v>3</v>
      </c>
      <c r="D144" t="str">
        <f>VLOOKUP(C144,mapping!$B$2:$D$18,3,0)</f>
        <v>Biomass</v>
      </c>
      <c r="E144" t="s">
        <v>74</v>
      </c>
      <c r="F144" t="s">
        <v>68</v>
      </c>
      <c r="G144" t="s">
        <v>77</v>
      </c>
      <c r="H144">
        <f>SUMIFS(multi_cap_new_annual_comb!F:F,multi_cap_new_annual_comb!A:A,A144,multi_cap_new_annual_comb!B:B,B144,multi_cap_new_annual_comb!C:C,C144,multi_cap_new_annual_comb!E:E,"average",multi_cap_new_annual_comb!F:F,"&gt;0")*SUMIFS(mi_calc!D:D,mi_calc!A:A,VLOOKUP(C144,mapping!$B$2:$C$18,2,0),mi_calc!B:B,F144,mi_calc!C:C,"average")/1000</f>
        <v>0</v>
      </c>
      <c r="I144">
        <f>SUMIFS(multi_cap_new_annual_comb!G:G,multi_cap_new_annual_comb!A:A,A144,multi_cap_new_annual_comb!B:B,B144,multi_cap_new_annual_comb!C:C,C144,multi_cap_new_annual_comb!E:E,"average",multi_cap_new_annual_comb!G:G,"&gt;0")*SUMIFS(mi_calc!D:D,mi_calc!A:A,VLOOKUP(C144,mapping!$B$2:$C$18,2,0),mi_calc!B:B,F144,mi_calc!C:C,"average")/1000</f>
        <v>0</v>
      </c>
    </row>
    <row r="145" spans="1:9">
      <c r="A145">
        <v>2035</v>
      </c>
      <c r="B145" t="s">
        <v>33</v>
      </c>
      <c r="C145" t="s">
        <v>3</v>
      </c>
      <c r="D145" t="str">
        <f>VLOOKUP(C145,mapping!$B$2:$D$18,3,0)</f>
        <v>Biomass</v>
      </c>
      <c r="E145" t="s">
        <v>74</v>
      </c>
      <c r="F145" t="s">
        <v>57</v>
      </c>
      <c r="G145" t="s">
        <v>77</v>
      </c>
      <c r="H145">
        <f>SUMIFS(multi_cap_new_annual_comb!F:F,multi_cap_new_annual_comb!A:A,A145,multi_cap_new_annual_comb!B:B,B145,multi_cap_new_annual_comb!C:C,C145,multi_cap_new_annual_comb!E:E,"average",multi_cap_new_annual_comb!F:F,"&gt;0")*SUMIFS(mi_calc!D:D,mi_calc!A:A,VLOOKUP(C145,mapping!$B$2:$C$18,2,0),mi_calc!B:B,F145,mi_calc!C:C,"average")/1000</f>
        <v>0</v>
      </c>
      <c r="I145">
        <f>SUMIFS(multi_cap_new_annual_comb!G:G,multi_cap_new_annual_comb!A:A,A145,multi_cap_new_annual_comb!B:B,B145,multi_cap_new_annual_comb!C:C,C145,multi_cap_new_annual_comb!E:E,"average",multi_cap_new_annual_comb!G:G,"&gt;0")*SUMIFS(mi_calc!D:D,mi_calc!A:A,VLOOKUP(C145,mapping!$B$2:$C$18,2,0),mi_calc!B:B,F145,mi_calc!C:C,"average")/1000</f>
        <v>0</v>
      </c>
    </row>
    <row r="146" spans="1:9">
      <c r="A146">
        <v>2025</v>
      </c>
      <c r="B146" t="s">
        <v>21</v>
      </c>
      <c r="C146" t="s">
        <v>4</v>
      </c>
      <c r="D146" t="str">
        <f>VLOOKUP(C146,mapping!$B$2:$D$18,3,0)</f>
        <v>Biomass</v>
      </c>
      <c r="E146" t="s">
        <v>74</v>
      </c>
      <c r="F146" t="s">
        <v>51</v>
      </c>
      <c r="G146" t="s">
        <v>77</v>
      </c>
      <c r="H146">
        <f>SUMIFS(multi_cap_new_annual_comb!F:F,multi_cap_new_annual_comb!A:A,A146,multi_cap_new_annual_comb!B:B,B146,multi_cap_new_annual_comb!C:C,C146,multi_cap_new_annual_comb!E:E,"average",multi_cap_new_annual_comb!F:F,"&gt;0")*SUMIFS(mi_calc!D:D,mi_calc!A:A,VLOOKUP(C146,mapping!$B$2:$C$18,2,0),mi_calc!B:B,F146,mi_calc!C:C,"average")/1000</f>
        <v>3.256704279545196E-4</v>
      </c>
      <c r="I146">
        <f>SUMIFS(multi_cap_new_annual_comb!G:G,multi_cap_new_annual_comb!A:A,A146,multi_cap_new_annual_comb!B:B,B146,multi_cap_new_annual_comb!C:C,C146,multi_cap_new_annual_comb!E:E,"average",multi_cap_new_annual_comb!G:G,"&gt;0")*SUMIFS(mi_calc!D:D,mi_calc!A:A,VLOOKUP(C146,mapping!$B$2:$C$18,2,0),mi_calc!B:B,F146,mi_calc!C:C,"average")/1000</f>
        <v>3.256704279545196E-4</v>
      </c>
    </row>
    <row r="147" spans="1:9">
      <c r="A147">
        <v>2025</v>
      </c>
      <c r="B147" t="s">
        <v>21</v>
      </c>
      <c r="C147" t="s">
        <v>4</v>
      </c>
      <c r="D147" t="str">
        <f>VLOOKUP(C147,mapping!$B$2:$D$18,3,0)</f>
        <v>Biomass</v>
      </c>
      <c r="E147" t="s">
        <v>74</v>
      </c>
      <c r="F147" t="s">
        <v>66</v>
      </c>
      <c r="G147" t="s">
        <v>77</v>
      </c>
      <c r="H147">
        <f>SUMIFS(multi_cap_new_annual_comb!F:F,multi_cap_new_annual_comb!A:A,A147,multi_cap_new_annual_comb!B:B,B147,multi_cap_new_annual_comb!C:C,C147,multi_cap_new_annual_comb!E:E,"average",multi_cap_new_annual_comb!F:F,"&gt;0")*SUMIFS(mi_calc!D:D,mi_calc!A:A,VLOOKUP(C147,mapping!$B$2:$C$18,2,0),mi_calc!B:B,F147,mi_calc!C:C,"average")/1000</f>
        <v>0</v>
      </c>
      <c r="I147">
        <f>SUMIFS(multi_cap_new_annual_comb!G:G,multi_cap_new_annual_comb!A:A,A147,multi_cap_new_annual_comb!B:B,B147,multi_cap_new_annual_comb!C:C,C147,multi_cap_new_annual_comb!E:E,"average",multi_cap_new_annual_comb!G:G,"&gt;0")*SUMIFS(mi_calc!D:D,mi_calc!A:A,VLOOKUP(C147,mapping!$B$2:$C$18,2,0),mi_calc!B:B,F147,mi_calc!C:C,"average")/1000</f>
        <v>0</v>
      </c>
    </row>
    <row r="148" spans="1:9">
      <c r="A148">
        <v>2025</v>
      </c>
      <c r="B148" t="s">
        <v>21</v>
      </c>
      <c r="C148" t="s">
        <v>4</v>
      </c>
      <c r="D148" t="str">
        <f>VLOOKUP(C148,mapping!$B$2:$D$18,3,0)</f>
        <v>Biomass</v>
      </c>
      <c r="E148" t="s">
        <v>74</v>
      </c>
      <c r="F148" t="s">
        <v>54</v>
      </c>
      <c r="G148" t="s">
        <v>77</v>
      </c>
      <c r="H148">
        <f>SUMIFS(multi_cap_new_annual_comb!F:F,multi_cap_new_annual_comb!A:A,A148,multi_cap_new_annual_comb!B:B,B148,multi_cap_new_annual_comb!C:C,C148,multi_cap_new_annual_comb!E:E,"average",multi_cap_new_annual_comb!F:F,"&gt;0")*SUMIFS(mi_calc!D:D,mi_calc!A:A,VLOOKUP(C148,mapping!$B$2:$C$18,2,0),mi_calc!B:B,F148,mi_calc!C:C,"average")/1000</f>
        <v>8.0177554205264623E-3</v>
      </c>
      <c r="I148">
        <f>SUMIFS(multi_cap_new_annual_comb!G:G,multi_cap_new_annual_comb!A:A,A148,multi_cap_new_annual_comb!B:B,B148,multi_cap_new_annual_comb!C:C,C148,multi_cap_new_annual_comb!E:E,"average",multi_cap_new_annual_comb!G:G,"&gt;0")*SUMIFS(mi_calc!D:D,mi_calc!A:A,VLOOKUP(C148,mapping!$B$2:$C$18,2,0),mi_calc!B:B,F148,mi_calc!C:C,"average")/1000</f>
        <v>8.0177554205264623E-3</v>
      </c>
    </row>
    <row r="149" spans="1:9">
      <c r="A149">
        <v>2025</v>
      </c>
      <c r="B149" t="s">
        <v>21</v>
      </c>
      <c r="C149" t="s">
        <v>4</v>
      </c>
      <c r="D149" t="str">
        <f>VLOOKUP(C149,mapping!$B$2:$D$18,3,0)</f>
        <v>Biomass</v>
      </c>
      <c r="E149" t="s">
        <v>74</v>
      </c>
      <c r="F149" t="s">
        <v>46</v>
      </c>
      <c r="G149" t="s">
        <v>77</v>
      </c>
      <c r="H149">
        <f>SUMIFS(multi_cap_new_annual_comb!F:F,multi_cap_new_annual_comb!A:A,A149,multi_cap_new_annual_comb!B:B,B149,multi_cap_new_annual_comb!C:C,C149,multi_cap_new_annual_comb!E:E,"average",multi_cap_new_annual_comb!F:F,"&gt;0")*SUMIFS(mi_calc!D:D,mi_calc!A:A,VLOOKUP(C149,mapping!$B$2:$C$18,2,0),mi_calc!B:B,F149,mi_calc!C:C,"average")/1000</f>
        <v>0</v>
      </c>
      <c r="I149">
        <f>SUMIFS(multi_cap_new_annual_comb!G:G,multi_cap_new_annual_comb!A:A,A149,multi_cap_new_annual_comb!B:B,B149,multi_cap_new_annual_comb!C:C,C149,multi_cap_new_annual_comb!E:E,"average",multi_cap_new_annual_comb!G:G,"&gt;0")*SUMIFS(mi_calc!D:D,mi_calc!A:A,VLOOKUP(C149,mapping!$B$2:$C$18,2,0),mi_calc!B:B,F149,mi_calc!C:C,"average")/1000</f>
        <v>0</v>
      </c>
    </row>
    <row r="150" spans="1:9">
      <c r="A150">
        <v>2025</v>
      </c>
      <c r="B150" t="s">
        <v>21</v>
      </c>
      <c r="C150" t="s">
        <v>4</v>
      </c>
      <c r="D150" t="str">
        <f>VLOOKUP(C150,mapping!$B$2:$D$18,3,0)</f>
        <v>Biomass</v>
      </c>
      <c r="E150" t="s">
        <v>74</v>
      </c>
      <c r="F150" t="s">
        <v>50</v>
      </c>
      <c r="G150" t="s">
        <v>77</v>
      </c>
      <c r="H150">
        <f>SUMIFS(multi_cap_new_annual_comb!F:F,multi_cap_new_annual_comb!A:A,A150,multi_cap_new_annual_comb!B:B,B150,multi_cap_new_annual_comb!C:C,C150,multi_cap_new_annual_comb!E:E,"average",multi_cap_new_annual_comb!F:F,"&gt;0")*SUMIFS(mi_calc!D:D,mi_calc!A:A,VLOOKUP(C150,mapping!$B$2:$C$18,2,0),mi_calc!B:B,F150,mi_calc!C:C,"average")/1000</f>
        <v>1.4947437590733082E-4</v>
      </c>
      <c r="I150">
        <f>SUMIFS(multi_cap_new_annual_comb!G:G,multi_cap_new_annual_comb!A:A,A150,multi_cap_new_annual_comb!B:B,B150,multi_cap_new_annual_comb!C:C,C150,multi_cap_new_annual_comb!E:E,"average",multi_cap_new_annual_comb!G:G,"&gt;0")*SUMIFS(mi_calc!D:D,mi_calc!A:A,VLOOKUP(C150,mapping!$B$2:$C$18,2,0),mi_calc!B:B,F150,mi_calc!C:C,"average")/1000</f>
        <v>1.4947437590733082E-4</v>
      </c>
    </row>
    <row r="151" spans="1:9">
      <c r="A151">
        <v>2025</v>
      </c>
      <c r="B151" t="s">
        <v>21</v>
      </c>
      <c r="C151" t="s">
        <v>4</v>
      </c>
      <c r="D151" t="str">
        <f>VLOOKUP(C151,mapping!$B$2:$D$18,3,0)</f>
        <v>Biomass</v>
      </c>
      <c r="E151" t="s">
        <v>74</v>
      </c>
      <c r="F151" t="s">
        <v>61</v>
      </c>
      <c r="G151" t="s">
        <v>77</v>
      </c>
      <c r="H151">
        <f>SUMIFS(multi_cap_new_annual_comb!F:F,multi_cap_new_annual_comb!A:A,A151,multi_cap_new_annual_comb!B:B,B151,multi_cap_new_annual_comb!C:C,C151,multi_cap_new_annual_comb!E:E,"average",multi_cap_new_annual_comb!F:F,"&gt;0")*SUMIFS(mi_calc!D:D,mi_calc!A:A,VLOOKUP(C151,mapping!$B$2:$C$18,2,0),mi_calc!B:B,F151,mi_calc!C:C,"average")/1000</f>
        <v>0</v>
      </c>
      <c r="I151">
        <f>SUMIFS(multi_cap_new_annual_comb!G:G,multi_cap_new_annual_comb!A:A,A151,multi_cap_new_annual_comb!B:B,B151,multi_cap_new_annual_comb!C:C,C151,multi_cap_new_annual_comb!E:E,"average",multi_cap_new_annual_comb!G:G,"&gt;0")*SUMIFS(mi_calc!D:D,mi_calc!A:A,VLOOKUP(C151,mapping!$B$2:$C$18,2,0),mi_calc!B:B,F151,mi_calc!C:C,"average")/1000</f>
        <v>0</v>
      </c>
    </row>
    <row r="152" spans="1:9">
      <c r="A152">
        <v>2025</v>
      </c>
      <c r="B152" t="s">
        <v>21</v>
      </c>
      <c r="C152" t="s">
        <v>4</v>
      </c>
      <c r="D152" t="str">
        <f>VLOOKUP(C152,mapping!$B$2:$D$18,3,0)</f>
        <v>Biomass</v>
      </c>
      <c r="E152" t="s">
        <v>74</v>
      </c>
      <c r="F152" t="s">
        <v>67</v>
      </c>
      <c r="G152" t="s">
        <v>77</v>
      </c>
      <c r="H152">
        <f>SUMIFS(multi_cap_new_annual_comb!F:F,multi_cap_new_annual_comb!A:A,A152,multi_cap_new_annual_comb!B:B,B152,multi_cap_new_annual_comb!C:C,C152,multi_cap_new_annual_comb!E:E,"average",multi_cap_new_annual_comb!F:F,"&gt;0")*SUMIFS(mi_calc!D:D,mi_calc!A:A,VLOOKUP(C152,mapping!$B$2:$C$18,2,0),mi_calc!B:B,F152,mi_calc!C:C,"average")/1000</f>
        <v>0</v>
      </c>
      <c r="I152">
        <f>SUMIFS(multi_cap_new_annual_comb!G:G,multi_cap_new_annual_comb!A:A,A152,multi_cap_new_annual_comb!B:B,B152,multi_cap_new_annual_comb!C:C,C152,multi_cap_new_annual_comb!E:E,"average",multi_cap_new_annual_comb!G:G,"&gt;0")*SUMIFS(mi_calc!D:D,mi_calc!A:A,VLOOKUP(C152,mapping!$B$2:$C$18,2,0),mi_calc!B:B,F152,mi_calc!C:C,"average")/1000</f>
        <v>0</v>
      </c>
    </row>
    <row r="153" spans="1:9">
      <c r="A153">
        <v>2025</v>
      </c>
      <c r="B153" t="s">
        <v>21</v>
      </c>
      <c r="C153" t="s">
        <v>4</v>
      </c>
      <c r="D153" t="str">
        <f>VLOOKUP(C153,mapping!$B$2:$D$18,3,0)</f>
        <v>Biomass</v>
      </c>
      <c r="E153" t="s">
        <v>74</v>
      </c>
      <c r="F153" t="s">
        <v>52</v>
      </c>
      <c r="G153" t="s">
        <v>77</v>
      </c>
      <c r="H153">
        <f>SUMIFS(multi_cap_new_annual_comb!F:F,multi_cap_new_annual_comb!A:A,A153,multi_cap_new_annual_comb!B:B,B153,multi_cap_new_annual_comb!C:C,C153,multi_cap_new_annual_comb!E:E,"average",multi_cap_new_annual_comb!F:F,"&gt;0")*SUMIFS(mi_calc!D:D,mi_calc!A:A,VLOOKUP(C153,mapping!$B$2:$C$18,2,0),mi_calc!B:B,F153,mi_calc!C:C,"average")/1000</f>
        <v>0</v>
      </c>
      <c r="I153">
        <f>SUMIFS(multi_cap_new_annual_comb!G:G,multi_cap_new_annual_comb!A:A,A153,multi_cap_new_annual_comb!B:B,B153,multi_cap_new_annual_comb!C:C,C153,multi_cap_new_annual_comb!E:E,"average",multi_cap_new_annual_comb!G:G,"&gt;0")*SUMIFS(mi_calc!D:D,mi_calc!A:A,VLOOKUP(C153,mapping!$B$2:$C$18,2,0),mi_calc!B:B,F153,mi_calc!C:C,"average")/1000</f>
        <v>0</v>
      </c>
    </row>
    <row r="154" spans="1:9">
      <c r="A154">
        <v>2025</v>
      </c>
      <c r="B154" t="s">
        <v>21</v>
      </c>
      <c r="C154" t="s">
        <v>4</v>
      </c>
      <c r="D154" t="str">
        <f>VLOOKUP(C154,mapping!$B$2:$D$18,3,0)</f>
        <v>Biomass</v>
      </c>
      <c r="E154" t="s">
        <v>74</v>
      </c>
      <c r="F154" t="s">
        <v>56</v>
      </c>
      <c r="G154" t="s">
        <v>77</v>
      </c>
      <c r="H154">
        <f>SUMIFS(multi_cap_new_annual_comb!F:F,multi_cap_new_annual_comb!A:A,A154,multi_cap_new_annual_comb!B:B,B154,multi_cap_new_annual_comb!C:C,C154,multi_cap_new_annual_comb!E:E,"average",multi_cap_new_annual_comb!F:F,"&gt;0")*SUMIFS(mi_calc!D:D,mi_calc!A:A,VLOOKUP(C154,mapping!$B$2:$C$18,2,0),mi_calc!B:B,F154,mi_calc!C:C,"average")/1000</f>
        <v>0</v>
      </c>
      <c r="I154">
        <f>SUMIFS(multi_cap_new_annual_comb!G:G,multi_cap_new_annual_comb!A:A,A154,multi_cap_new_annual_comb!B:B,B154,multi_cap_new_annual_comb!C:C,C154,multi_cap_new_annual_comb!E:E,"average",multi_cap_new_annual_comb!G:G,"&gt;0")*SUMIFS(mi_calc!D:D,mi_calc!A:A,VLOOKUP(C154,mapping!$B$2:$C$18,2,0),mi_calc!B:B,F154,mi_calc!C:C,"average")/1000</f>
        <v>0</v>
      </c>
    </row>
    <row r="155" spans="1:9">
      <c r="A155">
        <v>2025</v>
      </c>
      <c r="B155" t="s">
        <v>21</v>
      </c>
      <c r="C155" t="s">
        <v>4</v>
      </c>
      <c r="D155" t="str">
        <f>VLOOKUP(C155,mapping!$B$2:$D$18,3,0)</f>
        <v>Biomass</v>
      </c>
      <c r="E155" t="s">
        <v>74</v>
      </c>
      <c r="F155" t="s">
        <v>59</v>
      </c>
      <c r="G155" t="s">
        <v>77</v>
      </c>
      <c r="H155">
        <f>SUMIFS(multi_cap_new_annual_comb!F:F,multi_cap_new_annual_comb!A:A,A155,multi_cap_new_annual_comb!B:B,B155,multi_cap_new_annual_comb!C:C,C155,multi_cap_new_annual_comb!E:E,"average",multi_cap_new_annual_comb!F:F,"&gt;0")*SUMIFS(mi_calc!D:D,mi_calc!A:A,VLOOKUP(C155,mapping!$B$2:$C$18,2,0),mi_calc!B:B,F155,mi_calc!C:C,"average")/1000</f>
        <v>0</v>
      </c>
      <c r="I155">
        <f>SUMIFS(multi_cap_new_annual_comb!G:G,multi_cap_new_annual_comb!A:A,A155,multi_cap_new_annual_comb!B:B,B155,multi_cap_new_annual_comb!C:C,C155,multi_cap_new_annual_comb!E:E,"average",multi_cap_new_annual_comb!G:G,"&gt;0")*SUMIFS(mi_calc!D:D,mi_calc!A:A,VLOOKUP(C155,mapping!$B$2:$C$18,2,0),mi_calc!B:B,F155,mi_calc!C:C,"average")/1000</f>
        <v>0</v>
      </c>
    </row>
    <row r="156" spans="1:9">
      <c r="A156">
        <v>2025</v>
      </c>
      <c r="B156" t="s">
        <v>21</v>
      </c>
      <c r="C156" t="s">
        <v>4</v>
      </c>
      <c r="D156" t="str">
        <f>VLOOKUP(C156,mapping!$B$2:$D$18,3,0)</f>
        <v>Biomass</v>
      </c>
      <c r="E156" t="s">
        <v>74</v>
      </c>
      <c r="F156" t="s">
        <v>55</v>
      </c>
      <c r="G156" t="s">
        <v>77</v>
      </c>
      <c r="H156">
        <f>SUMIFS(multi_cap_new_annual_comb!F:F,multi_cap_new_annual_comb!A:A,A156,multi_cap_new_annual_comb!B:B,B156,multi_cap_new_annual_comb!C:C,C156,multi_cap_new_annual_comb!E:E,"average",multi_cap_new_annual_comb!F:F,"&gt;0")*SUMIFS(mi_calc!D:D,mi_calc!A:A,VLOOKUP(C156,mapping!$B$2:$C$18,2,0),mi_calc!B:B,F156,mi_calc!C:C,"average")/1000</f>
        <v>3.63247785026195E-5</v>
      </c>
      <c r="I156">
        <f>SUMIFS(multi_cap_new_annual_comb!G:G,multi_cap_new_annual_comb!A:A,A156,multi_cap_new_annual_comb!B:B,B156,multi_cap_new_annual_comb!C:C,C156,multi_cap_new_annual_comb!E:E,"average",multi_cap_new_annual_comb!G:G,"&gt;0")*SUMIFS(mi_calc!D:D,mi_calc!A:A,VLOOKUP(C156,mapping!$B$2:$C$18,2,0),mi_calc!B:B,F156,mi_calc!C:C,"average")/1000</f>
        <v>3.63247785026195E-5</v>
      </c>
    </row>
    <row r="157" spans="1:9">
      <c r="A157">
        <v>2025</v>
      </c>
      <c r="B157" t="s">
        <v>21</v>
      </c>
      <c r="C157" t="s">
        <v>4</v>
      </c>
      <c r="D157" t="str">
        <f>VLOOKUP(C157,mapping!$B$2:$D$18,3,0)</f>
        <v>Biomass</v>
      </c>
      <c r="E157" t="s">
        <v>74</v>
      </c>
      <c r="F157" t="s">
        <v>47</v>
      </c>
      <c r="G157" t="s">
        <v>77</v>
      </c>
      <c r="H157">
        <f>SUMIFS(multi_cap_new_annual_comb!F:F,multi_cap_new_annual_comb!A:A,A157,multi_cap_new_annual_comb!B:B,B157,multi_cap_new_annual_comb!C:C,C157,multi_cap_new_annual_comb!E:E,"average",multi_cap_new_annual_comb!F:F,"&gt;0")*SUMIFS(mi_calc!D:D,mi_calc!A:A,VLOOKUP(C157,mapping!$B$2:$C$18,2,0),mi_calc!B:B,F157,mi_calc!C:C,"average")/1000</f>
        <v>0</v>
      </c>
      <c r="I157">
        <f>SUMIFS(multi_cap_new_annual_comb!G:G,multi_cap_new_annual_comb!A:A,A157,multi_cap_new_annual_comb!B:B,B157,multi_cap_new_annual_comb!C:C,C157,multi_cap_new_annual_comb!E:E,"average",multi_cap_new_annual_comb!G:G,"&gt;0")*SUMIFS(mi_calc!D:D,mi_calc!A:A,VLOOKUP(C157,mapping!$B$2:$C$18,2,0),mi_calc!B:B,F157,mi_calc!C:C,"average")/1000</f>
        <v>0</v>
      </c>
    </row>
    <row r="158" spans="1:9">
      <c r="A158">
        <v>2025</v>
      </c>
      <c r="B158" t="s">
        <v>21</v>
      </c>
      <c r="C158" t="s">
        <v>4</v>
      </c>
      <c r="D158" t="str">
        <f>VLOOKUP(C158,mapping!$B$2:$D$18,3,0)</f>
        <v>Biomass</v>
      </c>
      <c r="E158" t="s">
        <v>74</v>
      </c>
      <c r="F158" t="s">
        <v>60</v>
      </c>
      <c r="G158" t="s">
        <v>77</v>
      </c>
      <c r="H158">
        <f>SUMIFS(multi_cap_new_annual_comb!F:F,multi_cap_new_annual_comb!A:A,A158,multi_cap_new_annual_comb!B:B,B158,multi_cap_new_annual_comb!C:C,C158,multi_cap_new_annual_comb!E:E,"average",multi_cap_new_annual_comb!F:F,"&gt;0")*SUMIFS(mi_calc!D:D,mi_calc!A:A,VLOOKUP(C158,mapping!$B$2:$C$18,2,0),mi_calc!B:B,F158,mi_calc!C:C,"average")/1000</f>
        <v>0</v>
      </c>
      <c r="I158">
        <f>SUMIFS(multi_cap_new_annual_comb!G:G,multi_cap_new_annual_comb!A:A,A158,multi_cap_new_annual_comb!B:B,B158,multi_cap_new_annual_comb!C:C,C158,multi_cap_new_annual_comb!E:E,"average",multi_cap_new_annual_comb!G:G,"&gt;0")*SUMIFS(mi_calc!D:D,mi_calc!A:A,VLOOKUP(C158,mapping!$B$2:$C$18,2,0),mi_calc!B:B,F158,mi_calc!C:C,"average")/1000</f>
        <v>0</v>
      </c>
    </row>
    <row r="159" spans="1:9">
      <c r="A159">
        <v>2025</v>
      </c>
      <c r="B159" t="s">
        <v>21</v>
      </c>
      <c r="C159" t="s">
        <v>4</v>
      </c>
      <c r="D159" t="str">
        <f>VLOOKUP(C159,mapping!$B$2:$D$18,3,0)</f>
        <v>Biomass</v>
      </c>
      <c r="E159" t="s">
        <v>74</v>
      </c>
      <c r="F159" t="s">
        <v>48</v>
      </c>
      <c r="G159" t="s">
        <v>77</v>
      </c>
      <c r="H159">
        <f>SUMIFS(multi_cap_new_annual_comb!F:F,multi_cap_new_annual_comb!A:A,A159,multi_cap_new_annual_comb!B:B,B159,multi_cap_new_annual_comb!C:C,C159,multi_cap_new_annual_comb!E:E,"average",multi_cap_new_annual_comb!F:F,"&gt;0")*SUMIFS(mi_calc!D:D,mi_calc!A:A,VLOOKUP(C159,mapping!$B$2:$C$18,2,0),mi_calc!B:B,F159,mi_calc!C:C,"average")/1000</f>
        <v>2.4216519001746333E-6</v>
      </c>
      <c r="I159">
        <f>SUMIFS(multi_cap_new_annual_comb!G:G,multi_cap_new_annual_comb!A:A,A159,multi_cap_new_annual_comb!B:B,B159,multi_cap_new_annual_comb!C:C,C159,multi_cap_new_annual_comb!E:E,"average",multi_cap_new_annual_comb!G:G,"&gt;0")*SUMIFS(mi_calc!D:D,mi_calc!A:A,VLOOKUP(C159,mapping!$B$2:$C$18,2,0),mi_calc!B:B,F159,mi_calc!C:C,"average")/1000</f>
        <v>2.4216519001746333E-6</v>
      </c>
    </row>
    <row r="160" spans="1:9">
      <c r="A160">
        <v>2025</v>
      </c>
      <c r="B160" t="s">
        <v>21</v>
      </c>
      <c r="C160" t="s">
        <v>4</v>
      </c>
      <c r="D160" t="str">
        <f>VLOOKUP(C160,mapping!$B$2:$D$18,3,0)</f>
        <v>Biomass</v>
      </c>
      <c r="E160" t="s">
        <v>74</v>
      </c>
      <c r="F160" t="s">
        <v>62</v>
      </c>
      <c r="G160" t="s">
        <v>77</v>
      </c>
      <c r="H160">
        <f>SUMIFS(multi_cap_new_annual_comb!F:F,multi_cap_new_annual_comb!A:A,A160,multi_cap_new_annual_comb!B:B,B160,multi_cap_new_annual_comb!C:C,C160,multi_cap_new_annual_comb!E:E,"average",multi_cap_new_annual_comb!F:F,"&gt;0")*SUMIFS(mi_calc!D:D,mi_calc!A:A,VLOOKUP(C160,mapping!$B$2:$C$18,2,0),mi_calc!B:B,F160,mi_calc!C:C,"average")/1000</f>
        <v>0</v>
      </c>
      <c r="I160">
        <f>SUMIFS(multi_cap_new_annual_comb!G:G,multi_cap_new_annual_comb!A:A,A160,multi_cap_new_annual_comb!B:B,B160,multi_cap_new_annual_comb!C:C,C160,multi_cap_new_annual_comb!E:E,"average",multi_cap_new_annual_comb!G:G,"&gt;0")*SUMIFS(mi_calc!D:D,mi_calc!A:A,VLOOKUP(C160,mapping!$B$2:$C$18,2,0),mi_calc!B:B,F160,mi_calc!C:C,"average")/1000</f>
        <v>0</v>
      </c>
    </row>
    <row r="161" spans="1:9">
      <c r="A161">
        <v>2025</v>
      </c>
      <c r="B161" t="s">
        <v>21</v>
      </c>
      <c r="C161" t="s">
        <v>4</v>
      </c>
      <c r="D161" t="str">
        <f>VLOOKUP(C161,mapping!$B$2:$D$18,3,0)</f>
        <v>Biomass</v>
      </c>
      <c r="E161" t="s">
        <v>74</v>
      </c>
      <c r="F161" t="s">
        <v>63</v>
      </c>
      <c r="G161" t="s">
        <v>77</v>
      </c>
      <c r="H161">
        <f>SUMIFS(multi_cap_new_annual_comb!F:F,multi_cap_new_annual_comb!A:A,A161,multi_cap_new_annual_comb!B:B,B161,multi_cap_new_annual_comb!C:C,C161,multi_cap_new_annual_comb!E:E,"average",multi_cap_new_annual_comb!F:F,"&gt;0")*SUMIFS(mi_calc!D:D,mi_calc!A:A,VLOOKUP(C161,mapping!$B$2:$C$18,2,0),mi_calc!B:B,F161,mi_calc!C:C,"average")/1000</f>
        <v>0</v>
      </c>
      <c r="I161">
        <f>SUMIFS(multi_cap_new_annual_comb!G:G,multi_cap_new_annual_comb!A:A,A161,multi_cap_new_annual_comb!B:B,B161,multi_cap_new_annual_comb!C:C,C161,multi_cap_new_annual_comb!E:E,"average",multi_cap_new_annual_comb!G:G,"&gt;0")*SUMIFS(mi_calc!D:D,mi_calc!A:A,VLOOKUP(C161,mapping!$B$2:$C$18,2,0),mi_calc!B:B,F161,mi_calc!C:C,"average")/1000</f>
        <v>0</v>
      </c>
    </row>
    <row r="162" spans="1:9">
      <c r="A162">
        <v>2025</v>
      </c>
      <c r="B162" t="s">
        <v>21</v>
      </c>
      <c r="C162" t="s">
        <v>4</v>
      </c>
      <c r="D162" t="str">
        <f>VLOOKUP(C162,mapping!$B$2:$D$18,3,0)</f>
        <v>Biomass</v>
      </c>
      <c r="E162" t="s">
        <v>74</v>
      </c>
      <c r="F162" t="s">
        <v>45</v>
      </c>
      <c r="G162" t="s">
        <v>77</v>
      </c>
      <c r="H162">
        <f>SUMIFS(multi_cap_new_annual_comb!F:F,multi_cap_new_annual_comb!A:A,A162,multi_cap_new_annual_comb!B:B,B162,multi_cap_new_annual_comb!C:C,C162,multi_cap_new_annual_comb!E:E,"average",multi_cap_new_annual_comb!F:F,"&gt;0")*SUMIFS(mi_calc!D:D,mi_calc!A:A,VLOOKUP(C162,mapping!$B$2:$C$18,2,0),mi_calc!B:B,F162,mi_calc!C:C,"average")/1000</f>
        <v>0</v>
      </c>
      <c r="I162">
        <f>SUMIFS(multi_cap_new_annual_comb!G:G,multi_cap_new_annual_comb!A:A,A162,multi_cap_new_annual_comb!B:B,B162,multi_cap_new_annual_comb!C:C,C162,multi_cap_new_annual_comb!E:E,"average",multi_cap_new_annual_comb!G:G,"&gt;0")*SUMIFS(mi_calc!D:D,mi_calc!A:A,VLOOKUP(C162,mapping!$B$2:$C$18,2,0),mi_calc!B:B,F162,mi_calc!C:C,"average")/1000</f>
        <v>0</v>
      </c>
    </row>
    <row r="163" spans="1:9">
      <c r="A163">
        <v>2025</v>
      </c>
      <c r="B163" t="s">
        <v>21</v>
      </c>
      <c r="C163" t="s">
        <v>4</v>
      </c>
      <c r="D163" t="str">
        <f>VLOOKUP(C163,mapping!$B$2:$D$18,3,0)</f>
        <v>Biomass</v>
      </c>
      <c r="E163" t="s">
        <v>74</v>
      </c>
      <c r="F163" t="s">
        <v>58</v>
      </c>
      <c r="G163" t="s">
        <v>77</v>
      </c>
      <c r="H163">
        <f>SUMIFS(multi_cap_new_annual_comb!F:F,multi_cap_new_annual_comb!A:A,A163,multi_cap_new_annual_comb!B:B,B163,multi_cap_new_annual_comb!C:C,C163,multi_cap_new_annual_comb!E:E,"average",multi_cap_new_annual_comb!F:F,"&gt;0")*SUMIFS(mi_calc!D:D,mi_calc!A:A,VLOOKUP(C163,mapping!$B$2:$C$18,2,0),mi_calc!B:B,F163,mi_calc!C:C,"average")/1000</f>
        <v>0</v>
      </c>
      <c r="I163">
        <f>SUMIFS(multi_cap_new_annual_comb!G:G,multi_cap_new_annual_comb!A:A,A163,multi_cap_new_annual_comb!B:B,B163,multi_cap_new_annual_comb!C:C,C163,multi_cap_new_annual_comb!E:E,"average",multi_cap_new_annual_comb!G:G,"&gt;0")*SUMIFS(mi_calc!D:D,mi_calc!A:A,VLOOKUP(C163,mapping!$B$2:$C$18,2,0),mi_calc!B:B,F163,mi_calc!C:C,"average")/1000</f>
        <v>0</v>
      </c>
    </row>
    <row r="164" spans="1:9">
      <c r="A164">
        <v>2025</v>
      </c>
      <c r="B164" t="s">
        <v>21</v>
      </c>
      <c r="C164" t="s">
        <v>4</v>
      </c>
      <c r="D164" t="str">
        <f>VLOOKUP(C164,mapping!$B$2:$D$18,3,0)</f>
        <v>Biomass</v>
      </c>
      <c r="E164" t="s">
        <v>74</v>
      </c>
      <c r="F164" t="s">
        <v>53</v>
      </c>
      <c r="G164" t="s">
        <v>77</v>
      </c>
      <c r="H164">
        <f>SUMIFS(multi_cap_new_annual_comb!F:F,multi_cap_new_annual_comb!A:A,A164,multi_cap_new_annual_comb!B:B,B164,multi_cap_new_annual_comb!C:C,C164,multi_cap_new_annual_comb!E:E,"average",multi_cap_new_annual_comb!F:F,"&gt;0")*SUMIFS(mi_calc!D:D,mi_calc!A:A,VLOOKUP(C164,mapping!$B$2:$C$18,2,0),mi_calc!B:B,F164,mi_calc!C:C,"average")/1000</f>
        <v>1.9931030190816604E-2</v>
      </c>
      <c r="I164">
        <f>SUMIFS(multi_cap_new_annual_comb!G:G,multi_cap_new_annual_comb!A:A,A164,multi_cap_new_annual_comb!B:B,B164,multi_cap_new_annual_comb!C:C,C164,multi_cap_new_annual_comb!E:E,"average",multi_cap_new_annual_comb!G:G,"&gt;0")*SUMIFS(mi_calc!D:D,mi_calc!A:A,VLOOKUP(C164,mapping!$B$2:$C$18,2,0),mi_calc!B:B,F164,mi_calc!C:C,"average")/1000</f>
        <v>1.9931030190816604E-2</v>
      </c>
    </row>
    <row r="165" spans="1:9">
      <c r="A165">
        <v>2025</v>
      </c>
      <c r="B165" t="s">
        <v>21</v>
      </c>
      <c r="C165" t="s">
        <v>4</v>
      </c>
      <c r="D165" t="str">
        <f>VLOOKUP(C165,mapping!$B$2:$D$18,3,0)</f>
        <v>Biomass</v>
      </c>
      <c r="E165" t="s">
        <v>74</v>
      </c>
      <c r="F165" t="s">
        <v>64</v>
      </c>
      <c r="G165" t="s">
        <v>77</v>
      </c>
      <c r="H165">
        <f>SUMIFS(multi_cap_new_annual_comb!F:F,multi_cap_new_annual_comb!A:A,A165,multi_cap_new_annual_comb!B:B,B165,multi_cap_new_annual_comb!C:C,C165,multi_cap_new_annual_comb!E:E,"average",multi_cap_new_annual_comb!F:F,"&gt;0")*SUMIFS(mi_calc!D:D,mi_calc!A:A,VLOOKUP(C165,mapping!$B$2:$C$18,2,0),mi_calc!B:B,F165,mi_calc!C:C,"average")/1000</f>
        <v>0</v>
      </c>
      <c r="I165">
        <f>SUMIFS(multi_cap_new_annual_comb!G:G,multi_cap_new_annual_comb!A:A,A165,multi_cap_new_annual_comb!B:B,B165,multi_cap_new_annual_comb!C:C,C165,multi_cap_new_annual_comb!E:E,"average",multi_cap_new_annual_comb!G:G,"&gt;0")*SUMIFS(mi_calc!D:D,mi_calc!A:A,VLOOKUP(C165,mapping!$B$2:$C$18,2,0),mi_calc!B:B,F165,mi_calc!C:C,"average")/1000</f>
        <v>0</v>
      </c>
    </row>
    <row r="166" spans="1:9">
      <c r="A166">
        <v>2025</v>
      </c>
      <c r="B166" t="s">
        <v>21</v>
      </c>
      <c r="C166" t="s">
        <v>4</v>
      </c>
      <c r="D166" t="str">
        <f>VLOOKUP(C166,mapping!$B$2:$D$18,3,0)</f>
        <v>Biomass</v>
      </c>
      <c r="E166" t="s">
        <v>74</v>
      </c>
      <c r="F166" t="s">
        <v>49</v>
      </c>
      <c r="G166" t="s">
        <v>77</v>
      </c>
      <c r="H166">
        <f>SUMIFS(multi_cap_new_annual_comb!F:F,multi_cap_new_annual_comb!A:A,A166,multi_cap_new_annual_comb!B:B,B166,multi_cap_new_annual_comb!C:C,C166,multi_cap_new_annual_comb!E:E,"average",multi_cap_new_annual_comb!F:F,"&gt;0")*SUMIFS(mi_calc!D:D,mi_calc!A:A,VLOOKUP(C166,mapping!$B$2:$C$18,2,0),mi_calc!B:B,F166,mi_calc!C:C,"average")/1000</f>
        <v>0</v>
      </c>
      <c r="I166">
        <f>SUMIFS(multi_cap_new_annual_comb!G:G,multi_cap_new_annual_comb!A:A,A166,multi_cap_new_annual_comb!B:B,B166,multi_cap_new_annual_comb!C:C,C166,multi_cap_new_annual_comb!E:E,"average",multi_cap_new_annual_comb!G:G,"&gt;0")*SUMIFS(mi_calc!D:D,mi_calc!A:A,VLOOKUP(C166,mapping!$B$2:$C$18,2,0),mi_calc!B:B,F166,mi_calc!C:C,"average")/1000</f>
        <v>0</v>
      </c>
    </row>
    <row r="167" spans="1:9">
      <c r="A167">
        <v>2025</v>
      </c>
      <c r="B167" t="s">
        <v>21</v>
      </c>
      <c r="C167" t="s">
        <v>4</v>
      </c>
      <c r="D167" t="str">
        <f>VLOOKUP(C167,mapping!$B$2:$D$18,3,0)</f>
        <v>Biomass</v>
      </c>
      <c r="E167" t="s">
        <v>74</v>
      </c>
      <c r="F167" t="s">
        <v>65</v>
      </c>
      <c r="G167" t="s">
        <v>77</v>
      </c>
      <c r="H167">
        <f>SUMIFS(multi_cap_new_annual_comb!F:F,multi_cap_new_annual_comb!A:A,A167,multi_cap_new_annual_comb!B:B,B167,multi_cap_new_annual_comb!C:C,C167,multi_cap_new_annual_comb!E:E,"average",multi_cap_new_annual_comb!F:F,"&gt;0")*SUMIFS(mi_calc!D:D,mi_calc!A:A,VLOOKUP(C167,mapping!$B$2:$C$18,2,0),mi_calc!B:B,F167,mi_calc!C:C,"average")/1000</f>
        <v>0</v>
      </c>
      <c r="I167">
        <f>SUMIFS(multi_cap_new_annual_comb!G:G,multi_cap_new_annual_comb!A:A,A167,multi_cap_new_annual_comb!B:B,B167,multi_cap_new_annual_comb!C:C,C167,multi_cap_new_annual_comb!E:E,"average",multi_cap_new_annual_comb!G:G,"&gt;0")*SUMIFS(mi_calc!D:D,mi_calc!A:A,VLOOKUP(C167,mapping!$B$2:$C$18,2,0),mi_calc!B:B,F167,mi_calc!C:C,"average")/1000</f>
        <v>0</v>
      </c>
    </row>
    <row r="168" spans="1:9">
      <c r="A168">
        <v>2025</v>
      </c>
      <c r="B168" t="s">
        <v>21</v>
      </c>
      <c r="C168" t="s">
        <v>4</v>
      </c>
      <c r="D168" t="str">
        <f>VLOOKUP(C168,mapping!$B$2:$D$18,3,0)</f>
        <v>Biomass</v>
      </c>
      <c r="E168" t="s">
        <v>74</v>
      </c>
      <c r="F168" t="s">
        <v>68</v>
      </c>
      <c r="G168" t="s">
        <v>77</v>
      </c>
      <c r="H168">
        <f>SUMIFS(multi_cap_new_annual_comb!F:F,multi_cap_new_annual_comb!A:A,A168,multi_cap_new_annual_comb!B:B,B168,multi_cap_new_annual_comb!C:C,C168,multi_cap_new_annual_comb!E:E,"average",multi_cap_new_annual_comb!F:F,"&gt;0")*SUMIFS(mi_calc!D:D,mi_calc!A:A,VLOOKUP(C168,mapping!$B$2:$C$18,2,0),mi_calc!B:B,F168,mi_calc!C:C,"average")/1000</f>
        <v>0</v>
      </c>
      <c r="I168">
        <f>SUMIFS(multi_cap_new_annual_comb!G:G,multi_cap_new_annual_comb!A:A,A168,multi_cap_new_annual_comb!B:B,B168,multi_cap_new_annual_comb!C:C,C168,multi_cap_new_annual_comb!E:E,"average",multi_cap_new_annual_comb!G:G,"&gt;0")*SUMIFS(mi_calc!D:D,mi_calc!A:A,VLOOKUP(C168,mapping!$B$2:$C$18,2,0),mi_calc!B:B,F168,mi_calc!C:C,"average")/1000</f>
        <v>0</v>
      </c>
    </row>
    <row r="169" spans="1:9">
      <c r="A169">
        <v>2025</v>
      </c>
      <c r="B169" t="s">
        <v>21</v>
      </c>
      <c r="C169" t="s">
        <v>4</v>
      </c>
      <c r="D169" t="str">
        <f>VLOOKUP(C169,mapping!$B$2:$D$18,3,0)</f>
        <v>Biomass</v>
      </c>
      <c r="E169" t="s">
        <v>74</v>
      </c>
      <c r="F169" t="s">
        <v>57</v>
      </c>
      <c r="G169" t="s">
        <v>77</v>
      </c>
      <c r="H169">
        <f>SUMIFS(multi_cap_new_annual_comb!F:F,multi_cap_new_annual_comb!A:A,A169,multi_cap_new_annual_comb!B:B,B169,multi_cap_new_annual_comb!C:C,C169,multi_cap_new_annual_comb!E:E,"average",multi_cap_new_annual_comb!F:F,"&gt;0")*SUMIFS(mi_calc!D:D,mi_calc!A:A,VLOOKUP(C169,mapping!$B$2:$C$18,2,0),mi_calc!B:B,F169,mi_calc!C:C,"average")/1000</f>
        <v>0</v>
      </c>
      <c r="I169">
        <f>SUMIFS(multi_cap_new_annual_comb!G:G,multi_cap_new_annual_comb!A:A,A169,multi_cap_new_annual_comb!B:B,B169,multi_cap_new_annual_comb!C:C,C169,multi_cap_new_annual_comb!E:E,"average",multi_cap_new_annual_comb!G:G,"&gt;0")*SUMIFS(mi_calc!D:D,mi_calc!A:A,VLOOKUP(C169,mapping!$B$2:$C$18,2,0),mi_calc!B:B,F169,mi_calc!C:C,"average")/1000</f>
        <v>0</v>
      </c>
    </row>
    <row r="170" spans="1:9">
      <c r="A170">
        <v>2025</v>
      </c>
      <c r="B170" t="s">
        <v>33</v>
      </c>
      <c r="C170" t="s">
        <v>4</v>
      </c>
      <c r="D170" t="str">
        <f>VLOOKUP(C170,mapping!$B$2:$D$18,3,0)</f>
        <v>Biomass</v>
      </c>
      <c r="E170" t="s">
        <v>74</v>
      </c>
      <c r="F170" t="s">
        <v>51</v>
      </c>
      <c r="G170" t="s">
        <v>77</v>
      </c>
      <c r="H170">
        <f>SUMIFS(multi_cap_new_annual_comb!F:F,multi_cap_new_annual_comb!A:A,A170,multi_cap_new_annual_comb!B:B,B170,multi_cap_new_annual_comb!C:C,C170,multi_cap_new_annual_comb!E:E,"average",multi_cap_new_annual_comb!F:F,"&gt;0")*SUMIFS(mi_calc!D:D,mi_calc!A:A,VLOOKUP(C170,mapping!$B$2:$C$18,2,0),mi_calc!B:B,F170,mi_calc!C:C,"average")/1000</f>
        <v>5.7050427749320205E-10</v>
      </c>
      <c r="I170">
        <f>SUMIFS(multi_cap_new_annual_comb!G:G,multi_cap_new_annual_comb!A:A,A170,multi_cap_new_annual_comb!B:B,B170,multi_cap_new_annual_comb!C:C,C170,multi_cap_new_annual_comb!E:E,"average",multi_cap_new_annual_comb!G:G,"&gt;0")*SUMIFS(mi_calc!D:D,mi_calc!A:A,VLOOKUP(C170,mapping!$B$2:$C$18,2,0),mi_calc!B:B,F170,mi_calc!C:C,"average")/1000</f>
        <v>5.7050427749320205E-10</v>
      </c>
    </row>
    <row r="171" spans="1:9">
      <c r="A171">
        <v>2025</v>
      </c>
      <c r="B171" t="s">
        <v>33</v>
      </c>
      <c r="C171" t="s">
        <v>4</v>
      </c>
      <c r="D171" t="str">
        <f>VLOOKUP(C171,mapping!$B$2:$D$18,3,0)</f>
        <v>Biomass</v>
      </c>
      <c r="E171" t="s">
        <v>74</v>
      </c>
      <c r="F171" t="s">
        <v>66</v>
      </c>
      <c r="G171" t="s">
        <v>77</v>
      </c>
      <c r="H171">
        <f>SUMIFS(multi_cap_new_annual_comb!F:F,multi_cap_new_annual_comb!A:A,A171,multi_cap_new_annual_comb!B:B,B171,multi_cap_new_annual_comb!C:C,C171,multi_cap_new_annual_comb!E:E,"average",multi_cap_new_annual_comb!F:F,"&gt;0")*SUMIFS(mi_calc!D:D,mi_calc!A:A,VLOOKUP(C171,mapping!$B$2:$C$18,2,0),mi_calc!B:B,F171,mi_calc!C:C,"average")/1000</f>
        <v>0</v>
      </c>
      <c r="I171">
        <f>SUMIFS(multi_cap_new_annual_comb!G:G,multi_cap_new_annual_comb!A:A,A171,multi_cap_new_annual_comb!B:B,B171,multi_cap_new_annual_comb!C:C,C171,multi_cap_new_annual_comb!E:E,"average",multi_cap_new_annual_comb!G:G,"&gt;0")*SUMIFS(mi_calc!D:D,mi_calc!A:A,VLOOKUP(C171,mapping!$B$2:$C$18,2,0),mi_calc!B:B,F171,mi_calc!C:C,"average")/1000</f>
        <v>0</v>
      </c>
    </row>
    <row r="172" spans="1:9">
      <c r="A172">
        <v>2025</v>
      </c>
      <c r="B172" t="s">
        <v>33</v>
      </c>
      <c r="C172" t="s">
        <v>4</v>
      </c>
      <c r="D172" t="str">
        <f>VLOOKUP(C172,mapping!$B$2:$D$18,3,0)</f>
        <v>Biomass</v>
      </c>
      <c r="E172" t="s">
        <v>74</v>
      </c>
      <c r="F172" t="s">
        <v>54</v>
      </c>
      <c r="G172" t="s">
        <v>77</v>
      </c>
      <c r="H172">
        <f>SUMIFS(multi_cap_new_annual_comb!F:F,multi_cap_new_annual_comb!A:A,A172,multi_cap_new_annual_comb!B:B,B172,multi_cap_new_annual_comb!C:C,C172,multi_cap_new_annual_comb!E:E,"average",multi_cap_new_annual_comb!F:F,"&gt;0")*SUMIFS(mi_calc!D:D,mi_calc!A:A,VLOOKUP(C172,mapping!$B$2:$C$18,2,0),mi_calc!B:B,F172,mi_calc!C:C,"average")/1000</f>
        <v>1.4045376462438407E-8</v>
      </c>
      <c r="I172">
        <f>SUMIFS(multi_cap_new_annual_comb!G:G,multi_cap_new_annual_comb!A:A,A172,multi_cap_new_annual_comb!B:B,B172,multi_cap_new_annual_comb!C:C,C172,multi_cap_new_annual_comb!E:E,"average",multi_cap_new_annual_comb!G:G,"&gt;0")*SUMIFS(mi_calc!D:D,mi_calc!A:A,VLOOKUP(C172,mapping!$B$2:$C$18,2,0),mi_calc!B:B,F172,mi_calc!C:C,"average")/1000</f>
        <v>1.4045376462438407E-8</v>
      </c>
    </row>
    <row r="173" spans="1:9">
      <c r="A173">
        <v>2025</v>
      </c>
      <c r="B173" t="s">
        <v>33</v>
      </c>
      <c r="C173" t="s">
        <v>4</v>
      </c>
      <c r="D173" t="str">
        <f>VLOOKUP(C173,mapping!$B$2:$D$18,3,0)</f>
        <v>Biomass</v>
      </c>
      <c r="E173" t="s">
        <v>74</v>
      </c>
      <c r="F173" t="s">
        <v>46</v>
      </c>
      <c r="G173" t="s">
        <v>77</v>
      </c>
      <c r="H173">
        <f>SUMIFS(multi_cap_new_annual_comb!F:F,multi_cap_new_annual_comb!A:A,A173,multi_cap_new_annual_comb!B:B,B173,multi_cap_new_annual_comb!C:C,C173,multi_cap_new_annual_comb!E:E,"average",multi_cap_new_annual_comb!F:F,"&gt;0")*SUMIFS(mi_calc!D:D,mi_calc!A:A,VLOOKUP(C173,mapping!$B$2:$C$18,2,0),mi_calc!B:B,F173,mi_calc!C:C,"average")/1000</f>
        <v>0</v>
      </c>
      <c r="I173">
        <f>SUMIFS(multi_cap_new_annual_comb!G:G,multi_cap_new_annual_comb!A:A,A173,multi_cap_new_annual_comb!B:B,B173,multi_cap_new_annual_comb!C:C,C173,multi_cap_new_annual_comb!E:E,"average",multi_cap_new_annual_comb!G:G,"&gt;0")*SUMIFS(mi_calc!D:D,mi_calc!A:A,VLOOKUP(C173,mapping!$B$2:$C$18,2,0),mi_calc!B:B,F173,mi_calc!C:C,"average")/1000</f>
        <v>0</v>
      </c>
    </row>
    <row r="174" spans="1:9">
      <c r="A174">
        <v>2025</v>
      </c>
      <c r="B174" t="s">
        <v>33</v>
      </c>
      <c r="C174" t="s">
        <v>4</v>
      </c>
      <c r="D174" t="str">
        <f>VLOOKUP(C174,mapping!$B$2:$D$18,3,0)</f>
        <v>Biomass</v>
      </c>
      <c r="E174" t="s">
        <v>74</v>
      </c>
      <c r="F174" t="s">
        <v>50</v>
      </c>
      <c r="G174" t="s">
        <v>77</v>
      </c>
      <c r="H174">
        <f>SUMIFS(multi_cap_new_annual_comb!F:F,multi_cap_new_annual_comb!A:A,A174,multi_cap_new_annual_comb!B:B,B174,multi_cap_new_annual_comb!C:C,C174,multi_cap_new_annual_comb!E:E,"average",multi_cap_new_annual_comb!F:F,"&gt;0")*SUMIFS(mi_calc!D:D,mi_calc!A:A,VLOOKUP(C174,mapping!$B$2:$C$18,2,0),mi_calc!B:B,F174,mi_calc!C:C,"average")/1000</f>
        <v>2.618468350545722E-10</v>
      </c>
      <c r="I174">
        <f>SUMIFS(multi_cap_new_annual_comb!G:G,multi_cap_new_annual_comb!A:A,A174,multi_cap_new_annual_comb!B:B,B174,multi_cap_new_annual_comb!C:C,C174,multi_cap_new_annual_comb!E:E,"average",multi_cap_new_annual_comb!G:G,"&gt;0")*SUMIFS(mi_calc!D:D,mi_calc!A:A,VLOOKUP(C174,mapping!$B$2:$C$18,2,0),mi_calc!B:B,F174,mi_calc!C:C,"average")/1000</f>
        <v>2.618468350545722E-10</v>
      </c>
    </row>
    <row r="175" spans="1:9">
      <c r="A175">
        <v>2025</v>
      </c>
      <c r="B175" t="s">
        <v>33</v>
      </c>
      <c r="C175" t="s">
        <v>4</v>
      </c>
      <c r="D175" t="str">
        <f>VLOOKUP(C175,mapping!$B$2:$D$18,3,0)</f>
        <v>Biomass</v>
      </c>
      <c r="E175" t="s">
        <v>74</v>
      </c>
      <c r="F175" t="s">
        <v>61</v>
      </c>
      <c r="G175" t="s">
        <v>77</v>
      </c>
      <c r="H175">
        <f>SUMIFS(multi_cap_new_annual_comb!F:F,multi_cap_new_annual_comb!A:A,A175,multi_cap_new_annual_comb!B:B,B175,multi_cap_new_annual_comb!C:C,C175,multi_cap_new_annual_comb!E:E,"average",multi_cap_new_annual_comb!F:F,"&gt;0")*SUMIFS(mi_calc!D:D,mi_calc!A:A,VLOOKUP(C175,mapping!$B$2:$C$18,2,0),mi_calc!B:B,F175,mi_calc!C:C,"average")/1000</f>
        <v>0</v>
      </c>
      <c r="I175">
        <f>SUMIFS(multi_cap_new_annual_comb!G:G,multi_cap_new_annual_comb!A:A,A175,multi_cap_new_annual_comb!B:B,B175,multi_cap_new_annual_comb!C:C,C175,multi_cap_new_annual_comb!E:E,"average",multi_cap_new_annual_comb!G:G,"&gt;0")*SUMIFS(mi_calc!D:D,mi_calc!A:A,VLOOKUP(C175,mapping!$B$2:$C$18,2,0),mi_calc!B:B,F175,mi_calc!C:C,"average")/1000</f>
        <v>0</v>
      </c>
    </row>
    <row r="176" spans="1:9">
      <c r="A176">
        <v>2025</v>
      </c>
      <c r="B176" t="s">
        <v>33</v>
      </c>
      <c r="C176" t="s">
        <v>4</v>
      </c>
      <c r="D176" t="str">
        <f>VLOOKUP(C176,mapping!$B$2:$D$18,3,0)</f>
        <v>Biomass</v>
      </c>
      <c r="E176" t="s">
        <v>74</v>
      </c>
      <c r="F176" t="s">
        <v>67</v>
      </c>
      <c r="G176" t="s">
        <v>77</v>
      </c>
      <c r="H176">
        <f>SUMIFS(multi_cap_new_annual_comb!F:F,multi_cap_new_annual_comb!A:A,A176,multi_cap_new_annual_comb!B:B,B176,multi_cap_new_annual_comb!C:C,C176,multi_cap_new_annual_comb!E:E,"average",multi_cap_new_annual_comb!F:F,"&gt;0")*SUMIFS(mi_calc!D:D,mi_calc!A:A,VLOOKUP(C176,mapping!$B$2:$C$18,2,0),mi_calc!B:B,F176,mi_calc!C:C,"average")/1000</f>
        <v>0</v>
      </c>
      <c r="I176">
        <f>SUMIFS(multi_cap_new_annual_comb!G:G,multi_cap_new_annual_comb!A:A,A176,multi_cap_new_annual_comb!B:B,B176,multi_cap_new_annual_comb!C:C,C176,multi_cap_new_annual_comb!E:E,"average",multi_cap_new_annual_comb!G:G,"&gt;0")*SUMIFS(mi_calc!D:D,mi_calc!A:A,VLOOKUP(C176,mapping!$B$2:$C$18,2,0),mi_calc!B:B,F176,mi_calc!C:C,"average")/1000</f>
        <v>0</v>
      </c>
    </row>
    <row r="177" spans="1:9">
      <c r="A177">
        <v>2025</v>
      </c>
      <c r="B177" t="s">
        <v>33</v>
      </c>
      <c r="C177" t="s">
        <v>4</v>
      </c>
      <c r="D177" t="str">
        <f>VLOOKUP(C177,mapping!$B$2:$D$18,3,0)</f>
        <v>Biomass</v>
      </c>
      <c r="E177" t="s">
        <v>74</v>
      </c>
      <c r="F177" t="s">
        <v>52</v>
      </c>
      <c r="G177" t="s">
        <v>77</v>
      </c>
      <c r="H177">
        <f>SUMIFS(multi_cap_new_annual_comb!F:F,multi_cap_new_annual_comb!A:A,A177,multi_cap_new_annual_comb!B:B,B177,multi_cap_new_annual_comb!C:C,C177,multi_cap_new_annual_comb!E:E,"average",multi_cap_new_annual_comb!F:F,"&gt;0")*SUMIFS(mi_calc!D:D,mi_calc!A:A,VLOOKUP(C177,mapping!$B$2:$C$18,2,0),mi_calc!B:B,F177,mi_calc!C:C,"average")/1000</f>
        <v>0</v>
      </c>
      <c r="I177">
        <f>SUMIFS(multi_cap_new_annual_comb!G:G,multi_cap_new_annual_comb!A:A,A177,multi_cap_new_annual_comb!B:B,B177,multi_cap_new_annual_comb!C:C,C177,multi_cap_new_annual_comb!E:E,"average",multi_cap_new_annual_comb!G:G,"&gt;0")*SUMIFS(mi_calc!D:D,mi_calc!A:A,VLOOKUP(C177,mapping!$B$2:$C$18,2,0),mi_calc!B:B,F177,mi_calc!C:C,"average")/1000</f>
        <v>0</v>
      </c>
    </row>
    <row r="178" spans="1:9">
      <c r="A178">
        <v>2025</v>
      </c>
      <c r="B178" t="s">
        <v>33</v>
      </c>
      <c r="C178" t="s">
        <v>4</v>
      </c>
      <c r="D178" t="str">
        <f>VLOOKUP(C178,mapping!$B$2:$D$18,3,0)</f>
        <v>Biomass</v>
      </c>
      <c r="E178" t="s">
        <v>74</v>
      </c>
      <c r="F178" t="s">
        <v>56</v>
      </c>
      <c r="G178" t="s">
        <v>77</v>
      </c>
      <c r="H178">
        <f>SUMIFS(multi_cap_new_annual_comb!F:F,multi_cap_new_annual_comb!A:A,A178,multi_cap_new_annual_comb!B:B,B178,multi_cap_new_annual_comb!C:C,C178,multi_cap_new_annual_comb!E:E,"average",multi_cap_new_annual_comb!F:F,"&gt;0")*SUMIFS(mi_calc!D:D,mi_calc!A:A,VLOOKUP(C178,mapping!$B$2:$C$18,2,0),mi_calc!B:B,F178,mi_calc!C:C,"average")/1000</f>
        <v>0</v>
      </c>
      <c r="I178">
        <f>SUMIFS(multi_cap_new_annual_comb!G:G,multi_cap_new_annual_comb!A:A,A178,multi_cap_new_annual_comb!B:B,B178,multi_cap_new_annual_comb!C:C,C178,multi_cap_new_annual_comb!E:E,"average",multi_cap_new_annual_comb!G:G,"&gt;0")*SUMIFS(mi_calc!D:D,mi_calc!A:A,VLOOKUP(C178,mapping!$B$2:$C$18,2,0),mi_calc!B:B,F178,mi_calc!C:C,"average")/1000</f>
        <v>0</v>
      </c>
    </row>
    <row r="179" spans="1:9">
      <c r="A179">
        <v>2025</v>
      </c>
      <c r="B179" t="s">
        <v>33</v>
      </c>
      <c r="C179" t="s">
        <v>4</v>
      </c>
      <c r="D179" t="str">
        <f>VLOOKUP(C179,mapping!$B$2:$D$18,3,0)</f>
        <v>Biomass</v>
      </c>
      <c r="E179" t="s">
        <v>74</v>
      </c>
      <c r="F179" t="s">
        <v>59</v>
      </c>
      <c r="G179" t="s">
        <v>77</v>
      </c>
      <c r="H179">
        <f>SUMIFS(multi_cap_new_annual_comb!F:F,multi_cap_new_annual_comb!A:A,A179,multi_cap_new_annual_comb!B:B,B179,multi_cap_new_annual_comb!C:C,C179,multi_cap_new_annual_comb!E:E,"average",multi_cap_new_annual_comb!F:F,"&gt;0")*SUMIFS(mi_calc!D:D,mi_calc!A:A,VLOOKUP(C179,mapping!$B$2:$C$18,2,0),mi_calc!B:B,F179,mi_calc!C:C,"average")/1000</f>
        <v>0</v>
      </c>
      <c r="I179">
        <f>SUMIFS(multi_cap_new_annual_comb!G:G,multi_cap_new_annual_comb!A:A,A179,multi_cap_new_annual_comb!B:B,B179,multi_cap_new_annual_comb!C:C,C179,multi_cap_new_annual_comb!E:E,"average",multi_cap_new_annual_comb!G:G,"&gt;0")*SUMIFS(mi_calc!D:D,mi_calc!A:A,VLOOKUP(C179,mapping!$B$2:$C$18,2,0),mi_calc!B:B,F179,mi_calc!C:C,"average")/1000</f>
        <v>0</v>
      </c>
    </row>
    <row r="180" spans="1:9">
      <c r="A180">
        <v>2025</v>
      </c>
      <c r="B180" t="s">
        <v>33</v>
      </c>
      <c r="C180" t="s">
        <v>4</v>
      </c>
      <c r="D180" t="str">
        <f>VLOOKUP(C180,mapping!$B$2:$D$18,3,0)</f>
        <v>Biomass</v>
      </c>
      <c r="E180" t="s">
        <v>74</v>
      </c>
      <c r="F180" t="s">
        <v>55</v>
      </c>
      <c r="G180" t="s">
        <v>77</v>
      </c>
      <c r="H180">
        <f>SUMIFS(multi_cap_new_annual_comb!F:F,multi_cap_new_annual_comb!A:A,A180,multi_cap_new_annual_comb!B:B,B180,multi_cap_new_annual_comb!C:C,C180,multi_cap_new_annual_comb!E:E,"average",multi_cap_new_annual_comb!F:F,"&gt;0")*SUMIFS(mi_calc!D:D,mi_calc!A:A,VLOOKUP(C180,mapping!$B$2:$C$18,2,0),mi_calc!B:B,F180,mi_calc!C:C,"average")/1000</f>
        <v>6.3633169412703302E-11</v>
      </c>
      <c r="I180">
        <f>SUMIFS(multi_cap_new_annual_comb!G:G,multi_cap_new_annual_comb!A:A,A180,multi_cap_new_annual_comb!B:B,B180,multi_cap_new_annual_comb!C:C,C180,multi_cap_new_annual_comb!E:E,"average",multi_cap_new_annual_comb!G:G,"&gt;0")*SUMIFS(mi_calc!D:D,mi_calc!A:A,VLOOKUP(C180,mapping!$B$2:$C$18,2,0),mi_calc!B:B,F180,mi_calc!C:C,"average")/1000</f>
        <v>6.3633169412703302E-11</v>
      </c>
    </row>
    <row r="181" spans="1:9">
      <c r="A181">
        <v>2025</v>
      </c>
      <c r="B181" t="s">
        <v>33</v>
      </c>
      <c r="C181" t="s">
        <v>4</v>
      </c>
      <c r="D181" t="str">
        <f>VLOOKUP(C181,mapping!$B$2:$D$18,3,0)</f>
        <v>Biomass</v>
      </c>
      <c r="E181" t="s">
        <v>74</v>
      </c>
      <c r="F181" t="s">
        <v>47</v>
      </c>
      <c r="G181" t="s">
        <v>77</v>
      </c>
      <c r="H181">
        <f>SUMIFS(multi_cap_new_annual_comb!F:F,multi_cap_new_annual_comb!A:A,A181,multi_cap_new_annual_comb!B:B,B181,multi_cap_new_annual_comb!C:C,C181,multi_cap_new_annual_comb!E:E,"average",multi_cap_new_annual_comb!F:F,"&gt;0")*SUMIFS(mi_calc!D:D,mi_calc!A:A,VLOOKUP(C181,mapping!$B$2:$C$18,2,0),mi_calc!B:B,F181,mi_calc!C:C,"average")/1000</f>
        <v>0</v>
      </c>
      <c r="I181">
        <f>SUMIFS(multi_cap_new_annual_comb!G:G,multi_cap_new_annual_comb!A:A,A181,multi_cap_new_annual_comb!B:B,B181,multi_cap_new_annual_comb!C:C,C181,multi_cap_new_annual_comb!E:E,"average",multi_cap_new_annual_comb!G:G,"&gt;0")*SUMIFS(mi_calc!D:D,mi_calc!A:A,VLOOKUP(C181,mapping!$B$2:$C$18,2,0),mi_calc!B:B,F181,mi_calc!C:C,"average")/1000</f>
        <v>0</v>
      </c>
    </row>
    <row r="182" spans="1:9">
      <c r="A182">
        <v>2025</v>
      </c>
      <c r="B182" t="s">
        <v>33</v>
      </c>
      <c r="C182" t="s">
        <v>4</v>
      </c>
      <c r="D182" t="str">
        <f>VLOOKUP(C182,mapping!$B$2:$D$18,3,0)</f>
        <v>Biomass</v>
      </c>
      <c r="E182" t="s">
        <v>74</v>
      </c>
      <c r="F182" t="s">
        <v>60</v>
      </c>
      <c r="G182" t="s">
        <v>77</v>
      </c>
      <c r="H182">
        <f>SUMIFS(multi_cap_new_annual_comb!F:F,multi_cap_new_annual_comb!A:A,A182,multi_cap_new_annual_comb!B:B,B182,multi_cap_new_annual_comb!C:C,C182,multi_cap_new_annual_comb!E:E,"average",multi_cap_new_annual_comb!F:F,"&gt;0")*SUMIFS(mi_calc!D:D,mi_calc!A:A,VLOOKUP(C182,mapping!$B$2:$C$18,2,0),mi_calc!B:B,F182,mi_calc!C:C,"average")/1000</f>
        <v>0</v>
      </c>
      <c r="I182">
        <f>SUMIFS(multi_cap_new_annual_comb!G:G,multi_cap_new_annual_comb!A:A,A182,multi_cap_new_annual_comb!B:B,B182,multi_cap_new_annual_comb!C:C,C182,multi_cap_new_annual_comb!E:E,"average",multi_cap_new_annual_comb!G:G,"&gt;0")*SUMIFS(mi_calc!D:D,mi_calc!A:A,VLOOKUP(C182,mapping!$B$2:$C$18,2,0),mi_calc!B:B,F182,mi_calc!C:C,"average")/1000</f>
        <v>0</v>
      </c>
    </row>
    <row r="183" spans="1:9">
      <c r="A183">
        <v>2025</v>
      </c>
      <c r="B183" t="s">
        <v>33</v>
      </c>
      <c r="C183" t="s">
        <v>4</v>
      </c>
      <c r="D183" t="str">
        <f>VLOOKUP(C183,mapping!$B$2:$D$18,3,0)</f>
        <v>Biomass</v>
      </c>
      <c r="E183" t="s">
        <v>74</v>
      </c>
      <c r="F183" t="s">
        <v>48</v>
      </c>
      <c r="G183" t="s">
        <v>77</v>
      </c>
      <c r="H183">
        <f>SUMIFS(multi_cap_new_annual_comb!F:F,multi_cap_new_annual_comb!A:A,A183,multi_cap_new_annual_comb!B:B,B183,multi_cap_new_annual_comb!C:C,C183,multi_cap_new_annual_comb!E:E,"average",multi_cap_new_annual_comb!F:F,"&gt;0")*SUMIFS(mi_calc!D:D,mi_calc!A:A,VLOOKUP(C183,mapping!$B$2:$C$18,2,0),mi_calc!B:B,F183,mi_calc!C:C,"average")/1000</f>
        <v>4.2422112941802196E-12</v>
      </c>
      <c r="I183">
        <f>SUMIFS(multi_cap_new_annual_comb!G:G,multi_cap_new_annual_comb!A:A,A183,multi_cap_new_annual_comb!B:B,B183,multi_cap_new_annual_comb!C:C,C183,multi_cap_new_annual_comb!E:E,"average",multi_cap_new_annual_comb!G:G,"&gt;0")*SUMIFS(mi_calc!D:D,mi_calc!A:A,VLOOKUP(C183,mapping!$B$2:$C$18,2,0),mi_calc!B:B,F183,mi_calc!C:C,"average")/1000</f>
        <v>4.2422112941802196E-12</v>
      </c>
    </row>
    <row r="184" spans="1:9">
      <c r="A184">
        <v>2025</v>
      </c>
      <c r="B184" t="s">
        <v>33</v>
      </c>
      <c r="C184" t="s">
        <v>4</v>
      </c>
      <c r="D184" t="str">
        <f>VLOOKUP(C184,mapping!$B$2:$D$18,3,0)</f>
        <v>Biomass</v>
      </c>
      <c r="E184" t="s">
        <v>74</v>
      </c>
      <c r="F184" t="s">
        <v>62</v>
      </c>
      <c r="G184" t="s">
        <v>77</v>
      </c>
      <c r="H184">
        <f>SUMIFS(multi_cap_new_annual_comb!F:F,multi_cap_new_annual_comb!A:A,A184,multi_cap_new_annual_comb!B:B,B184,multi_cap_new_annual_comb!C:C,C184,multi_cap_new_annual_comb!E:E,"average",multi_cap_new_annual_comb!F:F,"&gt;0")*SUMIFS(mi_calc!D:D,mi_calc!A:A,VLOOKUP(C184,mapping!$B$2:$C$18,2,0),mi_calc!B:B,F184,mi_calc!C:C,"average")/1000</f>
        <v>0</v>
      </c>
      <c r="I184">
        <f>SUMIFS(multi_cap_new_annual_comb!G:G,multi_cap_new_annual_comb!A:A,A184,multi_cap_new_annual_comb!B:B,B184,multi_cap_new_annual_comb!C:C,C184,multi_cap_new_annual_comb!E:E,"average",multi_cap_new_annual_comb!G:G,"&gt;0")*SUMIFS(mi_calc!D:D,mi_calc!A:A,VLOOKUP(C184,mapping!$B$2:$C$18,2,0),mi_calc!B:B,F184,mi_calc!C:C,"average")/1000</f>
        <v>0</v>
      </c>
    </row>
    <row r="185" spans="1:9">
      <c r="A185">
        <v>2025</v>
      </c>
      <c r="B185" t="s">
        <v>33</v>
      </c>
      <c r="C185" t="s">
        <v>4</v>
      </c>
      <c r="D185" t="str">
        <f>VLOOKUP(C185,mapping!$B$2:$D$18,3,0)</f>
        <v>Biomass</v>
      </c>
      <c r="E185" t="s">
        <v>74</v>
      </c>
      <c r="F185" t="s">
        <v>63</v>
      </c>
      <c r="G185" t="s">
        <v>77</v>
      </c>
      <c r="H185">
        <f>SUMIFS(multi_cap_new_annual_comb!F:F,multi_cap_new_annual_comb!A:A,A185,multi_cap_new_annual_comb!B:B,B185,multi_cap_new_annual_comb!C:C,C185,multi_cap_new_annual_comb!E:E,"average",multi_cap_new_annual_comb!F:F,"&gt;0")*SUMIFS(mi_calc!D:D,mi_calc!A:A,VLOOKUP(C185,mapping!$B$2:$C$18,2,0),mi_calc!B:B,F185,mi_calc!C:C,"average")/1000</f>
        <v>0</v>
      </c>
      <c r="I185">
        <f>SUMIFS(multi_cap_new_annual_comb!G:G,multi_cap_new_annual_comb!A:A,A185,multi_cap_new_annual_comb!B:B,B185,multi_cap_new_annual_comb!C:C,C185,multi_cap_new_annual_comb!E:E,"average",multi_cap_new_annual_comb!G:G,"&gt;0")*SUMIFS(mi_calc!D:D,mi_calc!A:A,VLOOKUP(C185,mapping!$B$2:$C$18,2,0),mi_calc!B:B,F185,mi_calc!C:C,"average")/1000</f>
        <v>0</v>
      </c>
    </row>
    <row r="186" spans="1:9">
      <c r="A186">
        <v>2025</v>
      </c>
      <c r="B186" t="s">
        <v>33</v>
      </c>
      <c r="C186" t="s">
        <v>4</v>
      </c>
      <c r="D186" t="str">
        <f>VLOOKUP(C186,mapping!$B$2:$D$18,3,0)</f>
        <v>Biomass</v>
      </c>
      <c r="E186" t="s">
        <v>74</v>
      </c>
      <c r="F186" t="s">
        <v>45</v>
      </c>
      <c r="G186" t="s">
        <v>77</v>
      </c>
      <c r="H186">
        <f>SUMIFS(multi_cap_new_annual_comb!F:F,multi_cap_new_annual_comb!A:A,A186,multi_cap_new_annual_comb!B:B,B186,multi_cap_new_annual_comb!C:C,C186,multi_cap_new_annual_comb!E:E,"average",multi_cap_new_annual_comb!F:F,"&gt;0")*SUMIFS(mi_calc!D:D,mi_calc!A:A,VLOOKUP(C186,mapping!$B$2:$C$18,2,0),mi_calc!B:B,F186,mi_calc!C:C,"average")/1000</f>
        <v>0</v>
      </c>
      <c r="I186">
        <f>SUMIFS(multi_cap_new_annual_comb!G:G,multi_cap_new_annual_comb!A:A,A186,multi_cap_new_annual_comb!B:B,B186,multi_cap_new_annual_comb!C:C,C186,multi_cap_new_annual_comb!E:E,"average",multi_cap_new_annual_comb!G:G,"&gt;0")*SUMIFS(mi_calc!D:D,mi_calc!A:A,VLOOKUP(C186,mapping!$B$2:$C$18,2,0),mi_calc!B:B,F186,mi_calc!C:C,"average")/1000</f>
        <v>0</v>
      </c>
    </row>
    <row r="187" spans="1:9">
      <c r="A187">
        <v>2025</v>
      </c>
      <c r="B187" t="s">
        <v>33</v>
      </c>
      <c r="C187" t="s">
        <v>4</v>
      </c>
      <c r="D187" t="str">
        <f>VLOOKUP(C187,mapping!$B$2:$D$18,3,0)</f>
        <v>Biomass</v>
      </c>
      <c r="E187" t="s">
        <v>74</v>
      </c>
      <c r="F187" t="s">
        <v>58</v>
      </c>
      <c r="G187" t="s">
        <v>77</v>
      </c>
      <c r="H187">
        <f>SUMIFS(multi_cap_new_annual_comb!F:F,multi_cap_new_annual_comb!A:A,A187,multi_cap_new_annual_comb!B:B,B187,multi_cap_new_annual_comb!C:C,C187,multi_cap_new_annual_comb!E:E,"average",multi_cap_new_annual_comb!F:F,"&gt;0")*SUMIFS(mi_calc!D:D,mi_calc!A:A,VLOOKUP(C187,mapping!$B$2:$C$18,2,0),mi_calc!B:B,F187,mi_calc!C:C,"average")/1000</f>
        <v>0</v>
      </c>
      <c r="I187">
        <f>SUMIFS(multi_cap_new_annual_comb!G:G,multi_cap_new_annual_comb!A:A,A187,multi_cap_new_annual_comb!B:B,B187,multi_cap_new_annual_comb!C:C,C187,multi_cap_new_annual_comb!E:E,"average",multi_cap_new_annual_comb!G:G,"&gt;0")*SUMIFS(mi_calc!D:D,mi_calc!A:A,VLOOKUP(C187,mapping!$B$2:$C$18,2,0),mi_calc!B:B,F187,mi_calc!C:C,"average")/1000</f>
        <v>0</v>
      </c>
    </row>
    <row r="188" spans="1:9">
      <c r="A188">
        <v>2025</v>
      </c>
      <c r="B188" t="s">
        <v>33</v>
      </c>
      <c r="C188" t="s">
        <v>4</v>
      </c>
      <c r="D188" t="str">
        <f>VLOOKUP(C188,mapping!$B$2:$D$18,3,0)</f>
        <v>Biomass</v>
      </c>
      <c r="E188" t="s">
        <v>74</v>
      </c>
      <c r="F188" t="s">
        <v>53</v>
      </c>
      <c r="G188" t="s">
        <v>77</v>
      </c>
      <c r="H188">
        <f>SUMIFS(multi_cap_new_annual_comb!F:F,multi_cap_new_annual_comb!A:A,A188,multi_cap_new_annual_comb!B:B,B188,multi_cap_new_annual_comb!C:C,C188,multi_cap_new_annual_comb!E:E,"average",multi_cap_new_annual_comb!F:F,"&gt;0")*SUMIFS(mi_calc!D:D,mi_calc!A:A,VLOOKUP(C188,mapping!$B$2:$C$18,2,0),mi_calc!B:B,F188,mi_calc!C:C,"average")/1000</f>
        <v>3.4914861782583968E-8</v>
      </c>
      <c r="I188">
        <f>SUMIFS(multi_cap_new_annual_comb!G:G,multi_cap_new_annual_comb!A:A,A188,multi_cap_new_annual_comb!B:B,B188,multi_cap_new_annual_comb!C:C,C188,multi_cap_new_annual_comb!E:E,"average",multi_cap_new_annual_comb!G:G,"&gt;0")*SUMIFS(mi_calc!D:D,mi_calc!A:A,VLOOKUP(C188,mapping!$B$2:$C$18,2,0),mi_calc!B:B,F188,mi_calc!C:C,"average")/1000</f>
        <v>3.4914861782583968E-8</v>
      </c>
    </row>
    <row r="189" spans="1:9">
      <c r="A189">
        <v>2025</v>
      </c>
      <c r="B189" t="s">
        <v>33</v>
      </c>
      <c r="C189" t="s">
        <v>4</v>
      </c>
      <c r="D189" t="str">
        <f>VLOOKUP(C189,mapping!$B$2:$D$18,3,0)</f>
        <v>Biomass</v>
      </c>
      <c r="E189" t="s">
        <v>74</v>
      </c>
      <c r="F189" t="s">
        <v>64</v>
      </c>
      <c r="G189" t="s">
        <v>77</v>
      </c>
      <c r="H189">
        <f>SUMIFS(multi_cap_new_annual_comb!F:F,multi_cap_new_annual_comb!A:A,A189,multi_cap_new_annual_comb!B:B,B189,multi_cap_new_annual_comb!C:C,C189,multi_cap_new_annual_comb!E:E,"average",multi_cap_new_annual_comb!F:F,"&gt;0")*SUMIFS(mi_calc!D:D,mi_calc!A:A,VLOOKUP(C189,mapping!$B$2:$C$18,2,0),mi_calc!B:B,F189,mi_calc!C:C,"average")/1000</f>
        <v>0</v>
      </c>
      <c r="I189">
        <f>SUMIFS(multi_cap_new_annual_comb!G:G,multi_cap_new_annual_comb!A:A,A189,multi_cap_new_annual_comb!B:B,B189,multi_cap_new_annual_comb!C:C,C189,multi_cap_new_annual_comb!E:E,"average",multi_cap_new_annual_comb!G:G,"&gt;0")*SUMIFS(mi_calc!D:D,mi_calc!A:A,VLOOKUP(C189,mapping!$B$2:$C$18,2,0),mi_calc!B:B,F189,mi_calc!C:C,"average")/1000</f>
        <v>0</v>
      </c>
    </row>
    <row r="190" spans="1:9">
      <c r="A190">
        <v>2025</v>
      </c>
      <c r="B190" t="s">
        <v>33</v>
      </c>
      <c r="C190" t="s">
        <v>4</v>
      </c>
      <c r="D190" t="str">
        <f>VLOOKUP(C190,mapping!$B$2:$D$18,3,0)</f>
        <v>Biomass</v>
      </c>
      <c r="E190" t="s">
        <v>74</v>
      </c>
      <c r="F190" t="s">
        <v>49</v>
      </c>
      <c r="G190" t="s">
        <v>77</v>
      </c>
      <c r="H190">
        <f>SUMIFS(multi_cap_new_annual_comb!F:F,multi_cap_new_annual_comb!A:A,A190,multi_cap_new_annual_comb!B:B,B190,multi_cap_new_annual_comb!C:C,C190,multi_cap_new_annual_comb!E:E,"average",multi_cap_new_annual_comb!F:F,"&gt;0")*SUMIFS(mi_calc!D:D,mi_calc!A:A,VLOOKUP(C190,mapping!$B$2:$C$18,2,0),mi_calc!B:B,F190,mi_calc!C:C,"average")/1000</f>
        <v>0</v>
      </c>
      <c r="I190">
        <f>SUMIFS(multi_cap_new_annual_comb!G:G,multi_cap_new_annual_comb!A:A,A190,multi_cap_new_annual_comb!B:B,B190,multi_cap_new_annual_comb!C:C,C190,multi_cap_new_annual_comb!E:E,"average",multi_cap_new_annual_comb!G:G,"&gt;0")*SUMIFS(mi_calc!D:D,mi_calc!A:A,VLOOKUP(C190,mapping!$B$2:$C$18,2,0),mi_calc!B:B,F190,mi_calc!C:C,"average")/1000</f>
        <v>0</v>
      </c>
    </row>
    <row r="191" spans="1:9">
      <c r="A191">
        <v>2025</v>
      </c>
      <c r="B191" t="s">
        <v>33</v>
      </c>
      <c r="C191" t="s">
        <v>4</v>
      </c>
      <c r="D191" t="str">
        <f>VLOOKUP(C191,mapping!$B$2:$D$18,3,0)</f>
        <v>Biomass</v>
      </c>
      <c r="E191" t="s">
        <v>74</v>
      </c>
      <c r="F191" t="s">
        <v>65</v>
      </c>
      <c r="G191" t="s">
        <v>77</v>
      </c>
      <c r="H191">
        <f>SUMIFS(multi_cap_new_annual_comb!F:F,multi_cap_new_annual_comb!A:A,A191,multi_cap_new_annual_comb!B:B,B191,multi_cap_new_annual_comb!C:C,C191,multi_cap_new_annual_comb!E:E,"average",multi_cap_new_annual_comb!F:F,"&gt;0")*SUMIFS(mi_calc!D:D,mi_calc!A:A,VLOOKUP(C191,mapping!$B$2:$C$18,2,0),mi_calc!B:B,F191,mi_calc!C:C,"average")/1000</f>
        <v>0</v>
      </c>
      <c r="I191">
        <f>SUMIFS(multi_cap_new_annual_comb!G:G,multi_cap_new_annual_comb!A:A,A191,multi_cap_new_annual_comb!B:B,B191,multi_cap_new_annual_comb!C:C,C191,multi_cap_new_annual_comb!E:E,"average",multi_cap_new_annual_comb!G:G,"&gt;0")*SUMIFS(mi_calc!D:D,mi_calc!A:A,VLOOKUP(C191,mapping!$B$2:$C$18,2,0),mi_calc!B:B,F191,mi_calc!C:C,"average")/1000</f>
        <v>0</v>
      </c>
    </row>
    <row r="192" spans="1:9">
      <c r="A192">
        <v>2025</v>
      </c>
      <c r="B192" t="s">
        <v>33</v>
      </c>
      <c r="C192" t="s">
        <v>4</v>
      </c>
      <c r="D192" t="str">
        <f>VLOOKUP(C192,mapping!$B$2:$D$18,3,0)</f>
        <v>Biomass</v>
      </c>
      <c r="E192" t="s">
        <v>74</v>
      </c>
      <c r="F192" t="s">
        <v>68</v>
      </c>
      <c r="G192" t="s">
        <v>77</v>
      </c>
      <c r="H192">
        <f>SUMIFS(multi_cap_new_annual_comb!F:F,multi_cap_new_annual_comb!A:A,A192,multi_cap_new_annual_comb!B:B,B192,multi_cap_new_annual_comb!C:C,C192,multi_cap_new_annual_comb!E:E,"average",multi_cap_new_annual_comb!F:F,"&gt;0")*SUMIFS(mi_calc!D:D,mi_calc!A:A,VLOOKUP(C192,mapping!$B$2:$C$18,2,0),mi_calc!B:B,F192,mi_calc!C:C,"average")/1000</f>
        <v>0</v>
      </c>
      <c r="I192">
        <f>SUMIFS(multi_cap_new_annual_comb!G:G,multi_cap_new_annual_comb!A:A,A192,multi_cap_new_annual_comb!B:B,B192,multi_cap_new_annual_comb!C:C,C192,multi_cap_new_annual_comb!E:E,"average",multi_cap_new_annual_comb!G:G,"&gt;0")*SUMIFS(mi_calc!D:D,mi_calc!A:A,VLOOKUP(C192,mapping!$B$2:$C$18,2,0),mi_calc!B:B,F192,mi_calc!C:C,"average")/1000</f>
        <v>0</v>
      </c>
    </row>
    <row r="193" spans="1:9">
      <c r="A193">
        <v>2025</v>
      </c>
      <c r="B193" t="s">
        <v>33</v>
      </c>
      <c r="C193" t="s">
        <v>4</v>
      </c>
      <c r="D193" t="str">
        <f>VLOOKUP(C193,mapping!$B$2:$D$18,3,0)</f>
        <v>Biomass</v>
      </c>
      <c r="E193" t="s">
        <v>74</v>
      </c>
      <c r="F193" t="s">
        <v>57</v>
      </c>
      <c r="G193" t="s">
        <v>77</v>
      </c>
      <c r="H193">
        <f>SUMIFS(multi_cap_new_annual_comb!F:F,multi_cap_new_annual_comb!A:A,A193,multi_cap_new_annual_comb!B:B,B193,multi_cap_new_annual_comb!C:C,C193,multi_cap_new_annual_comb!E:E,"average",multi_cap_new_annual_comb!F:F,"&gt;0")*SUMIFS(mi_calc!D:D,mi_calc!A:A,VLOOKUP(C193,mapping!$B$2:$C$18,2,0),mi_calc!B:B,F193,mi_calc!C:C,"average")/1000</f>
        <v>0</v>
      </c>
      <c r="I193">
        <f>SUMIFS(multi_cap_new_annual_comb!G:G,multi_cap_new_annual_comb!A:A,A193,multi_cap_new_annual_comb!B:B,B193,multi_cap_new_annual_comb!C:C,C193,multi_cap_new_annual_comb!E:E,"average",multi_cap_new_annual_comb!G:G,"&gt;0")*SUMIFS(mi_calc!D:D,mi_calc!A:A,VLOOKUP(C193,mapping!$B$2:$C$18,2,0),mi_calc!B:B,F193,mi_calc!C:C,"average")/1000</f>
        <v>0</v>
      </c>
    </row>
    <row r="194" spans="1:9">
      <c r="A194">
        <v>2030</v>
      </c>
      <c r="B194" t="s">
        <v>21</v>
      </c>
      <c r="C194" t="s">
        <v>4</v>
      </c>
      <c r="D194" t="str">
        <f>VLOOKUP(C194,mapping!$B$2:$D$18,3,0)</f>
        <v>Biomass</v>
      </c>
      <c r="E194" t="s">
        <v>74</v>
      </c>
      <c r="F194" t="s">
        <v>51</v>
      </c>
      <c r="G194" t="s">
        <v>77</v>
      </c>
      <c r="H194">
        <f>SUMIFS(multi_cap_new_annual_comb!F:F,multi_cap_new_annual_comb!A:A,A194,multi_cap_new_annual_comb!B:B,B194,multi_cap_new_annual_comb!C:C,C194,multi_cap_new_annual_comb!E:E,"average",multi_cap_new_annual_comb!F:F,"&gt;0")*SUMIFS(mi_calc!D:D,mi_calc!A:A,VLOOKUP(C194,mapping!$B$2:$C$18,2,0),mi_calc!B:B,F194,mi_calc!C:C,"average")/1000</f>
        <v>1.8974712179288013E-2</v>
      </c>
      <c r="I194">
        <f>SUMIFS(multi_cap_new_annual_comb!G:G,multi_cap_new_annual_comb!A:A,A194,multi_cap_new_annual_comb!B:B,B194,multi_cap_new_annual_comb!C:C,C194,multi_cap_new_annual_comb!E:E,"average",multi_cap_new_annual_comb!G:G,"&gt;0")*SUMIFS(mi_calc!D:D,mi_calc!A:A,VLOOKUP(C194,mapping!$B$2:$C$18,2,0),mi_calc!B:B,F194,mi_calc!C:C,"average")/1000</f>
        <v>1.8974712179288013E-2</v>
      </c>
    </row>
    <row r="195" spans="1:9">
      <c r="A195">
        <v>2030</v>
      </c>
      <c r="B195" t="s">
        <v>21</v>
      </c>
      <c r="C195" t="s">
        <v>4</v>
      </c>
      <c r="D195" t="str">
        <f>VLOOKUP(C195,mapping!$B$2:$D$18,3,0)</f>
        <v>Biomass</v>
      </c>
      <c r="E195" t="s">
        <v>74</v>
      </c>
      <c r="F195" t="s">
        <v>66</v>
      </c>
      <c r="G195" t="s">
        <v>77</v>
      </c>
      <c r="H195">
        <f>SUMIFS(multi_cap_new_annual_comb!F:F,multi_cap_new_annual_comb!A:A,A195,multi_cap_new_annual_comb!B:B,B195,multi_cap_new_annual_comb!C:C,C195,multi_cap_new_annual_comb!E:E,"average",multi_cap_new_annual_comb!F:F,"&gt;0")*SUMIFS(mi_calc!D:D,mi_calc!A:A,VLOOKUP(C195,mapping!$B$2:$C$18,2,0),mi_calc!B:B,F195,mi_calc!C:C,"average")/1000</f>
        <v>0</v>
      </c>
      <c r="I195">
        <f>SUMIFS(multi_cap_new_annual_comb!G:G,multi_cap_new_annual_comb!A:A,A195,multi_cap_new_annual_comb!B:B,B195,multi_cap_new_annual_comb!C:C,C195,multi_cap_new_annual_comb!E:E,"average",multi_cap_new_annual_comb!G:G,"&gt;0")*SUMIFS(mi_calc!D:D,mi_calc!A:A,VLOOKUP(C195,mapping!$B$2:$C$18,2,0),mi_calc!B:B,F195,mi_calc!C:C,"average")/1000</f>
        <v>0</v>
      </c>
    </row>
    <row r="196" spans="1:9">
      <c r="A196">
        <v>2030</v>
      </c>
      <c r="B196" t="s">
        <v>21</v>
      </c>
      <c r="C196" t="s">
        <v>4</v>
      </c>
      <c r="D196" t="str">
        <f>VLOOKUP(C196,mapping!$B$2:$D$18,3,0)</f>
        <v>Biomass</v>
      </c>
      <c r="E196" t="s">
        <v>74</v>
      </c>
      <c r="F196" t="s">
        <v>54</v>
      </c>
      <c r="G196" t="s">
        <v>77</v>
      </c>
      <c r="H196">
        <f>SUMIFS(multi_cap_new_annual_comb!F:F,multi_cap_new_annual_comb!A:A,A196,multi_cap_new_annual_comb!B:B,B196,multi_cap_new_annual_comb!C:C,C196,multi_cap_new_annual_comb!E:E,"average",multi_cap_new_annual_comb!F:F,"&gt;0")*SUMIFS(mi_calc!D:D,mi_calc!A:A,VLOOKUP(C196,mapping!$B$2:$C$18,2,0),mi_calc!B:B,F196,mi_calc!C:C,"average")/1000</f>
        <v>0.46714281792162532</v>
      </c>
      <c r="I196">
        <f>SUMIFS(multi_cap_new_annual_comb!G:G,multi_cap_new_annual_comb!A:A,A196,multi_cap_new_annual_comb!B:B,B196,multi_cap_new_annual_comb!C:C,C196,multi_cap_new_annual_comb!E:E,"average",multi_cap_new_annual_comb!G:G,"&gt;0")*SUMIFS(mi_calc!D:D,mi_calc!A:A,VLOOKUP(C196,mapping!$B$2:$C$18,2,0),mi_calc!B:B,F196,mi_calc!C:C,"average")/1000</f>
        <v>0.46714281792162532</v>
      </c>
    </row>
    <row r="197" spans="1:9">
      <c r="A197">
        <v>2030</v>
      </c>
      <c r="B197" t="s">
        <v>21</v>
      </c>
      <c r="C197" t="s">
        <v>4</v>
      </c>
      <c r="D197" t="str">
        <f>VLOOKUP(C197,mapping!$B$2:$D$18,3,0)</f>
        <v>Biomass</v>
      </c>
      <c r="E197" t="s">
        <v>74</v>
      </c>
      <c r="F197" t="s">
        <v>46</v>
      </c>
      <c r="G197" t="s">
        <v>77</v>
      </c>
      <c r="H197">
        <f>SUMIFS(multi_cap_new_annual_comb!F:F,multi_cap_new_annual_comb!A:A,A197,multi_cap_new_annual_comb!B:B,B197,multi_cap_new_annual_comb!C:C,C197,multi_cap_new_annual_comb!E:E,"average",multi_cap_new_annual_comb!F:F,"&gt;0")*SUMIFS(mi_calc!D:D,mi_calc!A:A,VLOOKUP(C197,mapping!$B$2:$C$18,2,0),mi_calc!B:B,F197,mi_calc!C:C,"average")/1000</f>
        <v>0</v>
      </c>
      <c r="I197">
        <f>SUMIFS(multi_cap_new_annual_comb!G:G,multi_cap_new_annual_comb!A:A,A197,multi_cap_new_annual_comb!B:B,B197,multi_cap_new_annual_comb!C:C,C197,multi_cap_new_annual_comb!E:E,"average",multi_cap_new_annual_comb!G:G,"&gt;0")*SUMIFS(mi_calc!D:D,mi_calc!A:A,VLOOKUP(C197,mapping!$B$2:$C$18,2,0),mi_calc!B:B,F197,mi_calc!C:C,"average")/1000</f>
        <v>0</v>
      </c>
    </row>
    <row r="198" spans="1:9">
      <c r="A198">
        <v>2030</v>
      </c>
      <c r="B198" t="s">
        <v>21</v>
      </c>
      <c r="C198" t="s">
        <v>4</v>
      </c>
      <c r="D198" t="str">
        <f>VLOOKUP(C198,mapping!$B$2:$D$18,3,0)</f>
        <v>Biomass</v>
      </c>
      <c r="E198" t="s">
        <v>74</v>
      </c>
      <c r="F198" t="s">
        <v>50</v>
      </c>
      <c r="G198" t="s">
        <v>77</v>
      </c>
      <c r="H198">
        <f>SUMIFS(multi_cap_new_annual_comb!F:F,multi_cap_new_annual_comb!A:A,A198,multi_cap_new_annual_comb!B:B,B198,multi_cap_new_annual_comb!C:C,C198,multi_cap_new_annual_comb!E:E,"average",multi_cap_new_annual_comb!F:F,"&gt;0")*SUMIFS(mi_calc!D:D,mi_calc!A:A,VLOOKUP(C198,mapping!$B$2:$C$18,2,0),mi_calc!B:B,F198,mi_calc!C:C,"average")/1000</f>
        <v>8.7089063592116784E-3</v>
      </c>
      <c r="I198">
        <f>SUMIFS(multi_cap_new_annual_comb!G:G,multi_cap_new_annual_comb!A:A,A198,multi_cap_new_annual_comb!B:B,B198,multi_cap_new_annual_comb!C:C,C198,multi_cap_new_annual_comb!E:E,"average",multi_cap_new_annual_comb!G:G,"&gt;0")*SUMIFS(mi_calc!D:D,mi_calc!A:A,VLOOKUP(C198,mapping!$B$2:$C$18,2,0),mi_calc!B:B,F198,mi_calc!C:C,"average")/1000</f>
        <v>8.7089063592116784E-3</v>
      </c>
    </row>
    <row r="199" spans="1:9">
      <c r="A199">
        <v>2030</v>
      </c>
      <c r="B199" t="s">
        <v>21</v>
      </c>
      <c r="C199" t="s">
        <v>4</v>
      </c>
      <c r="D199" t="str">
        <f>VLOOKUP(C199,mapping!$B$2:$D$18,3,0)</f>
        <v>Biomass</v>
      </c>
      <c r="E199" t="s">
        <v>74</v>
      </c>
      <c r="F199" t="s">
        <v>61</v>
      </c>
      <c r="G199" t="s">
        <v>77</v>
      </c>
      <c r="H199">
        <f>SUMIFS(multi_cap_new_annual_comb!F:F,multi_cap_new_annual_comb!A:A,A199,multi_cap_new_annual_comb!B:B,B199,multi_cap_new_annual_comb!C:C,C199,multi_cap_new_annual_comb!E:E,"average",multi_cap_new_annual_comb!F:F,"&gt;0")*SUMIFS(mi_calc!D:D,mi_calc!A:A,VLOOKUP(C199,mapping!$B$2:$C$18,2,0),mi_calc!B:B,F199,mi_calc!C:C,"average")/1000</f>
        <v>0</v>
      </c>
      <c r="I199">
        <f>SUMIFS(multi_cap_new_annual_comb!G:G,multi_cap_new_annual_comb!A:A,A199,multi_cap_new_annual_comb!B:B,B199,multi_cap_new_annual_comb!C:C,C199,multi_cap_new_annual_comb!E:E,"average",multi_cap_new_annual_comb!G:G,"&gt;0")*SUMIFS(mi_calc!D:D,mi_calc!A:A,VLOOKUP(C199,mapping!$B$2:$C$18,2,0),mi_calc!B:B,F199,mi_calc!C:C,"average")/1000</f>
        <v>0</v>
      </c>
    </row>
    <row r="200" spans="1:9">
      <c r="A200">
        <v>2030</v>
      </c>
      <c r="B200" t="s">
        <v>21</v>
      </c>
      <c r="C200" t="s">
        <v>4</v>
      </c>
      <c r="D200" t="str">
        <f>VLOOKUP(C200,mapping!$B$2:$D$18,3,0)</f>
        <v>Biomass</v>
      </c>
      <c r="E200" t="s">
        <v>74</v>
      </c>
      <c r="F200" t="s">
        <v>67</v>
      </c>
      <c r="G200" t="s">
        <v>77</v>
      </c>
      <c r="H200">
        <f>SUMIFS(multi_cap_new_annual_comb!F:F,multi_cap_new_annual_comb!A:A,A200,multi_cap_new_annual_comb!B:B,B200,multi_cap_new_annual_comb!C:C,C200,multi_cap_new_annual_comb!E:E,"average",multi_cap_new_annual_comb!F:F,"&gt;0")*SUMIFS(mi_calc!D:D,mi_calc!A:A,VLOOKUP(C200,mapping!$B$2:$C$18,2,0),mi_calc!B:B,F200,mi_calc!C:C,"average")/1000</f>
        <v>0</v>
      </c>
      <c r="I200">
        <f>SUMIFS(multi_cap_new_annual_comb!G:G,multi_cap_new_annual_comb!A:A,A200,multi_cap_new_annual_comb!B:B,B200,multi_cap_new_annual_comb!C:C,C200,multi_cap_new_annual_comb!E:E,"average",multi_cap_new_annual_comb!G:G,"&gt;0")*SUMIFS(mi_calc!D:D,mi_calc!A:A,VLOOKUP(C200,mapping!$B$2:$C$18,2,0),mi_calc!B:B,F200,mi_calc!C:C,"average")/1000</f>
        <v>0</v>
      </c>
    </row>
    <row r="201" spans="1:9">
      <c r="A201">
        <v>2030</v>
      </c>
      <c r="B201" t="s">
        <v>21</v>
      </c>
      <c r="C201" t="s">
        <v>4</v>
      </c>
      <c r="D201" t="str">
        <f>VLOOKUP(C201,mapping!$B$2:$D$18,3,0)</f>
        <v>Biomass</v>
      </c>
      <c r="E201" t="s">
        <v>74</v>
      </c>
      <c r="F201" t="s">
        <v>52</v>
      </c>
      <c r="G201" t="s">
        <v>77</v>
      </c>
      <c r="H201">
        <f>SUMIFS(multi_cap_new_annual_comb!F:F,multi_cap_new_annual_comb!A:A,A201,multi_cap_new_annual_comb!B:B,B201,multi_cap_new_annual_comb!C:C,C201,multi_cap_new_annual_comb!E:E,"average",multi_cap_new_annual_comb!F:F,"&gt;0")*SUMIFS(mi_calc!D:D,mi_calc!A:A,VLOOKUP(C201,mapping!$B$2:$C$18,2,0),mi_calc!B:B,F201,mi_calc!C:C,"average")/1000</f>
        <v>0</v>
      </c>
      <c r="I201">
        <f>SUMIFS(multi_cap_new_annual_comb!G:G,multi_cap_new_annual_comb!A:A,A201,multi_cap_new_annual_comb!B:B,B201,multi_cap_new_annual_comb!C:C,C201,multi_cap_new_annual_comb!E:E,"average",multi_cap_new_annual_comb!G:G,"&gt;0")*SUMIFS(mi_calc!D:D,mi_calc!A:A,VLOOKUP(C201,mapping!$B$2:$C$18,2,0),mi_calc!B:B,F201,mi_calc!C:C,"average")/1000</f>
        <v>0</v>
      </c>
    </row>
    <row r="202" spans="1:9">
      <c r="A202">
        <v>2030</v>
      </c>
      <c r="B202" t="s">
        <v>21</v>
      </c>
      <c r="C202" t="s">
        <v>4</v>
      </c>
      <c r="D202" t="str">
        <f>VLOOKUP(C202,mapping!$B$2:$D$18,3,0)</f>
        <v>Biomass</v>
      </c>
      <c r="E202" t="s">
        <v>74</v>
      </c>
      <c r="F202" t="s">
        <v>56</v>
      </c>
      <c r="G202" t="s">
        <v>77</v>
      </c>
      <c r="H202">
        <f>SUMIFS(multi_cap_new_annual_comb!F:F,multi_cap_new_annual_comb!A:A,A202,multi_cap_new_annual_comb!B:B,B202,multi_cap_new_annual_comb!C:C,C202,multi_cap_new_annual_comb!E:E,"average",multi_cap_new_annual_comb!F:F,"&gt;0")*SUMIFS(mi_calc!D:D,mi_calc!A:A,VLOOKUP(C202,mapping!$B$2:$C$18,2,0),mi_calc!B:B,F202,mi_calc!C:C,"average")/1000</f>
        <v>0</v>
      </c>
      <c r="I202">
        <f>SUMIFS(multi_cap_new_annual_comb!G:G,multi_cap_new_annual_comb!A:A,A202,multi_cap_new_annual_comb!B:B,B202,multi_cap_new_annual_comb!C:C,C202,multi_cap_new_annual_comb!E:E,"average",multi_cap_new_annual_comb!G:G,"&gt;0")*SUMIFS(mi_calc!D:D,mi_calc!A:A,VLOOKUP(C202,mapping!$B$2:$C$18,2,0),mi_calc!B:B,F202,mi_calc!C:C,"average")/1000</f>
        <v>0</v>
      </c>
    </row>
    <row r="203" spans="1:9">
      <c r="A203">
        <v>2030</v>
      </c>
      <c r="B203" t="s">
        <v>21</v>
      </c>
      <c r="C203" t="s">
        <v>4</v>
      </c>
      <c r="D203" t="str">
        <f>VLOOKUP(C203,mapping!$B$2:$D$18,3,0)</f>
        <v>Biomass</v>
      </c>
      <c r="E203" t="s">
        <v>74</v>
      </c>
      <c r="F203" t="s">
        <v>59</v>
      </c>
      <c r="G203" t="s">
        <v>77</v>
      </c>
      <c r="H203">
        <f>SUMIFS(multi_cap_new_annual_comb!F:F,multi_cap_new_annual_comb!A:A,A203,multi_cap_new_annual_comb!B:B,B203,multi_cap_new_annual_comb!C:C,C203,multi_cap_new_annual_comb!E:E,"average",multi_cap_new_annual_comb!F:F,"&gt;0")*SUMIFS(mi_calc!D:D,mi_calc!A:A,VLOOKUP(C203,mapping!$B$2:$C$18,2,0),mi_calc!B:B,F203,mi_calc!C:C,"average")/1000</f>
        <v>0</v>
      </c>
      <c r="I203">
        <f>SUMIFS(multi_cap_new_annual_comb!G:G,multi_cap_new_annual_comb!A:A,A203,multi_cap_new_annual_comb!B:B,B203,multi_cap_new_annual_comb!C:C,C203,multi_cap_new_annual_comb!E:E,"average",multi_cap_new_annual_comb!G:G,"&gt;0")*SUMIFS(mi_calc!D:D,mi_calc!A:A,VLOOKUP(C203,mapping!$B$2:$C$18,2,0),mi_calc!B:B,F203,mi_calc!C:C,"average")/1000</f>
        <v>0</v>
      </c>
    </row>
    <row r="204" spans="1:9">
      <c r="A204">
        <v>2030</v>
      </c>
      <c r="B204" t="s">
        <v>21</v>
      </c>
      <c r="C204" t="s">
        <v>4</v>
      </c>
      <c r="D204" t="str">
        <f>VLOOKUP(C204,mapping!$B$2:$D$18,3,0)</f>
        <v>Biomass</v>
      </c>
      <c r="E204" t="s">
        <v>74</v>
      </c>
      <c r="F204" t="s">
        <v>55</v>
      </c>
      <c r="G204" t="s">
        <v>77</v>
      </c>
      <c r="H204">
        <f>SUMIFS(multi_cap_new_annual_comb!F:F,multi_cap_new_annual_comb!A:A,A204,multi_cap_new_annual_comb!B:B,B204,multi_cap_new_annual_comb!C:C,C204,multi_cap_new_annual_comb!E:E,"average",multi_cap_new_annual_comb!F:F,"&gt;0")*SUMIFS(mi_calc!D:D,mi_calc!A:A,VLOOKUP(C204,mapping!$B$2:$C$18,2,0),mi_calc!B:B,F204,mi_calc!C:C,"average")/1000</f>
        <v>2.1164102046128939E-3</v>
      </c>
      <c r="I204">
        <f>SUMIFS(multi_cap_new_annual_comb!G:G,multi_cap_new_annual_comb!A:A,A204,multi_cap_new_annual_comb!B:B,B204,multi_cap_new_annual_comb!C:C,C204,multi_cap_new_annual_comb!E:E,"average",multi_cap_new_annual_comb!G:G,"&gt;0")*SUMIFS(mi_calc!D:D,mi_calc!A:A,VLOOKUP(C204,mapping!$B$2:$C$18,2,0),mi_calc!B:B,F204,mi_calc!C:C,"average")/1000</f>
        <v>2.1164102046128939E-3</v>
      </c>
    </row>
    <row r="205" spans="1:9">
      <c r="A205">
        <v>2030</v>
      </c>
      <c r="B205" t="s">
        <v>21</v>
      </c>
      <c r="C205" t="s">
        <v>4</v>
      </c>
      <c r="D205" t="str">
        <f>VLOOKUP(C205,mapping!$B$2:$D$18,3,0)</f>
        <v>Biomass</v>
      </c>
      <c r="E205" t="s">
        <v>74</v>
      </c>
      <c r="F205" t="s">
        <v>47</v>
      </c>
      <c r="G205" t="s">
        <v>77</v>
      </c>
      <c r="H205">
        <f>SUMIFS(multi_cap_new_annual_comb!F:F,multi_cap_new_annual_comb!A:A,A205,multi_cap_new_annual_comb!B:B,B205,multi_cap_new_annual_comb!C:C,C205,multi_cap_new_annual_comb!E:E,"average",multi_cap_new_annual_comb!F:F,"&gt;0")*SUMIFS(mi_calc!D:D,mi_calc!A:A,VLOOKUP(C205,mapping!$B$2:$C$18,2,0),mi_calc!B:B,F205,mi_calc!C:C,"average")/1000</f>
        <v>0</v>
      </c>
      <c r="I205">
        <f>SUMIFS(multi_cap_new_annual_comb!G:G,multi_cap_new_annual_comb!A:A,A205,multi_cap_new_annual_comb!B:B,B205,multi_cap_new_annual_comb!C:C,C205,multi_cap_new_annual_comb!E:E,"average",multi_cap_new_annual_comb!G:G,"&gt;0")*SUMIFS(mi_calc!D:D,mi_calc!A:A,VLOOKUP(C205,mapping!$B$2:$C$18,2,0),mi_calc!B:B,F205,mi_calc!C:C,"average")/1000</f>
        <v>0</v>
      </c>
    </row>
    <row r="206" spans="1:9">
      <c r="A206">
        <v>2030</v>
      </c>
      <c r="B206" t="s">
        <v>21</v>
      </c>
      <c r="C206" t="s">
        <v>4</v>
      </c>
      <c r="D206" t="str">
        <f>VLOOKUP(C206,mapping!$B$2:$D$18,3,0)</f>
        <v>Biomass</v>
      </c>
      <c r="E206" t="s">
        <v>74</v>
      </c>
      <c r="F206" t="s">
        <v>60</v>
      </c>
      <c r="G206" t="s">
        <v>77</v>
      </c>
      <c r="H206">
        <f>SUMIFS(multi_cap_new_annual_comb!F:F,multi_cap_new_annual_comb!A:A,A206,multi_cap_new_annual_comb!B:B,B206,multi_cap_new_annual_comb!C:C,C206,multi_cap_new_annual_comb!E:E,"average",multi_cap_new_annual_comb!F:F,"&gt;0")*SUMIFS(mi_calc!D:D,mi_calc!A:A,VLOOKUP(C206,mapping!$B$2:$C$18,2,0),mi_calc!B:B,F206,mi_calc!C:C,"average")/1000</f>
        <v>0</v>
      </c>
      <c r="I206">
        <f>SUMIFS(multi_cap_new_annual_comb!G:G,multi_cap_new_annual_comb!A:A,A206,multi_cap_new_annual_comb!B:B,B206,multi_cap_new_annual_comb!C:C,C206,multi_cap_new_annual_comb!E:E,"average",multi_cap_new_annual_comb!G:G,"&gt;0")*SUMIFS(mi_calc!D:D,mi_calc!A:A,VLOOKUP(C206,mapping!$B$2:$C$18,2,0),mi_calc!B:B,F206,mi_calc!C:C,"average")/1000</f>
        <v>0</v>
      </c>
    </row>
    <row r="207" spans="1:9">
      <c r="A207">
        <v>2030</v>
      </c>
      <c r="B207" t="s">
        <v>21</v>
      </c>
      <c r="C207" t="s">
        <v>4</v>
      </c>
      <c r="D207" t="str">
        <f>VLOOKUP(C207,mapping!$B$2:$D$18,3,0)</f>
        <v>Biomass</v>
      </c>
      <c r="E207" t="s">
        <v>74</v>
      </c>
      <c r="F207" t="s">
        <v>48</v>
      </c>
      <c r="G207" t="s">
        <v>77</v>
      </c>
      <c r="H207">
        <f>SUMIFS(multi_cap_new_annual_comb!F:F,multi_cap_new_annual_comb!A:A,A207,multi_cap_new_annual_comb!B:B,B207,multi_cap_new_annual_comb!C:C,C207,multi_cap_new_annual_comb!E:E,"average",multi_cap_new_annual_comb!F:F,"&gt;0")*SUMIFS(mi_calc!D:D,mi_calc!A:A,VLOOKUP(C207,mapping!$B$2:$C$18,2,0),mi_calc!B:B,F207,mi_calc!C:C,"average")/1000</f>
        <v>1.4109401364085957E-4</v>
      </c>
      <c r="I207">
        <f>SUMIFS(multi_cap_new_annual_comb!G:G,multi_cap_new_annual_comb!A:A,A207,multi_cap_new_annual_comb!B:B,B207,multi_cap_new_annual_comb!C:C,C207,multi_cap_new_annual_comb!E:E,"average",multi_cap_new_annual_comb!G:G,"&gt;0")*SUMIFS(mi_calc!D:D,mi_calc!A:A,VLOOKUP(C207,mapping!$B$2:$C$18,2,0),mi_calc!B:B,F207,mi_calc!C:C,"average")/1000</f>
        <v>1.4109401364085957E-4</v>
      </c>
    </row>
    <row r="208" spans="1:9">
      <c r="A208">
        <v>2030</v>
      </c>
      <c r="B208" t="s">
        <v>21</v>
      </c>
      <c r="C208" t="s">
        <v>4</v>
      </c>
      <c r="D208" t="str">
        <f>VLOOKUP(C208,mapping!$B$2:$D$18,3,0)</f>
        <v>Biomass</v>
      </c>
      <c r="E208" t="s">
        <v>74</v>
      </c>
      <c r="F208" t="s">
        <v>62</v>
      </c>
      <c r="G208" t="s">
        <v>77</v>
      </c>
      <c r="H208">
        <f>SUMIFS(multi_cap_new_annual_comb!F:F,multi_cap_new_annual_comb!A:A,A208,multi_cap_new_annual_comb!B:B,B208,multi_cap_new_annual_comb!C:C,C208,multi_cap_new_annual_comb!E:E,"average",multi_cap_new_annual_comb!F:F,"&gt;0")*SUMIFS(mi_calc!D:D,mi_calc!A:A,VLOOKUP(C208,mapping!$B$2:$C$18,2,0),mi_calc!B:B,F208,mi_calc!C:C,"average")/1000</f>
        <v>0</v>
      </c>
      <c r="I208">
        <f>SUMIFS(multi_cap_new_annual_comb!G:G,multi_cap_new_annual_comb!A:A,A208,multi_cap_new_annual_comb!B:B,B208,multi_cap_new_annual_comb!C:C,C208,multi_cap_new_annual_comb!E:E,"average",multi_cap_new_annual_comb!G:G,"&gt;0")*SUMIFS(mi_calc!D:D,mi_calc!A:A,VLOOKUP(C208,mapping!$B$2:$C$18,2,0),mi_calc!B:B,F208,mi_calc!C:C,"average")/1000</f>
        <v>0</v>
      </c>
    </row>
    <row r="209" spans="1:9">
      <c r="A209">
        <v>2030</v>
      </c>
      <c r="B209" t="s">
        <v>21</v>
      </c>
      <c r="C209" t="s">
        <v>4</v>
      </c>
      <c r="D209" t="str">
        <f>VLOOKUP(C209,mapping!$B$2:$D$18,3,0)</f>
        <v>Biomass</v>
      </c>
      <c r="E209" t="s">
        <v>74</v>
      </c>
      <c r="F209" t="s">
        <v>63</v>
      </c>
      <c r="G209" t="s">
        <v>77</v>
      </c>
      <c r="H209">
        <f>SUMIFS(multi_cap_new_annual_comb!F:F,multi_cap_new_annual_comb!A:A,A209,multi_cap_new_annual_comb!B:B,B209,multi_cap_new_annual_comb!C:C,C209,multi_cap_new_annual_comb!E:E,"average",multi_cap_new_annual_comb!F:F,"&gt;0")*SUMIFS(mi_calc!D:D,mi_calc!A:A,VLOOKUP(C209,mapping!$B$2:$C$18,2,0),mi_calc!B:B,F209,mi_calc!C:C,"average")/1000</f>
        <v>0</v>
      </c>
      <c r="I209">
        <f>SUMIFS(multi_cap_new_annual_comb!G:G,multi_cap_new_annual_comb!A:A,A209,multi_cap_new_annual_comb!B:B,B209,multi_cap_new_annual_comb!C:C,C209,multi_cap_new_annual_comb!E:E,"average",multi_cap_new_annual_comb!G:G,"&gt;0")*SUMIFS(mi_calc!D:D,mi_calc!A:A,VLOOKUP(C209,mapping!$B$2:$C$18,2,0),mi_calc!B:B,F209,mi_calc!C:C,"average")/1000</f>
        <v>0</v>
      </c>
    </row>
    <row r="210" spans="1:9">
      <c r="A210">
        <v>2030</v>
      </c>
      <c r="B210" t="s">
        <v>21</v>
      </c>
      <c r="C210" t="s">
        <v>4</v>
      </c>
      <c r="D210" t="str">
        <f>VLOOKUP(C210,mapping!$B$2:$D$18,3,0)</f>
        <v>Biomass</v>
      </c>
      <c r="E210" t="s">
        <v>74</v>
      </c>
      <c r="F210" t="s">
        <v>45</v>
      </c>
      <c r="G210" t="s">
        <v>77</v>
      </c>
      <c r="H210">
        <f>SUMIFS(multi_cap_new_annual_comb!F:F,multi_cap_new_annual_comb!A:A,A210,multi_cap_new_annual_comb!B:B,B210,multi_cap_new_annual_comb!C:C,C210,multi_cap_new_annual_comb!E:E,"average",multi_cap_new_annual_comb!F:F,"&gt;0")*SUMIFS(mi_calc!D:D,mi_calc!A:A,VLOOKUP(C210,mapping!$B$2:$C$18,2,0),mi_calc!B:B,F210,mi_calc!C:C,"average")/1000</f>
        <v>0</v>
      </c>
      <c r="I210">
        <f>SUMIFS(multi_cap_new_annual_comb!G:G,multi_cap_new_annual_comb!A:A,A210,multi_cap_new_annual_comb!B:B,B210,multi_cap_new_annual_comb!C:C,C210,multi_cap_new_annual_comb!E:E,"average",multi_cap_new_annual_comb!G:G,"&gt;0")*SUMIFS(mi_calc!D:D,mi_calc!A:A,VLOOKUP(C210,mapping!$B$2:$C$18,2,0),mi_calc!B:B,F210,mi_calc!C:C,"average")/1000</f>
        <v>0</v>
      </c>
    </row>
    <row r="211" spans="1:9">
      <c r="A211">
        <v>2030</v>
      </c>
      <c r="B211" t="s">
        <v>21</v>
      </c>
      <c r="C211" t="s">
        <v>4</v>
      </c>
      <c r="D211" t="str">
        <f>VLOOKUP(C211,mapping!$B$2:$D$18,3,0)</f>
        <v>Biomass</v>
      </c>
      <c r="E211" t="s">
        <v>74</v>
      </c>
      <c r="F211" t="s">
        <v>58</v>
      </c>
      <c r="G211" t="s">
        <v>77</v>
      </c>
      <c r="H211">
        <f>SUMIFS(multi_cap_new_annual_comb!F:F,multi_cap_new_annual_comb!A:A,A211,multi_cap_new_annual_comb!B:B,B211,multi_cap_new_annual_comb!C:C,C211,multi_cap_new_annual_comb!E:E,"average",multi_cap_new_annual_comb!F:F,"&gt;0")*SUMIFS(mi_calc!D:D,mi_calc!A:A,VLOOKUP(C211,mapping!$B$2:$C$18,2,0),mi_calc!B:B,F211,mi_calc!C:C,"average")/1000</f>
        <v>0</v>
      </c>
      <c r="I211">
        <f>SUMIFS(multi_cap_new_annual_comb!G:G,multi_cap_new_annual_comb!A:A,A211,multi_cap_new_annual_comb!B:B,B211,multi_cap_new_annual_comb!C:C,C211,multi_cap_new_annual_comb!E:E,"average",multi_cap_new_annual_comb!G:G,"&gt;0")*SUMIFS(mi_calc!D:D,mi_calc!A:A,VLOOKUP(C211,mapping!$B$2:$C$18,2,0),mi_calc!B:B,F211,mi_calc!C:C,"average")/1000</f>
        <v>0</v>
      </c>
    </row>
    <row r="212" spans="1:9">
      <c r="A212">
        <v>2030</v>
      </c>
      <c r="B212" t="s">
        <v>21</v>
      </c>
      <c r="C212" t="s">
        <v>4</v>
      </c>
      <c r="D212" t="str">
        <f>VLOOKUP(C212,mapping!$B$2:$D$18,3,0)</f>
        <v>Biomass</v>
      </c>
      <c r="E212" t="s">
        <v>74</v>
      </c>
      <c r="F212" t="s">
        <v>53</v>
      </c>
      <c r="G212" t="s">
        <v>77</v>
      </c>
      <c r="H212">
        <f>SUMIFS(multi_cap_new_annual_comb!F:F,multi_cap_new_annual_comb!A:A,A212,multi_cap_new_annual_comb!B:B,B212,multi_cap_new_annual_comb!C:C,C212,multi_cap_new_annual_comb!E:E,"average",multi_cap_new_annual_comb!F:F,"&gt;0")*SUMIFS(mi_calc!D:D,mi_calc!A:A,VLOOKUP(C212,mapping!$B$2:$C$18,2,0),mi_calc!B:B,F212,mi_calc!C:C,"average")/1000</f>
        <v>1.1612523853724266</v>
      </c>
      <c r="I212">
        <f>SUMIFS(multi_cap_new_annual_comb!G:G,multi_cap_new_annual_comb!A:A,A212,multi_cap_new_annual_comb!B:B,B212,multi_cap_new_annual_comb!C:C,C212,multi_cap_new_annual_comb!E:E,"average",multi_cap_new_annual_comb!G:G,"&gt;0")*SUMIFS(mi_calc!D:D,mi_calc!A:A,VLOOKUP(C212,mapping!$B$2:$C$18,2,0),mi_calc!B:B,F212,mi_calc!C:C,"average")/1000</f>
        <v>1.1612523853724266</v>
      </c>
    </row>
    <row r="213" spans="1:9">
      <c r="A213">
        <v>2030</v>
      </c>
      <c r="B213" t="s">
        <v>21</v>
      </c>
      <c r="C213" t="s">
        <v>4</v>
      </c>
      <c r="D213" t="str">
        <f>VLOOKUP(C213,mapping!$B$2:$D$18,3,0)</f>
        <v>Biomass</v>
      </c>
      <c r="E213" t="s">
        <v>74</v>
      </c>
      <c r="F213" t="s">
        <v>64</v>
      </c>
      <c r="G213" t="s">
        <v>77</v>
      </c>
      <c r="H213">
        <f>SUMIFS(multi_cap_new_annual_comb!F:F,multi_cap_new_annual_comb!A:A,A213,multi_cap_new_annual_comb!B:B,B213,multi_cap_new_annual_comb!C:C,C213,multi_cap_new_annual_comb!E:E,"average",multi_cap_new_annual_comb!F:F,"&gt;0")*SUMIFS(mi_calc!D:D,mi_calc!A:A,VLOOKUP(C213,mapping!$B$2:$C$18,2,0),mi_calc!B:B,F213,mi_calc!C:C,"average")/1000</f>
        <v>0</v>
      </c>
      <c r="I213">
        <f>SUMIFS(multi_cap_new_annual_comb!G:G,multi_cap_new_annual_comb!A:A,A213,multi_cap_new_annual_comb!B:B,B213,multi_cap_new_annual_comb!C:C,C213,multi_cap_new_annual_comb!E:E,"average",multi_cap_new_annual_comb!G:G,"&gt;0")*SUMIFS(mi_calc!D:D,mi_calc!A:A,VLOOKUP(C213,mapping!$B$2:$C$18,2,0),mi_calc!B:B,F213,mi_calc!C:C,"average")/1000</f>
        <v>0</v>
      </c>
    </row>
    <row r="214" spans="1:9">
      <c r="A214">
        <v>2030</v>
      </c>
      <c r="B214" t="s">
        <v>21</v>
      </c>
      <c r="C214" t="s">
        <v>4</v>
      </c>
      <c r="D214" t="str">
        <f>VLOOKUP(C214,mapping!$B$2:$D$18,3,0)</f>
        <v>Biomass</v>
      </c>
      <c r="E214" t="s">
        <v>74</v>
      </c>
      <c r="F214" t="s">
        <v>49</v>
      </c>
      <c r="G214" t="s">
        <v>77</v>
      </c>
      <c r="H214">
        <f>SUMIFS(multi_cap_new_annual_comb!F:F,multi_cap_new_annual_comb!A:A,A214,multi_cap_new_annual_comb!B:B,B214,multi_cap_new_annual_comb!C:C,C214,multi_cap_new_annual_comb!E:E,"average",multi_cap_new_annual_comb!F:F,"&gt;0")*SUMIFS(mi_calc!D:D,mi_calc!A:A,VLOOKUP(C214,mapping!$B$2:$C$18,2,0),mi_calc!B:B,F214,mi_calc!C:C,"average")/1000</f>
        <v>0</v>
      </c>
      <c r="I214">
        <f>SUMIFS(multi_cap_new_annual_comb!G:G,multi_cap_new_annual_comb!A:A,A214,multi_cap_new_annual_comb!B:B,B214,multi_cap_new_annual_comb!C:C,C214,multi_cap_new_annual_comb!E:E,"average",multi_cap_new_annual_comb!G:G,"&gt;0")*SUMIFS(mi_calc!D:D,mi_calc!A:A,VLOOKUP(C214,mapping!$B$2:$C$18,2,0),mi_calc!B:B,F214,mi_calc!C:C,"average")/1000</f>
        <v>0</v>
      </c>
    </row>
    <row r="215" spans="1:9">
      <c r="A215">
        <v>2030</v>
      </c>
      <c r="B215" t="s">
        <v>21</v>
      </c>
      <c r="C215" t="s">
        <v>4</v>
      </c>
      <c r="D215" t="str">
        <f>VLOOKUP(C215,mapping!$B$2:$D$18,3,0)</f>
        <v>Biomass</v>
      </c>
      <c r="E215" t="s">
        <v>74</v>
      </c>
      <c r="F215" t="s">
        <v>65</v>
      </c>
      <c r="G215" t="s">
        <v>77</v>
      </c>
      <c r="H215">
        <f>SUMIFS(multi_cap_new_annual_comb!F:F,multi_cap_new_annual_comb!A:A,A215,multi_cap_new_annual_comb!B:B,B215,multi_cap_new_annual_comb!C:C,C215,multi_cap_new_annual_comb!E:E,"average",multi_cap_new_annual_comb!F:F,"&gt;0")*SUMIFS(mi_calc!D:D,mi_calc!A:A,VLOOKUP(C215,mapping!$B$2:$C$18,2,0),mi_calc!B:B,F215,mi_calc!C:C,"average")/1000</f>
        <v>0</v>
      </c>
      <c r="I215">
        <f>SUMIFS(multi_cap_new_annual_comb!G:G,multi_cap_new_annual_comb!A:A,A215,multi_cap_new_annual_comb!B:B,B215,multi_cap_new_annual_comb!C:C,C215,multi_cap_new_annual_comb!E:E,"average",multi_cap_new_annual_comb!G:G,"&gt;0")*SUMIFS(mi_calc!D:D,mi_calc!A:A,VLOOKUP(C215,mapping!$B$2:$C$18,2,0),mi_calc!B:B,F215,mi_calc!C:C,"average")/1000</f>
        <v>0</v>
      </c>
    </row>
    <row r="216" spans="1:9">
      <c r="A216">
        <v>2030</v>
      </c>
      <c r="B216" t="s">
        <v>21</v>
      </c>
      <c r="C216" t="s">
        <v>4</v>
      </c>
      <c r="D216" t="str">
        <f>VLOOKUP(C216,mapping!$B$2:$D$18,3,0)</f>
        <v>Biomass</v>
      </c>
      <c r="E216" t="s">
        <v>74</v>
      </c>
      <c r="F216" t="s">
        <v>68</v>
      </c>
      <c r="G216" t="s">
        <v>77</v>
      </c>
      <c r="H216">
        <f>SUMIFS(multi_cap_new_annual_comb!F:F,multi_cap_new_annual_comb!A:A,A216,multi_cap_new_annual_comb!B:B,B216,multi_cap_new_annual_comb!C:C,C216,multi_cap_new_annual_comb!E:E,"average",multi_cap_new_annual_comb!F:F,"&gt;0")*SUMIFS(mi_calc!D:D,mi_calc!A:A,VLOOKUP(C216,mapping!$B$2:$C$18,2,0),mi_calc!B:B,F216,mi_calc!C:C,"average")/1000</f>
        <v>0</v>
      </c>
      <c r="I216">
        <f>SUMIFS(multi_cap_new_annual_comb!G:G,multi_cap_new_annual_comb!A:A,A216,multi_cap_new_annual_comb!B:B,B216,multi_cap_new_annual_comb!C:C,C216,multi_cap_new_annual_comb!E:E,"average",multi_cap_new_annual_comb!G:G,"&gt;0")*SUMIFS(mi_calc!D:D,mi_calc!A:A,VLOOKUP(C216,mapping!$B$2:$C$18,2,0),mi_calc!B:B,F216,mi_calc!C:C,"average")/1000</f>
        <v>0</v>
      </c>
    </row>
    <row r="217" spans="1:9">
      <c r="A217">
        <v>2030</v>
      </c>
      <c r="B217" t="s">
        <v>21</v>
      </c>
      <c r="C217" t="s">
        <v>4</v>
      </c>
      <c r="D217" t="str">
        <f>VLOOKUP(C217,mapping!$B$2:$D$18,3,0)</f>
        <v>Biomass</v>
      </c>
      <c r="E217" t="s">
        <v>74</v>
      </c>
      <c r="F217" t="s">
        <v>57</v>
      </c>
      <c r="G217" t="s">
        <v>77</v>
      </c>
      <c r="H217">
        <f>SUMIFS(multi_cap_new_annual_comb!F:F,multi_cap_new_annual_comb!A:A,A217,multi_cap_new_annual_comb!B:B,B217,multi_cap_new_annual_comb!C:C,C217,multi_cap_new_annual_comb!E:E,"average",multi_cap_new_annual_comb!F:F,"&gt;0")*SUMIFS(mi_calc!D:D,mi_calc!A:A,VLOOKUP(C217,mapping!$B$2:$C$18,2,0),mi_calc!B:B,F217,mi_calc!C:C,"average")/1000</f>
        <v>0</v>
      </c>
      <c r="I217">
        <f>SUMIFS(multi_cap_new_annual_comb!G:G,multi_cap_new_annual_comb!A:A,A217,multi_cap_new_annual_comb!B:B,B217,multi_cap_new_annual_comb!C:C,C217,multi_cap_new_annual_comb!E:E,"average",multi_cap_new_annual_comb!G:G,"&gt;0")*SUMIFS(mi_calc!D:D,mi_calc!A:A,VLOOKUP(C217,mapping!$B$2:$C$18,2,0),mi_calc!B:B,F217,mi_calc!C:C,"average")/1000</f>
        <v>0</v>
      </c>
    </row>
    <row r="218" spans="1:9">
      <c r="A218">
        <v>2030</v>
      </c>
      <c r="B218" t="s">
        <v>33</v>
      </c>
      <c r="C218" t="s">
        <v>4</v>
      </c>
      <c r="D218" t="str">
        <f>VLOOKUP(C218,mapping!$B$2:$D$18,3,0)</f>
        <v>Biomass</v>
      </c>
      <c r="E218" t="s">
        <v>74</v>
      </c>
      <c r="F218" t="s">
        <v>51</v>
      </c>
      <c r="G218" t="s">
        <v>77</v>
      </c>
      <c r="H218">
        <f>SUMIFS(multi_cap_new_annual_comb!F:F,multi_cap_new_annual_comb!A:A,A218,multi_cap_new_annual_comb!B:B,B218,multi_cap_new_annual_comb!C:C,C218,multi_cap_new_annual_comb!E:E,"average",multi_cap_new_annual_comb!F:F,"&gt;0")*SUMIFS(mi_calc!D:D,mi_calc!A:A,VLOOKUP(C218,mapping!$B$2:$C$18,2,0),mi_calc!B:B,F218,mi_calc!C:C,"average")/1000</f>
        <v>9.0609117275880995E-10</v>
      </c>
      <c r="I218">
        <f>SUMIFS(multi_cap_new_annual_comb!G:G,multi_cap_new_annual_comb!A:A,A218,multi_cap_new_annual_comb!B:B,B218,multi_cap_new_annual_comb!C:C,C218,multi_cap_new_annual_comb!E:E,"average",multi_cap_new_annual_comb!G:G,"&gt;0")*SUMIFS(mi_calc!D:D,mi_calc!A:A,VLOOKUP(C218,mapping!$B$2:$C$18,2,0),mi_calc!B:B,F218,mi_calc!C:C,"average")/1000</f>
        <v>9.0609117275880995E-10</v>
      </c>
    </row>
    <row r="219" spans="1:9">
      <c r="A219">
        <v>2030</v>
      </c>
      <c r="B219" t="s">
        <v>33</v>
      </c>
      <c r="C219" t="s">
        <v>4</v>
      </c>
      <c r="D219" t="str">
        <f>VLOOKUP(C219,mapping!$B$2:$D$18,3,0)</f>
        <v>Biomass</v>
      </c>
      <c r="E219" t="s">
        <v>74</v>
      </c>
      <c r="F219" t="s">
        <v>66</v>
      </c>
      <c r="G219" t="s">
        <v>77</v>
      </c>
      <c r="H219">
        <f>SUMIFS(multi_cap_new_annual_comb!F:F,multi_cap_new_annual_comb!A:A,A219,multi_cap_new_annual_comb!B:B,B219,multi_cap_new_annual_comb!C:C,C219,multi_cap_new_annual_comb!E:E,"average",multi_cap_new_annual_comb!F:F,"&gt;0")*SUMIFS(mi_calc!D:D,mi_calc!A:A,VLOOKUP(C219,mapping!$B$2:$C$18,2,0),mi_calc!B:B,F219,mi_calc!C:C,"average")/1000</f>
        <v>0</v>
      </c>
      <c r="I219">
        <f>SUMIFS(multi_cap_new_annual_comb!G:G,multi_cap_new_annual_comb!A:A,A219,multi_cap_new_annual_comb!B:B,B219,multi_cap_new_annual_comb!C:C,C219,multi_cap_new_annual_comb!E:E,"average",multi_cap_new_annual_comb!G:G,"&gt;0")*SUMIFS(mi_calc!D:D,mi_calc!A:A,VLOOKUP(C219,mapping!$B$2:$C$18,2,0),mi_calc!B:B,F219,mi_calc!C:C,"average")/1000</f>
        <v>0</v>
      </c>
    </row>
    <row r="220" spans="1:9">
      <c r="A220">
        <v>2030</v>
      </c>
      <c r="B220" t="s">
        <v>33</v>
      </c>
      <c r="C220" t="s">
        <v>4</v>
      </c>
      <c r="D220" t="str">
        <f>VLOOKUP(C220,mapping!$B$2:$D$18,3,0)</f>
        <v>Biomass</v>
      </c>
      <c r="E220" t="s">
        <v>74</v>
      </c>
      <c r="F220" t="s">
        <v>54</v>
      </c>
      <c r="G220" t="s">
        <v>77</v>
      </c>
      <c r="H220">
        <f>SUMIFS(multi_cap_new_annual_comb!F:F,multi_cap_new_annual_comb!A:A,A220,multi_cap_new_annual_comb!B:B,B220,multi_cap_new_annual_comb!C:C,C220,multi_cap_new_annual_comb!E:E,"average",multi_cap_new_annual_comb!F:F,"&gt;0")*SUMIFS(mi_calc!D:D,mi_calc!A:A,VLOOKUP(C220,mapping!$B$2:$C$18,2,0),mi_calc!B:B,F220,mi_calc!C:C,"average")/1000</f>
        <v>2.2307267680112087E-8</v>
      </c>
      <c r="I220">
        <f>SUMIFS(multi_cap_new_annual_comb!G:G,multi_cap_new_annual_comb!A:A,A220,multi_cap_new_annual_comb!B:B,B220,multi_cap_new_annual_comb!C:C,C220,multi_cap_new_annual_comb!E:E,"average",multi_cap_new_annual_comb!G:G,"&gt;0")*SUMIFS(mi_calc!D:D,mi_calc!A:A,VLOOKUP(C220,mapping!$B$2:$C$18,2,0),mi_calc!B:B,F220,mi_calc!C:C,"average")/1000</f>
        <v>2.2307267680112087E-8</v>
      </c>
    </row>
    <row r="221" spans="1:9">
      <c r="A221">
        <v>2030</v>
      </c>
      <c r="B221" t="s">
        <v>33</v>
      </c>
      <c r="C221" t="s">
        <v>4</v>
      </c>
      <c r="D221" t="str">
        <f>VLOOKUP(C221,mapping!$B$2:$D$18,3,0)</f>
        <v>Biomass</v>
      </c>
      <c r="E221" t="s">
        <v>74</v>
      </c>
      <c r="F221" t="s">
        <v>46</v>
      </c>
      <c r="G221" t="s">
        <v>77</v>
      </c>
      <c r="H221">
        <f>SUMIFS(multi_cap_new_annual_comb!F:F,multi_cap_new_annual_comb!A:A,A221,multi_cap_new_annual_comb!B:B,B221,multi_cap_new_annual_comb!C:C,C221,multi_cap_new_annual_comb!E:E,"average",multi_cap_new_annual_comb!F:F,"&gt;0")*SUMIFS(mi_calc!D:D,mi_calc!A:A,VLOOKUP(C221,mapping!$B$2:$C$18,2,0),mi_calc!B:B,F221,mi_calc!C:C,"average")/1000</f>
        <v>0</v>
      </c>
      <c r="I221">
        <f>SUMIFS(multi_cap_new_annual_comb!G:G,multi_cap_new_annual_comb!A:A,A221,multi_cap_new_annual_comb!B:B,B221,multi_cap_new_annual_comb!C:C,C221,multi_cap_new_annual_comb!E:E,"average",multi_cap_new_annual_comb!G:G,"&gt;0")*SUMIFS(mi_calc!D:D,mi_calc!A:A,VLOOKUP(C221,mapping!$B$2:$C$18,2,0),mi_calc!B:B,F221,mi_calc!C:C,"average")/1000</f>
        <v>0</v>
      </c>
    </row>
    <row r="222" spans="1:9">
      <c r="A222">
        <v>2030</v>
      </c>
      <c r="B222" t="s">
        <v>33</v>
      </c>
      <c r="C222" t="s">
        <v>4</v>
      </c>
      <c r="D222" t="str">
        <f>VLOOKUP(C222,mapping!$B$2:$D$18,3,0)</f>
        <v>Biomass</v>
      </c>
      <c r="E222" t="s">
        <v>74</v>
      </c>
      <c r="F222" t="s">
        <v>50</v>
      </c>
      <c r="G222" t="s">
        <v>77</v>
      </c>
      <c r="H222">
        <f>SUMIFS(multi_cap_new_annual_comb!F:F,multi_cap_new_annual_comb!A:A,A222,multi_cap_new_annual_comb!B:B,B222,multi_cap_new_annual_comb!C:C,C222,multi_cap_new_annual_comb!E:E,"average",multi_cap_new_annual_comb!F:F,"&gt;0")*SUMIFS(mi_calc!D:D,mi_calc!A:A,VLOOKUP(C222,mapping!$B$2:$C$18,2,0),mi_calc!B:B,F222,mi_calc!C:C,"average")/1000</f>
        <v>4.1587261518929992E-10</v>
      </c>
      <c r="I222">
        <f>SUMIFS(multi_cap_new_annual_comb!G:G,multi_cap_new_annual_comb!A:A,A222,multi_cap_new_annual_comb!B:B,B222,multi_cap_new_annual_comb!C:C,C222,multi_cap_new_annual_comb!E:E,"average",multi_cap_new_annual_comb!G:G,"&gt;0")*SUMIFS(mi_calc!D:D,mi_calc!A:A,VLOOKUP(C222,mapping!$B$2:$C$18,2,0),mi_calc!B:B,F222,mi_calc!C:C,"average")/1000</f>
        <v>4.1587261518929992E-10</v>
      </c>
    </row>
    <row r="223" spans="1:9">
      <c r="A223">
        <v>2030</v>
      </c>
      <c r="B223" t="s">
        <v>33</v>
      </c>
      <c r="C223" t="s">
        <v>4</v>
      </c>
      <c r="D223" t="str">
        <f>VLOOKUP(C223,mapping!$B$2:$D$18,3,0)</f>
        <v>Biomass</v>
      </c>
      <c r="E223" t="s">
        <v>74</v>
      </c>
      <c r="F223" t="s">
        <v>61</v>
      </c>
      <c r="G223" t="s">
        <v>77</v>
      </c>
      <c r="H223">
        <f>SUMIFS(multi_cap_new_annual_comb!F:F,multi_cap_new_annual_comb!A:A,A223,multi_cap_new_annual_comb!B:B,B223,multi_cap_new_annual_comb!C:C,C223,multi_cap_new_annual_comb!E:E,"average",multi_cap_new_annual_comb!F:F,"&gt;0")*SUMIFS(mi_calc!D:D,mi_calc!A:A,VLOOKUP(C223,mapping!$B$2:$C$18,2,0),mi_calc!B:B,F223,mi_calc!C:C,"average")/1000</f>
        <v>0</v>
      </c>
      <c r="I223">
        <f>SUMIFS(multi_cap_new_annual_comb!G:G,multi_cap_new_annual_comb!A:A,A223,multi_cap_new_annual_comb!B:B,B223,multi_cap_new_annual_comb!C:C,C223,multi_cap_new_annual_comb!E:E,"average",multi_cap_new_annual_comb!G:G,"&gt;0")*SUMIFS(mi_calc!D:D,mi_calc!A:A,VLOOKUP(C223,mapping!$B$2:$C$18,2,0),mi_calc!B:B,F223,mi_calc!C:C,"average")/1000</f>
        <v>0</v>
      </c>
    </row>
    <row r="224" spans="1:9">
      <c r="A224">
        <v>2030</v>
      </c>
      <c r="B224" t="s">
        <v>33</v>
      </c>
      <c r="C224" t="s">
        <v>4</v>
      </c>
      <c r="D224" t="str">
        <f>VLOOKUP(C224,mapping!$B$2:$D$18,3,0)</f>
        <v>Biomass</v>
      </c>
      <c r="E224" t="s">
        <v>74</v>
      </c>
      <c r="F224" t="s">
        <v>67</v>
      </c>
      <c r="G224" t="s">
        <v>77</v>
      </c>
      <c r="H224">
        <f>SUMIFS(multi_cap_new_annual_comb!F:F,multi_cap_new_annual_comb!A:A,A224,multi_cap_new_annual_comb!B:B,B224,multi_cap_new_annual_comb!C:C,C224,multi_cap_new_annual_comb!E:E,"average",multi_cap_new_annual_comb!F:F,"&gt;0")*SUMIFS(mi_calc!D:D,mi_calc!A:A,VLOOKUP(C224,mapping!$B$2:$C$18,2,0),mi_calc!B:B,F224,mi_calc!C:C,"average")/1000</f>
        <v>0</v>
      </c>
      <c r="I224">
        <f>SUMIFS(multi_cap_new_annual_comb!G:G,multi_cap_new_annual_comb!A:A,A224,multi_cap_new_annual_comb!B:B,B224,multi_cap_new_annual_comb!C:C,C224,multi_cap_new_annual_comb!E:E,"average",multi_cap_new_annual_comb!G:G,"&gt;0")*SUMIFS(mi_calc!D:D,mi_calc!A:A,VLOOKUP(C224,mapping!$B$2:$C$18,2,0),mi_calc!B:B,F224,mi_calc!C:C,"average")/1000</f>
        <v>0</v>
      </c>
    </row>
    <row r="225" spans="1:9">
      <c r="A225">
        <v>2030</v>
      </c>
      <c r="B225" t="s">
        <v>33</v>
      </c>
      <c r="C225" t="s">
        <v>4</v>
      </c>
      <c r="D225" t="str">
        <f>VLOOKUP(C225,mapping!$B$2:$D$18,3,0)</f>
        <v>Biomass</v>
      </c>
      <c r="E225" t="s">
        <v>74</v>
      </c>
      <c r="F225" t="s">
        <v>52</v>
      </c>
      <c r="G225" t="s">
        <v>77</v>
      </c>
      <c r="H225">
        <f>SUMIFS(multi_cap_new_annual_comb!F:F,multi_cap_new_annual_comb!A:A,A225,multi_cap_new_annual_comb!B:B,B225,multi_cap_new_annual_comb!C:C,C225,multi_cap_new_annual_comb!E:E,"average",multi_cap_new_annual_comb!F:F,"&gt;0")*SUMIFS(mi_calc!D:D,mi_calc!A:A,VLOOKUP(C225,mapping!$B$2:$C$18,2,0),mi_calc!B:B,F225,mi_calc!C:C,"average")/1000</f>
        <v>0</v>
      </c>
      <c r="I225">
        <f>SUMIFS(multi_cap_new_annual_comb!G:G,multi_cap_new_annual_comb!A:A,A225,multi_cap_new_annual_comb!B:B,B225,multi_cap_new_annual_comb!C:C,C225,multi_cap_new_annual_comb!E:E,"average",multi_cap_new_annual_comb!G:G,"&gt;0")*SUMIFS(mi_calc!D:D,mi_calc!A:A,VLOOKUP(C225,mapping!$B$2:$C$18,2,0),mi_calc!B:B,F225,mi_calc!C:C,"average")/1000</f>
        <v>0</v>
      </c>
    </row>
    <row r="226" spans="1:9">
      <c r="A226">
        <v>2030</v>
      </c>
      <c r="B226" t="s">
        <v>33</v>
      </c>
      <c r="C226" t="s">
        <v>4</v>
      </c>
      <c r="D226" t="str">
        <f>VLOOKUP(C226,mapping!$B$2:$D$18,3,0)</f>
        <v>Biomass</v>
      </c>
      <c r="E226" t="s">
        <v>74</v>
      </c>
      <c r="F226" t="s">
        <v>56</v>
      </c>
      <c r="G226" t="s">
        <v>77</v>
      </c>
      <c r="H226">
        <f>SUMIFS(multi_cap_new_annual_comb!F:F,multi_cap_new_annual_comb!A:A,A226,multi_cap_new_annual_comb!B:B,B226,multi_cap_new_annual_comb!C:C,C226,multi_cap_new_annual_comb!E:E,"average",multi_cap_new_annual_comb!F:F,"&gt;0")*SUMIFS(mi_calc!D:D,mi_calc!A:A,VLOOKUP(C226,mapping!$B$2:$C$18,2,0),mi_calc!B:B,F226,mi_calc!C:C,"average")/1000</f>
        <v>0</v>
      </c>
      <c r="I226">
        <f>SUMIFS(multi_cap_new_annual_comb!G:G,multi_cap_new_annual_comb!A:A,A226,multi_cap_new_annual_comb!B:B,B226,multi_cap_new_annual_comb!C:C,C226,multi_cap_new_annual_comb!E:E,"average",multi_cap_new_annual_comb!G:G,"&gt;0")*SUMIFS(mi_calc!D:D,mi_calc!A:A,VLOOKUP(C226,mapping!$B$2:$C$18,2,0),mi_calc!B:B,F226,mi_calc!C:C,"average")/1000</f>
        <v>0</v>
      </c>
    </row>
    <row r="227" spans="1:9">
      <c r="A227">
        <v>2030</v>
      </c>
      <c r="B227" t="s">
        <v>33</v>
      </c>
      <c r="C227" t="s">
        <v>4</v>
      </c>
      <c r="D227" t="str">
        <f>VLOOKUP(C227,mapping!$B$2:$D$18,3,0)</f>
        <v>Biomass</v>
      </c>
      <c r="E227" t="s">
        <v>74</v>
      </c>
      <c r="F227" t="s">
        <v>59</v>
      </c>
      <c r="G227" t="s">
        <v>77</v>
      </c>
      <c r="H227">
        <f>SUMIFS(multi_cap_new_annual_comb!F:F,multi_cap_new_annual_comb!A:A,A227,multi_cap_new_annual_comb!B:B,B227,multi_cap_new_annual_comb!C:C,C227,multi_cap_new_annual_comb!E:E,"average",multi_cap_new_annual_comb!F:F,"&gt;0")*SUMIFS(mi_calc!D:D,mi_calc!A:A,VLOOKUP(C227,mapping!$B$2:$C$18,2,0),mi_calc!B:B,F227,mi_calc!C:C,"average")/1000</f>
        <v>0</v>
      </c>
      <c r="I227">
        <f>SUMIFS(multi_cap_new_annual_comb!G:G,multi_cap_new_annual_comb!A:A,A227,multi_cap_new_annual_comb!B:B,B227,multi_cap_new_annual_comb!C:C,C227,multi_cap_new_annual_comb!E:E,"average",multi_cap_new_annual_comb!G:G,"&gt;0")*SUMIFS(mi_calc!D:D,mi_calc!A:A,VLOOKUP(C227,mapping!$B$2:$C$18,2,0),mi_calc!B:B,F227,mi_calc!C:C,"average")/1000</f>
        <v>0</v>
      </c>
    </row>
    <row r="228" spans="1:9">
      <c r="A228">
        <v>2030</v>
      </c>
      <c r="B228" t="s">
        <v>33</v>
      </c>
      <c r="C228" t="s">
        <v>4</v>
      </c>
      <c r="D228" t="str">
        <f>VLOOKUP(C228,mapping!$B$2:$D$18,3,0)</f>
        <v>Biomass</v>
      </c>
      <c r="E228" t="s">
        <v>74</v>
      </c>
      <c r="F228" t="s">
        <v>55</v>
      </c>
      <c r="G228" t="s">
        <v>77</v>
      </c>
      <c r="H228">
        <f>SUMIFS(multi_cap_new_annual_comb!F:F,multi_cap_new_annual_comb!A:A,A228,multi_cap_new_annual_comb!B:B,B228,multi_cap_new_annual_comb!C:C,C228,multi_cap_new_annual_comb!E:E,"average",multi_cap_new_annual_comb!F:F,"&gt;0")*SUMIFS(mi_calc!D:D,mi_calc!A:A,VLOOKUP(C228,mapping!$B$2:$C$18,2,0),mi_calc!B:B,F228,mi_calc!C:C,"average")/1000</f>
        <v>1.0106401542309803E-10</v>
      </c>
      <c r="I228">
        <f>SUMIFS(multi_cap_new_annual_comb!G:G,multi_cap_new_annual_comb!A:A,A228,multi_cap_new_annual_comb!B:B,B228,multi_cap_new_annual_comb!C:C,C228,multi_cap_new_annual_comb!E:E,"average",multi_cap_new_annual_comb!G:G,"&gt;0")*SUMIFS(mi_calc!D:D,mi_calc!A:A,VLOOKUP(C228,mapping!$B$2:$C$18,2,0),mi_calc!B:B,F228,mi_calc!C:C,"average")/1000</f>
        <v>1.0106401542309803E-10</v>
      </c>
    </row>
    <row r="229" spans="1:9">
      <c r="A229">
        <v>2030</v>
      </c>
      <c r="B229" t="s">
        <v>33</v>
      </c>
      <c r="C229" t="s">
        <v>4</v>
      </c>
      <c r="D229" t="str">
        <f>VLOOKUP(C229,mapping!$B$2:$D$18,3,0)</f>
        <v>Biomass</v>
      </c>
      <c r="E229" t="s">
        <v>74</v>
      </c>
      <c r="F229" t="s">
        <v>47</v>
      </c>
      <c r="G229" t="s">
        <v>77</v>
      </c>
      <c r="H229">
        <f>SUMIFS(multi_cap_new_annual_comb!F:F,multi_cap_new_annual_comb!A:A,A229,multi_cap_new_annual_comb!B:B,B229,multi_cap_new_annual_comb!C:C,C229,multi_cap_new_annual_comb!E:E,"average",multi_cap_new_annual_comb!F:F,"&gt;0")*SUMIFS(mi_calc!D:D,mi_calc!A:A,VLOOKUP(C229,mapping!$B$2:$C$18,2,0),mi_calc!B:B,F229,mi_calc!C:C,"average")/1000</f>
        <v>0</v>
      </c>
      <c r="I229">
        <f>SUMIFS(multi_cap_new_annual_comb!G:G,multi_cap_new_annual_comb!A:A,A229,multi_cap_new_annual_comb!B:B,B229,multi_cap_new_annual_comb!C:C,C229,multi_cap_new_annual_comb!E:E,"average",multi_cap_new_annual_comb!G:G,"&gt;0")*SUMIFS(mi_calc!D:D,mi_calc!A:A,VLOOKUP(C229,mapping!$B$2:$C$18,2,0),mi_calc!B:B,F229,mi_calc!C:C,"average")/1000</f>
        <v>0</v>
      </c>
    </row>
    <row r="230" spans="1:9">
      <c r="A230">
        <v>2030</v>
      </c>
      <c r="B230" t="s">
        <v>33</v>
      </c>
      <c r="C230" t="s">
        <v>4</v>
      </c>
      <c r="D230" t="str">
        <f>VLOOKUP(C230,mapping!$B$2:$D$18,3,0)</f>
        <v>Biomass</v>
      </c>
      <c r="E230" t="s">
        <v>74</v>
      </c>
      <c r="F230" t="s">
        <v>60</v>
      </c>
      <c r="G230" t="s">
        <v>77</v>
      </c>
      <c r="H230">
        <f>SUMIFS(multi_cap_new_annual_comb!F:F,multi_cap_new_annual_comb!A:A,A230,multi_cap_new_annual_comb!B:B,B230,multi_cap_new_annual_comb!C:C,C230,multi_cap_new_annual_comb!E:E,"average",multi_cap_new_annual_comb!F:F,"&gt;0")*SUMIFS(mi_calc!D:D,mi_calc!A:A,VLOOKUP(C230,mapping!$B$2:$C$18,2,0),mi_calc!B:B,F230,mi_calc!C:C,"average")/1000</f>
        <v>0</v>
      </c>
      <c r="I230">
        <f>SUMIFS(multi_cap_new_annual_comb!G:G,multi_cap_new_annual_comb!A:A,A230,multi_cap_new_annual_comb!B:B,B230,multi_cap_new_annual_comb!C:C,C230,multi_cap_new_annual_comb!E:E,"average",multi_cap_new_annual_comb!G:G,"&gt;0")*SUMIFS(mi_calc!D:D,mi_calc!A:A,VLOOKUP(C230,mapping!$B$2:$C$18,2,0),mi_calc!B:B,F230,mi_calc!C:C,"average")/1000</f>
        <v>0</v>
      </c>
    </row>
    <row r="231" spans="1:9">
      <c r="A231">
        <v>2030</v>
      </c>
      <c r="B231" t="s">
        <v>33</v>
      </c>
      <c r="C231" t="s">
        <v>4</v>
      </c>
      <c r="D231" t="str">
        <f>VLOOKUP(C231,mapping!$B$2:$D$18,3,0)</f>
        <v>Biomass</v>
      </c>
      <c r="E231" t="s">
        <v>74</v>
      </c>
      <c r="F231" t="s">
        <v>48</v>
      </c>
      <c r="G231" t="s">
        <v>77</v>
      </c>
      <c r="H231">
        <f>SUMIFS(multi_cap_new_annual_comb!F:F,multi_cap_new_annual_comb!A:A,A231,multi_cap_new_annual_comb!B:B,B231,multi_cap_new_annual_comb!C:C,C231,multi_cap_new_annual_comb!E:E,"average",multi_cap_new_annual_comb!F:F,"&gt;0")*SUMIFS(mi_calc!D:D,mi_calc!A:A,VLOOKUP(C231,mapping!$B$2:$C$18,2,0),mi_calc!B:B,F231,mi_calc!C:C,"average")/1000</f>
        <v>6.7376010282065354E-12</v>
      </c>
      <c r="I231">
        <f>SUMIFS(multi_cap_new_annual_comb!G:G,multi_cap_new_annual_comb!A:A,A231,multi_cap_new_annual_comb!B:B,B231,multi_cap_new_annual_comb!C:C,C231,multi_cap_new_annual_comb!E:E,"average",multi_cap_new_annual_comb!G:G,"&gt;0")*SUMIFS(mi_calc!D:D,mi_calc!A:A,VLOOKUP(C231,mapping!$B$2:$C$18,2,0),mi_calc!B:B,F231,mi_calc!C:C,"average")/1000</f>
        <v>6.7376010282065354E-12</v>
      </c>
    </row>
    <row r="232" spans="1:9">
      <c r="A232">
        <v>2030</v>
      </c>
      <c r="B232" t="s">
        <v>33</v>
      </c>
      <c r="C232" t="s">
        <v>4</v>
      </c>
      <c r="D232" t="str">
        <f>VLOOKUP(C232,mapping!$B$2:$D$18,3,0)</f>
        <v>Biomass</v>
      </c>
      <c r="E232" t="s">
        <v>74</v>
      </c>
      <c r="F232" t="s">
        <v>62</v>
      </c>
      <c r="G232" t="s">
        <v>77</v>
      </c>
      <c r="H232">
        <f>SUMIFS(multi_cap_new_annual_comb!F:F,multi_cap_new_annual_comb!A:A,A232,multi_cap_new_annual_comb!B:B,B232,multi_cap_new_annual_comb!C:C,C232,multi_cap_new_annual_comb!E:E,"average",multi_cap_new_annual_comb!F:F,"&gt;0")*SUMIFS(mi_calc!D:D,mi_calc!A:A,VLOOKUP(C232,mapping!$B$2:$C$18,2,0),mi_calc!B:B,F232,mi_calc!C:C,"average")/1000</f>
        <v>0</v>
      </c>
      <c r="I232">
        <f>SUMIFS(multi_cap_new_annual_comb!G:G,multi_cap_new_annual_comb!A:A,A232,multi_cap_new_annual_comb!B:B,B232,multi_cap_new_annual_comb!C:C,C232,multi_cap_new_annual_comb!E:E,"average",multi_cap_new_annual_comb!G:G,"&gt;0")*SUMIFS(mi_calc!D:D,mi_calc!A:A,VLOOKUP(C232,mapping!$B$2:$C$18,2,0),mi_calc!B:B,F232,mi_calc!C:C,"average")/1000</f>
        <v>0</v>
      </c>
    </row>
    <row r="233" spans="1:9">
      <c r="A233">
        <v>2030</v>
      </c>
      <c r="B233" t="s">
        <v>33</v>
      </c>
      <c r="C233" t="s">
        <v>4</v>
      </c>
      <c r="D233" t="str">
        <f>VLOOKUP(C233,mapping!$B$2:$D$18,3,0)</f>
        <v>Biomass</v>
      </c>
      <c r="E233" t="s">
        <v>74</v>
      </c>
      <c r="F233" t="s">
        <v>63</v>
      </c>
      <c r="G233" t="s">
        <v>77</v>
      </c>
      <c r="H233">
        <f>SUMIFS(multi_cap_new_annual_comb!F:F,multi_cap_new_annual_comb!A:A,A233,multi_cap_new_annual_comb!B:B,B233,multi_cap_new_annual_comb!C:C,C233,multi_cap_new_annual_comb!E:E,"average",multi_cap_new_annual_comb!F:F,"&gt;0")*SUMIFS(mi_calc!D:D,mi_calc!A:A,VLOOKUP(C233,mapping!$B$2:$C$18,2,0),mi_calc!B:B,F233,mi_calc!C:C,"average")/1000</f>
        <v>0</v>
      </c>
      <c r="I233">
        <f>SUMIFS(multi_cap_new_annual_comb!G:G,multi_cap_new_annual_comb!A:A,A233,multi_cap_new_annual_comb!B:B,B233,multi_cap_new_annual_comb!C:C,C233,multi_cap_new_annual_comb!E:E,"average",multi_cap_new_annual_comb!G:G,"&gt;0")*SUMIFS(mi_calc!D:D,mi_calc!A:A,VLOOKUP(C233,mapping!$B$2:$C$18,2,0),mi_calc!B:B,F233,mi_calc!C:C,"average")/1000</f>
        <v>0</v>
      </c>
    </row>
    <row r="234" spans="1:9">
      <c r="A234">
        <v>2030</v>
      </c>
      <c r="B234" t="s">
        <v>33</v>
      </c>
      <c r="C234" t="s">
        <v>4</v>
      </c>
      <c r="D234" t="str">
        <f>VLOOKUP(C234,mapping!$B$2:$D$18,3,0)</f>
        <v>Biomass</v>
      </c>
      <c r="E234" t="s">
        <v>74</v>
      </c>
      <c r="F234" t="s">
        <v>45</v>
      </c>
      <c r="G234" t="s">
        <v>77</v>
      </c>
      <c r="H234">
        <f>SUMIFS(multi_cap_new_annual_comb!F:F,multi_cap_new_annual_comb!A:A,A234,multi_cap_new_annual_comb!B:B,B234,multi_cap_new_annual_comb!C:C,C234,multi_cap_new_annual_comb!E:E,"average",multi_cap_new_annual_comb!F:F,"&gt;0")*SUMIFS(mi_calc!D:D,mi_calc!A:A,VLOOKUP(C234,mapping!$B$2:$C$18,2,0),mi_calc!B:B,F234,mi_calc!C:C,"average")/1000</f>
        <v>0</v>
      </c>
      <c r="I234">
        <f>SUMIFS(multi_cap_new_annual_comb!G:G,multi_cap_new_annual_comb!A:A,A234,multi_cap_new_annual_comb!B:B,B234,multi_cap_new_annual_comb!C:C,C234,multi_cap_new_annual_comb!E:E,"average",multi_cap_new_annual_comb!G:G,"&gt;0")*SUMIFS(mi_calc!D:D,mi_calc!A:A,VLOOKUP(C234,mapping!$B$2:$C$18,2,0),mi_calc!B:B,F234,mi_calc!C:C,"average")/1000</f>
        <v>0</v>
      </c>
    </row>
    <row r="235" spans="1:9">
      <c r="A235">
        <v>2030</v>
      </c>
      <c r="B235" t="s">
        <v>33</v>
      </c>
      <c r="C235" t="s">
        <v>4</v>
      </c>
      <c r="D235" t="str">
        <f>VLOOKUP(C235,mapping!$B$2:$D$18,3,0)</f>
        <v>Biomass</v>
      </c>
      <c r="E235" t="s">
        <v>74</v>
      </c>
      <c r="F235" t="s">
        <v>58</v>
      </c>
      <c r="G235" t="s">
        <v>77</v>
      </c>
      <c r="H235">
        <f>SUMIFS(multi_cap_new_annual_comb!F:F,multi_cap_new_annual_comb!A:A,A235,multi_cap_new_annual_comb!B:B,B235,multi_cap_new_annual_comb!C:C,C235,multi_cap_new_annual_comb!E:E,"average",multi_cap_new_annual_comb!F:F,"&gt;0")*SUMIFS(mi_calc!D:D,mi_calc!A:A,VLOOKUP(C235,mapping!$B$2:$C$18,2,0),mi_calc!B:B,F235,mi_calc!C:C,"average")/1000</f>
        <v>0</v>
      </c>
      <c r="I235">
        <f>SUMIFS(multi_cap_new_annual_comb!G:G,multi_cap_new_annual_comb!A:A,A235,multi_cap_new_annual_comb!B:B,B235,multi_cap_new_annual_comb!C:C,C235,multi_cap_new_annual_comb!E:E,"average",multi_cap_new_annual_comb!G:G,"&gt;0")*SUMIFS(mi_calc!D:D,mi_calc!A:A,VLOOKUP(C235,mapping!$B$2:$C$18,2,0),mi_calc!B:B,F235,mi_calc!C:C,"average")/1000</f>
        <v>0</v>
      </c>
    </row>
    <row r="236" spans="1:9">
      <c r="A236">
        <v>2030</v>
      </c>
      <c r="B236" t="s">
        <v>33</v>
      </c>
      <c r="C236" t="s">
        <v>4</v>
      </c>
      <c r="D236" t="str">
        <f>VLOOKUP(C236,mapping!$B$2:$D$18,3,0)</f>
        <v>Biomass</v>
      </c>
      <c r="E236" t="s">
        <v>74</v>
      </c>
      <c r="F236" t="s">
        <v>53</v>
      </c>
      <c r="G236" t="s">
        <v>77</v>
      </c>
      <c r="H236">
        <f>SUMIFS(multi_cap_new_annual_comb!F:F,multi_cap_new_annual_comb!A:A,A236,multi_cap_new_annual_comb!B:B,B236,multi_cap_new_annual_comb!C:C,C236,multi_cap_new_annual_comb!E:E,"average",multi_cap_new_annual_comb!F:F,"&gt;0")*SUMIFS(mi_calc!D:D,mi_calc!A:A,VLOOKUP(C236,mapping!$B$2:$C$18,2,0),mi_calc!B:B,F236,mi_calc!C:C,"average")/1000</f>
        <v>5.5452779772839173E-8</v>
      </c>
      <c r="I236">
        <f>SUMIFS(multi_cap_new_annual_comb!G:G,multi_cap_new_annual_comb!A:A,A236,multi_cap_new_annual_comb!B:B,B236,multi_cap_new_annual_comb!C:C,C236,multi_cap_new_annual_comb!E:E,"average",multi_cap_new_annual_comb!G:G,"&gt;0")*SUMIFS(mi_calc!D:D,mi_calc!A:A,VLOOKUP(C236,mapping!$B$2:$C$18,2,0),mi_calc!B:B,F236,mi_calc!C:C,"average")/1000</f>
        <v>5.5452779772839173E-8</v>
      </c>
    </row>
    <row r="237" spans="1:9">
      <c r="A237">
        <v>2030</v>
      </c>
      <c r="B237" t="s">
        <v>33</v>
      </c>
      <c r="C237" t="s">
        <v>4</v>
      </c>
      <c r="D237" t="str">
        <f>VLOOKUP(C237,mapping!$B$2:$D$18,3,0)</f>
        <v>Biomass</v>
      </c>
      <c r="E237" t="s">
        <v>74</v>
      </c>
      <c r="F237" t="s">
        <v>64</v>
      </c>
      <c r="G237" t="s">
        <v>77</v>
      </c>
      <c r="H237">
        <f>SUMIFS(multi_cap_new_annual_comb!F:F,multi_cap_new_annual_comb!A:A,A237,multi_cap_new_annual_comb!B:B,B237,multi_cap_new_annual_comb!C:C,C237,multi_cap_new_annual_comb!E:E,"average",multi_cap_new_annual_comb!F:F,"&gt;0")*SUMIFS(mi_calc!D:D,mi_calc!A:A,VLOOKUP(C237,mapping!$B$2:$C$18,2,0),mi_calc!B:B,F237,mi_calc!C:C,"average")/1000</f>
        <v>0</v>
      </c>
      <c r="I237">
        <f>SUMIFS(multi_cap_new_annual_comb!G:G,multi_cap_new_annual_comb!A:A,A237,multi_cap_new_annual_comb!B:B,B237,multi_cap_new_annual_comb!C:C,C237,multi_cap_new_annual_comb!E:E,"average",multi_cap_new_annual_comb!G:G,"&gt;0")*SUMIFS(mi_calc!D:D,mi_calc!A:A,VLOOKUP(C237,mapping!$B$2:$C$18,2,0),mi_calc!B:B,F237,mi_calc!C:C,"average")/1000</f>
        <v>0</v>
      </c>
    </row>
    <row r="238" spans="1:9">
      <c r="A238">
        <v>2030</v>
      </c>
      <c r="B238" t="s">
        <v>33</v>
      </c>
      <c r="C238" t="s">
        <v>4</v>
      </c>
      <c r="D238" t="str">
        <f>VLOOKUP(C238,mapping!$B$2:$D$18,3,0)</f>
        <v>Biomass</v>
      </c>
      <c r="E238" t="s">
        <v>74</v>
      </c>
      <c r="F238" t="s">
        <v>49</v>
      </c>
      <c r="G238" t="s">
        <v>77</v>
      </c>
      <c r="H238">
        <f>SUMIFS(multi_cap_new_annual_comb!F:F,multi_cap_new_annual_comb!A:A,A238,multi_cap_new_annual_comb!B:B,B238,multi_cap_new_annual_comb!C:C,C238,multi_cap_new_annual_comb!E:E,"average",multi_cap_new_annual_comb!F:F,"&gt;0")*SUMIFS(mi_calc!D:D,mi_calc!A:A,VLOOKUP(C238,mapping!$B$2:$C$18,2,0),mi_calc!B:B,F238,mi_calc!C:C,"average")/1000</f>
        <v>0</v>
      </c>
      <c r="I238">
        <f>SUMIFS(multi_cap_new_annual_comb!G:G,multi_cap_new_annual_comb!A:A,A238,multi_cap_new_annual_comb!B:B,B238,multi_cap_new_annual_comb!C:C,C238,multi_cap_new_annual_comb!E:E,"average",multi_cap_new_annual_comb!G:G,"&gt;0")*SUMIFS(mi_calc!D:D,mi_calc!A:A,VLOOKUP(C238,mapping!$B$2:$C$18,2,0),mi_calc!B:B,F238,mi_calc!C:C,"average")/1000</f>
        <v>0</v>
      </c>
    </row>
    <row r="239" spans="1:9">
      <c r="A239">
        <v>2030</v>
      </c>
      <c r="B239" t="s">
        <v>33</v>
      </c>
      <c r="C239" t="s">
        <v>4</v>
      </c>
      <c r="D239" t="str">
        <f>VLOOKUP(C239,mapping!$B$2:$D$18,3,0)</f>
        <v>Biomass</v>
      </c>
      <c r="E239" t="s">
        <v>74</v>
      </c>
      <c r="F239" t="s">
        <v>65</v>
      </c>
      <c r="G239" t="s">
        <v>77</v>
      </c>
      <c r="H239">
        <f>SUMIFS(multi_cap_new_annual_comb!F:F,multi_cap_new_annual_comb!A:A,A239,multi_cap_new_annual_comb!B:B,B239,multi_cap_new_annual_comb!C:C,C239,multi_cap_new_annual_comb!E:E,"average",multi_cap_new_annual_comb!F:F,"&gt;0")*SUMIFS(mi_calc!D:D,mi_calc!A:A,VLOOKUP(C239,mapping!$B$2:$C$18,2,0),mi_calc!B:B,F239,mi_calc!C:C,"average")/1000</f>
        <v>0</v>
      </c>
      <c r="I239">
        <f>SUMIFS(multi_cap_new_annual_comb!G:G,multi_cap_new_annual_comb!A:A,A239,multi_cap_new_annual_comb!B:B,B239,multi_cap_new_annual_comb!C:C,C239,multi_cap_new_annual_comb!E:E,"average",multi_cap_new_annual_comb!G:G,"&gt;0")*SUMIFS(mi_calc!D:D,mi_calc!A:A,VLOOKUP(C239,mapping!$B$2:$C$18,2,0),mi_calc!B:B,F239,mi_calc!C:C,"average")/1000</f>
        <v>0</v>
      </c>
    </row>
    <row r="240" spans="1:9">
      <c r="A240">
        <v>2030</v>
      </c>
      <c r="B240" t="s">
        <v>33</v>
      </c>
      <c r="C240" t="s">
        <v>4</v>
      </c>
      <c r="D240" t="str">
        <f>VLOOKUP(C240,mapping!$B$2:$D$18,3,0)</f>
        <v>Biomass</v>
      </c>
      <c r="E240" t="s">
        <v>74</v>
      </c>
      <c r="F240" t="s">
        <v>68</v>
      </c>
      <c r="G240" t="s">
        <v>77</v>
      </c>
      <c r="H240">
        <f>SUMIFS(multi_cap_new_annual_comb!F:F,multi_cap_new_annual_comb!A:A,A240,multi_cap_new_annual_comb!B:B,B240,multi_cap_new_annual_comb!C:C,C240,multi_cap_new_annual_comb!E:E,"average",multi_cap_new_annual_comb!F:F,"&gt;0")*SUMIFS(mi_calc!D:D,mi_calc!A:A,VLOOKUP(C240,mapping!$B$2:$C$18,2,0),mi_calc!B:B,F240,mi_calc!C:C,"average")/1000</f>
        <v>0</v>
      </c>
      <c r="I240">
        <f>SUMIFS(multi_cap_new_annual_comb!G:G,multi_cap_new_annual_comb!A:A,A240,multi_cap_new_annual_comb!B:B,B240,multi_cap_new_annual_comb!C:C,C240,multi_cap_new_annual_comb!E:E,"average",multi_cap_new_annual_comb!G:G,"&gt;0")*SUMIFS(mi_calc!D:D,mi_calc!A:A,VLOOKUP(C240,mapping!$B$2:$C$18,2,0),mi_calc!B:B,F240,mi_calc!C:C,"average")/1000</f>
        <v>0</v>
      </c>
    </row>
    <row r="241" spans="1:9">
      <c r="A241">
        <v>2030</v>
      </c>
      <c r="B241" t="s">
        <v>33</v>
      </c>
      <c r="C241" t="s">
        <v>4</v>
      </c>
      <c r="D241" t="str">
        <f>VLOOKUP(C241,mapping!$B$2:$D$18,3,0)</f>
        <v>Biomass</v>
      </c>
      <c r="E241" t="s">
        <v>74</v>
      </c>
      <c r="F241" t="s">
        <v>57</v>
      </c>
      <c r="G241" t="s">
        <v>77</v>
      </c>
      <c r="H241">
        <f>SUMIFS(multi_cap_new_annual_comb!F:F,multi_cap_new_annual_comb!A:A,A241,multi_cap_new_annual_comb!B:B,B241,multi_cap_new_annual_comb!C:C,C241,multi_cap_new_annual_comb!E:E,"average",multi_cap_new_annual_comb!F:F,"&gt;0")*SUMIFS(mi_calc!D:D,mi_calc!A:A,VLOOKUP(C241,mapping!$B$2:$C$18,2,0),mi_calc!B:B,F241,mi_calc!C:C,"average")/1000</f>
        <v>0</v>
      </c>
      <c r="I241">
        <f>SUMIFS(multi_cap_new_annual_comb!G:G,multi_cap_new_annual_comb!A:A,A241,multi_cap_new_annual_comb!B:B,B241,multi_cap_new_annual_comb!C:C,C241,multi_cap_new_annual_comb!E:E,"average",multi_cap_new_annual_comb!G:G,"&gt;0")*SUMIFS(mi_calc!D:D,mi_calc!A:A,VLOOKUP(C241,mapping!$B$2:$C$18,2,0),mi_calc!B:B,F241,mi_calc!C:C,"average")/1000</f>
        <v>0</v>
      </c>
    </row>
    <row r="242" spans="1:9">
      <c r="A242">
        <v>2035</v>
      </c>
      <c r="B242" t="s">
        <v>21</v>
      </c>
      <c r="C242" t="s">
        <v>4</v>
      </c>
      <c r="D242" t="str">
        <f>VLOOKUP(C242,mapping!$B$2:$D$18,3,0)</f>
        <v>Biomass</v>
      </c>
      <c r="E242" t="s">
        <v>74</v>
      </c>
      <c r="F242" t="s">
        <v>51</v>
      </c>
      <c r="G242" t="s">
        <v>77</v>
      </c>
      <c r="H242">
        <f>SUMIFS(multi_cap_new_annual_comb!F:F,multi_cap_new_annual_comb!A:A,A242,multi_cap_new_annual_comb!B:B,B242,multi_cap_new_annual_comb!C:C,C242,multi_cap_new_annual_comb!E:E,"average",multi_cap_new_annual_comb!F:F,"&gt;0")*SUMIFS(mi_calc!D:D,mi_calc!A:A,VLOOKUP(C242,mapping!$B$2:$C$18,2,0),mi_calc!B:B,F242,mi_calc!C:C,"average")/1000</f>
        <v>3.6678752156727894E-11</v>
      </c>
      <c r="I242">
        <f>SUMIFS(multi_cap_new_annual_comb!G:G,multi_cap_new_annual_comb!A:A,A242,multi_cap_new_annual_comb!B:B,B242,multi_cap_new_annual_comb!C:C,C242,multi_cap_new_annual_comb!E:E,"average",multi_cap_new_annual_comb!G:G,"&gt;0")*SUMIFS(mi_calc!D:D,mi_calc!A:A,VLOOKUP(C242,mapping!$B$2:$C$18,2,0),mi_calc!B:B,F242,mi_calc!C:C,"average")/1000</f>
        <v>3.6678752156727894E-11</v>
      </c>
    </row>
    <row r="243" spans="1:9">
      <c r="A243">
        <v>2035</v>
      </c>
      <c r="B243" t="s">
        <v>21</v>
      </c>
      <c r="C243" t="s">
        <v>4</v>
      </c>
      <c r="D243" t="str">
        <f>VLOOKUP(C243,mapping!$B$2:$D$18,3,0)</f>
        <v>Biomass</v>
      </c>
      <c r="E243" t="s">
        <v>74</v>
      </c>
      <c r="F243" t="s">
        <v>66</v>
      </c>
      <c r="G243" t="s">
        <v>77</v>
      </c>
      <c r="H243">
        <f>SUMIFS(multi_cap_new_annual_comb!F:F,multi_cap_new_annual_comb!A:A,A243,multi_cap_new_annual_comb!B:B,B243,multi_cap_new_annual_comb!C:C,C243,multi_cap_new_annual_comb!E:E,"average",multi_cap_new_annual_comb!F:F,"&gt;0")*SUMIFS(mi_calc!D:D,mi_calc!A:A,VLOOKUP(C243,mapping!$B$2:$C$18,2,0),mi_calc!B:B,F243,mi_calc!C:C,"average")/1000</f>
        <v>0</v>
      </c>
      <c r="I243">
        <f>SUMIFS(multi_cap_new_annual_comb!G:G,multi_cap_new_annual_comb!A:A,A243,multi_cap_new_annual_comb!B:B,B243,multi_cap_new_annual_comb!C:C,C243,multi_cap_new_annual_comb!E:E,"average",multi_cap_new_annual_comb!G:G,"&gt;0")*SUMIFS(mi_calc!D:D,mi_calc!A:A,VLOOKUP(C243,mapping!$B$2:$C$18,2,0),mi_calc!B:B,F243,mi_calc!C:C,"average")/1000</f>
        <v>0</v>
      </c>
    </row>
    <row r="244" spans="1:9">
      <c r="A244">
        <v>2035</v>
      </c>
      <c r="B244" t="s">
        <v>21</v>
      </c>
      <c r="C244" t="s">
        <v>4</v>
      </c>
      <c r="D244" t="str">
        <f>VLOOKUP(C244,mapping!$B$2:$D$18,3,0)</f>
        <v>Biomass</v>
      </c>
      <c r="E244" t="s">
        <v>74</v>
      </c>
      <c r="F244" t="s">
        <v>54</v>
      </c>
      <c r="G244" t="s">
        <v>77</v>
      </c>
      <c r="H244">
        <f>SUMIFS(multi_cap_new_annual_comb!F:F,multi_cap_new_annual_comb!A:A,A244,multi_cap_new_annual_comb!B:B,B244,multi_cap_new_annual_comb!C:C,C244,multi_cap_new_annual_comb!E:E,"average",multi_cap_new_annual_comb!F:F,"&gt;0")*SUMIFS(mi_calc!D:D,mi_calc!A:A,VLOOKUP(C244,mapping!$B$2:$C$18,2,0),mi_calc!B:B,F244,mi_calc!C:C,"average")/1000</f>
        <v>9.0300266367390495E-10</v>
      </c>
      <c r="I244">
        <f>SUMIFS(multi_cap_new_annual_comb!G:G,multi_cap_new_annual_comb!A:A,A244,multi_cap_new_annual_comb!B:B,B244,multi_cap_new_annual_comb!C:C,C244,multi_cap_new_annual_comb!E:E,"average",multi_cap_new_annual_comb!G:G,"&gt;0")*SUMIFS(mi_calc!D:D,mi_calc!A:A,VLOOKUP(C244,mapping!$B$2:$C$18,2,0),mi_calc!B:B,F244,mi_calc!C:C,"average")/1000</f>
        <v>9.0300266367390495E-10</v>
      </c>
    </row>
    <row r="245" spans="1:9">
      <c r="A245">
        <v>2035</v>
      </c>
      <c r="B245" t="s">
        <v>21</v>
      </c>
      <c r="C245" t="s">
        <v>4</v>
      </c>
      <c r="D245" t="str">
        <f>VLOOKUP(C245,mapping!$B$2:$D$18,3,0)</f>
        <v>Biomass</v>
      </c>
      <c r="E245" t="s">
        <v>74</v>
      </c>
      <c r="F245" t="s">
        <v>46</v>
      </c>
      <c r="G245" t="s">
        <v>77</v>
      </c>
      <c r="H245">
        <f>SUMIFS(multi_cap_new_annual_comb!F:F,multi_cap_new_annual_comb!A:A,A245,multi_cap_new_annual_comb!B:B,B245,multi_cap_new_annual_comb!C:C,C245,multi_cap_new_annual_comb!E:E,"average",multi_cap_new_annual_comb!F:F,"&gt;0")*SUMIFS(mi_calc!D:D,mi_calc!A:A,VLOOKUP(C245,mapping!$B$2:$C$18,2,0),mi_calc!B:B,F245,mi_calc!C:C,"average")/1000</f>
        <v>0</v>
      </c>
      <c r="I245">
        <f>SUMIFS(multi_cap_new_annual_comb!G:G,multi_cap_new_annual_comb!A:A,A245,multi_cap_new_annual_comb!B:B,B245,multi_cap_new_annual_comb!C:C,C245,multi_cap_new_annual_comb!E:E,"average",multi_cap_new_annual_comb!G:G,"&gt;0")*SUMIFS(mi_calc!D:D,mi_calc!A:A,VLOOKUP(C245,mapping!$B$2:$C$18,2,0),mi_calc!B:B,F245,mi_calc!C:C,"average")/1000</f>
        <v>0</v>
      </c>
    </row>
    <row r="246" spans="1:9">
      <c r="A246">
        <v>2035</v>
      </c>
      <c r="B246" t="s">
        <v>21</v>
      </c>
      <c r="C246" t="s">
        <v>4</v>
      </c>
      <c r="D246" t="str">
        <f>VLOOKUP(C246,mapping!$B$2:$D$18,3,0)</f>
        <v>Biomass</v>
      </c>
      <c r="E246" t="s">
        <v>74</v>
      </c>
      <c r="F246" t="s">
        <v>50</v>
      </c>
      <c r="G246" t="s">
        <v>77</v>
      </c>
      <c r="H246">
        <f>SUMIFS(multi_cap_new_annual_comb!F:F,multi_cap_new_annual_comb!A:A,A246,multi_cap_new_annual_comb!B:B,B246,multi_cap_new_annual_comb!C:C,C246,multi_cap_new_annual_comb!E:E,"average",multi_cap_new_annual_comb!F:F,"&gt;0")*SUMIFS(mi_calc!D:D,mi_calc!A:A,VLOOKUP(C246,mapping!$B$2:$C$18,2,0),mi_calc!B:B,F246,mi_calc!C:C,"average")/1000</f>
        <v>1.6834606759113572E-11</v>
      </c>
      <c r="I246">
        <f>SUMIFS(multi_cap_new_annual_comb!G:G,multi_cap_new_annual_comb!A:A,A246,multi_cap_new_annual_comb!B:B,B246,multi_cap_new_annual_comb!C:C,C246,multi_cap_new_annual_comb!E:E,"average",multi_cap_new_annual_comb!G:G,"&gt;0")*SUMIFS(mi_calc!D:D,mi_calc!A:A,VLOOKUP(C246,mapping!$B$2:$C$18,2,0),mi_calc!B:B,F246,mi_calc!C:C,"average")/1000</f>
        <v>1.6834606759113572E-11</v>
      </c>
    </row>
    <row r="247" spans="1:9">
      <c r="A247">
        <v>2035</v>
      </c>
      <c r="B247" t="s">
        <v>21</v>
      </c>
      <c r="C247" t="s">
        <v>4</v>
      </c>
      <c r="D247" t="str">
        <f>VLOOKUP(C247,mapping!$B$2:$D$18,3,0)</f>
        <v>Biomass</v>
      </c>
      <c r="E247" t="s">
        <v>74</v>
      </c>
      <c r="F247" t="s">
        <v>61</v>
      </c>
      <c r="G247" t="s">
        <v>77</v>
      </c>
      <c r="H247">
        <f>SUMIFS(multi_cap_new_annual_comb!F:F,multi_cap_new_annual_comb!A:A,A247,multi_cap_new_annual_comb!B:B,B247,multi_cap_new_annual_comb!C:C,C247,multi_cap_new_annual_comb!E:E,"average",multi_cap_new_annual_comb!F:F,"&gt;0")*SUMIFS(mi_calc!D:D,mi_calc!A:A,VLOOKUP(C247,mapping!$B$2:$C$18,2,0),mi_calc!B:B,F247,mi_calc!C:C,"average")/1000</f>
        <v>0</v>
      </c>
      <c r="I247">
        <f>SUMIFS(multi_cap_new_annual_comb!G:G,multi_cap_new_annual_comb!A:A,A247,multi_cap_new_annual_comb!B:B,B247,multi_cap_new_annual_comb!C:C,C247,multi_cap_new_annual_comb!E:E,"average",multi_cap_new_annual_comb!G:G,"&gt;0")*SUMIFS(mi_calc!D:D,mi_calc!A:A,VLOOKUP(C247,mapping!$B$2:$C$18,2,0),mi_calc!B:B,F247,mi_calc!C:C,"average")/1000</f>
        <v>0</v>
      </c>
    </row>
    <row r="248" spans="1:9">
      <c r="A248">
        <v>2035</v>
      </c>
      <c r="B248" t="s">
        <v>21</v>
      </c>
      <c r="C248" t="s">
        <v>4</v>
      </c>
      <c r="D248" t="str">
        <f>VLOOKUP(C248,mapping!$B$2:$D$18,3,0)</f>
        <v>Biomass</v>
      </c>
      <c r="E248" t="s">
        <v>74</v>
      </c>
      <c r="F248" t="s">
        <v>67</v>
      </c>
      <c r="G248" t="s">
        <v>77</v>
      </c>
      <c r="H248">
        <f>SUMIFS(multi_cap_new_annual_comb!F:F,multi_cap_new_annual_comb!A:A,A248,multi_cap_new_annual_comb!B:B,B248,multi_cap_new_annual_comb!C:C,C248,multi_cap_new_annual_comb!E:E,"average",multi_cap_new_annual_comb!F:F,"&gt;0")*SUMIFS(mi_calc!D:D,mi_calc!A:A,VLOOKUP(C248,mapping!$B$2:$C$18,2,0),mi_calc!B:B,F248,mi_calc!C:C,"average")/1000</f>
        <v>0</v>
      </c>
      <c r="I248">
        <f>SUMIFS(multi_cap_new_annual_comb!G:G,multi_cap_new_annual_comb!A:A,A248,multi_cap_new_annual_comb!B:B,B248,multi_cap_new_annual_comb!C:C,C248,multi_cap_new_annual_comb!E:E,"average",multi_cap_new_annual_comb!G:G,"&gt;0")*SUMIFS(mi_calc!D:D,mi_calc!A:A,VLOOKUP(C248,mapping!$B$2:$C$18,2,0),mi_calc!B:B,F248,mi_calc!C:C,"average")/1000</f>
        <v>0</v>
      </c>
    </row>
    <row r="249" spans="1:9">
      <c r="A249">
        <v>2035</v>
      </c>
      <c r="B249" t="s">
        <v>21</v>
      </c>
      <c r="C249" t="s">
        <v>4</v>
      </c>
      <c r="D249" t="str">
        <f>VLOOKUP(C249,mapping!$B$2:$D$18,3,0)</f>
        <v>Biomass</v>
      </c>
      <c r="E249" t="s">
        <v>74</v>
      </c>
      <c r="F249" t="s">
        <v>52</v>
      </c>
      <c r="G249" t="s">
        <v>77</v>
      </c>
      <c r="H249">
        <f>SUMIFS(multi_cap_new_annual_comb!F:F,multi_cap_new_annual_comb!A:A,A249,multi_cap_new_annual_comb!B:B,B249,multi_cap_new_annual_comb!C:C,C249,multi_cap_new_annual_comb!E:E,"average",multi_cap_new_annual_comb!F:F,"&gt;0")*SUMIFS(mi_calc!D:D,mi_calc!A:A,VLOOKUP(C249,mapping!$B$2:$C$18,2,0),mi_calc!B:B,F249,mi_calc!C:C,"average")/1000</f>
        <v>0</v>
      </c>
      <c r="I249">
        <f>SUMIFS(multi_cap_new_annual_comb!G:G,multi_cap_new_annual_comb!A:A,A249,multi_cap_new_annual_comb!B:B,B249,multi_cap_new_annual_comb!C:C,C249,multi_cap_new_annual_comb!E:E,"average",multi_cap_new_annual_comb!G:G,"&gt;0")*SUMIFS(mi_calc!D:D,mi_calc!A:A,VLOOKUP(C249,mapping!$B$2:$C$18,2,0),mi_calc!B:B,F249,mi_calc!C:C,"average")/1000</f>
        <v>0</v>
      </c>
    </row>
    <row r="250" spans="1:9">
      <c r="A250">
        <v>2035</v>
      </c>
      <c r="B250" t="s">
        <v>21</v>
      </c>
      <c r="C250" t="s">
        <v>4</v>
      </c>
      <c r="D250" t="str">
        <f>VLOOKUP(C250,mapping!$B$2:$D$18,3,0)</f>
        <v>Biomass</v>
      </c>
      <c r="E250" t="s">
        <v>74</v>
      </c>
      <c r="F250" t="s">
        <v>56</v>
      </c>
      <c r="G250" t="s">
        <v>77</v>
      </c>
      <c r="H250">
        <f>SUMIFS(multi_cap_new_annual_comb!F:F,multi_cap_new_annual_comb!A:A,A250,multi_cap_new_annual_comb!B:B,B250,multi_cap_new_annual_comb!C:C,C250,multi_cap_new_annual_comb!E:E,"average",multi_cap_new_annual_comb!F:F,"&gt;0")*SUMIFS(mi_calc!D:D,mi_calc!A:A,VLOOKUP(C250,mapping!$B$2:$C$18,2,0),mi_calc!B:B,F250,mi_calc!C:C,"average")/1000</f>
        <v>0</v>
      </c>
      <c r="I250">
        <f>SUMIFS(multi_cap_new_annual_comb!G:G,multi_cap_new_annual_comb!A:A,A250,multi_cap_new_annual_comb!B:B,B250,multi_cap_new_annual_comb!C:C,C250,multi_cap_new_annual_comb!E:E,"average",multi_cap_new_annual_comb!G:G,"&gt;0")*SUMIFS(mi_calc!D:D,mi_calc!A:A,VLOOKUP(C250,mapping!$B$2:$C$18,2,0),mi_calc!B:B,F250,mi_calc!C:C,"average")/1000</f>
        <v>0</v>
      </c>
    </row>
    <row r="251" spans="1:9">
      <c r="A251">
        <v>2035</v>
      </c>
      <c r="B251" t="s">
        <v>21</v>
      </c>
      <c r="C251" t="s">
        <v>4</v>
      </c>
      <c r="D251" t="str">
        <f>VLOOKUP(C251,mapping!$B$2:$D$18,3,0)</f>
        <v>Biomass</v>
      </c>
      <c r="E251" t="s">
        <v>74</v>
      </c>
      <c r="F251" t="s">
        <v>59</v>
      </c>
      <c r="G251" t="s">
        <v>77</v>
      </c>
      <c r="H251">
        <f>SUMIFS(multi_cap_new_annual_comb!F:F,multi_cap_new_annual_comb!A:A,A251,multi_cap_new_annual_comb!B:B,B251,multi_cap_new_annual_comb!C:C,C251,multi_cap_new_annual_comb!E:E,"average",multi_cap_new_annual_comb!F:F,"&gt;0")*SUMIFS(mi_calc!D:D,mi_calc!A:A,VLOOKUP(C251,mapping!$B$2:$C$18,2,0),mi_calc!B:B,F251,mi_calc!C:C,"average")/1000</f>
        <v>0</v>
      </c>
      <c r="I251">
        <f>SUMIFS(multi_cap_new_annual_comb!G:G,multi_cap_new_annual_comb!A:A,A251,multi_cap_new_annual_comb!B:B,B251,multi_cap_new_annual_comb!C:C,C251,multi_cap_new_annual_comb!E:E,"average",multi_cap_new_annual_comb!G:G,"&gt;0")*SUMIFS(mi_calc!D:D,mi_calc!A:A,VLOOKUP(C251,mapping!$B$2:$C$18,2,0),mi_calc!B:B,F251,mi_calc!C:C,"average")/1000</f>
        <v>0</v>
      </c>
    </row>
    <row r="252" spans="1:9">
      <c r="A252">
        <v>2035</v>
      </c>
      <c r="B252" t="s">
        <v>21</v>
      </c>
      <c r="C252" t="s">
        <v>4</v>
      </c>
      <c r="D252" t="str">
        <f>VLOOKUP(C252,mapping!$B$2:$D$18,3,0)</f>
        <v>Biomass</v>
      </c>
      <c r="E252" t="s">
        <v>74</v>
      </c>
      <c r="F252" t="s">
        <v>55</v>
      </c>
      <c r="G252" t="s">
        <v>77</v>
      </c>
      <c r="H252">
        <f>SUMIFS(multi_cap_new_annual_comb!F:F,multi_cap_new_annual_comb!A:A,A252,multi_cap_new_annual_comb!B:B,B252,multi_cap_new_annual_comb!C:C,C252,multi_cap_new_annual_comb!E:E,"average",multi_cap_new_annual_comb!F:F,"&gt;0")*SUMIFS(mi_calc!D:D,mi_calc!A:A,VLOOKUP(C252,mapping!$B$2:$C$18,2,0),mi_calc!B:B,F252,mi_calc!C:C,"average")/1000</f>
        <v>4.0910915867119572E-12</v>
      </c>
      <c r="I252">
        <f>SUMIFS(multi_cap_new_annual_comb!G:G,multi_cap_new_annual_comb!A:A,A252,multi_cap_new_annual_comb!B:B,B252,multi_cap_new_annual_comb!C:C,C252,multi_cap_new_annual_comb!E:E,"average",multi_cap_new_annual_comb!G:G,"&gt;0")*SUMIFS(mi_calc!D:D,mi_calc!A:A,VLOOKUP(C252,mapping!$B$2:$C$18,2,0),mi_calc!B:B,F252,mi_calc!C:C,"average")/1000</f>
        <v>4.0910915867119572E-12</v>
      </c>
    </row>
    <row r="253" spans="1:9">
      <c r="A253">
        <v>2035</v>
      </c>
      <c r="B253" t="s">
        <v>21</v>
      </c>
      <c r="C253" t="s">
        <v>4</v>
      </c>
      <c r="D253" t="str">
        <f>VLOOKUP(C253,mapping!$B$2:$D$18,3,0)</f>
        <v>Biomass</v>
      </c>
      <c r="E253" t="s">
        <v>74</v>
      </c>
      <c r="F253" t="s">
        <v>47</v>
      </c>
      <c r="G253" t="s">
        <v>77</v>
      </c>
      <c r="H253">
        <f>SUMIFS(multi_cap_new_annual_comb!F:F,multi_cap_new_annual_comb!A:A,A253,multi_cap_new_annual_comb!B:B,B253,multi_cap_new_annual_comb!C:C,C253,multi_cap_new_annual_comb!E:E,"average",multi_cap_new_annual_comb!F:F,"&gt;0")*SUMIFS(mi_calc!D:D,mi_calc!A:A,VLOOKUP(C253,mapping!$B$2:$C$18,2,0),mi_calc!B:B,F253,mi_calc!C:C,"average")/1000</f>
        <v>0</v>
      </c>
      <c r="I253">
        <f>SUMIFS(multi_cap_new_annual_comb!G:G,multi_cap_new_annual_comb!A:A,A253,multi_cap_new_annual_comb!B:B,B253,multi_cap_new_annual_comb!C:C,C253,multi_cap_new_annual_comb!E:E,"average",multi_cap_new_annual_comb!G:G,"&gt;0")*SUMIFS(mi_calc!D:D,mi_calc!A:A,VLOOKUP(C253,mapping!$B$2:$C$18,2,0),mi_calc!B:B,F253,mi_calc!C:C,"average")/1000</f>
        <v>0</v>
      </c>
    </row>
    <row r="254" spans="1:9">
      <c r="A254">
        <v>2035</v>
      </c>
      <c r="B254" t="s">
        <v>21</v>
      </c>
      <c r="C254" t="s">
        <v>4</v>
      </c>
      <c r="D254" t="str">
        <f>VLOOKUP(C254,mapping!$B$2:$D$18,3,0)</f>
        <v>Biomass</v>
      </c>
      <c r="E254" t="s">
        <v>74</v>
      </c>
      <c r="F254" t="s">
        <v>60</v>
      </c>
      <c r="G254" t="s">
        <v>77</v>
      </c>
      <c r="H254">
        <f>SUMIFS(multi_cap_new_annual_comb!F:F,multi_cap_new_annual_comb!A:A,A254,multi_cap_new_annual_comb!B:B,B254,multi_cap_new_annual_comb!C:C,C254,multi_cap_new_annual_comb!E:E,"average",multi_cap_new_annual_comb!F:F,"&gt;0")*SUMIFS(mi_calc!D:D,mi_calc!A:A,VLOOKUP(C254,mapping!$B$2:$C$18,2,0),mi_calc!B:B,F254,mi_calc!C:C,"average")/1000</f>
        <v>0</v>
      </c>
      <c r="I254">
        <f>SUMIFS(multi_cap_new_annual_comb!G:G,multi_cap_new_annual_comb!A:A,A254,multi_cap_new_annual_comb!B:B,B254,multi_cap_new_annual_comb!C:C,C254,multi_cap_new_annual_comb!E:E,"average",multi_cap_new_annual_comb!G:G,"&gt;0")*SUMIFS(mi_calc!D:D,mi_calc!A:A,VLOOKUP(C254,mapping!$B$2:$C$18,2,0),mi_calc!B:B,F254,mi_calc!C:C,"average")/1000</f>
        <v>0</v>
      </c>
    </row>
    <row r="255" spans="1:9">
      <c r="A255">
        <v>2035</v>
      </c>
      <c r="B255" t="s">
        <v>21</v>
      </c>
      <c r="C255" t="s">
        <v>4</v>
      </c>
      <c r="D255" t="str">
        <f>VLOOKUP(C255,mapping!$B$2:$D$18,3,0)</f>
        <v>Biomass</v>
      </c>
      <c r="E255" t="s">
        <v>74</v>
      </c>
      <c r="F255" t="s">
        <v>48</v>
      </c>
      <c r="G255" t="s">
        <v>77</v>
      </c>
      <c r="H255">
        <f>SUMIFS(multi_cap_new_annual_comb!F:F,multi_cap_new_annual_comb!A:A,A255,multi_cap_new_annual_comb!B:B,B255,multi_cap_new_annual_comb!C:C,C255,multi_cap_new_annual_comb!E:E,"average",multi_cap_new_annual_comb!F:F,"&gt;0")*SUMIFS(mi_calc!D:D,mi_calc!A:A,VLOOKUP(C255,mapping!$B$2:$C$18,2,0),mi_calc!B:B,F255,mi_calc!C:C,"average")/1000</f>
        <v>2.7273943911413047E-13</v>
      </c>
      <c r="I255">
        <f>SUMIFS(multi_cap_new_annual_comb!G:G,multi_cap_new_annual_comb!A:A,A255,multi_cap_new_annual_comb!B:B,B255,multi_cap_new_annual_comb!C:C,C255,multi_cap_new_annual_comb!E:E,"average",multi_cap_new_annual_comb!G:G,"&gt;0")*SUMIFS(mi_calc!D:D,mi_calc!A:A,VLOOKUP(C255,mapping!$B$2:$C$18,2,0),mi_calc!B:B,F255,mi_calc!C:C,"average")/1000</f>
        <v>2.7273943911413047E-13</v>
      </c>
    </row>
    <row r="256" spans="1:9">
      <c r="A256">
        <v>2035</v>
      </c>
      <c r="B256" t="s">
        <v>21</v>
      </c>
      <c r="C256" t="s">
        <v>4</v>
      </c>
      <c r="D256" t="str">
        <f>VLOOKUP(C256,mapping!$B$2:$D$18,3,0)</f>
        <v>Biomass</v>
      </c>
      <c r="E256" t="s">
        <v>74</v>
      </c>
      <c r="F256" t="s">
        <v>62</v>
      </c>
      <c r="G256" t="s">
        <v>77</v>
      </c>
      <c r="H256">
        <f>SUMIFS(multi_cap_new_annual_comb!F:F,multi_cap_new_annual_comb!A:A,A256,multi_cap_new_annual_comb!B:B,B256,multi_cap_new_annual_comb!C:C,C256,multi_cap_new_annual_comb!E:E,"average",multi_cap_new_annual_comb!F:F,"&gt;0")*SUMIFS(mi_calc!D:D,mi_calc!A:A,VLOOKUP(C256,mapping!$B$2:$C$18,2,0),mi_calc!B:B,F256,mi_calc!C:C,"average")/1000</f>
        <v>0</v>
      </c>
      <c r="I256">
        <f>SUMIFS(multi_cap_new_annual_comb!G:G,multi_cap_new_annual_comb!A:A,A256,multi_cap_new_annual_comb!B:B,B256,multi_cap_new_annual_comb!C:C,C256,multi_cap_new_annual_comb!E:E,"average",multi_cap_new_annual_comb!G:G,"&gt;0")*SUMIFS(mi_calc!D:D,mi_calc!A:A,VLOOKUP(C256,mapping!$B$2:$C$18,2,0),mi_calc!B:B,F256,mi_calc!C:C,"average")/1000</f>
        <v>0</v>
      </c>
    </row>
    <row r="257" spans="1:9">
      <c r="A257">
        <v>2035</v>
      </c>
      <c r="B257" t="s">
        <v>21</v>
      </c>
      <c r="C257" t="s">
        <v>4</v>
      </c>
      <c r="D257" t="str">
        <f>VLOOKUP(C257,mapping!$B$2:$D$18,3,0)</f>
        <v>Biomass</v>
      </c>
      <c r="E257" t="s">
        <v>74</v>
      </c>
      <c r="F257" t="s">
        <v>63</v>
      </c>
      <c r="G257" t="s">
        <v>77</v>
      </c>
      <c r="H257">
        <f>SUMIFS(multi_cap_new_annual_comb!F:F,multi_cap_new_annual_comb!A:A,A257,multi_cap_new_annual_comb!B:B,B257,multi_cap_new_annual_comb!C:C,C257,multi_cap_new_annual_comb!E:E,"average",multi_cap_new_annual_comb!F:F,"&gt;0")*SUMIFS(mi_calc!D:D,mi_calc!A:A,VLOOKUP(C257,mapping!$B$2:$C$18,2,0),mi_calc!B:B,F257,mi_calc!C:C,"average")/1000</f>
        <v>0</v>
      </c>
      <c r="I257">
        <f>SUMIFS(multi_cap_new_annual_comb!G:G,multi_cap_new_annual_comb!A:A,A257,multi_cap_new_annual_comb!B:B,B257,multi_cap_new_annual_comb!C:C,C257,multi_cap_new_annual_comb!E:E,"average",multi_cap_new_annual_comb!G:G,"&gt;0")*SUMIFS(mi_calc!D:D,mi_calc!A:A,VLOOKUP(C257,mapping!$B$2:$C$18,2,0),mi_calc!B:B,F257,mi_calc!C:C,"average")/1000</f>
        <v>0</v>
      </c>
    </row>
    <row r="258" spans="1:9">
      <c r="A258">
        <v>2035</v>
      </c>
      <c r="B258" t="s">
        <v>21</v>
      </c>
      <c r="C258" t="s">
        <v>4</v>
      </c>
      <c r="D258" t="str">
        <f>VLOOKUP(C258,mapping!$B$2:$D$18,3,0)</f>
        <v>Biomass</v>
      </c>
      <c r="E258" t="s">
        <v>74</v>
      </c>
      <c r="F258" t="s">
        <v>45</v>
      </c>
      <c r="G258" t="s">
        <v>77</v>
      </c>
      <c r="H258">
        <f>SUMIFS(multi_cap_new_annual_comb!F:F,multi_cap_new_annual_comb!A:A,A258,multi_cap_new_annual_comb!B:B,B258,multi_cap_new_annual_comb!C:C,C258,multi_cap_new_annual_comb!E:E,"average",multi_cap_new_annual_comb!F:F,"&gt;0")*SUMIFS(mi_calc!D:D,mi_calc!A:A,VLOOKUP(C258,mapping!$B$2:$C$18,2,0),mi_calc!B:B,F258,mi_calc!C:C,"average")/1000</f>
        <v>0</v>
      </c>
      <c r="I258">
        <f>SUMIFS(multi_cap_new_annual_comb!G:G,multi_cap_new_annual_comb!A:A,A258,multi_cap_new_annual_comb!B:B,B258,multi_cap_new_annual_comb!C:C,C258,multi_cap_new_annual_comb!E:E,"average",multi_cap_new_annual_comb!G:G,"&gt;0")*SUMIFS(mi_calc!D:D,mi_calc!A:A,VLOOKUP(C258,mapping!$B$2:$C$18,2,0),mi_calc!B:B,F258,mi_calc!C:C,"average")/1000</f>
        <v>0</v>
      </c>
    </row>
    <row r="259" spans="1:9">
      <c r="A259">
        <v>2035</v>
      </c>
      <c r="B259" t="s">
        <v>21</v>
      </c>
      <c r="C259" t="s">
        <v>4</v>
      </c>
      <c r="D259" t="str">
        <f>VLOOKUP(C259,mapping!$B$2:$D$18,3,0)</f>
        <v>Biomass</v>
      </c>
      <c r="E259" t="s">
        <v>74</v>
      </c>
      <c r="F259" t="s">
        <v>58</v>
      </c>
      <c r="G259" t="s">
        <v>77</v>
      </c>
      <c r="H259">
        <f>SUMIFS(multi_cap_new_annual_comb!F:F,multi_cap_new_annual_comb!A:A,A259,multi_cap_new_annual_comb!B:B,B259,multi_cap_new_annual_comb!C:C,C259,multi_cap_new_annual_comb!E:E,"average",multi_cap_new_annual_comb!F:F,"&gt;0")*SUMIFS(mi_calc!D:D,mi_calc!A:A,VLOOKUP(C259,mapping!$B$2:$C$18,2,0),mi_calc!B:B,F259,mi_calc!C:C,"average")/1000</f>
        <v>0</v>
      </c>
      <c r="I259">
        <f>SUMIFS(multi_cap_new_annual_comb!G:G,multi_cap_new_annual_comb!A:A,A259,multi_cap_new_annual_comb!B:B,B259,multi_cap_new_annual_comb!C:C,C259,multi_cap_new_annual_comb!E:E,"average",multi_cap_new_annual_comb!G:G,"&gt;0")*SUMIFS(mi_calc!D:D,mi_calc!A:A,VLOOKUP(C259,mapping!$B$2:$C$18,2,0),mi_calc!B:B,F259,mi_calc!C:C,"average")/1000</f>
        <v>0</v>
      </c>
    </row>
    <row r="260" spans="1:9">
      <c r="A260">
        <v>2035</v>
      </c>
      <c r="B260" t="s">
        <v>21</v>
      </c>
      <c r="C260" t="s">
        <v>4</v>
      </c>
      <c r="D260" t="str">
        <f>VLOOKUP(C260,mapping!$B$2:$D$18,3,0)</f>
        <v>Biomass</v>
      </c>
      <c r="E260" t="s">
        <v>74</v>
      </c>
      <c r="F260" t="s">
        <v>53</v>
      </c>
      <c r="G260" t="s">
        <v>77</v>
      </c>
      <c r="H260">
        <f>SUMIFS(multi_cap_new_annual_comb!F:F,multi_cap_new_annual_comb!A:A,A260,multi_cap_new_annual_comb!B:B,B260,multi_cap_new_annual_comb!C:C,C260,multi_cap_new_annual_comb!E:E,"average",multi_cap_new_annual_comb!F:F,"&gt;0")*SUMIFS(mi_calc!D:D,mi_calc!A:A,VLOOKUP(C260,mapping!$B$2:$C$18,2,0),mi_calc!B:B,F260,mi_calc!C:C,"average")/1000</f>
        <v>2.2447396319917476E-9</v>
      </c>
      <c r="I260">
        <f>SUMIFS(multi_cap_new_annual_comb!G:G,multi_cap_new_annual_comb!A:A,A260,multi_cap_new_annual_comb!B:B,B260,multi_cap_new_annual_comb!C:C,C260,multi_cap_new_annual_comb!E:E,"average",multi_cap_new_annual_comb!G:G,"&gt;0")*SUMIFS(mi_calc!D:D,mi_calc!A:A,VLOOKUP(C260,mapping!$B$2:$C$18,2,0),mi_calc!B:B,F260,mi_calc!C:C,"average")/1000</f>
        <v>2.2447396319917476E-9</v>
      </c>
    </row>
    <row r="261" spans="1:9">
      <c r="A261">
        <v>2035</v>
      </c>
      <c r="B261" t="s">
        <v>21</v>
      </c>
      <c r="C261" t="s">
        <v>4</v>
      </c>
      <c r="D261" t="str">
        <f>VLOOKUP(C261,mapping!$B$2:$D$18,3,0)</f>
        <v>Biomass</v>
      </c>
      <c r="E261" t="s">
        <v>74</v>
      </c>
      <c r="F261" t="s">
        <v>64</v>
      </c>
      <c r="G261" t="s">
        <v>77</v>
      </c>
      <c r="H261">
        <f>SUMIFS(multi_cap_new_annual_comb!F:F,multi_cap_new_annual_comb!A:A,A261,multi_cap_new_annual_comb!B:B,B261,multi_cap_new_annual_comb!C:C,C261,multi_cap_new_annual_comb!E:E,"average",multi_cap_new_annual_comb!F:F,"&gt;0")*SUMIFS(mi_calc!D:D,mi_calc!A:A,VLOOKUP(C261,mapping!$B$2:$C$18,2,0),mi_calc!B:B,F261,mi_calc!C:C,"average")/1000</f>
        <v>0</v>
      </c>
      <c r="I261">
        <f>SUMIFS(multi_cap_new_annual_comb!G:G,multi_cap_new_annual_comb!A:A,A261,multi_cap_new_annual_comb!B:B,B261,multi_cap_new_annual_comb!C:C,C261,multi_cap_new_annual_comb!E:E,"average",multi_cap_new_annual_comb!G:G,"&gt;0")*SUMIFS(mi_calc!D:D,mi_calc!A:A,VLOOKUP(C261,mapping!$B$2:$C$18,2,0),mi_calc!B:B,F261,mi_calc!C:C,"average")/1000</f>
        <v>0</v>
      </c>
    </row>
    <row r="262" spans="1:9">
      <c r="A262">
        <v>2035</v>
      </c>
      <c r="B262" t="s">
        <v>21</v>
      </c>
      <c r="C262" t="s">
        <v>4</v>
      </c>
      <c r="D262" t="str">
        <f>VLOOKUP(C262,mapping!$B$2:$D$18,3,0)</f>
        <v>Biomass</v>
      </c>
      <c r="E262" t="s">
        <v>74</v>
      </c>
      <c r="F262" t="s">
        <v>49</v>
      </c>
      <c r="G262" t="s">
        <v>77</v>
      </c>
      <c r="H262">
        <f>SUMIFS(multi_cap_new_annual_comb!F:F,multi_cap_new_annual_comb!A:A,A262,multi_cap_new_annual_comb!B:B,B262,multi_cap_new_annual_comb!C:C,C262,multi_cap_new_annual_comb!E:E,"average",multi_cap_new_annual_comb!F:F,"&gt;0")*SUMIFS(mi_calc!D:D,mi_calc!A:A,VLOOKUP(C262,mapping!$B$2:$C$18,2,0),mi_calc!B:B,F262,mi_calc!C:C,"average")/1000</f>
        <v>0</v>
      </c>
      <c r="I262">
        <f>SUMIFS(multi_cap_new_annual_comb!G:G,multi_cap_new_annual_comb!A:A,A262,multi_cap_new_annual_comb!B:B,B262,multi_cap_new_annual_comb!C:C,C262,multi_cap_new_annual_comb!E:E,"average",multi_cap_new_annual_comb!G:G,"&gt;0")*SUMIFS(mi_calc!D:D,mi_calc!A:A,VLOOKUP(C262,mapping!$B$2:$C$18,2,0),mi_calc!B:B,F262,mi_calc!C:C,"average")/1000</f>
        <v>0</v>
      </c>
    </row>
    <row r="263" spans="1:9">
      <c r="A263">
        <v>2035</v>
      </c>
      <c r="B263" t="s">
        <v>21</v>
      </c>
      <c r="C263" t="s">
        <v>4</v>
      </c>
      <c r="D263" t="str">
        <f>VLOOKUP(C263,mapping!$B$2:$D$18,3,0)</f>
        <v>Biomass</v>
      </c>
      <c r="E263" t="s">
        <v>74</v>
      </c>
      <c r="F263" t="s">
        <v>65</v>
      </c>
      <c r="G263" t="s">
        <v>77</v>
      </c>
      <c r="H263">
        <f>SUMIFS(multi_cap_new_annual_comb!F:F,multi_cap_new_annual_comb!A:A,A263,multi_cap_new_annual_comb!B:B,B263,multi_cap_new_annual_comb!C:C,C263,multi_cap_new_annual_comb!E:E,"average",multi_cap_new_annual_comb!F:F,"&gt;0")*SUMIFS(mi_calc!D:D,mi_calc!A:A,VLOOKUP(C263,mapping!$B$2:$C$18,2,0),mi_calc!B:B,F263,mi_calc!C:C,"average")/1000</f>
        <v>0</v>
      </c>
      <c r="I263">
        <f>SUMIFS(multi_cap_new_annual_comb!G:G,multi_cap_new_annual_comb!A:A,A263,multi_cap_new_annual_comb!B:B,B263,multi_cap_new_annual_comb!C:C,C263,multi_cap_new_annual_comb!E:E,"average",multi_cap_new_annual_comb!G:G,"&gt;0")*SUMIFS(mi_calc!D:D,mi_calc!A:A,VLOOKUP(C263,mapping!$B$2:$C$18,2,0),mi_calc!B:B,F263,mi_calc!C:C,"average")/1000</f>
        <v>0</v>
      </c>
    </row>
    <row r="264" spans="1:9">
      <c r="A264">
        <v>2035</v>
      </c>
      <c r="B264" t="s">
        <v>21</v>
      </c>
      <c r="C264" t="s">
        <v>4</v>
      </c>
      <c r="D264" t="str">
        <f>VLOOKUP(C264,mapping!$B$2:$D$18,3,0)</f>
        <v>Biomass</v>
      </c>
      <c r="E264" t="s">
        <v>74</v>
      </c>
      <c r="F264" t="s">
        <v>68</v>
      </c>
      <c r="G264" t="s">
        <v>77</v>
      </c>
      <c r="H264">
        <f>SUMIFS(multi_cap_new_annual_comb!F:F,multi_cap_new_annual_comb!A:A,A264,multi_cap_new_annual_comb!B:B,B264,multi_cap_new_annual_comb!C:C,C264,multi_cap_new_annual_comb!E:E,"average",multi_cap_new_annual_comb!F:F,"&gt;0")*SUMIFS(mi_calc!D:D,mi_calc!A:A,VLOOKUP(C264,mapping!$B$2:$C$18,2,0),mi_calc!B:B,F264,mi_calc!C:C,"average")/1000</f>
        <v>0</v>
      </c>
      <c r="I264">
        <f>SUMIFS(multi_cap_new_annual_comb!G:G,multi_cap_new_annual_comb!A:A,A264,multi_cap_new_annual_comb!B:B,B264,multi_cap_new_annual_comb!C:C,C264,multi_cap_new_annual_comb!E:E,"average",multi_cap_new_annual_comb!G:G,"&gt;0")*SUMIFS(mi_calc!D:D,mi_calc!A:A,VLOOKUP(C264,mapping!$B$2:$C$18,2,0),mi_calc!B:B,F264,mi_calc!C:C,"average")/1000</f>
        <v>0</v>
      </c>
    </row>
    <row r="265" spans="1:9">
      <c r="A265">
        <v>2035</v>
      </c>
      <c r="B265" t="s">
        <v>21</v>
      </c>
      <c r="C265" t="s">
        <v>4</v>
      </c>
      <c r="D265" t="str">
        <f>VLOOKUP(C265,mapping!$B$2:$D$18,3,0)</f>
        <v>Biomass</v>
      </c>
      <c r="E265" t="s">
        <v>74</v>
      </c>
      <c r="F265" t="s">
        <v>57</v>
      </c>
      <c r="G265" t="s">
        <v>77</v>
      </c>
      <c r="H265">
        <f>SUMIFS(multi_cap_new_annual_comb!F:F,multi_cap_new_annual_comb!A:A,A265,multi_cap_new_annual_comb!B:B,B265,multi_cap_new_annual_comb!C:C,C265,multi_cap_new_annual_comb!E:E,"average",multi_cap_new_annual_comb!F:F,"&gt;0")*SUMIFS(mi_calc!D:D,mi_calc!A:A,VLOOKUP(C265,mapping!$B$2:$C$18,2,0),mi_calc!B:B,F265,mi_calc!C:C,"average")/1000</f>
        <v>0</v>
      </c>
      <c r="I265">
        <f>SUMIFS(multi_cap_new_annual_comb!G:G,multi_cap_new_annual_comb!A:A,A265,multi_cap_new_annual_comb!B:B,B265,multi_cap_new_annual_comb!C:C,C265,multi_cap_new_annual_comb!E:E,"average",multi_cap_new_annual_comb!G:G,"&gt;0")*SUMIFS(mi_calc!D:D,mi_calc!A:A,VLOOKUP(C265,mapping!$B$2:$C$18,2,0),mi_calc!B:B,F265,mi_calc!C:C,"average")/1000</f>
        <v>0</v>
      </c>
    </row>
    <row r="266" spans="1:9">
      <c r="A266">
        <v>2035</v>
      </c>
      <c r="B266" t="s">
        <v>33</v>
      </c>
      <c r="C266" t="s">
        <v>4</v>
      </c>
      <c r="D266" t="str">
        <f>VLOOKUP(C266,mapping!$B$2:$D$18,3,0)</f>
        <v>Biomass</v>
      </c>
      <c r="E266" t="s">
        <v>74</v>
      </c>
      <c r="F266" t="s">
        <v>51</v>
      </c>
      <c r="G266" t="s">
        <v>77</v>
      </c>
      <c r="H266">
        <f>SUMIFS(multi_cap_new_annual_comb!F:F,multi_cap_new_annual_comb!A:A,A266,multi_cap_new_annual_comb!B:B,B266,multi_cap_new_annual_comb!C:C,C266,multi_cap_new_annual_comb!E:E,"average",multi_cap_new_annual_comb!F:F,"&gt;0")*SUMIFS(mi_calc!D:D,mi_calc!A:A,VLOOKUP(C266,mapping!$B$2:$C$18,2,0),mi_calc!B:B,F266,mi_calc!C:C,"average")/1000</f>
        <v>1.32159187950455E-2</v>
      </c>
      <c r="I266">
        <f>SUMIFS(multi_cap_new_annual_comb!G:G,multi_cap_new_annual_comb!A:A,A266,multi_cap_new_annual_comb!B:B,B266,multi_cap_new_annual_comb!C:C,C266,multi_cap_new_annual_comb!E:E,"average",multi_cap_new_annual_comb!G:G,"&gt;0")*SUMIFS(mi_calc!D:D,mi_calc!A:A,VLOOKUP(C266,mapping!$B$2:$C$18,2,0),mi_calc!B:B,F266,mi_calc!C:C,"average")/1000</f>
        <v>1.32159187950455E-2</v>
      </c>
    </row>
    <row r="267" spans="1:9">
      <c r="A267">
        <v>2035</v>
      </c>
      <c r="B267" t="s">
        <v>33</v>
      </c>
      <c r="C267" t="s">
        <v>4</v>
      </c>
      <c r="D267" t="str">
        <f>VLOOKUP(C267,mapping!$B$2:$D$18,3,0)</f>
        <v>Biomass</v>
      </c>
      <c r="E267" t="s">
        <v>74</v>
      </c>
      <c r="F267" t="s">
        <v>66</v>
      </c>
      <c r="G267" t="s">
        <v>77</v>
      </c>
      <c r="H267">
        <f>SUMIFS(multi_cap_new_annual_comb!F:F,multi_cap_new_annual_comb!A:A,A267,multi_cap_new_annual_comb!B:B,B267,multi_cap_new_annual_comb!C:C,C267,multi_cap_new_annual_comb!E:E,"average",multi_cap_new_annual_comb!F:F,"&gt;0")*SUMIFS(mi_calc!D:D,mi_calc!A:A,VLOOKUP(C267,mapping!$B$2:$C$18,2,0),mi_calc!B:B,F267,mi_calc!C:C,"average")/1000</f>
        <v>0</v>
      </c>
      <c r="I267">
        <f>SUMIFS(multi_cap_new_annual_comb!G:G,multi_cap_new_annual_comb!A:A,A267,multi_cap_new_annual_comb!B:B,B267,multi_cap_new_annual_comb!C:C,C267,multi_cap_new_annual_comb!E:E,"average",multi_cap_new_annual_comb!G:G,"&gt;0")*SUMIFS(mi_calc!D:D,mi_calc!A:A,VLOOKUP(C267,mapping!$B$2:$C$18,2,0),mi_calc!B:B,F267,mi_calc!C:C,"average")/1000</f>
        <v>0</v>
      </c>
    </row>
    <row r="268" spans="1:9">
      <c r="A268">
        <v>2035</v>
      </c>
      <c r="B268" t="s">
        <v>33</v>
      </c>
      <c r="C268" t="s">
        <v>4</v>
      </c>
      <c r="D268" t="str">
        <f>VLOOKUP(C268,mapping!$B$2:$D$18,3,0)</f>
        <v>Biomass</v>
      </c>
      <c r="E268" t="s">
        <v>74</v>
      </c>
      <c r="F268" t="s">
        <v>54</v>
      </c>
      <c r="G268" t="s">
        <v>77</v>
      </c>
      <c r="H268">
        <f>SUMIFS(multi_cap_new_annual_comb!F:F,multi_cap_new_annual_comb!A:A,A268,multi_cap_new_annual_comb!B:B,B268,multi_cap_new_annual_comb!C:C,C268,multi_cap_new_annual_comb!E:E,"average",multi_cap_new_annual_comb!F:F,"&gt;0")*SUMIFS(mi_calc!D:D,mi_calc!A:A,VLOOKUP(C268,mapping!$B$2:$C$18,2,0),mi_calc!B:B,F268,mi_calc!C:C,"average")/1000</f>
        <v>0.32536575464263939</v>
      </c>
      <c r="I268">
        <f>SUMIFS(multi_cap_new_annual_comb!G:G,multi_cap_new_annual_comb!A:A,A268,multi_cap_new_annual_comb!B:B,B268,multi_cap_new_annual_comb!C:C,C268,multi_cap_new_annual_comb!E:E,"average",multi_cap_new_annual_comb!G:G,"&gt;0")*SUMIFS(mi_calc!D:D,mi_calc!A:A,VLOOKUP(C268,mapping!$B$2:$C$18,2,0),mi_calc!B:B,F268,mi_calc!C:C,"average")/1000</f>
        <v>0.32536575464263939</v>
      </c>
    </row>
    <row r="269" spans="1:9">
      <c r="A269">
        <v>2035</v>
      </c>
      <c r="B269" t="s">
        <v>33</v>
      </c>
      <c r="C269" t="s">
        <v>4</v>
      </c>
      <c r="D269" t="str">
        <f>VLOOKUP(C269,mapping!$B$2:$D$18,3,0)</f>
        <v>Biomass</v>
      </c>
      <c r="E269" t="s">
        <v>74</v>
      </c>
      <c r="F269" t="s">
        <v>46</v>
      </c>
      <c r="G269" t="s">
        <v>77</v>
      </c>
      <c r="H269">
        <f>SUMIFS(multi_cap_new_annual_comb!F:F,multi_cap_new_annual_comb!A:A,A269,multi_cap_new_annual_comb!B:B,B269,multi_cap_new_annual_comb!C:C,C269,multi_cap_new_annual_comb!E:E,"average",multi_cap_new_annual_comb!F:F,"&gt;0")*SUMIFS(mi_calc!D:D,mi_calc!A:A,VLOOKUP(C269,mapping!$B$2:$C$18,2,0),mi_calc!B:B,F269,mi_calc!C:C,"average")/1000</f>
        <v>0</v>
      </c>
      <c r="I269">
        <f>SUMIFS(multi_cap_new_annual_comb!G:G,multi_cap_new_annual_comb!A:A,A269,multi_cap_new_annual_comb!B:B,B269,multi_cap_new_annual_comb!C:C,C269,multi_cap_new_annual_comb!E:E,"average",multi_cap_new_annual_comb!G:G,"&gt;0")*SUMIFS(mi_calc!D:D,mi_calc!A:A,VLOOKUP(C269,mapping!$B$2:$C$18,2,0),mi_calc!B:B,F269,mi_calc!C:C,"average")/1000</f>
        <v>0</v>
      </c>
    </row>
    <row r="270" spans="1:9">
      <c r="A270">
        <v>2035</v>
      </c>
      <c r="B270" t="s">
        <v>33</v>
      </c>
      <c r="C270" t="s">
        <v>4</v>
      </c>
      <c r="D270" t="str">
        <f>VLOOKUP(C270,mapping!$B$2:$D$18,3,0)</f>
        <v>Biomass</v>
      </c>
      <c r="E270" t="s">
        <v>74</v>
      </c>
      <c r="F270" t="s">
        <v>50</v>
      </c>
      <c r="G270" t="s">
        <v>77</v>
      </c>
      <c r="H270">
        <f>SUMIFS(multi_cap_new_annual_comb!F:F,multi_cap_new_annual_comb!A:A,A270,multi_cap_new_annual_comb!B:B,B270,multi_cap_new_annual_comb!C:C,C270,multi_cap_new_annual_comb!E:E,"average",multi_cap_new_annual_comb!F:F,"&gt;0")*SUMIFS(mi_calc!D:D,mi_calc!A:A,VLOOKUP(C270,mapping!$B$2:$C$18,2,0),mi_calc!B:B,F270,mi_calc!C:C,"average")/1000</f>
        <v>6.0657678572131907E-3</v>
      </c>
      <c r="I270">
        <f>SUMIFS(multi_cap_new_annual_comb!G:G,multi_cap_new_annual_comb!A:A,A270,multi_cap_new_annual_comb!B:B,B270,multi_cap_new_annual_comb!C:C,C270,multi_cap_new_annual_comb!E:E,"average",multi_cap_new_annual_comb!G:G,"&gt;0")*SUMIFS(mi_calc!D:D,mi_calc!A:A,VLOOKUP(C270,mapping!$B$2:$C$18,2,0),mi_calc!B:B,F270,mi_calc!C:C,"average")/1000</f>
        <v>6.0657678572131907E-3</v>
      </c>
    </row>
    <row r="271" spans="1:9">
      <c r="A271">
        <v>2035</v>
      </c>
      <c r="B271" t="s">
        <v>33</v>
      </c>
      <c r="C271" t="s">
        <v>4</v>
      </c>
      <c r="D271" t="str">
        <f>VLOOKUP(C271,mapping!$B$2:$D$18,3,0)</f>
        <v>Biomass</v>
      </c>
      <c r="E271" t="s">
        <v>74</v>
      </c>
      <c r="F271" t="s">
        <v>61</v>
      </c>
      <c r="G271" t="s">
        <v>77</v>
      </c>
      <c r="H271">
        <f>SUMIFS(multi_cap_new_annual_comb!F:F,multi_cap_new_annual_comb!A:A,A271,multi_cap_new_annual_comb!B:B,B271,multi_cap_new_annual_comb!C:C,C271,multi_cap_new_annual_comb!E:E,"average",multi_cap_new_annual_comb!F:F,"&gt;0")*SUMIFS(mi_calc!D:D,mi_calc!A:A,VLOOKUP(C271,mapping!$B$2:$C$18,2,0),mi_calc!B:B,F271,mi_calc!C:C,"average")/1000</f>
        <v>0</v>
      </c>
      <c r="I271">
        <f>SUMIFS(multi_cap_new_annual_comb!G:G,multi_cap_new_annual_comb!A:A,A271,multi_cap_new_annual_comb!B:B,B271,multi_cap_new_annual_comb!C:C,C271,multi_cap_new_annual_comb!E:E,"average",multi_cap_new_annual_comb!G:G,"&gt;0")*SUMIFS(mi_calc!D:D,mi_calc!A:A,VLOOKUP(C271,mapping!$B$2:$C$18,2,0),mi_calc!B:B,F271,mi_calc!C:C,"average")/1000</f>
        <v>0</v>
      </c>
    </row>
    <row r="272" spans="1:9">
      <c r="A272">
        <v>2035</v>
      </c>
      <c r="B272" t="s">
        <v>33</v>
      </c>
      <c r="C272" t="s">
        <v>4</v>
      </c>
      <c r="D272" t="str">
        <f>VLOOKUP(C272,mapping!$B$2:$D$18,3,0)</f>
        <v>Biomass</v>
      </c>
      <c r="E272" t="s">
        <v>74</v>
      </c>
      <c r="F272" t="s">
        <v>67</v>
      </c>
      <c r="G272" t="s">
        <v>77</v>
      </c>
      <c r="H272">
        <f>SUMIFS(multi_cap_new_annual_comb!F:F,multi_cap_new_annual_comb!A:A,A272,multi_cap_new_annual_comb!B:B,B272,multi_cap_new_annual_comb!C:C,C272,multi_cap_new_annual_comb!E:E,"average",multi_cap_new_annual_comb!F:F,"&gt;0")*SUMIFS(mi_calc!D:D,mi_calc!A:A,VLOOKUP(C272,mapping!$B$2:$C$18,2,0),mi_calc!B:B,F272,mi_calc!C:C,"average")/1000</f>
        <v>0</v>
      </c>
      <c r="I272">
        <f>SUMIFS(multi_cap_new_annual_comb!G:G,multi_cap_new_annual_comb!A:A,A272,multi_cap_new_annual_comb!B:B,B272,multi_cap_new_annual_comb!C:C,C272,multi_cap_new_annual_comb!E:E,"average",multi_cap_new_annual_comb!G:G,"&gt;0")*SUMIFS(mi_calc!D:D,mi_calc!A:A,VLOOKUP(C272,mapping!$B$2:$C$18,2,0),mi_calc!B:B,F272,mi_calc!C:C,"average")/1000</f>
        <v>0</v>
      </c>
    </row>
    <row r="273" spans="1:9">
      <c r="A273">
        <v>2035</v>
      </c>
      <c r="B273" t="s">
        <v>33</v>
      </c>
      <c r="C273" t="s">
        <v>4</v>
      </c>
      <c r="D273" t="str">
        <f>VLOOKUP(C273,mapping!$B$2:$D$18,3,0)</f>
        <v>Biomass</v>
      </c>
      <c r="E273" t="s">
        <v>74</v>
      </c>
      <c r="F273" t="s">
        <v>52</v>
      </c>
      <c r="G273" t="s">
        <v>77</v>
      </c>
      <c r="H273">
        <f>SUMIFS(multi_cap_new_annual_comb!F:F,multi_cap_new_annual_comb!A:A,A273,multi_cap_new_annual_comb!B:B,B273,multi_cap_new_annual_comb!C:C,C273,multi_cap_new_annual_comb!E:E,"average",multi_cap_new_annual_comb!F:F,"&gt;0")*SUMIFS(mi_calc!D:D,mi_calc!A:A,VLOOKUP(C273,mapping!$B$2:$C$18,2,0),mi_calc!B:B,F273,mi_calc!C:C,"average")/1000</f>
        <v>0</v>
      </c>
      <c r="I273">
        <f>SUMIFS(multi_cap_new_annual_comb!G:G,multi_cap_new_annual_comb!A:A,A273,multi_cap_new_annual_comb!B:B,B273,multi_cap_new_annual_comb!C:C,C273,multi_cap_new_annual_comb!E:E,"average",multi_cap_new_annual_comb!G:G,"&gt;0")*SUMIFS(mi_calc!D:D,mi_calc!A:A,VLOOKUP(C273,mapping!$B$2:$C$18,2,0),mi_calc!B:B,F273,mi_calc!C:C,"average")/1000</f>
        <v>0</v>
      </c>
    </row>
    <row r="274" spans="1:9">
      <c r="A274">
        <v>2035</v>
      </c>
      <c r="B274" t="s">
        <v>33</v>
      </c>
      <c r="C274" t="s">
        <v>4</v>
      </c>
      <c r="D274" t="str">
        <f>VLOOKUP(C274,mapping!$B$2:$D$18,3,0)</f>
        <v>Biomass</v>
      </c>
      <c r="E274" t="s">
        <v>74</v>
      </c>
      <c r="F274" t="s">
        <v>56</v>
      </c>
      <c r="G274" t="s">
        <v>77</v>
      </c>
      <c r="H274">
        <f>SUMIFS(multi_cap_new_annual_comb!F:F,multi_cap_new_annual_comb!A:A,A274,multi_cap_new_annual_comb!B:B,B274,multi_cap_new_annual_comb!C:C,C274,multi_cap_new_annual_comb!E:E,"average",multi_cap_new_annual_comb!F:F,"&gt;0")*SUMIFS(mi_calc!D:D,mi_calc!A:A,VLOOKUP(C274,mapping!$B$2:$C$18,2,0),mi_calc!B:B,F274,mi_calc!C:C,"average")/1000</f>
        <v>0</v>
      </c>
      <c r="I274">
        <f>SUMIFS(multi_cap_new_annual_comb!G:G,multi_cap_new_annual_comb!A:A,A274,multi_cap_new_annual_comb!B:B,B274,multi_cap_new_annual_comb!C:C,C274,multi_cap_new_annual_comb!E:E,"average",multi_cap_new_annual_comb!G:G,"&gt;0")*SUMIFS(mi_calc!D:D,mi_calc!A:A,VLOOKUP(C274,mapping!$B$2:$C$18,2,0),mi_calc!B:B,F274,mi_calc!C:C,"average")/1000</f>
        <v>0</v>
      </c>
    </row>
    <row r="275" spans="1:9">
      <c r="A275">
        <v>2035</v>
      </c>
      <c r="B275" t="s">
        <v>33</v>
      </c>
      <c r="C275" t="s">
        <v>4</v>
      </c>
      <c r="D275" t="str">
        <f>VLOOKUP(C275,mapping!$B$2:$D$18,3,0)</f>
        <v>Biomass</v>
      </c>
      <c r="E275" t="s">
        <v>74</v>
      </c>
      <c r="F275" t="s">
        <v>59</v>
      </c>
      <c r="G275" t="s">
        <v>77</v>
      </c>
      <c r="H275">
        <f>SUMIFS(multi_cap_new_annual_comb!F:F,multi_cap_new_annual_comb!A:A,A275,multi_cap_new_annual_comb!B:B,B275,multi_cap_new_annual_comb!C:C,C275,multi_cap_new_annual_comb!E:E,"average",multi_cap_new_annual_comb!F:F,"&gt;0")*SUMIFS(mi_calc!D:D,mi_calc!A:A,VLOOKUP(C275,mapping!$B$2:$C$18,2,0),mi_calc!B:B,F275,mi_calc!C:C,"average")/1000</f>
        <v>0</v>
      </c>
      <c r="I275">
        <f>SUMIFS(multi_cap_new_annual_comb!G:G,multi_cap_new_annual_comb!A:A,A275,multi_cap_new_annual_comb!B:B,B275,multi_cap_new_annual_comb!C:C,C275,multi_cap_new_annual_comb!E:E,"average",multi_cap_new_annual_comb!G:G,"&gt;0")*SUMIFS(mi_calc!D:D,mi_calc!A:A,VLOOKUP(C275,mapping!$B$2:$C$18,2,0),mi_calc!B:B,F275,mi_calc!C:C,"average")/1000</f>
        <v>0</v>
      </c>
    </row>
    <row r="276" spans="1:9">
      <c r="A276">
        <v>2035</v>
      </c>
      <c r="B276" t="s">
        <v>33</v>
      </c>
      <c r="C276" t="s">
        <v>4</v>
      </c>
      <c r="D276" t="str">
        <f>VLOOKUP(C276,mapping!$B$2:$D$18,3,0)</f>
        <v>Biomass</v>
      </c>
      <c r="E276" t="s">
        <v>74</v>
      </c>
      <c r="F276" t="s">
        <v>55</v>
      </c>
      <c r="G276" t="s">
        <v>77</v>
      </c>
      <c r="H276">
        <f>SUMIFS(multi_cap_new_annual_comb!F:F,multi_cap_new_annual_comb!A:A,A276,multi_cap_new_annual_comb!B:B,B276,multi_cap_new_annual_comb!C:C,C276,multi_cap_new_annual_comb!E:E,"average",multi_cap_new_annual_comb!F:F,"&gt;0")*SUMIFS(mi_calc!D:D,mi_calc!A:A,VLOOKUP(C276,mapping!$B$2:$C$18,2,0),mi_calc!B:B,F276,mi_calc!C:C,"average")/1000</f>
        <v>1.4740832502166134E-3</v>
      </c>
      <c r="I276">
        <f>SUMIFS(multi_cap_new_annual_comb!G:G,multi_cap_new_annual_comb!A:A,A276,multi_cap_new_annual_comb!B:B,B276,multi_cap_new_annual_comb!C:C,C276,multi_cap_new_annual_comb!E:E,"average",multi_cap_new_annual_comb!G:G,"&gt;0")*SUMIFS(mi_calc!D:D,mi_calc!A:A,VLOOKUP(C276,mapping!$B$2:$C$18,2,0),mi_calc!B:B,F276,mi_calc!C:C,"average")/1000</f>
        <v>1.4740832502166134E-3</v>
      </c>
    </row>
    <row r="277" spans="1:9">
      <c r="A277">
        <v>2035</v>
      </c>
      <c r="B277" t="s">
        <v>33</v>
      </c>
      <c r="C277" t="s">
        <v>4</v>
      </c>
      <c r="D277" t="str">
        <f>VLOOKUP(C277,mapping!$B$2:$D$18,3,0)</f>
        <v>Biomass</v>
      </c>
      <c r="E277" t="s">
        <v>74</v>
      </c>
      <c r="F277" t="s">
        <v>47</v>
      </c>
      <c r="G277" t="s">
        <v>77</v>
      </c>
      <c r="H277">
        <f>SUMIFS(multi_cap_new_annual_comb!F:F,multi_cap_new_annual_comb!A:A,A277,multi_cap_new_annual_comb!B:B,B277,multi_cap_new_annual_comb!C:C,C277,multi_cap_new_annual_comb!E:E,"average",multi_cap_new_annual_comb!F:F,"&gt;0")*SUMIFS(mi_calc!D:D,mi_calc!A:A,VLOOKUP(C277,mapping!$B$2:$C$18,2,0),mi_calc!B:B,F277,mi_calc!C:C,"average")/1000</f>
        <v>0</v>
      </c>
      <c r="I277">
        <f>SUMIFS(multi_cap_new_annual_comb!G:G,multi_cap_new_annual_comb!A:A,A277,multi_cap_new_annual_comb!B:B,B277,multi_cap_new_annual_comb!C:C,C277,multi_cap_new_annual_comb!E:E,"average",multi_cap_new_annual_comb!G:G,"&gt;0")*SUMIFS(mi_calc!D:D,mi_calc!A:A,VLOOKUP(C277,mapping!$B$2:$C$18,2,0),mi_calc!B:B,F277,mi_calc!C:C,"average")/1000</f>
        <v>0</v>
      </c>
    </row>
    <row r="278" spans="1:9">
      <c r="A278">
        <v>2035</v>
      </c>
      <c r="B278" t="s">
        <v>33</v>
      </c>
      <c r="C278" t="s">
        <v>4</v>
      </c>
      <c r="D278" t="str">
        <f>VLOOKUP(C278,mapping!$B$2:$D$18,3,0)</f>
        <v>Biomass</v>
      </c>
      <c r="E278" t="s">
        <v>74</v>
      </c>
      <c r="F278" t="s">
        <v>60</v>
      </c>
      <c r="G278" t="s">
        <v>77</v>
      </c>
      <c r="H278">
        <f>SUMIFS(multi_cap_new_annual_comb!F:F,multi_cap_new_annual_comb!A:A,A278,multi_cap_new_annual_comb!B:B,B278,multi_cap_new_annual_comb!C:C,C278,multi_cap_new_annual_comb!E:E,"average",multi_cap_new_annual_comb!F:F,"&gt;0")*SUMIFS(mi_calc!D:D,mi_calc!A:A,VLOOKUP(C278,mapping!$B$2:$C$18,2,0),mi_calc!B:B,F278,mi_calc!C:C,"average")/1000</f>
        <v>0</v>
      </c>
      <c r="I278">
        <f>SUMIFS(multi_cap_new_annual_comb!G:G,multi_cap_new_annual_comb!A:A,A278,multi_cap_new_annual_comb!B:B,B278,multi_cap_new_annual_comb!C:C,C278,multi_cap_new_annual_comb!E:E,"average",multi_cap_new_annual_comb!G:G,"&gt;0")*SUMIFS(mi_calc!D:D,mi_calc!A:A,VLOOKUP(C278,mapping!$B$2:$C$18,2,0),mi_calc!B:B,F278,mi_calc!C:C,"average")/1000</f>
        <v>0</v>
      </c>
    </row>
    <row r="279" spans="1:9">
      <c r="A279">
        <v>2035</v>
      </c>
      <c r="B279" t="s">
        <v>33</v>
      </c>
      <c r="C279" t="s">
        <v>4</v>
      </c>
      <c r="D279" t="str">
        <f>VLOOKUP(C279,mapping!$B$2:$D$18,3,0)</f>
        <v>Biomass</v>
      </c>
      <c r="E279" t="s">
        <v>74</v>
      </c>
      <c r="F279" t="s">
        <v>48</v>
      </c>
      <c r="G279" t="s">
        <v>77</v>
      </c>
      <c r="H279">
        <f>SUMIFS(multi_cap_new_annual_comb!F:F,multi_cap_new_annual_comb!A:A,A279,multi_cap_new_annual_comb!B:B,B279,multi_cap_new_annual_comb!C:C,C279,multi_cap_new_annual_comb!E:E,"average",multi_cap_new_annual_comb!F:F,"&gt;0")*SUMIFS(mi_calc!D:D,mi_calc!A:A,VLOOKUP(C279,mapping!$B$2:$C$18,2,0),mi_calc!B:B,F279,mi_calc!C:C,"average")/1000</f>
        <v>9.8272216681107556E-5</v>
      </c>
      <c r="I279">
        <f>SUMIFS(multi_cap_new_annual_comb!G:G,multi_cap_new_annual_comb!A:A,A279,multi_cap_new_annual_comb!B:B,B279,multi_cap_new_annual_comb!C:C,C279,multi_cap_new_annual_comb!E:E,"average",multi_cap_new_annual_comb!G:G,"&gt;0")*SUMIFS(mi_calc!D:D,mi_calc!A:A,VLOOKUP(C279,mapping!$B$2:$C$18,2,0),mi_calc!B:B,F279,mi_calc!C:C,"average")/1000</f>
        <v>9.8272216681107556E-5</v>
      </c>
    </row>
    <row r="280" spans="1:9">
      <c r="A280">
        <v>2035</v>
      </c>
      <c r="B280" t="s">
        <v>33</v>
      </c>
      <c r="C280" t="s">
        <v>4</v>
      </c>
      <c r="D280" t="str">
        <f>VLOOKUP(C280,mapping!$B$2:$D$18,3,0)</f>
        <v>Biomass</v>
      </c>
      <c r="E280" t="s">
        <v>74</v>
      </c>
      <c r="F280" t="s">
        <v>62</v>
      </c>
      <c r="G280" t="s">
        <v>77</v>
      </c>
      <c r="H280">
        <f>SUMIFS(multi_cap_new_annual_comb!F:F,multi_cap_new_annual_comb!A:A,A280,multi_cap_new_annual_comb!B:B,B280,multi_cap_new_annual_comb!C:C,C280,multi_cap_new_annual_comb!E:E,"average",multi_cap_new_annual_comb!F:F,"&gt;0")*SUMIFS(mi_calc!D:D,mi_calc!A:A,VLOOKUP(C280,mapping!$B$2:$C$18,2,0),mi_calc!B:B,F280,mi_calc!C:C,"average")/1000</f>
        <v>0</v>
      </c>
      <c r="I280">
        <f>SUMIFS(multi_cap_new_annual_comb!G:G,multi_cap_new_annual_comb!A:A,A280,multi_cap_new_annual_comb!B:B,B280,multi_cap_new_annual_comb!C:C,C280,multi_cap_new_annual_comb!E:E,"average",multi_cap_new_annual_comb!G:G,"&gt;0")*SUMIFS(mi_calc!D:D,mi_calc!A:A,VLOOKUP(C280,mapping!$B$2:$C$18,2,0),mi_calc!B:B,F280,mi_calc!C:C,"average")/1000</f>
        <v>0</v>
      </c>
    </row>
    <row r="281" spans="1:9">
      <c r="A281">
        <v>2035</v>
      </c>
      <c r="B281" t="s">
        <v>33</v>
      </c>
      <c r="C281" t="s">
        <v>4</v>
      </c>
      <c r="D281" t="str">
        <f>VLOOKUP(C281,mapping!$B$2:$D$18,3,0)</f>
        <v>Biomass</v>
      </c>
      <c r="E281" t="s">
        <v>74</v>
      </c>
      <c r="F281" t="s">
        <v>63</v>
      </c>
      <c r="G281" t="s">
        <v>77</v>
      </c>
      <c r="H281">
        <f>SUMIFS(multi_cap_new_annual_comb!F:F,multi_cap_new_annual_comb!A:A,A281,multi_cap_new_annual_comb!B:B,B281,multi_cap_new_annual_comb!C:C,C281,multi_cap_new_annual_comb!E:E,"average",multi_cap_new_annual_comb!F:F,"&gt;0")*SUMIFS(mi_calc!D:D,mi_calc!A:A,VLOOKUP(C281,mapping!$B$2:$C$18,2,0),mi_calc!B:B,F281,mi_calc!C:C,"average")/1000</f>
        <v>0</v>
      </c>
      <c r="I281">
        <f>SUMIFS(multi_cap_new_annual_comb!G:G,multi_cap_new_annual_comb!A:A,A281,multi_cap_new_annual_comb!B:B,B281,multi_cap_new_annual_comb!C:C,C281,multi_cap_new_annual_comb!E:E,"average",multi_cap_new_annual_comb!G:G,"&gt;0")*SUMIFS(mi_calc!D:D,mi_calc!A:A,VLOOKUP(C281,mapping!$B$2:$C$18,2,0),mi_calc!B:B,F281,mi_calc!C:C,"average")/1000</f>
        <v>0</v>
      </c>
    </row>
    <row r="282" spans="1:9">
      <c r="A282">
        <v>2035</v>
      </c>
      <c r="B282" t="s">
        <v>33</v>
      </c>
      <c r="C282" t="s">
        <v>4</v>
      </c>
      <c r="D282" t="str">
        <f>VLOOKUP(C282,mapping!$B$2:$D$18,3,0)</f>
        <v>Biomass</v>
      </c>
      <c r="E282" t="s">
        <v>74</v>
      </c>
      <c r="F282" t="s">
        <v>45</v>
      </c>
      <c r="G282" t="s">
        <v>77</v>
      </c>
      <c r="H282">
        <f>SUMIFS(multi_cap_new_annual_comb!F:F,multi_cap_new_annual_comb!A:A,A282,multi_cap_new_annual_comb!B:B,B282,multi_cap_new_annual_comb!C:C,C282,multi_cap_new_annual_comb!E:E,"average",multi_cap_new_annual_comb!F:F,"&gt;0")*SUMIFS(mi_calc!D:D,mi_calc!A:A,VLOOKUP(C282,mapping!$B$2:$C$18,2,0),mi_calc!B:B,F282,mi_calc!C:C,"average")/1000</f>
        <v>0</v>
      </c>
      <c r="I282">
        <f>SUMIFS(multi_cap_new_annual_comb!G:G,multi_cap_new_annual_comb!A:A,A282,multi_cap_new_annual_comb!B:B,B282,multi_cap_new_annual_comb!C:C,C282,multi_cap_new_annual_comb!E:E,"average",multi_cap_new_annual_comb!G:G,"&gt;0")*SUMIFS(mi_calc!D:D,mi_calc!A:A,VLOOKUP(C282,mapping!$B$2:$C$18,2,0),mi_calc!B:B,F282,mi_calc!C:C,"average")/1000</f>
        <v>0</v>
      </c>
    </row>
    <row r="283" spans="1:9">
      <c r="A283">
        <v>2035</v>
      </c>
      <c r="B283" t="s">
        <v>33</v>
      </c>
      <c r="C283" t="s">
        <v>4</v>
      </c>
      <c r="D283" t="str">
        <f>VLOOKUP(C283,mapping!$B$2:$D$18,3,0)</f>
        <v>Biomass</v>
      </c>
      <c r="E283" t="s">
        <v>74</v>
      </c>
      <c r="F283" t="s">
        <v>58</v>
      </c>
      <c r="G283" t="s">
        <v>77</v>
      </c>
      <c r="H283">
        <f>SUMIFS(multi_cap_new_annual_comb!F:F,multi_cap_new_annual_comb!A:A,A283,multi_cap_new_annual_comb!B:B,B283,multi_cap_new_annual_comb!C:C,C283,multi_cap_new_annual_comb!E:E,"average",multi_cap_new_annual_comb!F:F,"&gt;0")*SUMIFS(mi_calc!D:D,mi_calc!A:A,VLOOKUP(C283,mapping!$B$2:$C$18,2,0),mi_calc!B:B,F283,mi_calc!C:C,"average")/1000</f>
        <v>0</v>
      </c>
      <c r="I283">
        <f>SUMIFS(multi_cap_new_annual_comb!G:G,multi_cap_new_annual_comb!A:A,A283,multi_cap_new_annual_comb!B:B,B283,multi_cap_new_annual_comb!C:C,C283,multi_cap_new_annual_comb!E:E,"average",multi_cap_new_annual_comb!G:G,"&gt;0")*SUMIFS(mi_calc!D:D,mi_calc!A:A,VLOOKUP(C283,mapping!$B$2:$C$18,2,0),mi_calc!B:B,F283,mi_calc!C:C,"average")/1000</f>
        <v>0</v>
      </c>
    </row>
    <row r="284" spans="1:9">
      <c r="A284">
        <v>2035</v>
      </c>
      <c r="B284" t="s">
        <v>33</v>
      </c>
      <c r="C284" t="s">
        <v>4</v>
      </c>
      <c r="D284" t="str">
        <f>VLOOKUP(C284,mapping!$B$2:$D$18,3,0)</f>
        <v>Biomass</v>
      </c>
      <c r="E284" t="s">
        <v>74</v>
      </c>
      <c r="F284" t="s">
        <v>53</v>
      </c>
      <c r="G284" t="s">
        <v>77</v>
      </c>
      <c r="H284">
        <f>SUMIFS(multi_cap_new_annual_comb!F:F,multi_cap_new_annual_comb!A:A,A284,multi_cap_new_annual_comb!B:B,B284,multi_cap_new_annual_comb!C:C,C284,multi_cap_new_annual_comb!E:E,"average",multi_cap_new_annual_comb!F:F,"&gt;0")*SUMIFS(mi_calc!D:D,mi_calc!A:A,VLOOKUP(C284,mapping!$B$2:$C$18,2,0),mi_calc!B:B,F284,mi_calc!C:C,"average")/1000</f>
        <v>0.80881423025678456</v>
      </c>
      <c r="I284">
        <f>SUMIFS(multi_cap_new_annual_comb!G:G,multi_cap_new_annual_comb!A:A,A284,multi_cap_new_annual_comb!B:B,B284,multi_cap_new_annual_comb!C:C,C284,multi_cap_new_annual_comb!E:E,"average",multi_cap_new_annual_comb!G:G,"&gt;0")*SUMIFS(mi_calc!D:D,mi_calc!A:A,VLOOKUP(C284,mapping!$B$2:$C$18,2,0),mi_calc!B:B,F284,mi_calc!C:C,"average")/1000</f>
        <v>0.80881423025678456</v>
      </c>
    </row>
    <row r="285" spans="1:9">
      <c r="A285">
        <v>2035</v>
      </c>
      <c r="B285" t="s">
        <v>33</v>
      </c>
      <c r="C285" t="s">
        <v>4</v>
      </c>
      <c r="D285" t="str">
        <f>VLOOKUP(C285,mapping!$B$2:$D$18,3,0)</f>
        <v>Biomass</v>
      </c>
      <c r="E285" t="s">
        <v>74</v>
      </c>
      <c r="F285" t="s">
        <v>64</v>
      </c>
      <c r="G285" t="s">
        <v>77</v>
      </c>
      <c r="H285">
        <f>SUMIFS(multi_cap_new_annual_comb!F:F,multi_cap_new_annual_comb!A:A,A285,multi_cap_new_annual_comb!B:B,B285,multi_cap_new_annual_comb!C:C,C285,multi_cap_new_annual_comb!E:E,"average",multi_cap_new_annual_comb!F:F,"&gt;0")*SUMIFS(mi_calc!D:D,mi_calc!A:A,VLOOKUP(C285,mapping!$B$2:$C$18,2,0),mi_calc!B:B,F285,mi_calc!C:C,"average")/1000</f>
        <v>0</v>
      </c>
      <c r="I285">
        <f>SUMIFS(multi_cap_new_annual_comb!G:G,multi_cap_new_annual_comb!A:A,A285,multi_cap_new_annual_comb!B:B,B285,multi_cap_new_annual_comb!C:C,C285,multi_cap_new_annual_comb!E:E,"average",multi_cap_new_annual_comb!G:G,"&gt;0")*SUMIFS(mi_calc!D:D,mi_calc!A:A,VLOOKUP(C285,mapping!$B$2:$C$18,2,0),mi_calc!B:B,F285,mi_calc!C:C,"average")/1000</f>
        <v>0</v>
      </c>
    </row>
    <row r="286" spans="1:9">
      <c r="A286">
        <v>2035</v>
      </c>
      <c r="B286" t="s">
        <v>33</v>
      </c>
      <c r="C286" t="s">
        <v>4</v>
      </c>
      <c r="D286" t="str">
        <f>VLOOKUP(C286,mapping!$B$2:$D$18,3,0)</f>
        <v>Biomass</v>
      </c>
      <c r="E286" t="s">
        <v>74</v>
      </c>
      <c r="F286" t="s">
        <v>49</v>
      </c>
      <c r="G286" t="s">
        <v>77</v>
      </c>
      <c r="H286">
        <f>SUMIFS(multi_cap_new_annual_comb!F:F,multi_cap_new_annual_comb!A:A,A286,multi_cap_new_annual_comb!B:B,B286,multi_cap_new_annual_comb!C:C,C286,multi_cap_new_annual_comb!E:E,"average",multi_cap_new_annual_comb!F:F,"&gt;0")*SUMIFS(mi_calc!D:D,mi_calc!A:A,VLOOKUP(C286,mapping!$B$2:$C$18,2,0),mi_calc!B:B,F286,mi_calc!C:C,"average")/1000</f>
        <v>0</v>
      </c>
      <c r="I286">
        <f>SUMIFS(multi_cap_new_annual_comb!G:G,multi_cap_new_annual_comb!A:A,A286,multi_cap_new_annual_comb!B:B,B286,multi_cap_new_annual_comb!C:C,C286,multi_cap_new_annual_comb!E:E,"average",multi_cap_new_annual_comb!G:G,"&gt;0")*SUMIFS(mi_calc!D:D,mi_calc!A:A,VLOOKUP(C286,mapping!$B$2:$C$18,2,0),mi_calc!B:B,F286,mi_calc!C:C,"average")/1000</f>
        <v>0</v>
      </c>
    </row>
    <row r="287" spans="1:9">
      <c r="A287">
        <v>2035</v>
      </c>
      <c r="B287" t="s">
        <v>33</v>
      </c>
      <c r="C287" t="s">
        <v>4</v>
      </c>
      <c r="D287" t="str">
        <f>VLOOKUP(C287,mapping!$B$2:$D$18,3,0)</f>
        <v>Biomass</v>
      </c>
      <c r="E287" t="s">
        <v>74</v>
      </c>
      <c r="F287" t="s">
        <v>65</v>
      </c>
      <c r="G287" t="s">
        <v>77</v>
      </c>
      <c r="H287">
        <f>SUMIFS(multi_cap_new_annual_comb!F:F,multi_cap_new_annual_comb!A:A,A287,multi_cap_new_annual_comb!B:B,B287,multi_cap_new_annual_comb!C:C,C287,multi_cap_new_annual_comb!E:E,"average",multi_cap_new_annual_comb!F:F,"&gt;0")*SUMIFS(mi_calc!D:D,mi_calc!A:A,VLOOKUP(C287,mapping!$B$2:$C$18,2,0),mi_calc!B:B,F287,mi_calc!C:C,"average")/1000</f>
        <v>0</v>
      </c>
      <c r="I287">
        <f>SUMIFS(multi_cap_new_annual_comb!G:G,multi_cap_new_annual_comb!A:A,A287,multi_cap_new_annual_comb!B:B,B287,multi_cap_new_annual_comb!C:C,C287,multi_cap_new_annual_comb!E:E,"average",multi_cap_new_annual_comb!G:G,"&gt;0")*SUMIFS(mi_calc!D:D,mi_calc!A:A,VLOOKUP(C287,mapping!$B$2:$C$18,2,0),mi_calc!B:B,F287,mi_calc!C:C,"average")/1000</f>
        <v>0</v>
      </c>
    </row>
    <row r="288" spans="1:9">
      <c r="A288">
        <v>2035</v>
      </c>
      <c r="B288" t="s">
        <v>33</v>
      </c>
      <c r="C288" t="s">
        <v>4</v>
      </c>
      <c r="D288" t="str">
        <f>VLOOKUP(C288,mapping!$B$2:$D$18,3,0)</f>
        <v>Biomass</v>
      </c>
      <c r="E288" t="s">
        <v>74</v>
      </c>
      <c r="F288" t="s">
        <v>68</v>
      </c>
      <c r="G288" t="s">
        <v>77</v>
      </c>
      <c r="H288">
        <f>SUMIFS(multi_cap_new_annual_comb!F:F,multi_cap_new_annual_comb!A:A,A288,multi_cap_new_annual_comb!B:B,B288,multi_cap_new_annual_comb!C:C,C288,multi_cap_new_annual_comb!E:E,"average",multi_cap_new_annual_comb!F:F,"&gt;0")*SUMIFS(mi_calc!D:D,mi_calc!A:A,VLOOKUP(C288,mapping!$B$2:$C$18,2,0),mi_calc!B:B,F288,mi_calc!C:C,"average")/1000</f>
        <v>0</v>
      </c>
      <c r="I288">
        <f>SUMIFS(multi_cap_new_annual_comb!G:G,multi_cap_new_annual_comb!A:A,A288,multi_cap_new_annual_comb!B:B,B288,multi_cap_new_annual_comb!C:C,C288,multi_cap_new_annual_comb!E:E,"average",multi_cap_new_annual_comb!G:G,"&gt;0")*SUMIFS(mi_calc!D:D,mi_calc!A:A,VLOOKUP(C288,mapping!$B$2:$C$18,2,0),mi_calc!B:B,F288,mi_calc!C:C,"average")/1000</f>
        <v>0</v>
      </c>
    </row>
    <row r="289" spans="1:9">
      <c r="A289">
        <v>2035</v>
      </c>
      <c r="B289" t="s">
        <v>33</v>
      </c>
      <c r="C289" t="s">
        <v>4</v>
      </c>
      <c r="D289" t="str">
        <f>VLOOKUP(C289,mapping!$B$2:$D$18,3,0)</f>
        <v>Biomass</v>
      </c>
      <c r="E289" t="s">
        <v>74</v>
      </c>
      <c r="F289" t="s">
        <v>57</v>
      </c>
      <c r="G289" t="s">
        <v>77</v>
      </c>
      <c r="H289">
        <f>SUMIFS(multi_cap_new_annual_comb!F:F,multi_cap_new_annual_comb!A:A,A289,multi_cap_new_annual_comb!B:B,B289,multi_cap_new_annual_comb!C:C,C289,multi_cap_new_annual_comb!E:E,"average",multi_cap_new_annual_comb!F:F,"&gt;0")*SUMIFS(mi_calc!D:D,mi_calc!A:A,VLOOKUP(C289,mapping!$B$2:$C$18,2,0),mi_calc!B:B,F289,mi_calc!C:C,"average")/1000</f>
        <v>0</v>
      </c>
      <c r="I289">
        <f>SUMIFS(multi_cap_new_annual_comb!G:G,multi_cap_new_annual_comb!A:A,A289,multi_cap_new_annual_comb!B:B,B289,multi_cap_new_annual_comb!C:C,C289,multi_cap_new_annual_comb!E:E,"average",multi_cap_new_annual_comb!G:G,"&gt;0")*SUMIFS(mi_calc!D:D,mi_calc!A:A,VLOOKUP(C289,mapping!$B$2:$C$18,2,0),mi_calc!B:B,F289,mi_calc!C:C,"average")/1000</f>
        <v>0</v>
      </c>
    </row>
    <row r="290" spans="1:9">
      <c r="A290">
        <v>2025</v>
      </c>
      <c r="B290" t="s">
        <v>21</v>
      </c>
      <c r="C290" t="s">
        <v>5</v>
      </c>
      <c r="D290" t="str">
        <f>VLOOKUP(C290,mapping!$B$2:$D$18,3,0)</f>
        <v>Coal</v>
      </c>
      <c r="E290" t="s">
        <v>74</v>
      </c>
      <c r="F290" t="s">
        <v>51</v>
      </c>
      <c r="G290" t="s">
        <v>77</v>
      </c>
      <c r="H290">
        <f>SUMIFS(multi_cap_new_annual_comb!F:F,multi_cap_new_annual_comb!A:A,A290,multi_cap_new_annual_comb!B:B,B290,multi_cap_new_annual_comb!C:C,C290,multi_cap_new_annual_comb!E:E,"average",multi_cap_new_annual_comb!F:F,"&gt;0")*SUMIFS(mi_calc!D:D,mi_calc!A:A,VLOOKUP(C290,mapping!$B$2:$C$18,2,0),mi_calc!B:B,F290,mi_calc!C:C,"average")/1000</f>
        <v>0</v>
      </c>
      <c r="I290">
        <f>SUMIFS(multi_cap_new_annual_comb!G:G,multi_cap_new_annual_comb!A:A,A290,multi_cap_new_annual_comb!B:B,B290,multi_cap_new_annual_comb!C:C,C290,multi_cap_new_annual_comb!E:E,"average",multi_cap_new_annual_comb!G:G,"&gt;0")*SUMIFS(mi_calc!D:D,mi_calc!A:A,VLOOKUP(C290,mapping!$B$2:$C$18,2,0),mi_calc!B:B,F290,mi_calc!C:C,"average")/1000</f>
        <v>0</v>
      </c>
    </row>
    <row r="291" spans="1:9">
      <c r="A291">
        <v>2025</v>
      </c>
      <c r="B291" t="s">
        <v>21</v>
      </c>
      <c r="C291" t="s">
        <v>5</v>
      </c>
      <c r="D291" t="str">
        <f>VLOOKUP(C291,mapping!$B$2:$D$18,3,0)</f>
        <v>Coal</v>
      </c>
      <c r="E291" t="s">
        <v>74</v>
      </c>
      <c r="F291" t="s">
        <v>66</v>
      </c>
      <c r="G291" t="s">
        <v>77</v>
      </c>
      <c r="H291">
        <f>SUMIFS(multi_cap_new_annual_comb!F:F,multi_cap_new_annual_comb!A:A,A291,multi_cap_new_annual_comb!B:B,B291,multi_cap_new_annual_comb!C:C,C291,multi_cap_new_annual_comb!E:E,"average",multi_cap_new_annual_comb!F:F,"&gt;0")*SUMIFS(mi_calc!D:D,mi_calc!A:A,VLOOKUP(C291,mapping!$B$2:$C$18,2,0),mi_calc!B:B,F291,mi_calc!C:C,"average")/1000</f>
        <v>0</v>
      </c>
      <c r="I291">
        <f>SUMIFS(multi_cap_new_annual_comb!G:G,multi_cap_new_annual_comb!A:A,A291,multi_cap_new_annual_comb!B:B,B291,multi_cap_new_annual_comb!C:C,C291,multi_cap_new_annual_comb!E:E,"average",multi_cap_new_annual_comb!G:G,"&gt;0")*SUMIFS(mi_calc!D:D,mi_calc!A:A,VLOOKUP(C291,mapping!$B$2:$C$18,2,0),mi_calc!B:B,F291,mi_calc!C:C,"average")/1000</f>
        <v>0</v>
      </c>
    </row>
    <row r="292" spans="1:9">
      <c r="A292">
        <v>2025</v>
      </c>
      <c r="B292" t="s">
        <v>21</v>
      </c>
      <c r="C292" t="s">
        <v>5</v>
      </c>
      <c r="D292" t="str">
        <f>VLOOKUP(C292,mapping!$B$2:$D$18,3,0)</f>
        <v>Coal</v>
      </c>
      <c r="E292" t="s">
        <v>74</v>
      </c>
      <c r="F292" t="s">
        <v>54</v>
      </c>
      <c r="G292" t="s">
        <v>77</v>
      </c>
      <c r="H292">
        <f>SUMIFS(multi_cap_new_annual_comb!F:F,multi_cap_new_annual_comb!A:A,A292,multi_cap_new_annual_comb!B:B,B292,multi_cap_new_annual_comb!C:C,C292,multi_cap_new_annual_comb!E:E,"average",multi_cap_new_annual_comb!F:F,"&gt;0")*SUMIFS(mi_calc!D:D,mi_calc!A:A,VLOOKUP(C292,mapping!$B$2:$C$18,2,0),mi_calc!B:B,F292,mi_calc!C:C,"average")/1000</f>
        <v>0</v>
      </c>
      <c r="I292">
        <f>SUMIFS(multi_cap_new_annual_comb!G:G,multi_cap_new_annual_comb!A:A,A292,multi_cap_new_annual_comb!B:B,B292,multi_cap_new_annual_comb!C:C,C292,multi_cap_new_annual_comb!E:E,"average",multi_cap_new_annual_comb!G:G,"&gt;0")*SUMIFS(mi_calc!D:D,mi_calc!A:A,VLOOKUP(C292,mapping!$B$2:$C$18,2,0),mi_calc!B:B,F292,mi_calc!C:C,"average")/1000</f>
        <v>0</v>
      </c>
    </row>
    <row r="293" spans="1:9">
      <c r="A293">
        <v>2025</v>
      </c>
      <c r="B293" t="s">
        <v>21</v>
      </c>
      <c r="C293" t="s">
        <v>5</v>
      </c>
      <c r="D293" t="str">
        <f>VLOOKUP(C293,mapping!$B$2:$D$18,3,0)</f>
        <v>Coal</v>
      </c>
      <c r="E293" t="s">
        <v>74</v>
      </c>
      <c r="F293" t="s">
        <v>46</v>
      </c>
      <c r="G293" t="s">
        <v>77</v>
      </c>
      <c r="H293">
        <f>SUMIFS(multi_cap_new_annual_comb!F:F,multi_cap_new_annual_comb!A:A,A293,multi_cap_new_annual_comb!B:B,B293,multi_cap_new_annual_comb!C:C,C293,multi_cap_new_annual_comb!E:E,"average",multi_cap_new_annual_comb!F:F,"&gt;0")*SUMIFS(mi_calc!D:D,mi_calc!A:A,VLOOKUP(C293,mapping!$B$2:$C$18,2,0),mi_calc!B:B,F293,mi_calc!C:C,"average")/1000</f>
        <v>0</v>
      </c>
      <c r="I293">
        <f>SUMIFS(multi_cap_new_annual_comb!G:G,multi_cap_new_annual_comb!A:A,A293,multi_cap_new_annual_comb!B:B,B293,multi_cap_new_annual_comb!C:C,C293,multi_cap_new_annual_comb!E:E,"average",multi_cap_new_annual_comb!G:G,"&gt;0")*SUMIFS(mi_calc!D:D,mi_calc!A:A,VLOOKUP(C293,mapping!$B$2:$C$18,2,0),mi_calc!B:B,F293,mi_calc!C:C,"average")/1000</f>
        <v>0</v>
      </c>
    </row>
    <row r="294" spans="1:9">
      <c r="A294">
        <v>2025</v>
      </c>
      <c r="B294" t="s">
        <v>21</v>
      </c>
      <c r="C294" t="s">
        <v>5</v>
      </c>
      <c r="D294" t="str">
        <f>VLOOKUP(C294,mapping!$B$2:$D$18,3,0)</f>
        <v>Coal</v>
      </c>
      <c r="E294" t="s">
        <v>74</v>
      </c>
      <c r="F294" t="s">
        <v>50</v>
      </c>
      <c r="G294" t="s">
        <v>77</v>
      </c>
      <c r="H294">
        <f>SUMIFS(multi_cap_new_annual_comb!F:F,multi_cap_new_annual_comb!A:A,A294,multi_cap_new_annual_comb!B:B,B294,multi_cap_new_annual_comb!C:C,C294,multi_cap_new_annual_comb!E:E,"average",multi_cap_new_annual_comb!F:F,"&gt;0")*SUMIFS(mi_calc!D:D,mi_calc!A:A,VLOOKUP(C294,mapping!$B$2:$C$18,2,0),mi_calc!B:B,F294,mi_calc!C:C,"average")/1000</f>
        <v>0</v>
      </c>
      <c r="I294">
        <f>SUMIFS(multi_cap_new_annual_comb!G:G,multi_cap_new_annual_comb!A:A,A294,multi_cap_new_annual_comb!B:B,B294,multi_cap_new_annual_comb!C:C,C294,multi_cap_new_annual_comb!E:E,"average",multi_cap_new_annual_comb!G:G,"&gt;0")*SUMIFS(mi_calc!D:D,mi_calc!A:A,VLOOKUP(C294,mapping!$B$2:$C$18,2,0),mi_calc!B:B,F294,mi_calc!C:C,"average")/1000</f>
        <v>0</v>
      </c>
    </row>
    <row r="295" spans="1:9">
      <c r="A295">
        <v>2025</v>
      </c>
      <c r="B295" t="s">
        <v>21</v>
      </c>
      <c r="C295" t="s">
        <v>5</v>
      </c>
      <c r="D295" t="str">
        <f>VLOOKUP(C295,mapping!$B$2:$D$18,3,0)</f>
        <v>Coal</v>
      </c>
      <c r="E295" t="s">
        <v>74</v>
      </c>
      <c r="F295" t="s">
        <v>61</v>
      </c>
      <c r="G295" t="s">
        <v>77</v>
      </c>
      <c r="H295">
        <f>SUMIFS(multi_cap_new_annual_comb!F:F,multi_cap_new_annual_comb!A:A,A295,multi_cap_new_annual_comb!B:B,B295,multi_cap_new_annual_comb!C:C,C295,multi_cap_new_annual_comb!E:E,"average",multi_cap_new_annual_comb!F:F,"&gt;0")*SUMIFS(mi_calc!D:D,mi_calc!A:A,VLOOKUP(C295,mapping!$B$2:$C$18,2,0),mi_calc!B:B,F295,mi_calc!C:C,"average")/1000</f>
        <v>0</v>
      </c>
      <c r="I295">
        <f>SUMIFS(multi_cap_new_annual_comb!G:G,multi_cap_new_annual_comb!A:A,A295,multi_cap_new_annual_comb!B:B,B295,multi_cap_new_annual_comb!C:C,C295,multi_cap_new_annual_comb!E:E,"average",multi_cap_new_annual_comb!G:G,"&gt;0")*SUMIFS(mi_calc!D:D,mi_calc!A:A,VLOOKUP(C295,mapping!$B$2:$C$18,2,0),mi_calc!B:B,F295,mi_calc!C:C,"average")/1000</f>
        <v>0</v>
      </c>
    </row>
    <row r="296" spans="1:9">
      <c r="A296">
        <v>2025</v>
      </c>
      <c r="B296" t="s">
        <v>21</v>
      </c>
      <c r="C296" t="s">
        <v>5</v>
      </c>
      <c r="D296" t="str">
        <f>VLOOKUP(C296,mapping!$B$2:$D$18,3,0)</f>
        <v>Coal</v>
      </c>
      <c r="E296" t="s">
        <v>74</v>
      </c>
      <c r="F296" t="s">
        <v>67</v>
      </c>
      <c r="G296" t="s">
        <v>77</v>
      </c>
      <c r="H296">
        <f>SUMIFS(multi_cap_new_annual_comb!F:F,multi_cap_new_annual_comb!A:A,A296,multi_cap_new_annual_comb!B:B,B296,multi_cap_new_annual_comb!C:C,C296,multi_cap_new_annual_comb!E:E,"average",multi_cap_new_annual_comb!F:F,"&gt;0")*SUMIFS(mi_calc!D:D,mi_calc!A:A,VLOOKUP(C296,mapping!$B$2:$C$18,2,0),mi_calc!B:B,F296,mi_calc!C:C,"average")/1000</f>
        <v>0</v>
      </c>
      <c r="I296">
        <f>SUMIFS(multi_cap_new_annual_comb!G:G,multi_cap_new_annual_comb!A:A,A296,multi_cap_new_annual_comb!B:B,B296,multi_cap_new_annual_comb!C:C,C296,multi_cap_new_annual_comb!E:E,"average",multi_cap_new_annual_comb!G:G,"&gt;0")*SUMIFS(mi_calc!D:D,mi_calc!A:A,VLOOKUP(C296,mapping!$B$2:$C$18,2,0),mi_calc!B:B,F296,mi_calc!C:C,"average")/1000</f>
        <v>0</v>
      </c>
    </row>
    <row r="297" spans="1:9">
      <c r="A297">
        <v>2025</v>
      </c>
      <c r="B297" t="s">
        <v>21</v>
      </c>
      <c r="C297" t="s">
        <v>5</v>
      </c>
      <c r="D297" t="str">
        <f>VLOOKUP(C297,mapping!$B$2:$D$18,3,0)</f>
        <v>Coal</v>
      </c>
      <c r="E297" t="s">
        <v>74</v>
      </c>
      <c r="F297" t="s">
        <v>52</v>
      </c>
      <c r="G297" t="s">
        <v>77</v>
      </c>
      <c r="H297">
        <f>SUMIFS(multi_cap_new_annual_comb!F:F,multi_cap_new_annual_comb!A:A,A297,multi_cap_new_annual_comb!B:B,B297,multi_cap_new_annual_comb!C:C,C297,multi_cap_new_annual_comb!E:E,"average",multi_cap_new_annual_comb!F:F,"&gt;0")*SUMIFS(mi_calc!D:D,mi_calc!A:A,VLOOKUP(C297,mapping!$B$2:$C$18,2,0),mi_calc!B:B,F297,mi_calc!C:C,"average")/1000</f>
        <v>0</v>
      </c>
      <c r="I297">
        <f>SUMIFS(multi_cap_new_annual_comb!G:G,multi_cap_new_annual_comb!A:A,A297,multi_cap_new_annual_comb!B:B,B297,multi_cap_new_annual_comb!C:C,C297,multi_cap_new_annual_comb!E:E,"average",multi_cap_new_annual_comb!G:G,"&gt;0")*SUMIFS(mi_calc!D:D,mi_calc!A:A,VLOOKUP(C297,mapping!$B$2:$C$18,2,0),mi_calc!B:B,F297,mi_calc!C:C,"average")/1000</f>
        <v>0</v>
      </c>
    </row>
    <row r="298" spans="1:9">
      <c r="A298">
        <v>2025</v>
      </c>
      <c r="B298" t="s">
        <v>21</v>
      </c>
      <c r="C298" t="s">
        <v>5</v>
      </c>
      <c r="D298" t="str">
        <f>VLOOKUP(C298,mapping!$B$2:$D$18,3,0)</f>
        <v>Coal</v>
      </c>
      <c r="E298" t="s">
        <v>74</v>
      </c>
      <c r="F298" t="s">
        <v>56</v>
      </c>
      <c r="G298" t="s">
        <v>77</v>
      </c>
      <c r="H298">
        <f>SUMIFS(multi_cap_new_annual_comb!F:F,multi_cap_new_annual_comb!A:A,A298,multi_cap_new_annual_comb!B:B,B298,multi_cap_new_annual_comb!C:C,C298,multi_cap_new_annual_comb!E:E,"average",multi_cap_new_annual_comb!F:F,"&gt;0")*SUMIFS(mi_calc!D:D,mi_calc!A:A,VLOOKUP(C298,mapping!$B$2:$C$18,2,0),mi_calc!B:B,F298,mi_calc!C:C,"average")/1000</f>
        <v>0</v>
      </c>
      <c r="I298">
        <f>SUMIFS(multi_cap_new_annual_comb!G:G,multi_cap_new_annual_comb!A:A,A298,multi_cap_new_annual_comb!B:B,B298,multi_cap_new_annual_comb!C:C,C298,multi_cap_new_annual_comb!E:E,"average",multi_cap_new_annual_comb!G:G,"&gt;0")*SUMIFS(mi_calc!D:D,mi_calc!A:A,VLOOKUP(C298,mapping!$B$2:$C$18,2,0),mi_calc!B:B,F298,mi_calc!C:C,"average")/1000</f>
        <v>0</v>
      </c>
    </row>
    <row r="299" spans="1:9">
      <c r="A299">
        <v>2025</v>
      </c>
      <c r="B299" t="s">
        <v>21</v>
      </c>
      <c r="C299" t="s">
        <v>5</v>
      </c>
      <c r="D299" t="str">
        <f>VLOOKUP(C299,mapping!$B$2:$D$18,3,0)</f>
        <v>Coal</v>
      </c>
      <c r="E299" t="s">
        <v>74</v>
      </c>
      <c r="F299" t="s">
        <v>59</v>
      </c>
      <c r="G299" t="s">
        <v>77</v>
      </c>
      <c r="H299">
        <f>SUMIFS(multi_cap_new_annual_comb!F:F,multi_cap_new_annual_comb!A:A,A299,multi_cap_new_annual_comb!B:B,B299,multi_cap_new_annual_comb!C:C,C299,multi_cap_new_annual_comb!E:E,"average",multi_cap_new_annual_comb!F:F,"&gt;0")*SUMIFS(mi_calc!D:D,mi_calc!A:A,VLOOKUP(C299,mapping!$B$2:$C$18,2,0),mi_calc!B:B,F299,mi_calc!C:C,"average")/1000</f>
        <v>0</v>
      </c>
      <c r="I299">
        <f>SUMIFS(multi_cap_new_annual_comb!G:G,multi_cap_new_annual_comb!A:A,A299,multi_cap_new_annual_comb!B:B,B299,multi_cap_new_annual_comb!C:C,C299,multi_cap_new_annual_comb!E:E,"average",multi_cap_new_annual_comb!G:G,"&gt;0")*SUMIFS(mi_calc!D:D,mi_calc!A:A,VLOOKUP(C299,mapping!$B$2:$C$18,2,0),mi_calc!B:B,F299,mi_calc!C:C,"average")/1000</f>
        <v>0</v>
      </c>
    </row>
    <row r="300" spans="1:9">
      <c r="A300">
        <v>2025</v>
      </c>
      <c r="B300" t="s">
        <v>21</v>
      </c>
      <c r="C300" t="s">
        <v>5</v>
      </c>
      <c r="D300" t="str">
        <f>VLOOKUP(C300,mapping!$B$2:$D$18,3,0)</f>
        <v>Coal</v>
      </c>
      <c r="E300" t="s">
        <v>74</v>
      </c>
      <c r="F300" t="s">
        <v>55</v>
      </c>
      <c r="G300" t="s">
        <v>77</v>
      </c>
      <c r="H300">
        <f>SUMIFS(multi_cap_new_annual_comb!F:F,multi_cap_new_annual_comb!A:A,A300,multi_cap_new_annual_comb!B:B,B300,multi_cap_new_annual_comb!C:C,C300,multi_cap_new_annual_comb!E:E,"average",multi_cap_new_annual_comb!F:F,"&gt;0")*SUMIFS(mi_calc!D:D,mi_calc!A:A,VLOOKUP(C300,mapping!$B$2:$C$18,2,0),mi_calc!B:B,F300,mi_calc!C:C,"average")/1000</f>
        <v>0</v>
      </c>
      <c r="I300">
        <f>SUMIFS(multi_cap_new_annual_comb!G:G,multi_cap_new_annual_comb!A:A,A300,multi_cap_new_annual_comb!B:B,B300,multi_cap_new_annual_comb!C:C,C300,multi_cap_new_annual_comb!E:E,"average",multi_cap_new_annual_comb!G:G,"&gt;0")*SUMIFS(mi_calc!D:D,mi_calc!A:A,VLOOKUP(C300,mapping!$B$2:$C$18,2,0),mi_calc!B:B,F300,mi_calc!C:C,"average")/1000</f>
        <v>0</v>
      </c>
    </row>
    <row r="301" spans="1:9">
      <c r="A301">
        <v>2025</v>
      </c>
      <c r="B301" t="s">
        <v>21</v>
      </c>
      <c r="C301" t="s">
        <v>5</v>
      </c>
      <c r="D301" t="str">
        <f>VLOOKUP(C301,mapping!$B$2:$D$18,3,0)</f>
        <v>Coal</v>
      </c>
      <c r="E301" t="s">
        <v>74</v>
      </c>
      <c r="F301" t="s">
        <v>47</v>
      </c>
      <c r="G301" t="s">
        <v>77</v>
      </c>
      <c r="H301">
        <f>SUMIFS(multi_cap_new_annual_comb!F:F,multi_cap_new_annual_comb!A:A,A301,multi_cap_new_annual_comb!B:B,B301,multi_cap_new_annual_comb!C:C,C301,multi_cap_new_annual_comb!E:E,"average",multi_cap_new_annual_comb!F:F,"&gt;0")*SUMIFS(mi_calc!D:D,mi_calc!A:A,VLOOKUP(C301,mapping!$B$2:$C$18,2,0),mi_calc!B:B,F301,mi_calc!C:C,"average")/1000</f>
        <v>0</v>
      </c>
      <c r="I301">
        <f>SUMIFS(multi_cap_new_annual_comb!G:G,multi_cap_new_annual_comb!A:A,A301,multi_cap_new_annual_comb!B:B,B301,multi_cap_new_annual_comb!C:C,C301,multi_cap_new_annual_comb!E:E,"average",multi_cap_new_annual_comb!G:G,"&gt;0")*SUMIFS(mi_calc!D:D,mi_calc!A:A,VLOOKUP(C301,mapping!$B$2:$C$18,2,0),mi_calc!B:B,F301,mi_calc!C:C,"average")/1000</f>
        <v>0</v>
      </c>
    </row>
    <row r="302" spans="1:9">
      <c r="A302">
        <v>2025</v>
      </c>
      <c r="B302" t="s">
        <v>21</v>
      </c>
      <c r="C302" t="s">
        <v>5</v>
      </c>
      <c r="D302" t="str">
        <f>VLOOKUP(C302,mapping!$B$2:$D$18,3,0)</f>
        <v>Coal</v>
      </c>
      <c r="E302" t="s">
        <v>74</v>
      </c>
      <c r="F302" t="s">
        <v>60</v>
      </c>
      <c r="G302" t="s">
        <v>77</v>
      </c>
      <c r="H302">
        <f>SUMIFS(multi_cap_new_annual_comb!F:F,multi_cap_new_annual_comb!A:A,A302,multi_cap_new_annual_comb!B:B,B302,multi_cap_new_annual_comb!C:C,C302,multi_cap_new_annual_comb!E:E,"average",multi_cap_new_annual_comb!F:F,"&gt;0")*SUMIFS(mi_calc!D:D,mi_calc!A:A,VLOOKUP(C302,mapping!$B$2:$C$18,2,0),mi_calc!B:B,F302,mi_calc!C:C,"average")/1000</f>
        <v>0</v>
      </c>
      <c r="I302">
        <f>SUMIFS(multi_cap_new_annual_comb!G:G,multi_cap_new_annual_comb!A:A,A302,multi_cap_new_annual_comb!B:B,B302,multi_cap_new_annual_comb!C:C,C302,multi_cap_new_annual_comb!E:E,"average",multi_cap_new_annual_comb!G:G,"&gt;0")*SUMIFS(mi_calc!D:D,mi_calc!A:A,VLOOKUP(C302,mapping!$B$2:$C$18,2,0),mi_calc!B:B,F302,mi_calc!C:C,"average")/1000</f>
        <v>0</v>
      </c>
    </row>
    <row r="303" spans="1:9">
      <c r="A303">
        <v>2025</v>
      </c>
      <c r="B303" t="s">
        <v>21</v>
      </c>
      <c r="C303" t="s">
        <v>5</v>
      </c>
      <c r="D303" t="str">
        <f>VLOOKUP(C303,mapping!$B$2:$D$18,3,0)</f>
        <v>Coal</v>
      </c>
      <c r="E303" t="s">
        <v>74</v>
      </c>
      <c r="F303" t="s">
        <v>48</v>
      </c>
      <c r="G303" t="s">
        <v>77</v>
      </c>
      <c r="H303">
        <f>SUMIFS(multi_cap_new_annual_comb!F:F,multi_cap_new_annual_comb!A:A,A303,multi_cap_new_annual_comb!B:B,B303,multi_cap_new_annual_comb!C:C,C303,multi_cap_new_annual_comb!E:E,"average",multi_cap_new_annual_comb!F:F,"&gt;0")*SUMIFS(mi_calc!D:D,mi_calc!A:A,VLOOKUP(C303,mapping!$B$2:$C$18,2,0),mi_calc!B:B,F303,mi_calc!C:C,"average")/1000</f>
        <v>0</v>
      </c>
      <c r="I303">
        <f>SUMIFS(multi_cap_new_annual_comb!G:G,multi_cap_new_annual_comb!A:A,A303,multi_cap_new_annual_comb!B:B,B303,multi_cap_new_annual_comb!C:C,C303,multi_cap_new_annual_comb!E:E,"average",multi_cap_new_annual_comb!G:G,"&gt;0")*SUMIFS(mi_calc!D:D,mi_calc!A:A,VLOOKUP(C303,mapping!$B$2:$C$18,2,0),mi_calc!B:B,F303,mi_calc!C:C,"average")/1000</f>
        <v>0</v>
      </c>
    </row>
    <row r="304" spans="1:9">
      <c r="A304">
        <v>2025</v>
      </c>
      <c r="B304" t="s">
        <v>21</v>
      </c>
      <c r="C304" t="s">
        <v>5</v>
      </c>
      <c r="D304" t="str">
        <f>VLOOKUP(C304,mapping!$B$2:$D$18,3,0)</f>
        <v>Coal</v>
      </c>
      <c r="E304" t="s">
        <v>74</v>
      </c>
      <c r="F304" t="s">
        <v>62</v>
      </c>
      <c r="G304" t="s">
        <v>77</v>
      </c>
      <c r="H304">
        <f>SUMIFS(multi_cap_new_annual_comb!F:F,multi_cap_new_annual_comb!A:A,A304,multi_cap_new_annual_comb!B:B,B304,multi_cap_new_annual_comb!C:C,C304,multi_cap_new_annual_comb!E:E,"average",multi_cap_new_annual_comb!F:F,"&gt;0")*SUMIFS(mi_calc!D:D,mi_calc!A:A,VLOOKUP(C304,mapping!$B$2:$C$18,2,0),mi_calc!B:B,F304,mi_calc!C:C,"average")/1000</f>
        <v>0</v>
      </c>
      <c r="I304">
        <f>SUMIFS(multi_cap_new_annual_comb!G:G,multi_cap_new_annual_comb!A:A,A304,multi_cap_new_annual_comb!B:B,B304,multi_cap_new_annual_comb!C:C,C304,multi_cap_new_annual_comb!E:E,"average",multi_cap_new_annual_comb!G:G,"&gt;0")*SUMIFS(mi_calc!D:D,mi_calc!A:A,VLOOKUP(C304,mapping!$B$2:$C$18,2,0),mi_calc!B:B,F304,mi_calc!C:C,"average")/1000</f>
        <v>0</v>
      </c>
    </row>
    <row r="305" spans="1:9">
      <c r="A305">
        <v>2025</v>
      </c>
      <c r="B305" t="s">
        <v>21</v>
      </c>
      <c r="C305" t="s">
        <v>5</v>
      </c>
      <c r="D305" t="str">
        <f>VLOOKUP(C305,mapping!$B$2:$D$18,3,0)</f>
        <v>Coal</v>
      </c>
      <c r="E305" t="s">
        <v>74</v>
      </c>
      <c r="F305" t="s">
        <v>63</v>
      </c>
      <c r="G305" t="s">
        <v>77</v>
      </c>
      <c r="H305">
        <f>SUMIFS(multi_cap_new_annual_comb!F:F,multi_cap_new_annual_comb!A:A,A305,multi_cap_new_annual_comb!B:B,B305,multi_cap_new_annual_comb!C:C,C305,multi_cap_new_annual_comb!E:E,"average",multi_cap_new_annual_comb!F:F,"&gt;0")*SUMIFS(mi_calc!D:D,mi_calc!A:A,VLOOKUP(C305,mapping!$B$2:$C$18,2,0),mi_calc!B:B,F305,mi_calc!C:C,"average")/1000</f>
        <v>0</v>
      </c>
      <c r="I305">
        <f>SUMIFS(multi_cap_new_annual_comb!G:G,multi_cap_new_annual_comb!A:A,A305,multi_cap_new_annual_comb!B:B,B305,multi_cap_new_annual_comb!C:C,C305,multi_cap_new_annual_comb!E:E,"average",multi_cap_new_annual_comb!G:G,"&gt;0")*SUMIFS(mi_calc!D:D,mi_calc!A:A,VLOOKUP(C305,mapping!$B$2:$C$18,2,0),mi_calc!B:B,F305,mi_calc!C:C,"average")/1000</f>
        <v>0</v>
      </c>
    </row>
    <row r="306" spans="1:9">
      <c r="A306">
        <v>2025</v>
      </c>
      <c r="B306" t="s">
        <v>21</v>
      </c>
      <c r="C306" t="s">
        <v>5</v>
      </c>
      <c r="D306" t="str">
        <f>VLOOKUP(C306,mapping!$B$2:$D$18,3,0)</f>
        <v>Coal</v>
      </c>
      <c r="E306" t="s">
        <v>74</v>
      </c>
      <c r="F306" t="s">
        <v>45</v>
      </c>
      <c r="G306" t="s">
        <v>77</v>
      </c>
      <c r="H306">
        <f>SUMIFS(multi_cap_new_annual_comb!F:F,multi_cap_new_annual_comb!A:A,A306,multi_cap_new_annual_comb!B:B,B306,multi_cap_new_annual_comb!C:C,C306,multi_cap_new_annual_comb!E:E,"average",multi_cap_new_annual_comb!F:F,"&gt;0")*SUMIFS(mi_calc!D:D,mi_calc!A:A,VLOOKUP(C306,mapping!$B$2:$C$18,2,0),mi_calc!B:B,F306,mi_calc!C:C,"average")/1000</f>
        <v>0</v>
      </c>
      <c r="I306">
        <f>SUMIFS(multi_cap_new_annual_comb!G:G,multi_cap_new_annual_comb!A:A,A306,multi_cap_new_annual_comb!B:B,B306,multi_cap_new_annual_comb!C:C,C306,multi_cap_new_annual_comb!E:E,"average",multi_cap_new_annual_comb!G:G,"&gt;0")*SUMIFS(mi_calc!D:D,mi_calc!A:A,VLOOKUP(C306,mapping!$B$2:$C$18,2,0),mi_calc!B:B,F306,mi_calc!C:C,"average")/1000</f>
        <v>0</v>
      </c>
    </row>
    <row r="307" spans="1:9">
      <c r="A307">
        <v>2025</v>
      </c>
      <c r="B307" t="s">
        <v>21</v>
      </c>
      <c r="C307" t="s">
        <v>5</v>
      </c>
      <c r="D307" t="str">
        <f>VLOOKUP(C307,mapping!$B$2:$D$18,3,0)</f>
        <v>Coal</v>
      </c>
      <c r="E307" t="s">
        <v>74</v>
      </c>
      <c r="F307" t="s">
        <v>58</v>
      </c>
      <c r="G307" t="s">
        <v>77</v>
      </c>
      <c r="H307">
        <f>SUMIFS(multi_cap_new_annual_comb!F:F,multi_cap_new_annual_comb!A:A,A307,multi_cap_new_annual_comb!B:B,B307,multi_cap_new_annual_comb!C:C,C307,multi_cap_new_annual_comb!E:E,"average",multi_cap_new_annual_comb!F:F,"&gt;0")*SUMIFS(mi_calc!D:D,mi_calc!A:A,VLOOKUP(C307,mapping!$B$2:$C$18,2,0),mi_calc!B:B,F307,mi_calc!C:C,"average")/1000</f>
        <v>0</v>
      </c>
      <c r="I307">
        <f>SUMIFS(multi_cap_new_annual_comb!G:G,multi_cap_new_annual_comb!A:A,A307,multi_cap_new_annual_comb!B:B,B307,multi_cap_new_annual_comb!C:C,C307,multi_cap_new_annual_comb!E:E,"average",multi_cap_new_annual_comb!G:G,"&gt;0")*SUMIFS(mi_calc!D:D,mi_calc!A:A,VLOOKUP(C307,mapping!$B$2:$C$18,2,0),mi_calc!B:B,F307,mi_calc!C:C,"average")/1000</f>
        <v>0</v>
      </c>
    </row>
    <row r="308" spans="1:9">
      <c r="A308">
        <v>2025</v>
      </c>
      <c r="B308" t="s">
        <v>21</v>
      </c>
      <c r="C308" t="s">
        <v>5</v>
      </c>
      <c r="D308" t="str">
        <f>VLOOKUP(C308,mapping!$B$2:$D$18,3,0)</f>
        <v>Coal</v>
      </c>
      <c r="E308" t="s">
        <v>74</v>
      </c>
      <c r="F308" t="s">
        <v>53</v>
      </c>
      <c r="G308" t="s">
        <v>77</v>
      </c>
      <c r="H308">
        <f>SUMIFS(multi_cap_new_annual_comb!F:F,multi_cap_new_annual_comb!A:A,A308,multi_cap_new_annual_comb!B:B,B308,multi_cap_new_annual_comb!C:C,C308,multi_cap_new_annual_comb!E:E,"average",multi_cap_new_annual_comb!F:F,"&gt;0")*SUMIFS(mi_calc!D:D,mi_calc!A:A,VLOOKUP(C308,mapping!$B$2:$C$18,2,0),mi_calc!B:B,F308,mi_calc!C:C,"average")/1000</f>
        <v>0</v>
      </c>
      <c r="I308">
        <f>SUMIFS(multi_cap_new_annual_comb!G:G,multi_cap_new_annual_comb!A:A,A308,multi_cap_new_annual_comb!B:B,B308,multi_cap_new_annual_comb!C:C,C308,multi_cap_new_annual_comb!E:E,"average",multi_cap_new_annual_comb!G:G,"&gt;0")*SUMIFS(mi_calc!D:D,mi_calc!A:A,VLOOKUP(C308,mapping!$B$2:$C$18,2,0),mi_calc!B:B,F308,mi_calc!C:C,"average")/1000</f>
        <v>0</v>
      </c>
    </row>
    <row r="309" spans="1:9">
      <c r="A309">
        <v>2025</v>
      </c>
      <c r="B309" t="s">
        <v>21</v>
      </c>
      <c r="C309" t="s">
        <v>5</v>
      </c>
      <c r="D309" t="str">
        <f>VLOOKUP(C309,mapping!$B$2:$D$18,3,0)</f>
        <v>Coal</v>
      </c>
      <c r="E309" t="s">
        <v>74</v>
      </c>
      <c r="F309" t="s">
        <v>64</v>
      </c>
      <c r="G309" t="s">
        <v>77</v>
      </c>
      <c r="H309">
        <f>SUMIFS(multi_cap_new_annual_comb!F:F,multi_cap_new_annual_comb!A:A,A309,multi_cap_new_annual_comb!B:B,B309,multi_cap_new_annual_comb!C:C,C309,multi_cap_new_annual_comb!E:E,"average",multi_cap_new_annual_comb!F:F,"&gt;0")*SUMIFS(mi_calc!D:D,mi_calc!A:A,VLOOKUP(C309,mapping!$B$2:$C$18,2,0),mi_calc!B:B,F309,mi_calc!C:C,"average")/1000</f>
        <v>0</v>
      </c>
      <c r="I309">
        <f>SUMIFS(multi_cap_new_annual_comb!G:G,multi_cap_new_annual_comb!A:A,A309,multi_cap_new_annual_comb!B:B,B309,multi_cap_new_annual_comb!C:C,C309,multi_cap_new_annual_comb!E:E,"average",multi_cap_new_annual_comb!G:G,"&gt;0")*SUMIFS(mi_calc!D:D,mi_calc!A:A,VLOOKUP(C309,mapping!$B$2:$C$18,2,0),mi_calc!B:B,F309,mi_calc!C:C,"average")/1000</f>
        <v>0</v>
      </c>
    </row>
    <row r="310" spans="1:9">
      <c r="A310">
        <v>2025</v>
      </c>
      <c r="B310" t="s">
        <v>21</v>
      </c>
      <c r="C310" t="s">
        <v>5</v>
      </c>
      <c r="D310" t="str">
        <f>VLOOKUP(C310,mapping!$B$2:$D$18,3,0)</f>
        <v>Coal</v>
      </c>
      <c r="E310" t="s">
        <v>74</v>
      </c>
      <c r="F310" t="s">
        <v>49</v>
      </c>
      <c r="G310" t="s">
        <v>77</v>
      </c>
      <c r="H310">
        <f>SUMIFS(multi_cap_new_annual_comb!F:F,multi_cap_new_annual_comb!A:A,A310,multi_cap_new_annual_comb!B:B,B310,multi_cap_new_annual_comb!C:C,C310,multi_cap_new_annual_comb!E:E,"average",multi_cap_new_annual_comb!F:F,"&gt;0")*SUMIFS(mi_calc!D:D,mi_calc!A:A,VLOOKUP(C310,mapping!$B$2:$C$18,2,0),mi_calc!B:B,F310,mi_calc!C:C,"average")/1000</f>
        <v>0</v>
      </c>
      <c r="I310">
        <f>SUMIFS(multi_cap_new_annual_comb!G:G,multi_cap_new_annual_comb!A:A,A310,multi_cap_new_annual_comb!B:B,B310,multi_cap_new_annual_comb!C:C,C310,multi_cap_new_annual_comb!E:E,"average",multi_cap_new_annual_comb!G:G,"&gt;0")*SUMIFS(mi_calc!D:D,mi_calc!A:A,VLOOKUP(C310,mapping!$B$2:$C$18,2,0),mi_calc!B:B,F310,mi_calc!C:C,"average")/1000</f>
        <v>0</v>
      </c>
    </row>
    <row r="311" spans="1:9">
      <c r="A311">
        <v>2025</v>
      </c>
      <c r="B311" t="s">
        <v>21</v>
      </c>
      <c r="C311" t="s">
        <v>5</v>
      </c>
      <c r="D311" t="str">
        <f>VLOOKUP(C311,mapping!$B$2:$D$18,3,0)</f>
        <v>Coal</v>
      </c>
      <c r="E311" t="s">
        <v>74</v>
      </c>
      <c r="F311" t="s">
        <v>65</v>
      </c>
      <c r="G311" t="s">
        <v>77</v>
      </c>
      <c r="H311">
        <f>SUMIFS(multi_cap_new_annual_comb!F:F,multi_cap_new_annual_comb!A:A,A311,multi_cap_new_annual_comb!B:B,B311,multi_cap_new_annual_comb!C:C,C311,multi_cap_new_annual_comb!E:E,"average",multi_cap_new_annual_comb!F:F,"&gt;0")*SUMIFS(mi_calc!D:D,mi_calc!A:A,VLOOKUP(C311,mapping!$B$2:$C$18,2,0),mi_calc!B:B,F311,mi_calc!C:C,"average")/1000</f>
        <v>0</v>
      </c>
      <c r="I311">
        <f>SUMIFS(multi_cap_new_annual_comb!G:G,multi_cap_new_annual_comb!A:A,A311,multi_cap_new_annual_comb!B:B,B311,multi_cap_new_annual_comb!C:C,C311,multi_cap_new_annual_comb!E:E,"average",multi_cap_new_annual_comb!G:G,"&gt;0")*SUMIFS(mi_calc!D:D,mi_calc!A:A,VLOOKUP(C311,mapping!$B$2:$C$18,2,0),mi_calc!B:B,F311,mi_calc!C:C,"average")/1000</f>
        <v>0</v>
      </c>
    </row>
    <row r="312" spans="1:9">
      <c r="A312">
        <v>2025</v>
      </c>
      <c r="B312" t="s">
        <v>21</v>
      </c>
      <c r="C312" t="s">
        <v>5</v>
      </c>
      <c r="D312" t="str">
        <f>VLOOKUP(C312,mapping!$B$2:$D$18,3,0)</f>
        <v>Coal</v>
      </c>
      <c r="E312" t="s">
        <v>74</v>
      </c>
      <c r="F312" t="s">
        <v>68</v>
      </c>
      <c r="G312" t="s">
        <v>77</v>
      </c>
      <c r="H312">
        <f>SUMIFS(multi_cap_new_annual_comb!F:F,multi_cap_new_annual_comb!A:A,A312,multi_cap_new_annual_comb!B:B,B312,multi_cap_new_annual_comb!C:C,C312,multi_cap_new_annual_comb!E:E,"average",multi_cap_new_annual_comb!F:F,"&gt;0")*SUMIFS(mi_calc!D:D,mi_calc!A:A,VLOOKUP(C312,mapping!$B$2:$C$18,2,0),mi_calc!B:B,F312,mi_calc!C:C,"average")/1000</f>
        <v>0</v>
      </c>
      <c r="I312">
        <f>SUMIFS(multi_cap_new_annual_comb!G:G,multi_cap_new_annual_comb!A:A,A312,multi_cap_new_annual_comb!B:B,B312,multi_cap_new_annual_comb!C:C,C312,multi_cap_new_annual_comb!E:E,"average",multi_cap_new_annual_comb!G:G,"&gt;0")*SUMIFS(mi_calc!D:D,mi_calc!A:A,VLOOKUP(C312,mapping!$B$2:$C$18,2,0),mi_calc!B:B,F312,mi_calc!C:C,"average")/1000</f>
        <v>0</v>
      </c>
    </row>
    <row r="313" spans="1:9">
      <c r="A313">
        <v>2025</v>
      </c>
      <c r="B313" t="s">
        <v>21</v>
      </c>
      <c r="C313" t="s">
        <v>5</v>
      </c>
      <c r="D313" t="str">
        <f>VLOOKUP(C313,mapping!$B$2:$D$18,3,0)</f>
        <v>Coal</v>
      </c>
      <c r="E313" t="s">
        <v>74</v>
      </c>
      <c r="F313" t="s">
        <v>57</v>
      </c>
      <c r="G313" t="s">
        <v>77</v>
      </c>
      <c r="H313">
        <f>SUMIFS(multi_cap_new_annual_comb!F:F,multi_cap_new_annual_comb!A:A,A313,multi_cap_new_annual_comb!B:B,B313,multi_cap_new_annual_comb!C:C,C313,multi_cap_new_annual_comb!E:E,"average",multi_cap_new_annual_comb!F:F,"&gt;0")*SUMIFS(mi_calc!D:D,mi_calc!A:A,VLOOKUP(C313,mapping!$B$2:$C$18,2,0),mi_calc!B:B,F313,mi_calc!C:C,"average")/1000</f>
        <v>0</v>
      </c>
      <c r="I313">
        <f>SUMIFS(multi_cap_new_annual_comb!G:G,multi_cap_new_annual_comb!A:A,A313,multi_cap_new_annual_comb!B:B,B313,multi_cap_new_annual_comb!C:C,C313,multi_cap_new_annual_comb!E:E,"average",multi_cap_new_annual_comb!G:G,"&gt;0")*SUMIFS(mi_calc!D:D,mi_calc!A:A,VLOOKUP(C313,mapping!$B$2:$C$18,2,0),mi_calc!B:B,F313,mi_calc!C:C,"average")/1000</f>
        <v>0</v>
      </c>
    </row>
    <row r="314" spans="1:9">
      <c r="A314">
        <v>2025</v>
      </c>
      <c r="B314" t="s">
        <v>33</v>
      </c>
      <c r="C314" t="s">
        <v>5</v>
      </c>
      <c r="D314" t="str">
        <f>VLOOKUP(C314,mapping!$B$2:$D$18,3,0)</f>
        <v>Coal</v>
      </c>
      <c r="E314" t="s">
        <v>74</v>
      </c>
      <c r="F314" t="s">
        <v>51</v>
      </c>
      <c r="G314" t="s">
        <v>77</v>
      </c>
      <c r="H314">
        <f>SUMIFS(multi_cap_new_annual_comb!F:F,multi_cap_new_annual_comb!A:A,A314,multi_cap_new_annual_comb!B:B,B314,multi_cap_new_annual_comb!C:C,C314,multi_cap_new_annual_comb!E:E,"average",multi_cap_new_annual_comb!F:F,"&gt;0")*SUMIFS(mi_calc!D:D,mi_calc!A:A,VLOOKUP(C314,mapping!$B$2:$C$18,2,0),mi_calc!B:B,F314,mi_calc!C:C,"average")/1000</f>
        <v>0</v>
      </c>
      <c r="I314">
        <f>SUMIFS(multi_cap_new_annual_comb!G:G,multi_cap_new_annual_comb!A:A,A314,multi_cap_new_annual_comb!B:B,B314,multi_cap_new_annual_comb!C:C,C314,multi_cap_new_annual_comb!E:E,"average",multi_cap_new_annual_comb!G:G,"&gt;0")*SUMIFS(mi_calc!D:D,mi_calc!A:A,VLOOKUP(C314,mapping!$B$2:$C$18,2,0),mi_calc!B:B,F314,mi_calc!C:C,"average")/1000</f>
        <v>0</v>
      </c>
    </row>
    <row r="315" spans="1:9">
      <c r="A315">
        <v>2025</v>
      </c>
      <c r="B315" t="s">
        <v>33</v>
      </c>
      <c r="C315" t="s">
        <v>5</v>
      </c>
      <c r="D315" t="str">
        <f>VLOOKUP(C315,mapping!$B$2:$D$18,3,0)</f>
        <v>Coal</v>
      </c>
      <c r="E315" t="s">
        <v>74</v>
      </c>
      <c r="F315" t="s">
        <v>66</v>
      </c>
      <c r="G315" t="s">
        <v>77</v>
      </c>
      <c r="H315">
        <f>SUMIFS(multi_cap_new_annual_comb!F:F,multi_cap_new_annual_comb!A:A,A315,multi_cap_new_annual_comb!B:B,B315,multi_cap_new_annual_comb!C:C,C315,multi_cap_new_annual_comb!E:E,"average",multi_cap_new_annual_comb!F:F,"&gt;0")*SUMIFS(mi_calc!D:D,mi_calc!A:A,VLOOKUP(C315,mapping!$B$2:$C$18,2,0),mi_calc!B:B,F315,mi_calc!C:C,"average")/1000</f>
        <v>0</v>
      </c>
      <c r="I315">
        <f>SUMIFS(multi_cap_new_annual_comb!G:G,multi_cap_new_annual_comb!A:A,A315,multi_cap_new_annual_comb!B:B,B315,multi_cap_new_annual_comb!C:C,C315,multi_cap_new_annual_comb!E:E,"average",multi_cap_new_annual_comb!G:G,"&gt;0")*SUMIFS(mi_calc!D:D,mi_calc!A:A,VLOOKUP(C315,mapping!$B$2:$C$18,2,0),mi_calc!B:B,F315,mi_calc!C:C,"average")/1000</f>
        <v>0</v>
      </c>
    </row>
    <row r="316" spans="1:9">
      <c r="A316">
        <v>2025</v>
      </c>
      <c r="B316" t="s">
        <v>33</v>
      </c>
      <c r="C316" t="s">
        <v>5</v>
      </c>
      <c r="D316" t="str">
        <f>VLOOKUP(C316,mapping!$B$2:$D$18,3,0)</f>
        <v>Coal</v>
      </c>
      <c r="E316" t="s">
        <v>74</v>
      </c>
      <c r="F316" t="s">
        <v>54</v>
      </c>
      <c r="G316" t="s">
        <v>77</v>
      </c>
      <c r="H316">
        <f>SUMIFS(multi_cap_new_annual_comb!F:F,multi_cap_new_annual_comb!A:A,A316,multi_cap_new_annual_comb!B:B,B316,multi_cap_new_annual_comb!C:C,C316,multi_cap_new_annual_comb!E:E,"average",multi_cap_new_annual_comb!F:F,"&gt;0")*SUMIFS(mi_calc!D:D,mi_calc!A:A,VLOOKUP(C316,mapping!$B$2:$C$18,2,0),mi_calc!B:B,F316,mi_calc!C:C,"average")/1000</f>
        <v>0</v>
      </c>
      <c r="I316">
        <f>SUMIFS(multi_cap_new_annual_comb!G:G,multi_cap_new_annual_comb!A:A,A316,multi_cap_new_annual_comb!B:B,B316,multi_cap_new_annual_comb!C:C,C316,multi_cap_new_annual_comb!E:E,"average",multi_cap_new_annual_comb!G:G,"&gt;0")*SUMIFS(mi_calc!D:D,mi_calc!A:A,VLOOKUP(C316,mapping!$B$2:$C$18,2,0),mi_calc!B:B,F316,mi_calc!C:C,"average")/1000</f>
        <v>0</v>
      </c>
    </row>
    <row r="317" spans="1:9">
      <c r="A317">
        <v>2025</v>
      </c>
      <c r="B317" t="s">
        <v>33</v>
      </c>
      <c r="C317" t="s">
        <v>5</v>
      </c>
      <c r="D317" t="str">
        <f>VLOOKUP(C317,mapping!$B$2:$D$18,3,0)</f>
        <v>Coal</v>
      </c>
      <c r="E317" t="s">
        <v>74</v>
      </c>
      <c r="F317" t="s">
        <v>46</v>
      </c>
      <c r="G317" t="s">
        <v>77</v>
      </c>
      <c r="H317">
        <f>SUMIFS(multi_cap_new_annual_comb!F:F,multi_cap_new_annual_comb!A:A,A317,multi_cap_new_annual_comb!B:B,B317,multi_cap_new_annual_comb!C:C,C317,multi_cap_new_annual_comb!E:E,"average",multi_cap_new_annual_comb!F:F,"&gt;0")*SUMIFS(mi_calc!D:D,mi_calc!A:A,VLOOKUP(C317,mapping!$B$2:$C$18,2,0),mi_calc!B:B,F317,mi_calc!C:C,"average")/1000</f>
        <v>0</v>
      </c>
      <c r="I317">
        <f>SUMIFS(multi_cap_new_annual_comb!G:G,multi_cap_new_annual_comb!A:A,A317,multi_cap_new_annual_comb!B:B,B317,multi_cap_new_annual_comb!C:C,C317,multi_cap_new_annual_comb!E:E,"average",multi_cap_new_annual_comb!G:G,"&gt;0")*SUMIFS(mi_calc!D:D,mi_calc!A:A,VLOOKUP(C317,mapping!$B$2:$C$18,2,0),mi_calc!B:B,F317,mi_calc!C:C,"average")/1000</f>
        <v>0</v>
      </c>
    </row>
    <row r="318" spans="1:9">
      <c r="A318">
        <v>2025</v>
      </c>
      <c r="B318" t="s">
        <v>33</v>
      </c>
      <c r="C318" t="s">
        <v>5</v>
      </c>
      <c r="D318" t="str">
        <f>VLOOKUP(C318,mapping!$B$2:$D$18,3,0)</f>
        <v>Coal</v>
      </c>
      <c r="E318" t="s">
        <v>74</v>
      </c>
      <c r="F318" t="s">
        <v>50</v>
      </c>
      <c r="G318" t="s">
        <v>77</v>
      </c>
      <c r="H318">
        <f>SUMIFS(multi_cap_new_annual_comb!F:F,multi_cap_new_annual_comb!A:A,A318,multi_cap_new_annual_comb!B:B,B318,multi_cap_new_annual_comb!C:C,C318,multi_cap_new_annual_comb!E:E,"average",multi_cap_new_annual_comb!F:F,"&gt;0")*SUMIFS(mi_calc!D:D,mi_calc!A:A,VLOOKUP(C318,mapping!$B$2:$C$18,2,0),mi_calc!B:B,F318,mi_calc!C:C,"average")/1000</f>
        <v>0</v>
      </c>
      <c r="I318">
        <f>SUMIFS(multi_cap_new_annual_comb!G:G,multi_cap_new_annual_comb!A:A,A318,multi_cap_new_annual_comb!B:B,B318,multi_cap_new_annual_comb!C:C,C318,multi_cap_new_annual_comb!E:E,"average",multi_cap_new_annual_comb!G:G,"&gt;0")*SUMIFS(mi_calc!D:D,mi_calc!A:A,VLOOKUP(C318,mapping!$B$2:$C$18,2,0),mi_calc!B:B,F318,mi_calc!C:C,"average")/1000</f>
        <v>0</v>
      </c>
    </row>
    <row r="319" spans="1:9">
      <c r="A319">
        <v>2025</v>
      </c>
      <c r="B319" t="s">
        <v>33</v>
      </c>
      <c r="C319" t="s">
        <v>5</v>
      </c>
      <c r="D319" t="str">
        <f>VLOOKUP(C319,mapping!$B$2:$D$18,3,0)</f>
        <v>Coal</v>
      </c>
      <c r="E319" t="s">
        <v>74</v>
      </c>
      <c r="F319" t="s">
        <v>61</v>
      </c>
      <c r="G319" t="s">
        <v>77</v>
      </c>
      <c r="H319">
        <f>SUMIFS(multi_cap_new_annual_comb!F:F,multi_cap_new_annual_comb!A:A,A319,multi_cap_new_annual_comb!B:B,B319,multi_cap_new_annual_comb!C:C,C319,multi_cap_new_annual_comb!E:E,"average",multi_cap_new_annual_comb!F:F,"&gt;0")*SUMIFS(mi_calc!D:D,mi_calc!A:A,VLOOKUP(C319,mapping!$B$2:$C$18,2,0),mi_calc!B:B,F319,mi_calc!C:C,"average")/1000</f>
        <v>0</v>
      </c>
      <c r="I319">
        <f>SUMIFS(multi_cap_new_annual_comb!G:G,multi_cap_new_annual_comb!A:A,A319,multi_cap_new_annual_comb!B:B,B319,multi_cap_new_annual_comb!C:C,C319,multi_cap_new_annual_comb!E:E,"average",multi_cap_new_annual_comb!G:G,"&gt;0")*SUMIFS(mi_calc!D:D,mi_calc!A:A,VLOOKUP(C319,mapping!$B$2:$C$18,2,0),mi_calc!B:B,F319,mi_calc!C:C,"average")/1000</f>
        <v>0</v>
      </c>
    </row>
    <row r="320" spans="1:9">
      <c r="A320">
        <v>2025</v>
      </c>
      <c r="B320" t="s">
        <v>33</v>
      </c>
      <c r="C320" t="s">
        <v>5</v>
      </c>
      <c r="D320" t="str">
        <f>VLOOKUP(C320,mapping!$B$2:$D$18,3,0)</f>
        <v>Coal</v>
      </c>
      <c r="E320" t="s">
        <v>74</v>
      </c>
      <c r="F320" t="s">
        <v>67</v>
      </c>
      <c r="G320" t="s">
        <v>77</v>
      </c>
      <c r="H320">
        <f>SUMIFS(multi_cap_new_annual_comb!F:F,multi_cap_new_annual_comb!A:A,A320,multi_cap_new_annual_comb!B:B,B320,multi_cap_new_annual_comb!C:C,C320,multi_cap_new_annual_comb!E:E,"average",multi_cap_new_annual_comb!F:F,"&gt;0")*SUMIFS(mi_calc!D:D,mi_calc!A:A,VLOOKUP(C320,mapping!$B$2:$C$18,2,0),mi_calc!B:B,F320,mi_calc!C:C,"average")/1000</f>
        <v>0</v>
      </c>
      <c r="I320">
        <f>SUMIFS(multi_cap_new_annual_comb!G:G,multi_cap_new_annual_comb!A:A,A320,multi_cap_new_annual_comb!B:B,B320,multi_cap_new_annual_comb!C:C,C320,multi_cap_new_annual_comb!E:E,"average",multi_cap_new_annual_comb!G:G,"&gt;0")*SUMIFS(mi_calc!D:D,mi_calc!A:A,VLOOKUP(C320,mapping!$B$2:$C$18,2,0),mi_calc!B:B,F320,mi_calc!C:C,"average")/1000</f>
        <v>0</v>
      </c>
    </row>
    <row r="321" spans="1:9">
      <c r="A321">
        <v>2025</v>
      </c>
      <c r="B321" t="s">
        <v>33</v>
      </c>
      <c r="C321" t="s">
        <v>5</v>
      </c>
      <c r="D321" t="str">
        <f>VLOOKUP(C321,mapping!$B$2:$D$18,3,0)</f>
        <v>Coal</v>
      </c>
      <c r="E321" t="s">
        <v>74</v>
      </c>
      <c r="F321" t="s">
        <v>52</v>
      </c>
      <c r="G321" t="s">
        <v>77</v>
      </c>
      <c r="H321">
        <f>SUMIFS(multi_cap_new_annual_comb!F:F,multi_cap_new_annual_comb!A:A,A321,multi_cap_new_annual_comb!B:B,B321,multi_cap_new_annual_comb!C:C,C321,multi_cap_new_annual_comb!E:E,"average",multi_cap_new_annual_comb!F:F,"&gt;0")*SUMIFS(mi_calc!D:D,mi_calc!A:A,VLOOKUP(C321,mapping!$B$2:$C$18,2,0),mi_calc!B:B,F321,mi_calc!C:C,"average")/1000</f>
        <v>0</v>
      </c>
      <c r="I321">
        <f>SUMIFS(multi_cap_new_annual_comb!G:G,multi_cap_new_annual_comb!A:A,A321,multi_cap_new_annual_comb!B:B,B321,multi_cap_new_annual_comb!C:C,C321,multi_cap_new_annual_comb!E:E,"average",multi_cap_new_annual_comb!G:G,"&gt;0")*SUMIFS(mi_calc!D:D,mi_calc!A:A,VLOOKUP(C321,mapping!$B$2:$C$18,2,0),mi_calc!B:B,F321,mi_calc!C:C,"average")/1000</f>
        <v>0</v>
      </c>
    </row>
    <row r="322" spans="1:9">
      <c r="A322">
        <v>2025</v>
      </c>
      <c r="B322" t="s">
        <v>33</v>
      </c>
      <c r="C322" t="s">
        <v>5</v>
      </c>
      <c r="D322" t="str">
        <f>VLOOKUP(C322,mapping!$B$2:$D$18,3,0)</f>
        <v>Coal</v>
      </c>
      <c r="E322" t="s">
        <v>74</v>
      </c>
      <c r="F322" t="s">
        <v>56</v>
      </c>
      <c r="G322" t="s">
        <v>77</v>
      </c>
      <c r="H322">
        <f>SUMIFS(multi_cap_new_annual_comb!F:F,multi_cap_new_annual_comb!A:A,A322,multi_cap_new_annual_comb!B:B,B322,multi_cap_new_annual_comb!C:C,C322,multi_cap_new_annual_comb!E:E,"average",multi_cap_new_annual_comb!F:F,"&gt;0")*SUMIFS(mi_calc!D:D,mi_calc!A:A,VLOOKUP(C322,mapping!$B$2:$C$18,2,0),mi_calc!B:B,F322,mi_calc!C:C,"average")/1000</f>
        <v>0</v>
      </c>
      <c r="I322">
        <f>SUMIFS(multi_cap_new_annual_comb!G:G,multi_cap_new_annual_comb!A:A,A322,multi_cap_new_annual_comb!B:B,B322,multi_cap_new_annual_comb!C:C,C322,multi_cap_new_annual_comb!E:E,"average",multi_cap_new_annual_comb!G:G,"&gt;0")*SUMIFS(mi_calc!D:D,mi_calc!A:A,VLOOKUP(C322,mapping!$B$2:$C$18,2,0),mi_calc!B:B,F322,mi_calc!C:C,"average")/1000</f>
        <v>0</v>
      </c>
    </row>
    <row r="323" spans="1:9">
      <c r="A323">
        <v>2025</v>
      </c>
      <c r="B323" t="s">
        <v>33</v>
      </c>
      <c r="C323" t="s">
        <v>5</v>
      </c>
      <c r="D323" t="str">
        <f>VLOOKUP(C323,mapping!$B$2:$D$18,3,0)</f>
        <v>Coal</v>
      </c>
      <c r="E323" t="s">
        <v>74</v>
      </c>
      <c r="F323" t="s">
        <v>59</v>
      </c>
      <c r="G323" t="s">
        <v>77</v>
      </c>
      <c r="H323">
        <f>SUMIFS(multi_cap_new_annual_comb!F:F,multi_cap_new_annual_comb!A:A,A323,multi_cap_new_annual_comb!B:B,B323,multi_cap_new_annual_comb!C:C,C323,multi_cap_new_annual_comb!E:E,"average",multi_cap_new_annual_comb!F:F,"&gt;0")*SUMIFS(mi_calc!D:D,mi_calc!A:A,VLOOKUP(C323,mapping!$B$2:$C$18,2,0),mi_calc!B:B,F323,mi_calc!C:C,"average")/1000</f>
        <v>0</v>
      </c>
      <c r="I323">
        <f>SUMIFS(multi_cap_new_annual_comb!G:G,multi_cap_new_annual_comb!A:A,A323,multi_cap_new_annual_comb!B:B,B323,multi_cap_new_annual_comb!C:C,C323,multi_cap_new_annual_comb!E:E,"average",multi_cap_new_annual_comb!G:G,"&gt;0")*SUMIFS(mi_calc!D:D,mi_calc!A:A,VLOOKUP(C323,mapping!$B$2:$C$18,2,0),mi_calc!B:B,F323,mi_calc!C:C,"average")/1000</f>
        <v>0</v>
      </c>
    </row>
    <row r="324" spans="1:9">
      <c r="A324">
        <v>2025</v>
      </c>
      <c r="B324" t="s">
        <v>33</v>
      </c>
      <c r="C324" t="s">
        <v>5</v>
      </c>
      <c r="D324" t="str">
        <f>VLOOKUP(C324,mapping!$B$2:$D$18,3,0)</f>
        <v>Coal</v>
      </c>
      <c r="E324" t="s">
        <v>74</v>
      </c>
      <c r="F324" t="s">
        <v>55</v>
      </c>
      <c r="G324" t="s">
        <v>77</v>
      </c>
      <c r="H324">
        <f>SUMIFS(multi_cap_new_annual_comb!F:F,multi_cap_new_annual_comb!A:A,A324,multi_cap_new_annual_comb!B:B,B324,multi_cap_new_annual_comb!C:C,C324,multi_cap_new_annual_comb!E:E,"average",multi_cap_new_annual_comb!F:F,"&gt;0")*SUMIFS(mi_calc!D:D,mi_calc!A:A,VLOOKUP(C324,mapping!$B$2:$C$18,2,0),mi_calc!B:B,F324,mi_calc!C:C,"average")/1000</f>
        <v>0</v>
      </c>
      <c r="I324">
        <f>SUMIFS(multi_cap_new_annual_comb!G:G,multi_cap_new_annual_comb!A:A,A324,multi_cap_new_annual_comb!B:B,B324,multi_cap_new_annual_comb!C:C,C324,multi_cap_new_annual_comb!E:E,"average",multi_cap_new_annual_comb!G:G,"&gt;0")*SUMIFS(mi_calc!D:D,mi_calc!A:A,VLOOKUP(C324,mapping!$B$2:$C$18,2,0),mi_calc!B:B,F324,mi_calc!C:C,"average")/1000</f>
        <v>0</v>
      </c>
    </row>
    <row r="325" spans="1:9">
      <c r="A325">
        <v>2025</v>
      </c>
      <c r="B325" t="s">
        <v>33</v>
      </c>
      <c r="C325" t="s">
        <v>5</v>
      </c>
      <c r="D325" t="str">
        <f>VLOOKUP(C325,mapping!$B$2:$D$18,3,0)</f>
        <v>Coal</v>
      </c>
      <c r="E325" t="s">
        <v>74</v>
      </c>
      <c r="F325" t="s">
        <v>47</v>
      </c>
      <c r="G325" t="s">
        <v>77</v>
      </c>
      <c r="H325">
        <f>SUMIFS(multi_cap_new_annual_comb!F:F,multi_cap_new_annual_comb!A:A,A325,multi_cap_new_annual_comb!B:B,B325,multi_cap_new_annual_comb!C:C,C325,multi_cap_new_annual_comb!E:E,"average",multi_cap_new_annual_comb!F:F,"&gt;0")*SUMIFS(mi_calc!D:D,mi_calc!A:A,VLOOKUP(C325,mapping!$B$2:$C$18,2,0),mi_calc!B:B,F325,mi_calc!C:C,"average")/1000</f>
        <v>0</v>
      </c>
      <c r="I325">
        <f>SUMIFS(multi_cap_new_annual_comb!G:G,multi_cap_new_annual_comb!A:A,A325,multi_cap_new_annual_comb!B:B,B325,multi_cap_new_annual_comb!C:C,C325,multi_cap_new_annual_comb!E:E,"average",multi_cap_new_annual_comb!G:G,"&gt;0")*SUMIFS(mi_calc!D:D,mi_calc!A:A,VLOOKUP(C325,mapping!$B$2:$C$18,2,0),mi_calc!B:B,F325,mi_calc!C:C,"average")/1000</f>
        <v>0</v>
      </c>
    </row>
    <row r="326" spans="1:9">
      <c r="A326">
        <v>2025</v>
      </c>
      <c r="B326" t="s">
        <v>33</v>
      </c>
      <c r="C326" t="s">
        <v>5</v>
      </c>
      <c r="D326" t="str">
        <f>VLOOKUP(C326,mapping!$B$2:$D$18,3,0)</f>
        <v>Coal</v>
      </c>
      <c r="E326" t="s">
        <v>74</v>
      </c>
      <c r="F326" t="s">
        <v>60</v>
      </c>
      <c r="G326" t="s">
        <v>77</v>
      </c>
      <c r="H326">
        <f>SUMIFS(multi_cap_new_annual_comb!F:F,multi_cap_new_annual_comb!A:A,A326,multi_cap_new_annual_comb!B:B,B326,multi_cap_new_annual_comb!C:C,C326,multi_cap_new_annual_comb!E:E,"average",multi_cap_new_annual_comb!F:F,"&gt;0")*SUMIFS(mi_calc!D:D,mi_calc!A:A,VLOOKUP(C326,mapping!$B$2:$C$18,2,0),mi_calc!B:B,F326,mi_calc!C:C,"average")/1000</f>
        <v>0</v>
      </c>
      <c r="I326">
        <f>SUMIFS(multi_cap_new_annual_comb!G:G,multi_cap_new_annual_comb!A:A,A326,multi_cap_new_annual_comb!B:B,B326,multi_cap_new_annual_comb!C:C,C326,multi_cap_new_annual_comb!E:E,"average",multi_cap_new_annual_comb!G:G,"&gt;0")*SUMIFS(mi_calc!D:D,mi_calc!A:A,VLOOKUP(C326,mapping!$B$2:$C$18,2,0),mi_calc!B:B,F326,mi_calc!C:C,"average")/1000</f>
        <v>0</v>
      </c>
    </row>
    <row r="327" spans="1:9">
      <c r="A327">
        <v>2025</v>
      </c>
      <c r="B327" t="s">
        <v>33</v>
      </c>
      <c r="C327" t="s">
        <v>5</v>
      </c>
      <c r="D327" t="str">
        <f>VLOOKUP(C327,mapping!$B$2:$D$18,3,0)</f>
        <v>Coal</v>
      </c>
      <c r="E327" t="s">
        <v>74</v>
      </c>
      <c r="F327" t="s">
        <v>48</v>
      </c>
      <c r="G327" t="s">
        <v>77</v>
      </c>
      <c r="H327">
        <f>SUMIFS(multi_cap_new_annual_comb!F:F,multi_cap_new_annual_comb!A:A,A327,multi_cap_new_annual_comb!B:B,B327,multi_cap_new_annual_comb!C:C,C327,multi_cap_new_annual_comb!E:E,"average",multi_cap_new_annual_comb!F:F,"&gt;0")*SUMIFS(mi_calc!D:D,mi_calc!A:A,VLOOKUP(C327,mapping!$B$2:$C$18,2,0),mi_calc!B:B,F327,mi_calc!C:C,"average")/1000</f>
        <v>0</v>
      </c>
      <c r="I327">
        <f>SUMIFS(multi_cap_new_annual_comb!G:G,multi_cap_new_annual_comb!A:A,A327,multi_cap_new_annual_comb!B:B,B327,multi_cap_new_annual_comb!C:C,C327,multi_cap_new_annual_comb!E:E,"average",multi_cap_new_annual_comb!G:G,"&gt;0")*SUMIFS(mi_calc!D:D,mi_calc!A:A,VLOOKUP(C327,mapping!$B$2:$C$18,2,0),mi_calc!B:B,F327,mi_calc!C:C,"average")/1000</f>
        <v>0</v>
      </c>
    </row>
    <row r="328" spans="1:9">
      <c r="A328">
        <v>2025</v>
      </c>
      <c r="B328" t="s">
        <v>33</v>
      </c>
      <c r="C328" t="s">
        <v>5</v>
      </c>
      <c r="D328" t="str">
        <f>VLOOKUP(C328,mapping!$B$2:$D$18,3,0)</f>
        <v>Coal</v>
      </c>
      <c r="E328" t="s">
        <v>74</v>
      </c>
      <c r="F328" t="s">
        <v>62</v>
      </c>
      <c r="G328" t="s">
        <v>77</v>
      </c>
      <c r="H328">
        <f>SUMIFS(multi_cap_new_annual_comb!F:F,multi_cap_new_annual_comb!A:A,A328,multi_cap_new_annual_comb!B:B,B328,multi_cap_new_annual_comb!C:C,C328,multi_cap_new_annual_comb!E:E,"average",multi_cap_new_annual_comb!F:F,"&gt;0")*SUMIFS(mi_calc!D:D,mi_calc!A:A,VLOOKUP(C328,mapping!$B$2:$C$18,2,0),mi_calc!B:B,F328,mi_calc!C:C,"average")/1000</f>
        <v>0</v>
      </c>
      <c r="I328">
        <f>SUMIFS(multi_cap_new_annual_comb!G:G,multi_cap_new_annual_comb!A:A,A328,multi_cap_new_annual_comb!B:B,B328,multi_cap_new_annual_comb!C:C,C328,multi_cap_new_annual_comb!E:E,"average",multi_cap_new_annual_comb!G:G,"&gt;0")*SUMIFS(mi_calc!D:D,mi_calc!A:A,VLOOKUP(C328,mapping!$B$2:$C$18,2,0),mi_calc!B:B,F328,mi_calc!C:C,"average")/1000</f>
        <v>0</v>
      </c>
    </row>
    <row r="329" spans="1:9">
      <c r="A329">
        <v>2025</v>
      </c>
      <c r="B329" t="s">
        <v>33</v>
      </c>
      <c r="C329" t="s">
        <v>5</v>
      </c>
      <c r="D329" t="str">
        <f>VLOOKUP(C329,mapping!$B$2:$D$18,3,0)</f>
        <v>Coal</v>
      </c>
      <c r="E329" t="s">
        <v>74</v>
      </c>
      <c r="F329" t="s">
        <v>63</v>
      </c>
      <c r="G329" t="s">
        <v>77</v>
      </c>
      <c r="H329">
        <f>SUMIFS(multi_cap_new_annual_comb!F:F,multi_cap_new_annual_comb!A:A,A329,multi_cap_new_annual_comb!B:B,B329,multi_cap_new_annual_comb!C:C,C329,multi_cap_new_annual_comb!E:E,"average",multi_cap_new_annual_comb!F:F,"&gt;0")*SUMIFS(mi_calc!D:D,mi_calc!A:A,VLOOKUP(C329,mapping!$B$2:$C$18,2,0),mi_calc!B:B,F329,mi_calc!C:C,"average")/1000</f>
        <v>0</v>
      </c>
      <c r="I329">
        <f>SUMIFS(multi_cap_new_annual_comb!G:G,multi_cap_new_annual_comb!A:A,A329,multi_cap_new_annual_comb!B:B,B329,multi_cap_new_annual_comb!C:C,C329,multi_cap_new_annual_comb!E:E,"average",multi_cap_new_annual_comb!G:G,"&gt;0")*SUMIFS(mi_calc!D:D,mi_calc!A:A,VLOOKUP(C329,mapping!$B$2:$C$18,2,0),mi_calc!B:B,F329,mi_calc!C:C,"average")/1000</f>
        <v>0</v>
      </c>
    </row>
    <row r="330" spans="1:9">
      <c r="A330">
        <v>2025</v>
      </c>
      <c r="B330" t="s">
        <v>33</v>
      </c>
      <c r="C330" t="s">
        <v>5</v>
      </c>
      <c r="D330" t="str">
        <f>VLOOKUP(C330,mapping!$B$2:$D$18,3,0)</f>
        <v>Coal</v>
      </c>
      <c r="E330" t="s">
        <v>74</v>
      </c>
      <c r="F330" t="s">
        <v>45</v>
      </c>
      <c r="G330" t="s">
        <v>77</v>
      </c>
      <c r="H330">
        <f>SUMIFS(multi_cap_new_annual_comb!F:F,multi_cap_new_annual_comb!A:A,A330,multi_cap_new_annual_comb!B:B,B330,multi_cap_new_annual_comb!C:C,C330,multi_cap_new_annual_comb!E:E,"average",multi_cap_new_annual_comb!F:F,"&gt;0")*SUMIFS(mi_calc!D:D,mi_calc!A:A,VLOOKUP(C330,mapping!$B$2:$C$18,2,0),mi_calc!B:B,F330,mi_calc!C:C,"average")/1000</f>
        <v>0</v>
      </c>
      <c r="I330">
        <f>SUMIFS(multi_cap_new_annual_comb!G:G,multi_cap_new_annual_comb!A:A,A330,multi_cap_new_annual_comb!B:B,B330,multi_cap_new_annual_comb!C:C,C330,multi_cap_new_annual_comb!E:E,"average",multi_cap_new_annual_comb!G:G,"&gt;0")*SUMIFS(mi_calc!D:D,mi_calc!A:A,VLOOKUP(C330,mapping!$B$2:$C$18,2,0),mi_calc!B:B,F330,mi_calc!C:C,"average")/1000</f>
        <v>0</v>
      </c>
    </row>
    <row r="331" spans="1:9">
      <c r="A331">
        <v>2025</v>
      </c>
      <c r="B331" t="s">
        <v>33</v>
      </c>
      <c r="C331" t="s">
        <v>5</v>
      </c>
      <c r="D331" t="str">
        <f>VLOOKUP(C331,mapping!$B$2:$D$18,3,0)</f>
        <v>Coal</v>
      </c>
      <c r="E331" t="s">
        <v>74</v>
      </c>
      <c r="F331" t="s">
        <v>58</v>
      </c>
      <c r="G331" t="s">
        <v>77</v>
      </c>
      <c r="H331">
        <f>SUMIFS(multi_cap_new_annual_comb!F:F,multi_cap_new_annual_comb!A:A,A331,multi_cap_new_annual_comb!B:B,B331,multi_cap_new_annual_comb!C:C,C331,multi_cap_new_annual_comb!E:E,"average",multi_cap_new_annual_comb!F:F,"&gt;0")*SUMIFS(mi_calc!D:D,mi_calc!A:A,VLOOKUP(C331,mapping!$B$2:$C$18,2,0),mi_calc!B:B,F331,mi_calc!C:C,"average")/1000</f>
        <v>0</v>
      </c>
      <c r="I331">
        <f>SUMIFS(multi_cap_new_annual_comb!G:G,multi_cap_new_annual_comb!A:A,A331,multi_cap_new_annual_comb!B:B,B331,multi_cap_new_annual_comb!C:C,C331,multi_cap_new_annual_comb!E:E,"average",multi_cap_new_annual_comb!G:G,"&gt;0")*SUMIFS(mi_calc!D:D,mi_calc!A:A,VLOOKUP(C331,mapping!$B$2:$C$18,2,0),mi_calc!B:B,F331,mi_calc!C:C,"average")/1000</f>
        <v>0</v>
      </c>
    </row>
    <row r="332" spans="1:9">
      <c r="A332">
        <v>2025</v>
      </c>
      <c r="B332" t="s">
        <v>33</v>
      </c>
      <c r="C332" t="s">
        <v>5</v>
      </c>
      <c r="D332" t="str">
        <f>VLOOKUP(C332,mapping!$B$2:$D$18,3,0)</f>
        <v>Coal</v>
      </c>
      <c r="E332" t="s">
        <v>74</v>
      </c>
      <c r="F332" t="s">
        <v>53</v>
      </c>
      <c r="G332" t="s">
        <v>77</v>
      </c>
      <c r="H332">
        <f>SUMIFS(multi_cap_new_annual_comb!F:F,multi_cap_new_annual_comb!A:A,A332,multi_cap_new_annual_comb!B:B,B332,multi_cap_new_annual_comb!C:C,C332,multi_cap_new_annual_comb!E:E,"average",multi_cap_new_annual_comb!F:F,"&gt;0")*SUMIFS(mi_calc!D:D,mi_calc!A:A,VLOOKUP(C332,mapping!$B$2:$C$18,2,0),mi_calc!B:B,F332,mi_calc!C:C,"average")/1000</f>
        <v>0</v>
      </c>
      <c r="I332">
        <f>SUMIFS(multi_cap_new_annual_comb!G:G,multi_cap_new_annual_comb!A:A,A332,multi_cap_new_annual_comb!B:B,B332,multi_cap_new_annual_comb!C:C,C332,multi_cap_new_annual_comb!E:E,"average",multi_cap_new_annual_comb!G:G,"&gt;0")*SUMIFS(mi_calc!D:D,mi_calc!A:A,VLOOKUP(C332,mapping!$B$2:$C$18,2,0),mi_calc!B:B,F332,mi_calc!C:C,"average")/1000</f>
        <v>0</v>
      </c>
    </row>
    <row r="333" spans="1:9">
      <c r="A333">
        <v>2025</v>
      </c>
      <c r="B333" t="s">
        <v>33</v>
      </c>
      <c r="C333" t="s">
        <v>5</v>
      </c>
      <c r="D333" t="str">
        <f>VLOOKUP(C333,mapping!$B$2:$D$18,3,0)</f>
        <v>Coal</v>
      </c>
      <c r="E333" t="s">
        <v>74</v>
      </c>
      <c r="F333" t="s">
        <v>64</v>
      </c>
      <c r="G333" t="s">
        <v>77</v>
      </c>
      <c r="H333">
        <f>SUMIFS(multi_cap_new_annual_comb!F:F,multi_cap_new_annual_comb!A:A,A333,multi_cap_new_annual_comb!B:B,B333,multi_cap_new_annual_comb!C:C,C333,multi_cap_new_annual_comb!E:E,"average",multi_cap_new_annual_comb!F:F,"&gt;0")*SUMIFS(mi_calc!D:D,mi_calc!A:A,VLOOKUP(C333,mapping!$B$2:$C$18,2,0),mi_calc!B:B,F333,mi_calc!C:C,"average")/1000</f>
        <v>0</v>
      </c>
      <c r="I333">
        <f>SUMIFS(multi_cap_new_annual_comb!G:G,multi_cap_new_annual_comb!A:A,A333,multi_cap_new_annual_comb!B:B,B333,multi_cap_new_annual_comb!C:C,C333,multi_cap_new_annual_comb!E:E,"average",multi_cap_new_annual_comb!G:G,"&gt;0")*SUMIFS(mi_calc!D:D,mi_calc!A:A,VLOOKUP(C333,mapping!$B$2:$C$18,2,0),mi_calc!B:B,F333,mi_calc!C:C,"average")/1000</f>
        <v>0</v>
      </c>
    </row>
    <row r="334" spans="1:9">
      <c r="A334">
        <v>2025</v>
      </c>
      <c r="B334" t="s">
        <v>33</v>
      </c>
      <c r="C334" t="s">
        <v>5</v>
      </c>
      <c r="D334" t="str">
        <f>VLOOKUP(C334,mapping!$B$2:$D$18,3,0)</f>
        <v>Coal</v>
      </c>
      <c r="E334" t="s">
        <v>74</v>
      </c>
      <c r="F334" t="s">
        <v>49</v>
      </c>
      <c r="G334" t="s">
        <v>77</v>
      </c>
      <c r="H334">
        <f>SUMIFS(multi_cap_new_annual_comb!F:F,multi_cap_new_annual_comb!A:A,A334,multi_cap_new_annual_comb!B:B,B334,multi_cap_new_annual_comb!C:C,C334,multi_cap_new_annual_comb!E:E,"average",multi_cap_new_annual_comb!F:F,"&gt;0")*SUMIFS(mi_calc!D:D,mi_calc!A:A,VLOOKUP(C334,mapping!$B$2:$C$18,2,0),mi_calc!B:B,F334,mi_calc!C:C,"average")/1000</f>
        <v>0</v>
      </c>
      <c r="I334">
        <f>SUMIFS(multi_cap_new_annual_comb!G:G,multi_cap_new_annual_comb!A:A,A334,multi_cap_new_annual_comb!B:B,B334,multi_cap_new_annual_comb!C:C,C334,multi_cap_new_annual_comb!E:E,"average",multi_cap_new_annual_comb!G:G,"&gt;0")*SUMIFS(mi_calc!D:D,mi_calc!A:A,VLOOKUP(C334,mapping!$B$2:$C$18,2,0),mi_calc!B:B,F334,mi_calc!C:C,"average")/1000</f>
        <v>0</v>
      </c>
    </row>
    <row r="335" spans="1:9">
      <c r="A335">
        <v>2025</v>
      </c>
      <c r="B335" t="s">
        <v>33</v>
      </c>
      <c r="C335" t="s">
        <v>5</v>
      </c>
      <c r="D335" t="str">
        <f>VLOOKUP(C335,mapping!$B$2:$D$18,3,0)</f>
        <v>Coal</v>
      </c>
      <c r="E335" t="s">
        <v>74</v>
      </c>
      <c r="F335" t="s">
        <v>65</v>
      </c>
      <c r="G335" t="s">
        <v>77</v>
      </c>
      <c r="H335">
        <f>SUMIFS(multi_cap_new_annual_comb!F:F,multi_cap_new_annual_comb!A:A,A335,multi_cap_new_annual_comb!B:B,B335,multi_cap_new_annual_comb!C:C,C335,multi_cap_new_annual_comb!E:E,"average",multi_cap_new_annual_comb!F:F,"&gt;0")*SUMIFS(mi_calc!D:D,mi_calc!A:A,VLOOKUP(C335,mapping!$B$2:$C$18,2,0),mi_calc!B:B,F335,mi_calc!C:C,"average")/1000</f>
        <v>0</v>
      </c>
      <c r="I335">
        <f>SUMIFS(multi_cap_new_annual_comb!G:G,multi_cap_new_annual_comb!A:A,A335,multi_cap_new_annual_comb!B:B,B335,multi_cap_new_annual_comb!C:C,C335,multi_cap_new_annual_comb!E:E,"average",multi_cap_new_annual_comb!G:G,"&gt;0")*SUMIFS(mi_calc!D:D,mi_calc!A:A,VLOOKUP(C335,mapping!$B$2:$C$18,2,0),mi_calc!B:B,F335,mi_calc!C:C,"average")/1000</f>
        <v>0</v>
      </c>
    </row>
    <row r="336" spans="1:9">
      <c r="A336">
        <v>2025</v>
      </c>
      <c r="B336" t="s">
        <v>33</v>
      </c>
      <c r="C336" t="s">
        <v>5</v>
      </c>
      <c r="D336" t="str">
        <f>VLOOKUP(C336,mapping!$B$2:$D$18,3,0)</f>
        <v>Coal</v>
      </c>
      <c r="E336" t="s">
        <v>74</v>
      </c>
      <c r="F336" t="s">
        <v>68</v>
      </c>
      <c r="G336" t="s">
        <v>77</v>
      </c>
      <c r="H336">
        <f>SUMIFS(multi_cap_new_annual_comb!F:F,multi_cap_new_annual_comb!A:A,A336,multi_cap_new_annual_comb!B:B,B336,multi_cap_new_annual_comb!C:C,C336,multi_cap_new_annual_comb!E:E,"average",multi_cap_new_annual_comb!F:F,"&gt;0")*SUMIFS(mi_calc!D:D,mi_calc!A:A,VLOOKUP(C336,mapping!$B$2:$C$18,2,0),mi_calc!B:B,F336,mi_calc!C:C,"average")/1000</f>
        <v>0</v>
      </c>
      <c r="I336">
        <f>SUMIFS(multi_cap_new_annual_comb!G:G,multi_cap_new_annual_comb!A:A,A336,multi_cap_new_annual_comb!B:B,B336,multi_cap_new_annual_comb!C:C,C336,multi_cap_new_annual_comb!E:E,"average",multi_cap_new_annual_comb!G:G,"&gt;0")*SUMIFS(mi_calc!D:D,mi_calc!A:A,VLOOKUP(C336,mapping!$B$2:$C$18,2,0),mi_calc!B:B,F336,mi_calc!C:C,"average")/1000</f>
        <v>0</v>
      </c>
    </row>
    <row r="337" spans="1:9">
      <c r="A337">
        <v>2025</v>
      </c>
      <c r="B337" t="s">
        <v>33</v>
      </c>
      <c r="C337" t="s">
        <v>5</v>
      </c>
      <c r="D337" t="str">
        <f>VLOOKUP(C337,mapping!$B$2:$D$18,3,0)</f>
        <v>Coal</v>
      </c>
      <c r="E337" t="s">
        <v>74</v>
      </c>
      <c r="F337" t="s">
        <v>57</v>
      </c>
      <c r="G337" t="s">
        <v>77</v>
      </c>
      <c r="H337">
        <f>SUMIFS(multi_cap_new_annual_comb!F:F,multi_cap_new_annual_comb!A:A,A337,multi_cap_new_annual_comb!B:B,B337,multi_cap_new_annual_comb!C:C,C337,multi_cap_new_annual_comb!E:E,"average",multi_cap_new_annual_comb!F:F,"&gt;0")*SUMIFS(mi_calc!D:D,mi_calc!A:A,VLOOKUP(C337,mapping!$B$2:$C$18,2,0),mi_calc!B:B,F337,mi_calc!C:C,"average")/1000</f>
        <v>0</v>
      </c>
      <c r="I337">
        <f>SUMIFS(multi_cap_new_annual_comb!G:G,multi_cap_new_annual_comb!A:A,A337,multi_cap_new_annual_comb!B:B,B337,multi_cap_new_annual_comb!C:C,C337,multi_cap_new_annual_comb!E:E,"average",multi_cap_new_annual_comb!G:G,"&gt;0")*SUMIFS(mi_calc!D:D,mi_calc!A:A,VLOOKUP(C337,mapping!$B$2:$C$18,2,0),mi_calc!B:B,F337,mi_calc!C:C,"average")/1000</f>
        <v>0</v>
      </c>
    </row>
    <row r="338" spans="1:9">
      <c r="A338">
        <v>2030</v>
      </c>
      <c r="B338" t="s">
        <v>21</v>
      </c>
      <c r="C338" t="s">
        <v>5</v>
      </c>
      <c r="D338" t="str">
        <f>VLOOKUP(C338,mapping!$B$2:$D$18,3,0)</f>
        <v>Coal</v>
      </c>
      <c r="E338" t="s">
        <v>74</v>
      </c>
      <c r="F338" t="s">
        <v>51</v>
      </c>
      <c r="G338" t="s">
        <v>77</v>
      </c>
      <c r="H338">
        <f>SUMIFS(multi_cap_new_annual_comb!F:F,multi_cap_new_annual_comb!A:A,A338,multi_cap_new_annual_comb!B:B,B338,multi_cap_new_annual_comb!C:C,C338,multi_cap_new_annual_comb!E:E,"average",multi_cap_new_annual_comb!F:F,"&gt;0")*SUMIFS(mi_calc!D:D,mi_calc!A:A,VLOOKUP(C338,mapping!$B$2:$C$18,2,0),mi_calc!B:B,F338,mi_calc!C:C,"average")/1000</f>
        <v>0</v>
      </c>
      <c r="I338">
        <f>SUMIFS(multi_cap_new_annual_comb!G:G,multi_cap_new_annual_comb!A:A,A338,multi_cap_new_annual_comb!B:B,B338,multi_cap_new_annual_comb!C:C,C338,multi_cap_new_annual_comb!E:E,"average",multi_cap_new_annual_comb!G:G,"&gt;0")*SUMIFS(mi_calc!D:D,mi_calc!A:A,VLOOKUP(C338,mapping!$B$2:$C$18,2,0),mi_calc!B:B,F338,mi_calc!C:C,"average")/1000</f>
        <v>0</v>
      </c>
    </row>
    <row r="339" spans="1:9">
      <c r="A339">
        <v>2030</v>
      </c>
      <c r="B339" t="s">
        <v>21</v>
      </c>
      <c r="C339" t="s">
        <v>5</v>
      </c>
      <c r="D339" t="str">
        <f>VLOOKUP(C339,mapping!$B$2:$D$18,3,0)</f>
        <v>Coal</v>
      </c>
      <c r="E339" t="s">
        <v>74</v>
      </c>
      <c r="F339" t="s">
        <v>66</v>
      </c>
      <c r="G339" t="s">
        <v>77</v>
      </c>
      <c r="H339">
        <f>SUMIFS(multi_cap_new_annual_comb!F:F,multi_cap_new_annual_comb!A:A,A339,multi_cap_new_annual_comb!B:B,B339,multi_cap_new_annual_comb!C:C,C339,multi_cap_new_annual_comb!E:E,"average",multi_cap_new_annual_comb!F:F,"&gt;0")*SUMIFS(mi_calc!D:D,mi_calc!A:A,VLOOKUP(C339,mapping!$B$2:$C$18,2,0),mi_calc!B:B,F339,mi_calc!C:C,"average")/1000</f>
        <v>0</v>
      </c>
      <c r="I339">
        <f>SUMIFS(multi_cap_new_annual_comb!G:G,multi_cap_new_annual_comb!A:A,A339,multi_cap_new_annual_comb!B:B,B339,multi_cap_new_annual_comb!C:C,C339,multi_cap_new_annual_comb!E:E,"average",multi_cap_new_annual_comb!G:G,"&gt;0")*SUMIFS(mi_calc!D:D,mi_calc!A:A,VLOOKUP(C339,mapping!$B$2:$C$18,2,0),mi_calc!B:B,F339,mi_calc!C:C,"average")/1000</f>
        <v>0</v>
      </c>
    </row>
    <row r="340" spans="1:9">
      <c r="A340">
        <v>2030</v>
      </c>
      <c r="B340" t="s">
        <v>21</v>
      </c>
      <c r="C340" t="s">
        <v>5</v>
      </c>
      <c r="D340" t="str">
        <f>VLOOKUP(C340,mapping!$B$2:$D$18,3,0)</f>
        <v>Coal</v>
      </c>
      <c r="E340" t="s">
        <v>74</v>
      </c>
      <c r="F340" t="s">
        <v>54</v>
      </c>
      <c r="G340" t="s">
        <v>77</v>
      </c>
      <c r="H340">
        <f>SUMIFS(multi_cap_new_annual_comb!F:F,multi_cap_new_annual_comb!A:A,A340,multi_cap_new_annual_comb!B:B,B340,multi_cap_new_annual_comb!C:C,C340,multi_cap_new_annual_comb!E:E,"average",multi_cap_new_annual_comb!F:F,"&gt;0")*SUMIFS(mi_calc!D:D,mi_calc!A:A,VLOOKUP(C340,mapping!$B$2:$C$18,2,0),mi_calc!B:B,F340,mi_calc!C:C,"average")/1000</f>
        <v>0</v>
      </c>
      <c r="I340">
        <f>SUMIFS(multi_cap_new_annual_comb!G:G,multi_cap_new_annual_comb!A:A,A340,multi_cap_new_annual_comb!B:B,B340,multi_cap_new_annual_comb!C:C,C340,multi_cap_new_annual_comb!E:E,"average",multi_cap_new_annual_comb!G:G,"&gt;0")*SUMIFS(mi_calc!D:D,mi_calc!A:A,VLOOKUP(C340,mapping!$B$2:$C$18,2,0),mi_calc!B:B,F340,mi_calc!C:C,"average")/1000</f>
        <v>0</v>
      </c>
    </row>
    <row r="341" spans="1:9">
      <c r="A341">
        <v>2030</v>
      </c>
      <c r="B341" t="s">
        <v>21</v>
      </c>
      <c r="C341" t="s">
        <v>5</v>
      </c>
      <c r="D341" t="str">
        <f>VLOOKUP(C341,mapping!$B$2:$D$18,3,0)</f>
        <v>Coal</v>
      </c>
      <c r="E341" t="s">
        <v>74</v>
      </c>
      <c r="F341" t="s">
        <v>46</v>
      </c>
      <c r="G341" t="s">
        <v>77</v>
      </c>
      <c r="H341">
        <f>SUMIFS(multi_cap_new_annual_comb!F:F,multi_cap_new_annual_comb!A:A,A341,multi_cap_new_annual_comb!B:B,B341,multi_cap_new_annual_comb!C:C,C341,multi_cap_new_annual_comb!E:E,"average",multi_cap_new_annual_comb!F:F,"&gt;0")*SUMIFS(mi_calc!D:D,mi_calc!A:A,VLOOKUP(C341,mapping!$B$2:$C$18,2,0),mi_calc!B:B,F341,mi_calc!C:C,"average")/1000</f>
        <v>0</v>
      </c>
      <c r="I341">
        <f>SUMIFS(multi_cap_new_annual_comb!G:G,multi_cap_new_annual_comb!A:A,A341,multi_cap_new_annual_comb!B:B,B341,multi_cap_new_annual_comb!C:C,C341,multi_cap_new_annual_comb!E:E,"average",multi_cap_new_annual_comb!G:G,"&gt;0")*SUMIFS(mi_calc!D:D,mi_calc!A:A,VLOOKUP(C341,mapping!$B$2:$C$18,2,0),mi_calc!B:B,F341,mi_calc!C:C,"average")/1000</f>
        <v>0</v>
      </c>
    </row>
    <row r="342" spans="1:9">
      <c r="A342">
        <v>2030</v>
      </c>
      <c r="B342" t="s">
        <v>21</v>
      </c>
      <c r="C342" t="s">
        <v>5</v>
      </c>
      <c r="D342" t="str">
        <f>VLOOKUP(C342,mapping!$B$2:$D$18,3,0)</f>
        <v>Coal</v>
      </c>
      <c r="E342" t="s">
        <v>74</v>
      </c>
      <c r="F342" t="s">
        <v>50</v>
      </c>
      <c r="G342" t="s">
        <v>77</v>
      </c>
      <c r="H342">
        <f>SUMIFS(multi_cap_new_annual_comb!F:F,multi_cap_new_annual_comb!A:A,A342,multi_cap_new_annual_comb!B:B,B342,multi_cap_new_annual_comb!C:C,C342,multi_cap_new_annual_comb!E:E,"average",multi_cap_new_annual_comb!F:F,"&gt;0")*SUMIFS(mi_calc!D:D,mi_calc!A:A,VLOOKUP(C342,mapping!$B$2:$C$18,2,0),mi_calc!B:B,F342,mi_calc!C:C,"average")/1000</f>
        <v>0</v>
      </c>
      <c r="I342">
        <f>SUMIFS(multi_cap_new_annual_comb!G:G,multi_cap_new_annual_comb!A:A,A342,multi_cap_new_annual_comb!B:B,B342,multi_cap_new_annual_comb!C:C,C342,multi_cap_new_annual_comb!E:E,"average",multi_cap_new_annual_comb!G:G,"&gt;0")*SUMIFS(mi_calc!D:D,mi_calc!A:A,VLOOKUP(C342,mapping!$B$2:$C$18,2,0),mi_calc!B:B,F342,mi_calc!C:C,"average")/1000</f>
        <v>0</v>
      </c>
    </row>
    <row r="343" spans="1:9">
      <c r="A343">
        <v>2030</v>
      </c>
      <c r="B343" t="s">
        <v>21</v>
      </c>
      <c r="C343" t="s">
        <v>5</v>
      </c>
      <c r="D343" t="str">
        <f>VLOOKUP(C343,mapping!$B$2:$D$18,3,0)</f>
        <v>Coal</v>
      </c>
      <c r="E343" t="s">
        <v>74</v>
      </c>
      <c r="F343" t="s">
        <v>61</v>
      </c>
      <c r="G343" t="s">
        <v>77</v>
      </c>
      <c r="H343">
        <f>SUMIFS(multi_cap_new_annual_comb!F:F,multi_cap_new_annual_comb!A:A,A343,multi_cap_new_annual_comb!B:B,B343,multi_cap_new_annual_comb!C:C,C343,multi_cap_new_annual_comb!E:E,"average",multi_cap_new_annual_comb!F:F,"&gt;0")*SUMIFS(mi_calc!D:D,mi_calc!A:A,VLOOKUP(C343,mapping!$B$2:$C$18,2,0),mi_calc!B:B,F343,mi_calc!C:C,"average")/1000</f>
        <v>0</v>
      </c>
      <c r="I343">
        <f>SUMIFS(multi_cap_new_annual_comb!G:G,multi_cap_new_annual_comb!A:A,A343,multi_cap_new_annual_comb!B:B,B343,multi_cap_new_annual_comb!C:C,C343,multi_cap_new_annual_comb!E:E,"average",multi_cap_new_annual_comb!G:G,"&gt;0")*SUMIFS(mi_calc!D:D,mi_calc!A:A,VLOOKUP(C343,mapping!$B$2:$C$18,2,0),mi_calc!B:B,F343,mi_calc!C:C,"average")/1000</f>
        <v>0</v>
      </c>
    </row>
    <row r="344" spans="1:9">
      <c r="A344">
        <v>2030</v>
      </c>
      <c r="B344" t="s">
        <v>21</v>
      </c>
      <c r="C344" t="s">
        <v>5</v>
      </c>
      <c r="D344" t="str">
        <f>VLOOKUP(C344,mapping!$B$2:$D$18,3,0)</f>
        <v>Coal</v>
      </c>
      <c r="E344" t="s">
        <v>74</v>
      </c>
      <c r="F344" t="s">
        <v>67</v>
      </c>
      <c r="G344" t="s">
        <v>77</v>
      </c>
      <c r="H344">
        <f>SUMIFS(multi_cap_new_annual_comb!F:F,multi_cap_new_annual_comb!A:A,A344,multi_cap_new_annual_comb!B:B,B344,multi_cap_new_annual_comb!C:C,C344,multi_cap_new_annual_comb!E:E,"average",multi_cap_new_annual_comb!F:F,"&gt;0")*SUMIFS(mi_calc!D:D,mi_calc!A:A,VLOOKUP(C344,mapping!$B$2:$C$18,2,0),mi_calc!B:B,F344,mi_calc!C:C,"average")/1000</f>
        <v>0</v>
      </c>
      <c r="I344">
        <f>SUMIFS(multi_cap_new_annual_comb!G:G,multi_cap_new_annual_comb!A:A,A344,multi_cap_new_annual_comb!B:B,B344,multi_cap_new_annual_comb!C:C,C344,multi_cap_new_annual_comb!E:E,"average",multi_cap_new_annual_comb!G:G,"&gt;0")*SUMIFS(mi_calc!D:D,mi_calc!A:A,VLOOKUP(C344,mapping!$B$2:$C$18,2,0),mi_calc!B:B,F344,mi_calc!C:C,"average")/1000</f>
        <v>0</v>
      </c>
    </row>
    <row r="345" spans="1:9">
      <c r="A345">
        <v>2030</v>
      </c>
      <c r="B345" t="s">
        <v>21</v>
      </c>
      <c r="C345" t="s">
        <v>5</v>
      </c>
      <c r="D345" t="str">
        <f>VLOOKUP(C345,mapping!$B$2:$D$18,3,0)</f>
        <v>Coal</v>
      </c>
      <c r="E345" t="s">
        <v>74</v>
      </c>
      <c r="F345" t="s">
        <v>52</v>
      </c>
      <c r="G345" t="s">
        <v>77</v>
      </c>
      <c r="H345">
        <f>SUMIFS(multi_cap_new_annual_comb!F:F,multi_cap_new_annual_comb!A:A,A345,multi_cap_new_annual_comb!B:B,B345,multi_cap_new_annual_comb!C:C,C345,multi_cap_new_annual_comb!E:E,"average",multi_cap_new_annual_comb!F:F,"&gt;0")*SUMIFS(mi_calc!D:D,mi_calc!A:A,VLOOKUP(C345,mapping!$B$2:$C$18,2,0),mi_calc!B:B,F345,mi_calc!C:C,"average")/1000</f>
        <v>0</v>
      </c>
      <c r="I345">
        <f>SUMIFS(multi_cap_new_annual_comb!G:G,multi_cap_new_annual_comb!A:A,A345,multi_cap_new_annual_comb!B:B,B345,multi_cap_new_annual_comb!C:C,C345,multi_cap_new_annual_comb!E:E,"average",multi_cap_new_annual_comb!G:G,"&gt;0")*SUMIFS(mi_calc!D:D,mi_calc!A:A,VLOOKUP(C345,mapping!$B$2:$C$18,2,0),mi_calc!B:B,F345,mi_calc!C:C,"average")/1000</f>
        <v>0</v>
      </c>
    </row>
    <row r="346" spans="1:9">
      <c r="A346">
        <v>2030</v>
      </c>
      <c r="B346" t="s">
        <v>21</v>
      </c>
      <c r="C346" t="s">
        <v>5</v>
      </c>
      <c r="D346" t="str">
        <f>VLOOKUP(C346,mapping!$B$2:$D$18,3,0)</f>
        <v>Coal</v>
      </c>
      <c r="E346" t="s">
        <v>74</v>
      </c>
      <c r="F346" t="s">
        <v>56</v>
      </c>
      <c r="G346" t="s">
        <v>77</v>
      </c>
      <c r="H346">
        <f>SUMIFS(multi_cap_new_annual_comb!F:F,multi_cap_new_annual_comb!A:A,A346,multi_cap_new_annual_comb!B:B,B346,multi_cap_new_annual_comb!C:C,C346,multi_cap_new_annual_comb!E:E,"average",multi_cap_new_annual_comb!F:F,"&gt;0")*SUMIFS(mi_calc!D:D,mi_calc!A:A,VLOOKUP(C346,mapping!$B$2:$C$18,2,0),mi_calc!B:B,F346,mi_calc!C:C,"average")/1000</f>
        <v>0</v>
      </c>
      <c r="I346">
        <f>SUMIFS(multi_cap_new_annual_comb!G:G,multi_cap_new_annual_comb!A:A,A346,multi_cap_new_annual_comb!B:B,B346,multi_cap_new_annual_comb!C:C,C346,multi_cap_new_annual_comb!E:E,"average",multi_cap_new_annual_comb!G:G,"&gt;0")*SUMIFS(mi_calc!D:D,mi_calc!A:A,VLOOKUP(C346,mapping!$B$2:$C$18,2,0),mi_calc!B:B,F346,mi_calc!C:C,"average")/1000</f>
        <v>0</v>
      </c>
    </row>
    <row r="347" spans="1:9">
      <c r="A347">
        <v>2030</v>
      </c>
      <c r="B347" t="s">
        <v>21</v>
      </c>
      <c r="C347" t="s">
        <v>5</v>
      </c>
      <c r="D347" t="str">
        <f>VLOOKUP(C347,mapping!$B$2:$D$18,3,0)</f>
        <v>Coal</v>
      </c>
      <c r="E347" t="s">
        <v>74</v>
      </c>
      <c r="F347" t="s">
        <v>59</v>
      </c>
      <c r="G347" t="s">
        <v>77</v>
      </c>
      <c r="H347">
        <f>SUMIFS(multi_cap_new_annual_comb!F:F,multi_cap_new_annual_comb!A:A,A347,multi_cap_new_annual_comb!B:B,B347,multi_cap_new_annual_comb!C:C,C347,multi_cap_new_annual_comb!E:E,"average",multi_cap_new_annual_comb!F:F,"&gt;0")*SUMIFS(mi_calc!D:D,mi_calc!A:A,VLOOKUP(C347,mapping!$B$2:$C$18,2,0),mi_calc!B:B,F347,mi_calc!C:C,"average")/1000</f>
        <v>0</v>
      </c>
      <c r="I347">
        <f>SUMIFS(multi_cap_new_annual_comb!G:G,multi_cap_new_annual_comb!A:A,A347,multi_cap_new_annual_comb!B:B,B347,multi_cap_new_annual_comb!C:C,C347,multi_cap_new_annual_comb!E:E,"average",multi_cap_new_annual_comb!G:G,"&gt;0")*SUMIFS(mi_calc!D:D,mi_calc!A:A,VLOOKUP(C347,mapping!$B$2:$C$18,2,0),mi_calc!B:B,F347,mi_calc!C:C,"average")/1000</f>
        <v>0</v>
      </c>
    </row>
    <row r="348" spans="1:9">
      <c r="A348">
        <v>2030</v>
      </c>
      <c r="B348" t="s">
        <v>21</v>
      </c>
      <c r="C348" t="s">
        <v>5</v>
      </c>
      <c r="D348" t="str">
        <f>VLOOKUP(C348,mapping!$B$2:$D$18,3,0)</f>
        <v>Coal</v>
      </c>
      <c r="E348" t="s">
        <v>74</v>
      </c>
      <c r="F348" t="s">
        <v>55</v>
      </c>
      <c r="G348" t="s">
        <v>77</v>
      </c>
      <c r="H348">
        <f>SUMIFS(multi_cap_new_annual_comb!F:F,multi_cap_new_annual_comb!A:A,A348,multi_cap_new_annual_comb!B:B,B348,multi_cap_new_annual_comb!C:C,C348,multi_cap_new_annual_comb!E:E,"average",multi_cap_new_annual_comb!F:F,"&gt;0")*SUMIFS(mi_calc!D:D,mi_calc!A:A,VLOOKUP(C348,mapping!$B$2:$C$18,2,0),mi_calc!B:B,F348,mi_calc!C:C,"average")/1000</f>
        <v>0</v>
      </c>
      <c r="I348">
        <f>SUMIFS(multi_cap_new_annual_comb!G:G,multi_cap_new_annual_comb!A:A,A348,multi_cap_new_annual_comb!B:B,B348,multi_cap_new_annual_comb!C:C,C348,multi_cap_new_annual_comb!E:E,"average",multi_cap_new_annual_comb!G:G,"&gt;0")*SUMIFS(mi_calc!D:D,mi_calc!A:A,VLOOKUP(C348,mapping!$B$2:$C$18,2,0),mi_calc!B:B,F348,mi_calc!C:C,"average")/1000</f>
        <v>0</v>
      </c>
    </row>
    <row r="349" spans="1:9">
      <c r="A349">
        <v>2030</v>
      </c>
      <c r="B349" t="s">
        <v>21</v>
      </c>
      <c r="C349" t="s">
        <v>5</v>
      </c>
      <c r="D349" t="str">
        <f>VLOOKUP(C349,mapping!$B$2:$D$18,3,0)</f>
        <v>Coal</v>
      </c>
      <c r="E349" t="s">
        <v>74</v>
      </c>
      <c r="F349" t="s">
        <v>47</v>
      </c>
      <c r="G349" t="s">
        <v>77</v>
      </c>
      <c r="H349">
        <f>SUMIFS(multi_cap_new_annual_comb!F:F,multi_cap_new_annual_comb!A:A,A349,multi_cap_new_annual_comb!B:B,B349,multi_cap_new_annual_comb!C:C,C349,multi_cap_new_annual_comb!E:E,"average",multi_cap_new_annual_comb!F:F,"&gt;0")*SUMIFS(mi_calc!D:D,mi_calc!A:A,VLOOKUP(C349,mapping!$B$2:$C$18,2,0),mi_calc!B:B,F349,mi_calc!C:C,"average")/1000</f>
        <v>0</v>
      </c>
      <c r="I349">
        <f>SUMIFS(multi_cap_new_annual_comb!G:G,multi_cap_new_annual_comb!A:A,A349,multi_cap_new_annual_comb!B:B,B349,multi_cap_new_annual_comb!C:C,C349,multi_cap_new_annual_comb!E:E,"average",multi_cap_new_annual_comb!G:G,"&gt;0")*SUMIFS(mi_calc!D:D,mi_calc!A:A,VLOOKUP(C349,mapping!$B$2:$C$18,2,0),mi_calc!B:B,F349,mi_calc!C:C,"average")/1000</f>
        <v>0</v>
      </c>
    </row>
    <row r="350" spans="1:9">
      <c r="A350">
        <v>2030</v>
      </c>
      <c r="B350" t="s">
        <v>21</v>
      </c>
      <c r="C350" t="s">
        <v>5</v>
      </c>
      <c r="D350" t="str">
        <f>VLOOKUP(C350,mapping!$B$2:$D$18,3,0)</f>
        <v>Coal</v>
      </c>
      <c r="E350" t="s">
        <v>74</v>
      </c>
      <c r="F350" t="s">
        <v>60</v>
      </c>
      <c r="G350" t="s">
        <v>77</v>
      </c>
      <c r="H350">
        <f>SUMIFS(multi_cap_new_annual_comb!F:F,multi_cap_new_annual_comb!A:A,A350,multi_cap_new_annual_comb!B:B,B350,multi_cap_new_annual_comb!C:C,C350,multi_cap_new_annual_comb!E:E,"average",multi_cap_new_annual_comb!F:F,"&gt;0")*SUMIFS(mi_calc!D:D,mi_calc!A:A,VLOOKUP(C350,mapping!$B$2:$C$18,2,0),mi_calc!B:B,F350,mi_calc!C:C,"average")/1000</f>
        <v>0</v>
      </c>
      <c r="I350">
        <f>SUMIFS(multi_cap_new_annual_comb!G:G,multi_cap_new_annual_comb!A:A,A350,multi_cap_new_annual_comb!B:B,B350,multi_cap_new_annual_comb!C:C,C350,multi_cap_new_annual_comb!E:E,"average",multi_cap_new_annual_comb!G:G,"&gt;0")*SUMIFS(mi_calc!D:D,mi_calc!A:A,VLOOKUP(C350,mapping!$B$2:$C$18,2,0),mi_calc!B:B,F350,mi_calc!C:C,"average")/1000</f>
        <v>0</v>
      </c>
    </row>
    <row r="351" spans="1:9">
      <c r="A351">
        <v>2030</v>
      </c>
      <c r="B351" t="s">
        <v>21</v>
      </c>
      <c r="C351" t="s">
        <v>5</v>
      </c>
      <c r="D351" t="str">
        <f>VLOOKUP(C351,mapping!$B$2:$D$18,3,0)</f>
        <v>Coal</v>
      </c>
      <c r="E351" t="s">
        <v>74</v>
      </c>
      <c r="F351" t="s">
        <v>48</v>
      </c>
      <c r="G351" t="s">
        <v>77</v>
      </c>
      <c r="H351">
        <f>SUMIFS(multi_cap_new_annual_comb!F:F,multi_cap_new_annual_comb!A:A,A351,multi_cap_new_annual_comb!B:B,B351,multi_cap_new_annual_comb!C:C,C351,multi_cap_new_annual_comb!E:E,"average",multi_cap_new_annual_comb!F:F,"&gt;0")*SUMIFS(mi_calc!D:D,mi_calc!A:A,VLOOKUP(C351,mapping!$B$2:$C$18,2,0),mi_calc!B:B,F351,mi_calc!C:C,"average")/1000</f>
        <v>0</v>
      </c>
      <c r="I351">
        <f>SUMIFS(multi_cap_new_annual_comb!G:G,multi_cap_new_annual_comb!A:A,A351,multi_cap_new_annual_comb!B:B,B351,multi_cap_new_annual_comb!C:C,C351,multi_cap_new_annual_comb!E:E,"average",multi_cap_new_annual_comb!G:G,"&gt;0")*SUMIFS(mi_calc!D:D,mi_calc!A:A,VLOOKUP(C351,mapping!$B$2:$C$18,2,0),mi_calc!B:B,F351,mi_calc!C:C,"average")/1000</f>
        <v>0</v>
      </c>
    </row>
    <row r="352" spans="1:9">
      <c r="A352">
        <v>2030</v>
      </c>
      <c r="B352" t="s">
        <v>21</v>
      </c>
      <c r="C352" t="s">
        <v>5</v>
      </c>
      <c r="D352" t="str">
        <f>VLOOKUP(C352,mapping!$B$2:$D$18,3,0)</f>
        <v>Coal</v>
      </c>
      <c r="E352" t="s">
        <v>74</v>
      </c>
      <c r="F352" t="s">
        <v>62</v>
      </c>
      <c r="G352" t="s">
        <v>77</v>
      </c>
      <c r="H352">
        <f>SUMIFS(multi_cap_new_annual_comb!F:F,multi_cap_new_annual_comb!A:A,A352,multi_cap_new_annual_comb!B:B,B352,multi_cap_new_annual_comb!C:C,C352,multi_cap_new_annual_comb!E:E,"average",multi_cap_new_annual_comb!F:F,"&gt;0")*SUMIFS(mi_calc!D:D,mi_calc!A:A,VLOOKUP(C352,mapping!$B$2:$C$18,2,0),mi_calc!B:B,F352,mi_calc!C:C,"average")/1000</f>
        <v>0</v>
      </c>
      <c r="I352">
        <f>SUMIFS(multi_cap_new_annual_comb!G:G,multi_cap_new_annual_comb!A:A,A352,multi_cap_new_annual_comb!B:B,B352,multi_cap_new_annual_comb!C:C,C352,multi_cap_new_annual_comb!E:E,"average",multi_cap_new_annual_comb!G:G,"&gt;0")*SUMIFS(mi_calc!D:D,mi_calc!A:A,VLOOKUP(C352,mapping!$B$2:$C$18,2,0),mi_calc!B:B,F352,mi_calc!C:C,"average")/1000</f>
        <v>0</v>
      </c>
    </row>
    <row r="353" spans="1:9">
      <c r="A353">
        <v>2030</v>
      </c>
      <c r="B353" t="s">
        <v>21</v>
      </c>
      <c r="C353" t="s">
        <v>5</v>
      </c>
      <c r="D353" t="str">
        <f>VLOOKUP(C353,mapping!$B$2:$D$18,3,0)</f>
        <v>Coal</v>
      </c>
      <c r="E353" t="s">
        <v>74</v>
      </c>
      <c r="F353" t="s">
        <v>63</v>
      </c>
      <c r="G353" t="s">
        <v>77</v>
      </c>
      <c r="H353">
        <f>SUMIFS(multi_cap_new_annual_comb!F:F,multi_cap_new_annual_comb!A:A,A353,multi_cap_new_annual_comb!B:B,B353,multi_cap_new_annual_comb!C:C,C353,multi_cap_new_annual_comb!E:E,"average",multi_cap_new_annual_comb!F:F,"&gt;0")*SUMIFS(mi_calc!D:D,mi_calc!A:A,VLOOKUP(C353,mapping!$B$2:$C$18,2,0),mi_calc!B:B,F353,mi_calc!C:C,"average")/1000</f>
        <v>0</v>
      </c>
      <c r="I353">
        <f>SUMIFS(multi_cap_new_annual_comb!G:G,multi_cap_new_annual_comb!A:A,A353,multi_cap_new_annual_comb!B:B,B353,multi_cap_new_annual_comb!C:C,C353,multi_cap_new_annual_comb!E:E,"average",multi_cap_new_annual_comb!G:G,"&gt;0")*SUMIFS(mi_calc!D:D,mi_calc!A:A,VLOOKUP(C353,mapping!$B$2:$C$18,2,0),mi_calc!B:B,F353,mi_calc!C:C,"average")/1000</f>
        <v>0</v>
      </c>
    </row>
    <row r="354" spans="1:9">
      <c r="A354">
        <v>2030</v>
      </c>
      <c r="B354" t="s">
        <v>21</v>
      </c>
      <c r="C354" t="s">
        <v>5</v>
      </c>
      <c r="D354" t="str">
        <f>VLOOKUP(C354,mapping!$B$2:$D$18,3,0)</f>
        <v>Coal</v>
      </c>
      <c r="E354" t="s">
        <v>74</v>
      </c>
      <c r="F354" t="s">
        <v>45</v>
      </c>
      <c r="G354" t="s">
        <v>77</v>
      </c>
      <c r="H354">
        <f>SUMIFS(multi_cap_new_annual_comb!F:F,multi_cap_new_annual_comb!A:A,A354,multi_cap_new_annual_comb!B:B,B354,multi_cap_new_annual_comb!C:C,C354,multi_cap_new_annual_comb!E:E,"average",multi_cap_new_annual_comb!F:F,"&gt;0")*SUMIFS(mi_calc!D:D,mi_calc!A:A,VLOOKUP(C354,mapping!$B$2:$C$18,2,0),mi_calc!B:B,F354,mi_calc!C:C,"average")/1000</f>
        <v>0</v>
      </c>
      <c r="I354">
        <f>SUMIFS(multi_cap_new_annual_comb!G:G,multi_cap_new_annual_comb!A:A,A354,multi_cap_new_annual_comb!B:B,B354,multi_cap_new_annual_comb!C:C,C354,multi_cap_new_annual_comb!E:E,"average",multi_cap_new_annual_comb!G:G,"&gt;0")*SUMIFS(mi_calc!D:D,mi_calc!A:A,VLOOKUP(C354,mapping!$B$2:$C$18,2,0),mi_calc!B:B,F354,mi_calc!C:C,"average")/1000</f>
        <v>0</v>
      </c>
    </row>
    <row r="355" spans="1:9">
      <c r="A355">
        <v>2030</v>
      </c>
      <c r="B355" t="s">
        <v>21</v>
      </c>
      <c r="C355" t="s">
        <v>5</v>
      </c>
      <c r="D355" t="str">
        <f>VLOOKUP(C355,mapping!$B$2:$D$18,3,0)</f>
        <v>Coal</v>
      </c>
      <c r="E355" t="s">
        <v>74</v>
      </c>
      <c r="F355" t="s">
        <v>58</v>
      </c>
      <c r="G355" t="s">
        <v>77</v>
      </c>
      <c r="H355">
        <f>SUMIFS(multi_cap_new_annual_comb!F:F,multi_cap_new_annual_comb!A:A,A355,multi_cap_new_annual_comb!B:B,B355,multi_cap_new_annual_comb!C:C,C355,multi_cap_new_annual_comb!E:E,"average",multi_cap_new_annual_comb!F:F,"&gt;0")*SUMIFS(mi_calc!D:D,mi_calc!A:A,VLOOKUP(C355,mapping!$B$2:$C$18,2,0),mi_calc!B:B,F355,mi_calc!C:C,"average")/1000</f>
        <v>0</v>
      </c>
      <c r="I355">
        <f>SUMIFS(multi_cap_new_annual_comb!G:G,multi_cap_new_annual_comb!A:A,A355,multi_cap_new_annual_comb!B:B,B355,multi_cap_new_annual_comb!C:C,C355,multi_cap_new_annual_comb!E:E,"average",multi_cap_new_annual_comb!G:G,"&gt;0")*SUMIFS(mi_calc!D:D,mi_calc!A:A,VLOOKUP(C355,mapping!$B$2:$C$18,2,0),mi_calc!B:B,F355,mi_calc!C:C,"average")/1000</f>
        <v>0</v>
      </c>
    </row>
    <row r="356" spans="1:9">
      <c r="A356">
        <v>2030</v>
      </c>
      <c r="B356" t="s">
        <v>21</v>
      </c>
      <c r="C356" t="s">
        <v>5</v>
      </c>
      <c r="D356" t="str">
        <f>VLOOKUP(C356,mapping!$B$2:$D$18,3,0)</f>
        <v>Coal</v>
      </c>
      <c r="E356" t="s">
        <v>74</v>
      </c>
      <c r="F356" t="s">
        <v>53</v>
      </c>
      <c r="G356" t="s">
        <v>77</v>
      </c>
      <c r="H356">
        <f>SUMIFS(multi_cap_new_annual_comb!F:F,multi_cap_new_annual_comb!A:A,A356,multi_cap_new_annual_comb!B:B,B356,multi_cap_new_annual_comb!C:C,C356,multi_cap_new_annual_comb!E:E,"average",multi_cap_new_annual_comb!F:F,"&gt;0")*SUMIFS(mi_calc!D:D,mi_calc!A:A,VLOOKUP(C356,mapping!$B$2:$C$18,2,0),mi_calc!B:B,F356,mi_calc!C:C,"average")/1000</f>
        <v>0</v>
      </c>
      <c r="I356">
        <f>SUMIFS(multi_cap_new_annual_comb!G:G,multi_cap_new_annual_comb!A:A,A356,multi_cap_new_annual_comb!B:B,B356,multi_cap_new_annual_comb!C:C,C356,multi_cap_new_annual_comb!E:E,"average",multi_cap_new_annual_comb!G:G,"&gt;0")*SUMIFS(mi_calc!D:D,mi_calc!A:A,VLOOKUP(C356,mapping!$B$2:$C$18,2,0),mi_calc!B:B,F356,mi_calc!C:C,"average")/1000</f>
        <v>0</v>
      </c>
    </row>
    <row r="357" spans="1:9">
      <c r="A357">
        <v>2030</v>
      </c>
      <c r="B357" t="s">
        <v>21</v>
      </c>
      <c r="C357" t="s">
        <v>5</v>
      </c>
      <c r="D357" t="str">
        <f>VLOOKUP(C357,mapping!$B$2:$D$18,3,0)</f>
        <v>Coal</v>
      </c>
      <c r="E357" t="s">
        <v>74</v>
      </c>
      <c r="F357" t="s">
        <v>64</v>
      </c>
      <c r="G357" t="s">
        <v>77</v>
      </c>
      <c r="H357">
        <f>SUMIFS(multi_cap_new_annual_comb!F:F,multi_cap_new_annual_comb!A:A,A357,multi_cap_new_annual_comb!B:B,B357,multi_cap_new_annual_comb!C:C,C357,multi_cap_new_annual_comb!E:E,"average",multi_cap_new_annual_comb!F:F,"&gt;0")*SUMIFS(mi_calc!D:D,mi_calc!A:A,VLOOKUP(C357,mapping!$B$2:$C$18,2,0),mi_calc!B:B,F357,mi_calc!C:C,"average")/1000</f>
        <v>0</v>
      </c>
      <c r="I357">
        <f>SUMIFS(multi_cap_new_annual_comb!G:G,multi_cap_new_annual_comb!A:A,A357,multi_cap_new_annual_comb!B:B,B357,multi_cap_new_annual_comb!C:C,C357,multi_cap_new_annual_comb!E:E,"average",multi_cap_new_annual_comb!G:G,"&gt;0")*SUMIFS(mi_calc!D:D,mi_calc!A:A,VLOOKUP(C357,mapping!$B$2:$C$18,2,0),mi_calc!B:B,F357,mi_calc!C:C,"average")/1000</f>
        <v>0</v>
      </c>
    </row>
    <row r="358" spans="1:9">
      <c r="A358">
        <v>2030</v>
      </c>
      <c r="B358" t="s">
        <v>21</v>
      </c>
      <c r="C358" t="s">
        <v>5</v>
      </c>
      <c r="D358" t="str">
        <f>VLOOKUP(C358,mapping!$B$2:$D$18,3,0)</f>
        <v>Coal</v>
      </c>
      <c r="E358" t="s">
        <v>74</v>
      </c>
      <c r="F358" t="s">
        <v>49</v>
      </c>
      <c r="G358" t="s">
        <v>77</v>
      </c>
      <c r="H358">
        <f>SUMIFS(multi_cap_new_annual_comb!F:F,multi_cap_new_annual_comb!A:A,A358,multi_cap_new_annual_comb!B:B,B358,multi_cap_new_annual_comb!C:C,C358,multi_cap_new_annual_comb!E:E,"average",multi_cap_new_annual_comb!F:F,"&gt;0")*SUMIFS(mi_calc!D:D,mi_calc!A:A,VLOOKUP(C358,mapping!$B$2:$C$18,2,0),mi_calc!B:B,F358,mi_calc!C:C,"average")/1000</f>
        <v>0</v>
      </c>
      <c r="I358">
        <f>SUMIFS(multi_cap_new_annual_comb!G:G,multi_cap_new_annual_comb!A:A,A358,multi_cap_new_annual_comb!B:B,B358,multi_cap_new_annual_comb!C:C,C358,multi_cap_new_annual_comb!E:E,"average",multi_cap_new_annual_comb!G:G,"&gt;0")*SUMIFS(mi_calc!D:D,mi_calc!A:A,VLOOKUP(C358,mapping!$B$2:$C$18,2,0),mi_calc!B:B,F358,mi_calc!C:C,"average")/1000</f>
        <v>0</v>
      </c>
    </row>
    <row r="359" spans="1:9">
      <c r="A359">
        <v>2030</v>
      </c>
      <c r="B359" t="s">
        <v>21</v>
      </c>
      <c r="C359" t="s">
        <v>5</v>
      </c>
      <c r="D359" t="str">
        <f>VLOOKUP(C359,mapping!$B$2:$D$18,3,0)</f>
        <v>Coal</v>
      </c>
      <c r="E359" t="s">
        <v>74</v>
      </c>
      <c r="F359" t="s">
        <v>65</v>
      </c>
      <c r="G359" t="s">
        <v>77</v>
      </c>
      <c r="H359">
        <f>SUMIFS(multi_cap_new_annual_comb!F:F,multi_cap_new_annual_comb!A:A,A359,multi_cap_new_annual_comb!B:B,B359,multi_cap_new_annual_comb!C:C,C359,multi_cap_new_annual_comb!E:E,"average",multi_cap_new_annual_comb!F:F,"&gt;0")*SUMIFS(mi_calc!D:D,mi_calc!A:A,VLOOKUP(C359,mapping!$B$2:$C$18,2,0),mi_calc!B:B,F359,mi_calc!C:C,"average")/1000</f>
        <v>0</v>
      </c>
      <c r="I359">
        <f>SUMIFS(multi_cap_new_annual_comb!G:G,multi_cap_new_annual_comb!A:A,A359,multi_cap_new_annual_comb!B:B,B359,multi_cap_new_annual_comb!C:C,C359,multi_cap_new_annual_comb!E:E,"average",multi_cap_new_annual_comb!G:G,"&gt;0")*SUMIFS(mi_calc!D:D,mi_calc!A:A,VLOOKUP(C359,mapping!$B$2:$C$18,2,0),mi_calc!B:B,F359,mi_calc!C:C,"average")/1000</f>
        <v>0</v>
      </c>
    </row>
    <row r="360" spans="1:9">
      <c r="A360">
        <v>2030</v>
      </c>
      <c r="B360" t="s">
        <v>21</v>
      </c>
      <c r="C360" t="s">
        <v>5</v>
      </c>
      <c r="D360" t="str">
        <f>VLOOKUP(C360,mapping!$B$2:$D$18,3,0)</f>
        <v>Coal</v>
      </c>
      <c r="E360" t="s">
        <v>74</v>
      </c>
      <c r="F360" t="s">
        <v>68</v>
      </c>
      <c r="G360" t="s">
        <v>77</v>
      </c>
      <c r="H360">
        <f>SUMIFS(multi_cap_new_annual_comb!F:F,multi_cap_new_annual_comb!A:A,A360,multi_cap_new_annual_comb!B:B,B360,multi_cap_new_annual_comb!C:C,C360,multi_cap_new_annual_comb!E:E,"average",multi_cap_new_annual_comb!F:F,"&gt;0")*SUMIFS(mi_calc!D:D,mi_calc!A:A,VLOOKUP(C360,mapping!$B$2:$C$18,2,0),mi_calc!B:B,F360,mi_calc!C:C,"average")/1000</f>
        <v>0</v>
      </c>
      <c r="I360">
        <f>SUMIFS(multi_cap_new_annual_comb!G:G,multi_cap_new_annual_comb!A:A,A360,multi_cap_new_annual_comb!B:B,B360,multi_cap_new_annual_comb!C:C,C360,multi_cap_new_annual_comb!E:E,"average",multi_cap_new_annual_comb!G:G,"&gt;0")*SUMIFS(mi_calc!D:D,mi_calc!A:A,VLOOKUP(C360,mapping!$B$2:$C$18,2,0),mi_calc!B:B,F360,mi_calc!C:C,"average")/1000</f>
        <v>0</v>
      </c>
    </row>
    <row r="361" spans="1:9">
      <c r="A361">
        <v>2030</v>
      </c>
      <c r="B361" t="s">
        <v>21</v>
      </c>
      <c r="C361" t="s">
        <v>5</v>
      </c>
      <c r="D361" t="str">
        <f>VLOOKUP(C361,mapping!$B$2:$D$18,3,0)</f>
        <v>Coal</v>
      </c>
      <c r="E361" t="s">
        <v>74</v>
      </c>
      <c r="F361" t="s">
        <v>57</v>
      </c>
      <c r="G361" t="s">
        <v>77</v>
      </c>
      <c r="H361">
        <f>SUMIFS(multi_cap_new_annual_comb!F:F,multi_cap_new_annual_comb!A:A,A361,multi_cap_new_annual_comb!B:B,B361,multi_cap_new_annual_comb!C:C,C361,multi_cap_new_annual_comb!E:E,"average",multi_cap_new_annual_comb!F:F,"&gt;0")*SUMIFS(mi_calc!D:D,mi_calc!A:A,VLOOKUP(C361,mapping!$B$2:$C$18,2,0),mi_calc!B:B,F361,mi_calc!C:C,"average")/1000</f>
        <v>0</v>
      </c>
      <c r="I361">
        <f>SUMIFS(multi_cap_new_annual_comb!G:G,multi_cap_new_annual_comb!A:A,A361,multi_cap_new_annual_comb!B:B,B361,multi_cap_new_annual_comb!C:C,C361,multi_cap_new_annual_comb!E:E,"average",multi_cap_new_annual_comb!G:G,"&gt;0")*SUMIFS(mi_calc!D:D,mi_calc!A:A,VLOOKUP(C361,mapping!$B$2:$C$18,2,0),mi_calc!B:B,F361,mi_calc!C:C,"average")/1000</f>
        <v>0</v>
      </c>
    </row>
    <row r="362" spans="1:9">
      <c r="A362">
        <v>2030</v>
      </c>
      <c r="B362" t="s">
        <v>33</v>
      </c>
      <c r="C362" t="s">
        <v>5</v>
      </c>
      <c r="D362" t="str">
        <f>VLOOKUP(C362,mapping!$B$2:$D$18,3,0)</f>
        <v>Coal</v>
      </c>
      <c r="E362" t="s">
        <v>74</v>
      </c>
      <c r="F362" t="s">
        <v>51</v>
      </c>
      <c r="G362" t="s">
        <v>77</v>
      </c>
      <c r="H362">
        <f>SUMIFS(multi_cap_new_annual_comb!F:F,multi_cap_new_annual_comb!A:A,A362,multi_cap_new_annual_comb!B:B,B362,multi_cap_new_annual_comb!C:C,C362,multi_cap_new_annual_comb!E:E,"average",multi_cap_new_annual_comb!F:F,"&gt;0")*SUMIFS(mi_calc!D:D,mi_calc!A:A,VLOOKUP(C362,mapping!$B$2:$C$18,2,0),mi_calc!B:B,F362,mi_calc!C:C,"average")/1000</f>
        <v>0</v>
      </c>
      <c r="I362">
        <f>SUMIFS(multi_cap_new_annual_comb!G:G,multi_cap_new_annual_comb!A:A,A362,multi_cap_new_annual_comb!B:B,B362,multi_cap_new_annual_comb!C:C,C362,multi_cap_new_annual_comb!E:E,"average",multi_cap_new_annual_comb!G:G,"&gt;0")*SUMIFS(mi_calc!D:D,mi_calc!A:A,VLOOKUP(C362,mapping!$B$2:$C$18,2,0),mi_calc!B:B,F362,mi_calc!C:C,"average")/1000</f>
        <v>0</v>
      </c>
    </row>
    <row r="363" spans="1:9">
      <c r="A363">
        <v>2030</v>
      </c>
      <c r="B363" t="s">
        <v>33</v>
      </c>
      <c r="C363" t="s">
        <v>5</v>
      </c>
      <c r="D363" t="str">
        <f>VLOOKUP(C363,mapping!$B$2:$D$18,3,0)</f>
        <v>Coal</v>
      </c>
      <c r="E363" t="s">
        <v>74</v>
      </c>
      <c r="F363" t="s">
        <v>66</v>
      </c>
      <c r="G363" t="s">
        <v>77</v>
      </c>
      <c r="H363">
        <f>SUMIFS(multi_cap_new_annual_comb!F:F,multi_cap_new_annual_comb!A:A,A363,multi_cap_new_annual_comb!B:B,B363,multi_cap_new_annual_comb!C:C,C363,multi_cap_new_annual_comb!E:E,"average",multi_cap_new_annual_comb!F:F,"&gt;0")*SUMIFS(mi_calc!D:D,mi_calc!A:A,VLOOKUP(C363,mapping!$B$2:$C$18,2,0),mi_calc!B:B,F363,mi_calc!C:C,"average")/1000</f>
        <v>0</v>
      </c>
      <c r="I363">
        <f>SUMIFS(multi_cap_new_annual_comb!G:G,multi_cap_new_annual_comb!A:A,A363,multi_cap_new_annual_comb!B:B,B363,multi_cap_new_annual_comb!C:C,C363,multi_cap_new_annual_comb!E:E,"average",multi_cap_new_annual_comb!G:G,"&gt;0")*SUMIFS(mi_calc!D:D,mi_calc!A:A,VLOOKUP(C363,mapping!$B$2:$C$18,2,0),mi_calc!B:B,F363,mi_calc!C:C,"average")/1000</f>
        <v>0</v>
      </c>
    </row>
    <row r="364" spans="1:9">
      <c r="A364">
        <v>2030</v>
      </c>
      <c r="B364" t="s">
        <v>33</v>
      </c>
      <c r="C364" t="s">
        <v>5</v>
      </c>
      <c r="D364" t="str">
        <f>VLOOKUP(C364,mapping!$B$2:$D$18,3,0)</f>
        <v>Coal</v>
      </c>
      <c r="E364" t="s">
        <v>74</v>
      </c>
      <c r="F364" t="s">
        <v>54</v>
      </c>
      <c r="G364" t="s">
        <v>77</v>
      </c>
      <c r="H364">
        <f>SUMIFS(multi_cap_new_annual_comb!F:F,multi_cap_new_annual_comb!A:A,A364,multi_cap_new_annual_comb!B:B,B364,multi_cap_new_annual_comb!C:C,C364,multi_cap_new_annual_comb!E:E,"average",multi_cap_new_annual_comb!F:F,"&gt;0")*SUMIFS(mi_calc!D:D,mi_calc!A:A,VLOOKUP(C364,mapping!$B$2:$C$18,2,0),mi_calc!B:B,F364,mi_calc!C:C,"average")/1000</f>
        <v>0</v>
      </c>
      <c r="I364">
        <f>SUMIFS(multi_cap_new_annual_comb!G:G,multi_cap_new_annual_comb!A:A,A364,multi_cap_new_annual_comb!B:B,B364,multi_cap_new_annual_comb!C:C,C364,multi_cap_new_annual_comb!E:E,"average",multi_cap_new_annual_comb!G:G,"&gt;0")*SUMIFS(mi_calc!D:D,mi_calc!A:A,VLOOKUP(C364,mapping!$B$2:$C$18,2,0),mi_calc!B:B,F364,mi_calc!C:C,"average")/1000</f>
        <v>0</v>
      </c>
    </row>
    <row r="365" spans="1:9">
      <c r="A365">
        <v>2030</v>
      </c>
      <c r="B365" t="s">
        <v>33</v>
      </c>
      <c r="C365" t="s">
        <v>5</v>
      </c>
      <c r="D365" t="str">
        <f>VLOOKUP(C365,mapping!$B$2:$D$18,3,0)</f>
        <v>Coal</v>
      </c>
      <c r="E365" t="s">
        <v>74</v>
      </c>
      <c r="F365" t="s">
        <v>46</v>
      </c>
      <c r="G365" t="s">
        <v>77</v>
      </c>
      <c r="H365">
        <f>SUMIFS(multi_cap_new_annual_comb!F:F,multi_cap_new_annual_comb!A:A,A365,multi_cap_new_annual_comb!B:B,B365,multi_cap_new_annual_comb!C:C,C365,multi_cap_new_annual_comb!E:E,"average",multi_cap_new_annual_comb!F:F,"&gt;0")*SUMIFS(mi_calc!D:D,mi_calc!A:A,VLOOKUP(C365,mapping!$B$2:$C$18,2,0),mi_calc!B:B,F365,mi_calc!C:C,"average")/1000</f>
        <v>0</v>
      </c>
      <c r="I365">
        <f>SUMIFS(multi_cap_new_annual_comb!G:G,multi_cap_new_annual_comb!A:A,A365,multi_cap_new_annual_comb!B:B,B365,multi_cap_new_annual_comb!C:C,C365,multi_cap_new_annual_comb!E:E,"average",multi_cap_new_annual_comb!G:G,"&gt;0")*SUMIFS(mi_calc!D:D,mi_calc!A:A,VLOOKUP(C365,mapping!$B$2:$C$18,2,0),mi_calc!B:B,F365,mi_calc!C:C,"average")/1000</f>
        <v>0</v>
      </c>
    </row>
    <row r="366" spans="1:9">
      <c r="A366">
        <v>2030</v>
      </c>
      <c r="B366" t="s">
        <v>33</v>
      </c>
      <c r="C366" t="s">
        <v>5</v>
      </c>
      <c r="D366" t="str">
        <f>VLOOKUP(C366,mapping!$B$2:$D$18,3,0)</f>
        <v>Coal</v>
      </c>
      <c r="E366" t="s">
        <v>74</v>
      </c>
      <c r="F366" t="s">
        <v>50</v>
      </c>
      <c r="G366" t="s">
        <v>77</v>
      </c>
      <c r="H366">
        <f>SUMIFS(multi_cap_new_annual_comb!F:F,multi_cap_new_annual_comb!A:A,A366,multi_cap_new_annual_comb!B:B,B366,multi_cap_new_annual_comb!C:C,C366,multi_cap_new_annual_comb!E:E,"average",multi_cap_new_annual_comb!F:F,"&gt;0")*SUMIFS(mi_calc!D:D,mi_calc!A:A,VLOOKUP(C366,mapping!$B$2:$C$18,2,0),mi_calc!B:B,F366,mi_calc!C:C,"average")/1000</f>
        <v>0</v>
      </c>
      <c r="I366">
        <f>SUMIFS(multi_cap_new_annual_comb!G:G,multi_cap_new_annual_comb!A:A,A366,multi_cap_new_annual_comb!B:B,B366,multi_cap_new_annual_comb!C:C,C366,multi_cap_new_annual_comb!E:E,"average",multi_cap_new_annual_comb!G:G,"&gt;0")*SUMIFS(mi_calc!D:D,mi_calc!A:A,VLOOKUP(C366,mapping!$B$2:$C$18,2,0),mi_calc!B:B,F366,mi_calc!C:C,"average")/1000</f>
        <v>0</v>
      </c>
    </row>
    <row r="367" spans="1:9">
      <c r="A367">
        <v>2030</v>
      </c>
      <c r="B367" t="s">
        <v>33</v>
      </c>
      <c r="C367" t="s">
        <v>5</v>
      </c>
      <c r="D367" t="str">
        <f>VLOOKUP(C367,mapping!$B$2:$D$18,3,0)</f>
        <v>Coal</v>
      </c>
      <c r="E367" t="s">
        <v>74</v>
      </c>
      <c r="F367" t="s">
        <v>61</v>
      </c>
      <c r="G367" t="s">
        <v>77</v>
      </c>
      <c r="H367">
        <f>SUMIFS(multi_cap_new_annual_comb!F:F,multi_cap_new_annual_comb!A:A,A367,multi_cap_new_annual_comb!B:B,B367,multi_cap_new_annual_comb!C:C,C367,multi_cap_new_annual_comb!E:E,"average",multi_cap_new_annual_comb!F:F,"&gt;0")*SUMIFS(mi_calc!D:D,mi_calc!A:A,VLOOKUP(C367,mapping!$B$2:$C$18,2,0),mi_calc!B:B,F367,mi_calc!C:C,"average")/1000</f>
        <v>0</v>
      </c>
      <c r="I367">
        <f>SUMIFS(multi_cap_new_annual_comb!G:G,multi_cap_new_annual_comb!A:A,A367,multi_cap_new_annual_comb!B:B,B367,multi_cap_new_annual_comb!C:C,C367,multi_cap_new_annual_comb!E:E,"average",multi_cap_new_annual_comb!G:G,"&gt;0")*SUMIFS(mi_calc!D:D,mi_calc!A:A,VLOOKUP(C367,mapping!$B$2:$C$18,2,0),mi_calc!B:B,F367,mi_calc!C:C,"average")/1000</f>
        <v>0</v>
      </c>
    </row>
    <row r="368" spans="1:9">
      <c r="A368">
        <v>2030</v>
      </c>
      <c r="B368" t="s">
        <v>33</v>
      </c>
      <c r="C368" t="s">
        <v>5</v>
      </c>
      <c r="D368" t="str">
        <f>VLOOKUP(C368,mapping!$B$2:$D$18,3,0)</f>
        <v>Coal</v>
      </c>
      <c r="E368" t="s">
        <v>74</v>
      </c>
      <c r="F368" t="s">
        <v>67</v>
      </c>
      <c r="G368" t="s">
        <v>77</v>
      </c>
      <c r="H368">
        <f>SUMIFS(multi_cap_new_annual_comb!F:F,multi_cap_new_annual_comb!A:A,A368,multi_cap_new_annual_comb!B:B,B368,multi_cap_new_annual_comb!C:C,C368,multi_cap_new_annual_comb!E:E,"average",multi_cap_new_annual_comb!F:F,"&gt;0")*SUMIFS(mi_calc!D:D,mi_calc!A:A,VLOOKUP(C368,mapping!$B$2:$C$18,2,0),mi_calc!B:B,F368,mi_calc!C:C,"average")/1000</f>
        <v>0</v>
      </c>
      <c r="I368">
        <f>SUMIFS(multi_cap_new_annual_comb!G:G,multi_cap_new_annual_comb!A:A,A368,multi_cap_new_annual_comb!B:B,B368,multi_cap_new_annual_comb!C:C,C368,multi_cap_new_annual_comb!E:E,"average",multi_cap_new_annual_comb!G:G,"&gt;0")*SUMIFS(mi_calc!D:D,mi_calc!A:A,VLOOKUP(C368,mapping!$B$2:$C$18,2,0),mi_calc!B:B,F368,mi_calc!C:C,"average")/1000</f>
        <v>0</v>
      </c>
    </row>
    <row r="369" spans="1:9">
      <c r="A369">
        <v>2030</v>
      </c>
      <c r="B369" t="s">
        <v>33</v>
      </c>
      <c r="C369" t="s">
        <v>5</v>
      </c>
      <c r="D369" t="str">
        <f>VLOOKUP(C369,mapping!$B$2:$D$18,3,0)</f>
        <v>Coal</v>
      </c>
      <c r="E369" t="s">
        <v>74</v>
      </c>
      <c r="F369" t="s">
        <v>52</v>
      </c>
      <c r="G369" t="s">
        <v>77</v>
      </c>
      <c r="H369">
        <f>SUMIFS(multi_cap_new_annual_comb!F:F,multi_cap_new_annual_comb!A:A,A369,multi_cap_new_annual_comb!B:B,B369,multi_cap_new_annual_comb!C:C,C369,multi_cap_new_annual_comb!E:E,"average",multi_cap_new_annual_comb!F:F,"&gt;0")*SUMIFS(mi_calc!D:D,mi_calc!A:A,VLOOKUP(C369,mapping!$B$2:$C$18,2,0),mi_calc!B:B,F369,mi_calc!C:C,"average")/1000</f>
        <v>0</v>
      </c>
      <c r="I369">
        <f>SUMIFS(multi_cap_new_annual_comb!G:G,multi_cap_new_annual_comb!A:A,A369,multi_cap_new_annual_comb!B:B,B369,multi_cap_new_annual_comb!C:C,C369,multi_cap_new_annual_comb!E:E,"average",multi_cap_new_annual_comb!G:G,"&gt;0")*SUMIFS(mi_calc!D:D,mi_calc!A:A,VLOOKUP(C369,mapping!$B$2:$C$18,2,0),mi_calc!B:B,F369,mi_calc!C:C,"average")/1000</f>
        <v>0</v>
      </c>
    </row>
    <row r="370" spans="1:9">
      <c r="A370">
        <v>2030</v>
      </c>
      <c r="B370" t="s">
        <v>33</v>
      </c>
      <c r="C370" t="s">
        <v>5</v>
      </c>
      <c r="D370" t="str">
        <f>VLOOKUP(C370,mapping!$B$2:$D$18,3,0)</f>
        <v>Coal</v>
      </c>
      <c r="E370" t="s">
        <v>74</v>
      </c>
      <c r="F370" t="s">
        <v>56</v>
      </c>
      <c r="G370" t="s">
        <v>77</v>
      </c>
      <c r="H370">
        <f>SUMIFS(multi_cap_new_annual_comb!F:F,multi_cap_new_annual_comb!A:A,A370,multi_cap_new_annual_comb!B:B,B370,multi_cap_new_annual_comb!C:C,C370,multi_cap_new_annual_comb!E:E,"average",multi_cap_new_annual_comb!F:F,"&gt;0")*SUMIFS(mi_calc!D:D,mi_calc!A:A,VLOOKUP(C370,mapping!$B$2:$C$18,2,0),mi_calc!B:B,F370,mi_calc!C:C,"average")/1000</f>
        <v>0</v>
      </c>
      <c r="I370">
        <f>SUMIFS(multi_cap_new_annual_comb!G:G,multi_cap_new_annual_comb!A:A,A370,multi_cap_new_annual_comb!B:B,B370,multi_cap_new_annual_comb!C:C,C370,multi_cap_new_annual_comb!E:E,"average",multi_cap_new_annual_comb!G:G,"&gt;0")*SUMIFS(mi_calc!D:D,mi_calc!A:A,VLOOKUP(C370,mapping!$B$2:$C$18,2,0),mi_calc!B:B,F370,mi_calc!C:C,"average")/1000</f>
        <v>0</v>
      </c>
    </row>
    <row r="371" spans="1:9">
      <c r="A371">
        <v>2030</v>
      </c>
      <c r="B371" t="s">
        <v>33</v>
      </c>
      <c r="C371" t="s">
        <v>5</v>
      </c>
      <c r="D371" t="str">
        <f>VLOOKUP(C371,mapping!$B$2:$D$18,3,0)</f>
        <v>Coal</v>
      </c>
      <c r="E371" t="s">
        <v>74</v>
      </c>
      <c r="F371" t="s">
        <v>59</v>
      </c>
      <c r="G371" t="s">
        <v>77</v>
      </c>
      <c r="H371">
        <f>SUMIFS(multi_cap_new_annual_comb!F:F,multi_cap_new_annual_comb!A:A,A371,multi_cap_new_annual_comb!B:B,B371,multi_cap_new_annual_comb!C:C,C371,multi_cap_new_annual_comb!E:E,"average",multi_cap_new_annual_comb!F:F,"&gt;0")*SUMIFS(mi_calc!D:D,mi_calc!A:A,VLOOKUP(C371,mapping!$B$2:$C$18,2,0),mi_calc!B:B,F371,mi_calc!C:C,"average")/1000</f>
        <v>0</v>
      </c>
      <c r="I371">
        <f>SUMIFS(multi_cap_new_annual_comb!G:G,multi_cap_new_annual_comb!A:A,A371,multi_cap_new_annual_comb!B:B,B371,multi_cap_new_annual_comb!C:C,C371,multi_cap_new_annual_comb!E:E,"average",multi_cap_new_annual_comb!G:G,"&gt;0")*SUMIFS(mi_calc!D:D,mi_calc!A:A,VLOOKUP(C371,mapping!$B$2:$C$18,2,0),mi_calc!B:B,F371,mi_calc!C:C,"average")/1000</f>
        <v>0</v>
      </c>
    </row>
    <row r="372" spans="1:9">
      <c r="A372">
        <v>2030</v>
      </c>
      <c r="B372" t="s">
        <v>33</v>
      </c>
      <c r="C372" t="s">
        <v>5</v>
      </c>
      <c r="D372" t="str">
        <f>VLOOKUP(C372,mapping!$B$2:$D$18,3,0)</f>
        <v>Coal</v>
      </c>
      <c r="E372" t="s">
        <v>74</v>
      </c>
      <c r="F372" t="s">
        <v>55</v>
      </c>
      <c r="G372" t="s">
        <v>77</v>
      </c>
      <c r="H372">
        <f>SUMIFS(multi_cap_new_annual_comb!F:F,multi_cap_new_annual_comb!A:A,A372,multi_cap_new_annual_comb!B:B,B372,multi_cap_new_annual_comb!C:C,C372,multi_cap_new_annual_comb!E:E,"average",multi_cap_new_annual_comb!F:F,"&gt;0")*SUMIFS(mi_calc!D:D,mi_calc!A:A,VLOOKUP(C372,mapping!$B$2:$C$18,2,0),mi_calc!B:B,F372,mi_calc!C:C,"average")/1000</f>
        <v>0</v>
      </c>
      <c r="I372">
        <f>SUMIFS(multi_cap_new_annual_comb!G:G,multi_cap_new_annual_comb!A:A,A372,multi_cap_new_annual_comb!B:B,B372,multi_cap_new_annual_comb!C:C,C372,multi_cap_new_annual_comb!E:E,"average",multi_cap_new_annual_comb!G:G,"&gt;0")*SUMIFS(mi_calc!D:D,mi_calc!A:A,VLOOKUP(C372,mapping!$B$2:$C$18,2,0),mi_calc!B:B,F372,mi_calc!C:C,"average")/1000</f>
        <v>0</v>
      </c>
    </row>
    <row r="373" spans="1:9">
      <c r="A373">
        <v>2030</v>
      </c>
      <c r="B373" t="s">
        <v>33</v>
      </c>
      <c r="C373" t="s">
        <v>5</v>
      </c>
      <c r="D373" t="str">
        <f>VLOOKUP(C373,mapping!$B$2:$D$18,3,0)</f>
        <v>Coal</v>
      </c>
      <c r="E373" t="s">
        <v>74</v>
      </c>
      <c r="F373" t="s">
        <v>47</v>
      </c>
      <c r="G373" t="s">
        <v>77</v>
      </c>
      <c r="H373">
        <f>SUMIFS(multi_cap_new_annual_comb!F:F,multi_cap_new_annual_comb!A:A,A373,multi_cap_new_annual_comb!B:B,B373,multi_cap_new_annual_comb!C:C,C373,multi_cap_new_annual_comb!E:E,"average",multi_cap_new_annual_comb!F:F,"&gt;0")*SUMIFS(mi_calc!D:D,mi_calc!A:A,VLOOKUP(C373,mapping!$B$2:$C$18,2,0),mi_calc!B:B,F373,mi_calc!C:C,"average")/1000</f>
        <v>0</v>
      </c>
      <c r="I373">
        <f>SUMIFS(multi_cap_new_annual_comb!G:G,multi_cap_new_annual_comb!A:A,A373,multi_cap_new_annual_comb!B:B,B373,multi_cap_new_annual_comb!C:C,C373,multi_cap_new_annual_comb!E:E,"average",multi_cap_new_annual_comb!G:G,"&gt;0")*SUMIFS(mi_calc!D:D,mi_calc!A:A,VLOOKUP(C373,mapping!$B$2:$C$18,2,0),mi_calc!B:B,F373,mi_calc!C:C,"average")/1000</f>
        <v>0</v>
      </c>
    </row>
    <row r="374" spans="1:9">
      <c r="A374">
        <v>2030</v>
      </c>
      <c r="B374" t="s">
        <v>33</v>
      </c>
      <c r="C374" t="s">
        <v>5</v>
      </c>
      <c r="D374" t="str">
        <f>VLOOKUP(C374,mapping!$B$2:$D$18,3,0)</f>
        <v>Coal</v>
      </c>
      <c r="E374" t="s">
        <v>74</v>
      </c>
      <c r="F374" t="s">
        <v>60</v>
      </c>
      <c r="G374" t="s">
        <v>77</v>
      </c>
      <c r="H374">
        <f>SUMIFS(multi_cap_new_annual_comb!F:F,multi_cap_new_annual_comb!A:A,A374,multi_cap_new_annual_comb!B:B,B374,multi_cap_new_annual_comb!C:C,C374,multi_cap_new_annual_comb!E:E,"average",multi_cap_new_annual_comb!F:F,"&gt;0")*SUMIFS(mi_calc!D:D,mi_calc!A:A,VLOOKUP(C374,mapping!$B$2:$C$18,2,0),mi_calc!B:B,F374,mi_calc!C:C,"average")/1000</f>
        <v>0</v>
      </c>
      <c r="I374">
        <f>SUMIFS(multi_cap_new_annual_comb!G:G,multi_cap_new_annual_comb!A:A,A374,multi_cap_new_annual_comb!B:B,B374,multi_cap_new_annual_comb!C:C,C374,multi_cap_new_annual_comb!E:E,"average",multi_cap_new_annual_comb!G:G,"&gt;0")*SUMIFS(mi_calc!D:D,mi_calc!A:A,VLOOKUP(C374,mapping!$B$2:$C$18,2,0),mi_calc!B:B,F374,mi_calc!C:C,"average")/1000</f>
        <v>0</v>
      </c>
    </row>
    <row r="375" spans="1:9">
      <c r="A375">
        <v>2030</v>
      </c>
      <c r="B375" t="s">
        <v>33</v>
      </c>
      <c r="C375" t="s">
        <v>5</v>
      </c>
      <c r="D375" t="str">
        <f>VLOOKUP(C375,mapping!$B$2:$D$18,3,0)</f>
        <v>Coal</v>
      </c>
      <c r="E375" t="s">
        <v>74</v>
      </c>
      <c r="F375" t="s">
        <v>48</v>
      </c>
      <c r="G375" t="s">
        <v>77</v>
      </c>
      <c r="H375">
        <f>SUMIFS(multi_cap_new_annual_comb!F:F,multi_cap_new_annual_comb!A:A,A375,multi_cap_new_annual_comb!B:B,B375,multi_cap_new_annual_comb!C:C,C375,multi_cap_new_annual_comb!E:E,"average",multi_cap_new_annual_comb!F:F,"&gt;0")*SUMIFS(mi_calc!D:D,mi_calc!A:A,VLOOKUP(C375,mapping!$B$2:$C$18,2,0),mi_calc!B:B,F375,mi_calc!C:C,"average")/1000</f>
        <v>0</v>
      </c>
      <c r="I375">
        <f>SUMIFS(multi_cap_new_annual_comb!G:G,multi_cap_new_annual_comb!A:A,A375,multi_cap_new_annual_comb!B:B,B375,multi_cap_new_annual_comb!C:C,C375,multi_cap_new_annual_comb!E:E,"average",multi_cap_new_annual_comb!G:G,"&gt;0")*SUMIFS(mi_calc!D:D,mi_calc!A:A,VLOOKUP(C375,mapping!$B$2:$C$18,2,0),mi_calc!B:B,F375,mi_calc!C:C,"average")/1000</f>
        <v>0</v>
      </c>
    </row>
    <row r="376" spans="1:9">
      <c r="A376">
        <v>2030</v>
      </c>
      <c r="B376" t="s">
        <v>33</v>
      </c>
      <c r="C376" t="s">
        <v>5</v>
      </c>
      <c r="D376" t="str">
        <f>VLOOKUP(C376,mapping!$B$2:$D$18,3,0)</f>
        <v>Coal</v>
      </c>
      <c r="E376" t="s">
        <v>74</v>
      </c>
      <c r="F376" t="s">
        <v>62</v>
      </c>
      <c r="G376" t="s">
        <v>77</v>
      </c>
      <c r="H376">
        <f>SUMIFS(multi_cap_new_annual_comb!F:F,multi_cap_new_annual_comb!A:A,A376,multi_cap_new_annual_comb!B:B,B376,multi_cap_new_annual_comb!C:C,C376,multi_cap_new_annual_comb!E:E,"average",multi_cap_new_annual_comb!F:F,"&gt;0")*SUMIFS(mi_calc!D:D,mi_calc!A:A,VLOOKUP(C376,mapping!$B$2:$C$18,2,0),mi_calc!B:B,F376,mi_calc!C:C,"average")/1000</f>
        <v>0</v>
      </c>
      <c r="I376">
        <f>SUMIFS(multi_cap_new_annual_comb!G:G,multi_cap_new_annual_comb!A:A,A376,multi_cap_new_annual_comb!B:B,B376,multi_cap_new_annual_comb!C:C,C376,multi_cap_new_annual_comb!E:E,"average",multi_cap_new_annual_comb!G:G,"&gt;0")*SUMIFS(mi_calc!D:D,mi_calc!A:A,VLOOKUP(C376,mapping!$B$2:$C$18,2,0),mi_calc!B:B,F376,mi_calc!C:C,"average")/1000</f>
        <v>0</v>
      </c>
    </row>
    <row r="377" spans="1:9">
      <c r="A377">
        <v>2030</v>
      </c>
      <c r="B377" t="s">
        <v>33</v>
      </c>
      <c r="C377" t="s">
        <v>5</v>
      </c>
      <c r="D377" t="str">
        <f>VLOOKUP(C377,mapping!$B$2:$D$18,3,0)</f>
        <v>Coal</v>
      </c>
      <c r="E377" t="s">
        <v>74</v>
      </c>
      <c r="F377" t="s">
        <v>63</v>
      </c>
      <c r="G377" t="s">
        <v>77</v>
      </c>
      <c r="H377">
        <f>SUMIFS(multi_cap_new_annual_comb!F:F,multi_cap_new_annual_comb!A:A,A377,multi_cap_new_annual_comb!B:B,B377,multi_cap_new_annual_comb!C:C,C377,multi_cap_new_annual_comb!E:E,"average",multi_cap_new_annual_comb!F:F,"&gt;0")*SUMIFS(mi_calc!D:D,mi_calc!A:A,VLOOKUP(C377,mapping!$B$2:$C$18,2,0),mi_calc!B:B,F377,mi_calc!C:C,"average")/1000</f>
        <v>0</v>
      </c>
      <c r="I377">
        <f>SUMIFS(multi_cap_new_annual_comb!G:G,multi_cap_new_annual_comb!A:A,A377,multi_cap_new_annual_comb!B:B,B377,multi_cap_new_annual_comb!C:C,C377,multi_cap_new_annual_comb!E:E,"average",multi_cap_new_annual_comb!G:G,"&gt;0")*SUMIFS(mi_calc!D:D,mi_calc!A:A,VLOOKUP(C377,mapping!$B$2:$C$18,2,0),mi_calc!B:B,F377,mi_calc!C:C,"average")/1000</f>
        <v>0</v>
      </c>
    </row>
    <row r="378" spans="1:9">
      <c r="A378">
        <v>2030</v>
      </c>
      <c r="B378" t="s">
        <v>33</v>
      </c>
      <c r="C378" t="s">
        <v>5</v>
      </c>
      <c r="D378" t="str">
        <f>VLOOKUP(C378,mapping!$B$2:$D$18,3,0)</f>
        <v>Coal</v>
      </c>
      <c r="E378" t="s">
        <v>74</v>
      </c>
      <c r="F378" t="s">
        <v>45</v>
      </c>
      <c r="G378" t="s">
        <v>77</v>
      </c>
      <c r="H378">
        <f>SUMIFS(multi_cap_new_annual_comb!F:F,multi_cap_new_annual_comb!A:A,A378,multi_cap_new_annual_comb!B:B,B378,multi_cap_new_annual_comb!C:C,C378,multi_cap_new_annual_comb!E:E,"average",multi_cap_new_annual_comb!F:F,"&gt;0")*SUMIFS(mi_calc!D:D,mi_calc!A:A,VLOOKUP(C378,mapping!$B$2:$C$18,2,0),mi_calc!B:B,F378,mi_calc!C:C,"average")/1000</f>
        <v>0</v>
      </c>
      <c r="I378">
        <f>SUMIFS(multi_cap_new_annual_comb!G:G,multi_cap_new_annual_comb!A:A,A378,multi_cap_new_annual_comb!B:B,B378,multi_cap_new_annual_comb!C:C,C378,multi_cap_new_annual_comb!E:E,"average",multi_cap_new_annual_comb!G:G,"&gt;0")*SUMIFS(mi_calc!D:D,mi_calc!A:A,VLOOKUP(C378,mapping!$B$2:$C$18,2,0),mi_calc!B:B,F378,mi_calc!C:C,"average")/1000</f>
        <v>0</v>
      </c>
    </row>
    <row r="379" spans="1:9">
      <c r="A379">
        <v>2030</v>
      </c>
      <c r="B379" t="s">
        <v>33</v>
      </c>
      <c r="C379" t="s">
        <v>5</v>
      </c>
      <c r="D379" t="str">
        <f>VLOOKUP(C379,mapping!$B$2:$D$18,3,0)</f>
        <v>Coal</v>
      </c>
      <c r="E379" t="s">
        <v>74</v>
      </c>
      <c r="F379" t="s">
        <v>58</v>
      </c>
      <c r="G379" t="s">
        <v>77</v>
      </c>
      <c r="H379">
        <f>SUMIFS(multi_cap_new_annual_comb!F:F,multi_cap_new_annual_comb!A:A,A379,multi_cap_new_annual_comb!B:B,B379,multi_cap_new_annual_comb!C:C,C379,multi_cap_new_annual_comb!E:E,"average",multi_cap_new_annual_comb!F:F,"&gt;0")*SUMIFS(mi_calc!D:D,mi_calc!A:A,VLOOKUP(C379,mapping!$B$2:$C$18,2,0),mi_calc!B:B,F379,mi_calc!C:C,"average")/1000</f>
        <v>0</v>
      </c>
      <c r="I379">
        <f>SUMIFS(multi_cap_new_annual_comb!G:G,multi_cap_new_annual_comb!A:A,A379,multi_cap_new_annual_comb!B:B,B379,multi_cap_new_annual_comb!C:C,C379,multi_cap_new_annual_comb!E:E,"average",multi_cap_new_annual_comb!G:G,"&gt;0")*SUMIFS(mi_calc!D:D,mi_calc!A:A,VLOOKUP(C379,mapping!$B$2:$C$18,2,0),mi_calc!B:B,F379,mi_calc!C:C,"average")/1000</f>
        <v>0</v>
      </c>
    </row>
    <row r="380" spans="1:9">
      <c r="A380">
        <v>2030</v>
      </c>
      <c r="B380" t="s">
        <v>33</v>
      </c>
      <c r="C380" t="s">
        <v>5</v>
      </c>
      <c r="D380" t="str">
        <f>VLOOKUP(C380,mapping!$B$2:$D$18,3,0)</f>
        <v>Coal</v>
      </c>
      <c r="E380" t="s">
        <v>74</v>
      </c>
      <c r="F380" t="s">
        <v>53</v>
      </c>
      <c r="G380" t="s">
        <v>77</v>
      </c>
      <c r="H380">
        <f>SUMIFS(multi_cap_new_annual_comb!F:F,multi_cap_new_annual_comb!A:A,A380,multi_cap_new_annual_comb!B:B,B380,multi_cap_new_annual_comb!C:C,C380,multi_cap_new_annual_comb!E:E,"average",multi_cap_new_annual_comb!F:F,"&gt;0")*SUMIFS(mi_calc!D:D,mi_calc!A:A,VLOOKUP(C380,mapping!$B$2:$C$18,2,0),mi_calc!B:B,F380,mi_calc!C:C,"average")/1000</f>
        <v>0</v>
      </c>
      <c r="I380">
        <f>SUMIFS(multi_cap_new_annual_comb!G:G,multi_cap_new_annual_comb!A:A,A380,multi_cap_new_annual_comb!B:B,B380,multi_cap_new_annual_comb!C:C,C380,multi_cap_new_annual_comb!E:E,"average",multi_cap_new_annual_comb!G:G,"&gt;0")*SUMIFS(mi_calc!D:D,mi_calc!A:A,VLOOKUP(C380,mapping!$B$2:$C$18,2,0),mi_calc!B:B,F380,mi_calc!C:C,"average")/1000</f>
        <v>0</v>
      </c>
    </row>
    <row r="381" spans="1:9">
      <c r="A381">
        <v>2030</v>
      </c>
      <c r="B381" t="s">
        <v>33</v>
      </c>
      <c r="C381" t="s">
        <v>5</v>
      </c>
      <c r="D381" t="str">
        <f>VLOOKUP(C381,mapping!$B$2:$D$18,3,0)</f>
        <v>Coal</v>
      </c>
      <c r="E381" t="s">
        <v>74</v>
      </c>
      <c r="F381" t="s">
        <v>64</v>
      </c>
      <c r="G381" t="s">
        <v>77</v>
      </c>
      <c r="H381">
        <f>SUMIFS(multi_cap_new_annual_comb!F:F,multi_cap_new_annual_comb!A:A,A381,multi_cap_new_annual_comb!B:B,B381,multi_cap_new_annual_comb!C:C,C381,multi_cap_new_annual_comb!E:E,"average",multi_cap_new_annual_comb!F:F,"&gt;0")*SUMIFS(mi_calc!D:D,mi_calc!A:A,VLOOKUP(C381,mapping!$B$2:$C$18,2,0),mi_calc!B:B,F381,mi_calc!C:C,"average")/1000</f>
        <v>0</v>
      </c>
      <c r="I381">
        <f>SUMIFS(multi_cap_new_annual_comb!G:G,multi_cap_new_annual_comb!A:A,A381,multi_cap_new_annual_comb!B:B,B381,multi_cap_new_annual_comb!C:C,C381,multi_cap_new_annual_comb!E:E,"average",multi_cap_new_annual_comb!G:G,"&gt;0")*SUMIFS(mi_calc!D:D,mi_calc!A:A,VLOOKUP(C381,mapping!$B$2:$C$18,2,0),mi_calc!B:B,F381,mi_calc!C:C,"average")/1000</f>
        <v>0</v>
      </c>
    </row>
    <row r="382" spans="1:9">
      <c r="A382">
        <v>2030</v>
      </c>
      <c r="B382" t="s">
        <v>33</v>
      </c>
      <c r="C382" t="s">
        <v>5</v>
      </c>
      <c r="D382" t="str">
        <f>VLOOKUP(C382,mapping!$B$2:$D$18,3,0)</f>
        <v>Coal</v>
      </c>
      <c r="E382" t="s">
        <v>74</v>
      </c>
      <c r="F382" t="s">
        <v>49</v>
      </c>
      <c r="G382" t="s">
        <v>77</v>
      </c>
      <c r="H382">
        <f>SUMIFS(multi_cap_new_annual_comb!F:F,multi_cap_new_annual_comb!A:A,A382,multi_cap_new_annual_comb!B:B,B382,multi_cap_new_annual_comb!C:C,C382,multi_cap_new_annual_comb!E:E,"average",multi_cap_new_annual_comb!F:F,"&gt;0")*SUMIFS(mi_calc!D:D,mi_calc!A:A,VLOOKUP(C382,mapping!$B$2:$C$18,2,0),mi_calc!B:B,F382,mi_calc!C:C,"average")/1000</f>
        <v>0</v>
      </c>
      <c r="I382">
        <f>SUMIFS(multi_cap_new_annual_comb!G:G,multi_cap_new_annual_comb!A:A,A382,multi_cap_new_annual_comb!B:B,B382,multi_cap_new_annual_comb!C:C,C382,multi_cap_new_annual_comb!E:E,"average",multi_cap_new_annual_comb!G:G,"&gt;0")*SUMIFS(mi_calc!D:D,mi_calc!A:A,VLOOKUP(C382,mapping!$B$2:$C$18,2,0),mi_calc!B:B,F382,mi_calc!C:C,"average")/1000</f>
        <v>0</v>
      </c>
    </row>
    <row r="383" spans="1:9">
      <c r="A383">
        <v>2030</v>
      </c>
      <c r="B383" t="s">
        <v>33</v>
      </c>
      <c r="C383" t="s">
        <v>5</v>
      </c>
      <c r="D383" t="str">
        <f>VLOOKUP(C383,mapping!$B$2:$D$18,3,0)</f>
        <v>Coal</v>
      </c>
      <c r="E383" t="s">
        <v>74</v>
      </c>
      <c r="F383" t="s">
        <v>65</v>
      </c>
      <c r="G383" t="s">
        <v>77</v>
      </c>
      <c r="H383">
        <f>SUMIFS(multi_cap_new_annual_comb!F:F,multi_cap_new_annual_comb!A:A,A383,multi_cap_new_annual_comb!B:B,B383,multi_cap_new_annual_comb!C:C,C383,multi_cap_new_annual_comb!E:E,"average",multi_cap_new_annual_comb!F:F,"&gt;0")*SUMIFS(mi_calc!D:D,mi_calc!A:A,VLOOKUP(C383,mapping!$B$2:$C$18,2,0),mi_calc!B:B,F383,mi_calc!C:C,"average")/1000</f>
        <v>0</v>
      </c>
      <c r="I383">
        <f>SUMIFS(multi_cap_new_annual_comb!G:G,multi_cap_new_annual_comb!A:A,A383,multi_cap_new_annual_comb!B:B,B383,multi_cap_new_annual_comb!C:C,C383,multi_cap_new_annual_comb!E:E,"average",multi_cap_new_annual_comb!G:G,"&gt;0")*SUMIFS(mi_calc!D:D,mi_calc!A:A,VLOOKUP(C383,mapping!$B$2:$C$18,2,0),mi_calc!B:B,F383,mi_calc!C:C,"average")/1000</f>
        <v>0</v>
      </c>
    </row>
    <row r="384" spans="1:9">
      <c r="A384">
        <v>2030</v>
      </c>
      <c r="B384" t="s">
        <v>33</v>
      </c>
      <c r="C384" t="s">
        <v>5</v>
      </c>
      <c r="D384" t="str">
        <f>VLOOKUP(C384,mapping!$B$2:$D$18,3,0)</f>
        <v>Coal</v>
      </c>
      <c r="E384" t="s">
        <v>74</v>
      </c>
      <c r="F384" t="s">
        <v>68</v>
      </c>
      <c r="G384" t="s">
        <v>77</v>
      </c>
      <c r="H384">
        <f>SUMIFS(multi_cap_new_annual_comb!F:F,multi_cap_new_annual_comb!A:A,A384,multi_cap_new_annual_comb!B:B,B384,multi_cap_new_annual_comb!C:C,C384,multi_cap_new_annual_comb!E:E,"average",multi_cap_new_annual_comb!F:F,"&gt;0")*SUMIFS(mi_calc!D:D,mi_calc!A:A,VLOOKUP(C384,mapping!$B$2:$C$18,2,0),mi_calc!B:B,F384,mi_calc!C:C,"average")/1000</f>
        <v>0</v>
      </c>
      <c r="I384">
        <f>SUMIFS(multi_cap_new_annual_comb!G:G,multi_cap_new_annual_comb!A:A,A384,multi_cap_new_annual_comb!B:B,B384,multi_cap_new_annual_comb!C:C,C384,multi_cap_new_annual_comb!E:E,"average",multi_cap_new_annual_comb!G:G,"&gt;0")*SUMIFS(mi_calc!D:D,mi_calc!A:A,VLOOKUP(C384,mapping!$B$2:$C$18,2,0),mi_calc!B:B,F384,mi_calc!C:C,"average")/1000</f>
        <v>0</v>
      </c>
    </row>
    <row r="385" spans="1:9">
      <c r="A385">
        <v>2030</v>
      </c>
      <c r="B385" t="s">
        <v>33</v>
      </c>
      <c r="C385" t="s">
        <v>5</v>
      </c>
      <c r="D385" t="str">
        <f>VLOOKUP(C385,mapping!$B$2:$D$18,3,0)</f>
        <v>Coal</v>
      </c>
      <c r="E385" t="s">
        <v>74</v>
      </c>
      <c r="F385" t="s">
        <v>57</v>
      </c>
      <c r="G385" t="s">
        <v>77</v>
      </c>
      <c r="H385">
        <f>SUMIFS(multi_cap_new_annual_comb!F:F,multi_cap_new_annual_comb!A:A,A385,multi_cap_new_annual_comb!B:B,B385,multi_cap_new_annual_comb!C:C,C385,multi_cap_new_annual_comb!E:E,"average",multi_cap_new_annual_comb!F:F,"&gt;0")*SUMIFS(mi_calc!D:D,mi_calc!A:A,VLOOKUP(C385,mapping!$B$2:$C$18,2,0),mi_calc!B:B,F385,mi_calc!C:C,"average")/1000</f>
        <v>0</v>
      </c>
      <c r="I385">
        <f>SUMIFS(multi_cap_new_annual_comb!G:G,multi_cap_new_annual_comb!A:A,A385,multi_cap_new_annual_comb!B:B,B385,multi_cap_new_annual_comb!C:C,C385,multi_cap_new_annual_comb!E:E,"average",multi_cap_new_annual_comb!G:G,"&gt;0")*SUMIFS(mi_calc!D:D,mi_calc!A:A,VLOOKUP(C385,mapping!$B$2:$C$18,2,0),mi_calc!B:B,F385,mi_calc!C:C,"average")/1000</f>
        <v>0</v>
      </c>
    </row>
    <row r="386" spans="1:9">
      <c r="A386">
        <v>2035</v>
      </c>
      <c r="B386" t="s">
        <v>21</v>
      </c>
      <c r="C386" t="s">
        <v>5</v>
      </c>
      <c r="D386" t="str">
        <f>VLOOKUP(C386,mapping!$B$2:$D$18,3,0)</f>
        <v>Coal</v>
      </c>
      <c r="E386" t="s">
        <v>74</v>
      </c>
      <c r="F386" t="s">
        <v>51</v>
      </c>
      <c r="G386" t="s">
        <v>77</v>
      </c>
      <c r="H386">
        <f>SUMIFS(multi_cap_new_annual_comb!F:F,multi_cap_new_annual_comb!A:A,A386,multi_cap_new_annual_comb!B:B,B386,multi_cap_new_annual_comb!C:C,C386,multi_cap_new_annual_comb!E:E,"average",multi_cap_new_annual_comb!F:F,"&gt;0")*SUMIFS(mi_calc!D:D,mi_calc!A:A,VLOOKUP(C386,mapping!$B$2:$C$18,2,0),mi_calc!B:B,F386,mi_calc!C:C,"average")/1000</f>
        <v>0</v>
      </c>
      <c r="I386">
        <f>SUMIFS(multi_cap_new_annual_comb!G:G,multi_cap_new_annual_comb!A:A,A386,multi_cap_new_annual_comb!B:B,B386,multi_cap_new_annual_comb!C:C,C386,multi_cap_new_annual_comb!E:E,"average",multi_cap_new_annual_comb!G:G,"&gt;0")*SUMIFS(mi_calc!D:D,mi_calc!A:A,VLOOKUP(C386,mapping!$B$2:$C$18,2,0),mi_calc!B:B,F386,mi_calc!C:C,"average")/1000</f>
        <v>0</v>
      </c>
    </row>
    <row r="387" spans="1:9">
      <c r="A387">
        <v>2035</v>
      </c>
      <c r="B387" t="s">
        <v>21</v>
      </c>
      <c r="C387" t="s">
        <v>5</v>
      </c>
      <c r="D387" t="str">
        <f>VLOOKUP(C387,mapping!$B$2:$D$18,3,0)</f>
        <v>Coal</v>
      </c>
      <c r="E387" t="s">
        <v>74</v>
      </c>
      <c r="F387" t="s">
        <v>66</v>
      </c>
      <c r="G387" t="s">
        <v>77</v>
      </c>
      <c r="H387">
        <f>SUMIFS(multi_cap_new_annual_comb!F:F,multi_cap_new_annual_comb!A:A,A387,multi_cap_new_annual_comb!B:B,B387,multi_cap_new_annual_comb!C:C,C387,multi_cap_new_annual_comb!E:E,"average",multi_cap_new_annual_comb!F:F,"&gt;0")*SUMIFS(mi_calc!D:D,mi_calc!A:A,VLOOKUP(C387,mapping!$B$2:$C$18,2,0),mi_calc!B:B,F387,mi_calc!C:C,"average")/1000</f>
        <v>0</v>
      </c>
      <c r="I387">
        <f>SUMIFS(multi_cap_new_annual_comb!G:G,multi_cap_new_annual_comb!A:A,A387,multi_cap_new_annual_comb!B:B,B387,multi_cap_new_annual_comb!C:C,C387,multi_cap_new_annual_comb!E:E,"average",multi_cap_new_annual_comb!G:G,"&gt;0")*SUMIFS(mi_calc!D:D,mi_calc!A:A,VLOOKUP(C387,mapping!$B$2:$C$18,2,0),mi_calc!B:B,F387,mi_calc!C:C,"average")/1000</f>
        <v>0</v>
      </c>
    </row>
    <row r="388" spans="1:9">
      <c r="A388">
        <v>2035</v>
      </c>
      <c r="B388" t="s">
        <v>21</v>
      </c>
      <c r="C388" t="s">
        <v>5</v>
      </c>
      <c r="D388" t="str">
        <f>VLOOKUP(C388,mapping!$B$2:$D$18,3,0)</f>
        <v>Coal</v>
      </c>
      <c r="E388" t="s">
        <v>74</v>
      </c>
      <c r="F388" t="s">
        <v>54</v>
      </c>
      <c r="G388" t="s">
        <v>77</v>
      </c>
      <c r="H388">
        <f>SUMIFS(multi_cap_new_annual_comb!F:F,multi_cap_new_annual_comb!A:A,A388,multi_cap_new_annual_comb!B:B,B388,multi_cap_new_annual_comb!C:C,C388,multi_cap_new_annual_comb!E:E,"average",multi_cap_new_annual_comb!F:F,"&gt;0")*SUMIFS(mi_calc!D:D,mi_calc!A:A,VLOOKUP(C388,mapping!$B$2:$C$18,2,0),mi_calc!B:B,F388,mi_calc!C:C,"average")/1000</f>
        <v>0</v>
      </c>
      <c r="I388">
        <f>SUMIFS(multi_cap_new_annual_comb!G:G,multi_cap_new_annual_comb!A:A,A388,multi_cap_new_annual_comb!B:B,B388,multi_cap_new_annual_comb!C:C,C388,multi_cap_new_annual_comb!E:E,"average",multi_cap_new_annual_comb!G:G,"&gt;0")*SUMIFS(mi_calc!D:D,mi_calc!A:A,VLOOKUP(C388,mapping!$B$2:$C$18,2,0),mi_calc!B:B,F388,mi_calc!C:C,"average")/1000</f>
        <v>0</v>
      </c>
    </row>
    <row r="389" spans="1:9">
      <c r="A389">
        <v>2035</v>
      </c>
      <c r="B389" t="s">
        <v>21</v>
      </c>
      <c r="C389" t="s">
        <v>5</v>
      </c>
      <c r="D389" t="str">
        <f>VLOOKUP(C389,mapping!$B$2:$D$18,3,0)</f>
        <v>Coal</v>
      </c>
      <c r="E389" t="s">
        <v>74</v>
      </c>
      <c r="F389" t="s">
        <v>46</v>
      </c>
      <c r="G389" t="s">
        <v>77</v>
      </c>
      <c r="H389">
        <f>SUMIFS(multi_cap_new_annual_comb!F:F,multi_cap_new_annual_comb!A:A,A389,multi_cap_new_annual_comb!B:B,B389,multi_cap_new_annual_comb!C:C,C389,multi_cap_new_annual_comb!E:E,"average",multi_cap_new_annual_comb!F:F,"&gt;0")*SUMIFS(mi_calc!D:D,mi_calc!A:A,VLOOKUP(C389,mapping!$B$2:$C$18,2,0),mi_calc!B:B,F389,mi_calc!C:C,"average")/1000</f>
        <v>0</v>
      </c>
      <c r="I389">
        <f>SUMIFS(multi_cap_new_annual_comb!G:G,multi_cap_new_annual_comb!A:A,A389,multi_cap_new_annual_comb!B:B,B389,multi_cap_new_annual_comb!C:C,C389,multi_cap_new_annual_comb!E:E,"average",multi_cap_new_annual_comb!G:G,"&gt;0")*SUMIFS(mi_calc!D:D,mi_calc!A:A,VLOOKUP(C389,mapping!$B$2:$C$18,2,0),mi_calc!B:B,F389,mi_calc!C:C,"average")/1000</f>
        <v>0</v>
      </c>
    </row>
    <row r="390" spans="1:9">
      <c r="A390">
        <v>2035</v>
      </c>
      <c r="B390" t="s">
        <v>21</v>
      </c>
      <c r="C390" t="s">
        <v>5</v>
      </c>
      <c r="D390" t="str">
        <f>VLOOKUP(C390,mapping!$B$2:$D$18,3,0)</f>
        <v>Coal</v>
      </c>
      <c r="E390" t="s">
        <v>74</v>
      </c>
      <c r="F390" t="s">
        <v>50</v>
      </c>
      <c r="G390" t="s">
        <v>77</v>
      </c>
      <c r="H390">
        <f>SUMIFS(multi_cap_new_annual_comb!F:F,multi_cap_new_annual_comb!A:A,A390,multi_cap_new_annual_comb!B:B,B390,multi_cap_new_annual_comb!C:C,C390,multi_cap_new_annual_comb!E:E,"average",multi_cap_new_annual_comb!F:F,"&gt;0")*SUMIFS(mi_calc!D:D,mi_calc!A:A,VLOOKUP(C390,mapping!$B$2:$C$18,2,0),mi_calc!B:B,F390,mi_calc!C:C,"average")/1000</f>
        <v>0</v>
      </c>
      <c r="I390">
        <f>SUMIFS(multi_cap_new_annual_comb!G:G,multi_cap_new_annual_comb!A:A,A390,multi_cap_new_annual_comb!B:B,B390,multi_cap_new_annual_comb!C:C,C390,multi_cap_new_annual_comb!E:E,"average",multi_cap_new_annual_comb!G:G,"&gt;0")*SUMIFS(mi_calc!D:D,mi_calc!A:A,VLOOKUP(C390,mapping!$B$2:$C$18,2,0),mi_calc!B:B,F390,mi_calc!C:C,"average")/1000</f>
        <v>0</v>
      </c>
    </row>
    <row r="391" spans="1:9">
      <c r="A391">
        <v>2035</v>
      </c>
      <c r="B391" t="s">
        <v>21</v>
      </c>
      <c r="C391" t="s">
        <v>5</v>
      </c>
      <c r="D391" t="str">
        <f>VLOOKUP(C391,mapping!$B$2:$D$18,3,0)</f>
        <v>Coal</v>
      </c>
      <c r="E391" t="s">
        <v>74</v>
      </c>
      <c r="F391" t="s">
        <v>61</v>
      </c>
      <c r="G391" t="s">
        <v>77</v>
      </c>
      <c r="H391">
        <f>SUMIFS(multi_cap_new_annual_comb!F:F,multi_cap_new_annual_comb!A:A,A391,multi_cap_new_annual_comb!B:B,B391,multi_cap_new_annual_comb!C:C,C391,multi_cap_new_annual_comb!E:E,"average",multi_cap_new_annual_comb!F:F,"&gt;0")*SUMIFS(mi_calc!D:D,mi_calc!A:A,VLOOKUP(C391,mapping!$B$2:$C$18,2,0),mi_calc!B:B,F391,mi_calc!C:C,"average")/1000</f>
        <v>0</v>
      </c>
      <c r="I391">
        <f>SUMIFS(multi_cap_new_annual_comb!G:G,multi_cap_new_annual_comb!A:A,A391,multi_cap_new_annual_comb!B:B,B391,multi_cap_new_annual_comb!C:C,C391,multi_cap_new_annual_comb!E:E,"average",multi_cap_new_annual_comb!G:G,"&gt;0")*SUMIFS(mi_calc!D:D,mi_calc!A:A,VLOOKUP(C391,mapping!$B$2:$C$18,2,0),mi_calc!B:B,F391,mi_calc!C:C,"average")/1000</f>
        <v>0</v>
      </c>
    </row>
    <row r="392" spans="1:9">
      <c r="A392">
        <v>2035</v>
      </c>
      <c r="B392" t="s">
        <v>21</v>
      </c>
      <c r="C392" t="s">
        <v>5</v>
      </c>
      <c r="D392" t="str">
        <f>VLOOKUP(C392,mapping!$B$2:$D$18,3,0)</f>
        <v>Coal</v>
      </c>
      <c r="E392" t="s">
        <v>74</v>
      </c>
      <c r="F392" t="s">
        <v>67</v>
      </c>
      <c r="G392" t="s">
        <v>77</v>
      </c>
      <c r="H392">
        <f>SUMIFS(multi_cap_new_annual_comb!F:F,multi_cap_new_annual_comb!A:A,A392,multi_cap_new_annual_comb!B:B,B392,multi_cap_new_annual_comb!C:C,C392,multi_cap_new_annual_comb!E:E,"average",multi_cap_new_annual_comb!F:F,"&gt;0")*SUMIFS(mi_calc!D:D,mi_calc!A:A,VLOOKUP(C392,mapping!$B$2:$C$18,2,0),mi_calc!B:B,F392,mi_calc!C:C,"average")/1000</f>
        <v>0</v>
      </c>
      <c r="I392">
        <f>SUMIFS(multi_cap_new_annual_comb!G:G,multi_cap_new_annual_comb!A:A,A392,multi_cap_new_annual_comb!B:B,B392,multi_cap_new_annual_comb!C:C,C392,multi_cap_new_annual_comb!E:E,"average",multi_cap_new_annual_comb!G:G,"&gt;0")*SUMIFS(mi_calc!D:D,mi_calc!A:A,VLOOKUP(C392,mapping!$B$2:$C$18,2,0),mi_calc!B:B,F392,mi_calc!C:C,"average")/1000</f>
        <v>0</v>
      </c>
    </row>
    <row r="393" spans="1:9">
      <c r="A393">
        <v>2035</v>
      </c>
      <c r="B393" t="s">
        <v>21</v>
      </c>
      <c r="C393" t="s">
        <v>5</v>
      </c>
      <c r="D393" t="str">
        <f>VLOOKUP(C393,mapping!$B$2:$D$18,3,0)</f>
        <v>Coal</v>
      </c>
      <c r="E393" t="s">
        <v>74</v>
      </c>
      <c r="F393" t="s">
        <v>52</v>
      </c>
      <c r="G393" t="s">
        <v>77</v>
      </c>
      <c r="H393">
        <f>SUMIFS(multi_cap_new_annual_comb!F:F,multi_cap_new_annual_comb!A:A,A393,multi_cap_new_annual_comb!B:B,B393,multi_cap_new_annual_comb!C:C,C393,multi_cap_new_annual_comb!E:E,"average",multi_cap_new_annual_comb!F:F,"&gt;0")*SUMIFS(mi_calc!D:D,mi_calc!A:A,VLOOKUP(C393,mapping!$B$2:$C$18,2,0),mi_calc!B:B,F393,mi_calc!C:C,"average")/1000</f>
        <v>0</v>
      </c>
      <c r="I393">
        <f>SUMIFS(multi_cap_new_annual_comb!G:G,multi_cap_new_annual_comb!A:A,A393,multi_cap_new_annual_comb!B:B,B393,multi_cap_new_annual_comb!C:C,C393,multi_cap_new_annual_comb!E:E,"average",multi_cap_new_annual_comb!G:G,"&gt;0")*SUMIFS(mi_calc!D:D,mi_calc!A:A,VLOOKUP(C393,mapping!$B$2:$C$18,2,0),mi_calc!B:B,F393,mi_calc!C:C,"average")/1000</f>
        <v>0</v>
      </c>
    </row>
    <row r="394" spans="1:9">
      <c r="A394">
        <v>2035</v>
      </c>
      <c r="B394" t="s">
        <v>21</v>
      </c>
      <c r="C394" t="s">
        <v>5</v>
      </c>
      <c r="D394" t="str">
        <f>VLOOKUP(C394,mapping!$B$2:$D$18,3,0)</f>
        <v>Coal</v>
      </c>
      <c r="E394" t="s">
        <v>74</v>
      </c>
      <c r="F394" t="s">
        <v>56</v>
      </c>
      <c r="G394" t="s">
        <v>77</v>
      </c>
      <c r="H394">
        <f>SUMIFS(multi_cap_new_annual_comb!F:F,multi_cap_new_annual_comb!A:A,A394,multi_cap_new_annual_comb!B:B,B394,multi_cap_new_annual_comb!C:C,C394,multi_cap_new_annual_comb!E:E,"average",multi_cap_new_annual_comb!F:F,"&gt;0")*SUMIFS(mi_calc!D:D,mi_calc!A:A,VLOOKUP(C394,mapping!$B$2:$C$18,2,0),mi_calc!B:B,F394,mi_calc!C:C,"average")/1000</f>
        <v>0</v>
      </c>
      <c r="I394">
        <f>SUMIFS(multi_cap_new_annual_comb!G:G,multi_cap_new_annual_comb!A:A,A394,multi_cap_new_annual_comb!B:B,B394,multi_cap_new_annual_comb!C:C,C394,multi_cap_new_annual_comb!E:E,"average",multi_cap_new_annual_comb!G:G,"&gt;0")*SUMIFS(mi_calc!D:D,mi_calc!A:A,VLOOKUP(C394,mapping!$B$2:$C$18,2,0),mi_calc!B:B,F394,mi_calc!C:C,"average")/1000</f>
        <v>0</v>
      </c>
    </row>
    <row r="395" spans="1:9">
      <c r="A395">
        <v>2035</v>
      </c>
      <c r="B395" t="s">
        <v>21</v>
      </c>
      <c r="C395" t="s">
        <v>5</v>
      </c>
      <c r="D395" t="str">
        <f>VLOOKUP(C395,mapping!$B$2:$D$18,3,0)</f>
        <v>Coal</v>
      </c>
      <c r="E395" t="s">
        <v>74</v>
      </c>
      <c r="F395" t="s">
        <v>59</v>
      </c>
      <c r="G395" t="s">
        <v>77</v>
      </c>
      <c r="H395">
        <f>SUMIFS(multi_cap_new_annual_comb!F:F,multi_cap_new_annual_comb!A:A,A395,multi_cap_new_annual_comb!B:B,B395,multi_cap_new_annual_comb!C:C,C395,multi_cap_new_annual_comb!E:E,"average",multi_cap_new_annual_comb!F:F,"&gt;0")*SUMIFS(mi_calc!D:D,mi_calc!A:A,VLOOKUP(C395,mapping!$B$2:$C$18,2,0),mi_calc!B:B,F395,mi_calc!C:C,"average")/1000</f>
        <v>0</v>
      </c>
      <c r="I395">
        <f>SUMIFS(multi_cap_new_annual_comb!G:G,multi_cap_new_annual_comb!A:A,A395,multi_cap_new_annual_comb!B:B,B395,multi_cap_new_annual_comb!C:C,C395,multi_cap_new_annual_comb!E:E,"average",multi_cap_new_annual_comb!G:G,"&gt;0")*SUMIFS(mi_calc!D:D,mi_calc!A:A,VLOOKUP(C395,mapping!$B$2:$C$18,2,0),mi_calc!B:B,F395,mi_calc!C:C,"average")/1000</f>
        <v>0</v>
      </c>
    </row>
    <row r="396" spans="1:9">
      <c r="A396">
        <v>2035</v>
      </c>
      <c r="B396" t="s">
        <v>21</v>
      </c>
      <c r="C396" t="s">
        <v>5</v>
      </c>
      <c r="D396" t="str">
        <f>VLOOKUP(C396,mapping!$B$2:$D$18,3,0)</f>
        <v>Coal</v>
      </c>
      <c r="E396" t="s">
        <v>74</v>
      </c>
      <c r="F396" t="s">
        <v>55</v>
      </c>
      <c r="G396" t="s">
        <v>77</v>
      </c>
      <c r="H396">
        <f>SUMIFS(multi_cap_new_annual_comb!F:F,multi_cap_new_annual_comb!A:A,A396,multi_cap_new_annual_comb!B:B,B396,multi_cap_new_annual_comb!C:C,C396,multi_cap_new_annual_comb!E:E,"average",multi_cap_new_annual_comb!F:F,"&gt;0")*SUMIFS(mi_calc!D:D,mi_calc!A:A,VLOOKUP(C396,mapping!$B$2:$C$18,2,0),mi_calc!B:B,F396,mi_calc!C:C,"average")/1000</f>
        <v>0</v>
      </c>
      <c r="I396">
        <f>SUMIFS(multi_cap_new_annual_comb!G:G,multi_cap_new_annual_comb!A:A,A396,multi_cap_new_annual_comb!B:B,B396,multi_cap_new_annual_comb!C:C,C396,multi_cap_new_annual_comb!E:E,"average",multi_cap_new_annual_comb!G:G,"&gt;0")*SUMIFS(mi_calc!D:D,mi_calc!A:A,VLOOKUP(C396,mapping!$B$2:$C$18,2,0),mi_calc!B:B,F396,mi_calc!C:C,"average")/1000</f>
        <v>0</v>
      </c>
    </row>
    <row r="397" spans="1:9">
      <c r="A397">
        <v>2035</v>
      </c>
      <c r="B397" t="s">
        <v>21</v>
      </c>
      <c r="C397" t="s">
        <v>5</v>
      </c>
      <c r="D397" t="str">
        <f>VLOOKUP(C397,mapping!$B$2:$D$18,3,0)</f>
        <v>Coal</v>
      </c>
      <c r="E397" t="s">
        <v>74</v>
      </c>
      <c r="F397" t="s">
        <v>47</v>
      </c>
      <c r="G397" t="s">
        <v>77</v>
      </c>
      <c r="H397">
        <f>SUMIFS(multi_cap_new_annual_comb!F:F,multi_cap_new_annual_comb!A:A,A397,multi_cap_new_annual_comb!B:B,B397,multi_cap_new_annual_comb!C:C,C397,multi_cap_new_annual_comb!E:E,"average",multi_cap_new_annual_comb!F:F,"&gt;0")*SUMIFS(mi_calc!D:D,mi_calc!A:A,VLOOKUP(C397,mapping!$B$2:$C$18,2,0),mi_calc!B:B,F397,mi_calc!C:C,"average")/1000</f>
        <v>0</v>
      </c>
      <c r="I397">
        <f>SUMIFS(multi_cap_new_annual_comb!G:G,multi_cap_new_annual_comb!A:A,A397,multi_cap_new_annual_comb!B:B,B397,multi_cap_new_annual_comb!C:C,C397,multi_cap_new_annual_comb!E:E,"average",multi_cap_new_annual_comb!G:G,"&gt;0")*SUMIFS(mi_calc!D:D,mi_calc!A:A,VLOOKUP(C397,mapping!$B$2:$C$18,2,0),mi_calc!B:B,F397,mi_calc!C:C,"average")/1000</f>
        <v>0</v>
      </c>
    </row>
    <row r="398" spans="1:9">
      <c r="A398">
        <v>2035</v>
      </c>
      <c r="B398" t="s">
        <v>21</v>
      </c>
      <c r="C398" t="s">
        <v>5</v>
      </c>
      <c r="D398" t="str">
        <f>VLOOKUP(C398,mapping!$B$2:$D$18,3,0)</f>
        <v>Coal</v>
      </c>
      <c r="E398" t="s">
        <v>74</v>
      </c>
      <c r="F398" t="s">
        <v>60</v>
      </c>
      <c r="G398" t="s">
        <v>77</v>
      </c>
      <c r="H398">
        <f>SUMIFS(multi_cap_new_annual_comb!F:F,multi_cap_new_annual_comb!A:A,A398,multi_cap_new_annual_comb!B:B,B398,multi_cap_new_annual_comb!C:C,C398,multi_cap_new_annual_comb!E:E,"average",multi_cap_new_annual_comb!F:F,"&gt;0")*SUMIFS(mi_calc!D:D,mi_calc!A:A,VLOOKUP(C398,mapping!$B$2:$C$18,2,0),mi_calc!B:B,F398,mi_calc!C:C,"average")/1000</f>
        <v>0</v>
      </c>
      <c r="I398">
        <f>SUMIFS(multi_cap_new_annual_comb!G:G,multi_cap_new_annual_comb!A:A,A398,multi_cap_new_annual_comb!B:B,B398,multi_cap_new_annual_comb!C:C,C398,multi_cap_new_annual_comb!E:E,"average",multi_cap_new_annual_comb!G:G,"&gt;0")*SUMIFS(mi_calc!D:D,mi_calc!A:A,VLOOKUP(C398,mapping!$B$2:$C$18,2,0),mi_calc!B:B,F398,mi_calc!C:C,"average")/1000</f>
        <v>0</v>
      </c>
    </row>
    <row r="399" spans="1:9">
      <c r="A399">
        <v>2035</v>
      </c>
      <c r="B399" t="s">
        <v>21</v>
      </c>
      <c r="C399" t="s">
        <v>5</v>
      </c>
      <c r="D399" t="str">
        <f>VLOOKUP(C399,mapping!$B$2:$D$18,3,0)</f>
        <v>Coal</v>
      </c>
      <c r="E399" t="s">
        <v>74</v>
      </c>
      <c r="F399" t="s">
        <v>48</v>
      </c>
      <c r="G399" t="s">
        <v>77</v>
      </c>
      <c r="H399">
        <f>SUMIFS(multi_cap_new_annual_comb!F:F,multi_cap_new_annual_comb!A:A,A399,multi_cap_new_annual_comb!B:B,B399,multi_cap_new_annual_comb!C:C,C399,multi_cap_new_annual_comb!E:E,"average",multi_cap_new_annual_comb!F:F,"&gt;0")*SUMIFS(mi_calc!D:D,mi_calc!A:A,VLOOKUP(C399,mapping!$B$2:$C$18,2,0),mi_calc!B:B,F399,mi_calc!C:C,"average")/1000</f>
        <v>0</v>
      </c>
      <c r="I399">
        <f>SUMIFS(multi_cap_new_annual_comb!G:G,multi_cap_new_annual_comb!A:A,A399,multi_cap_new_annual_comb!B:B,B399,multi_cap_new_annual_comb!C:C,C399,multi_cap_new_annual_comb!E:E,"average",multi_cap_new_annual_comb!G:G,"&gt;0")*SUMIFS(mi_calc!D:D,mi_calc!A:A,VLOOKUP(C399,mapping!$B$2:$C$18,2,0),mi_calc!B:B,F399,mi_calc!C:C,"average")/1000</f>
        <v>0</v>
      </c>
    </row>
    <row r="400" spans="1:9">
      <c r="A400">
        <v>2035</v>
      </c>
      <c r="B400" t="s">
        <v>21</v>
      </c>
      <c r="C400" t="s">
        <v>5</v>
      </c>
      <c r="D400" t="str">
        <f>VLOOKUP(C400,mapping!$B$2:$D$18,3,0)</f>
        <v>Coal</v>
      </c>
      <c r="E400" t="s">
        <v>74</v>
      </c>
      <c r="F400" t="s">
        <v>62</v>
      </c>
      <c r="G400" t="s">
        <v>77</v>
      </c>
      <c r="H400">
        <f>SUMIFS(multi_cap_new_annual_comb!F:F,multi_cap_new_annual_comb!A:A,A400,multi_cap_new_annual_comb!B:B,B400,multi_cap_new_annual_comb!C:C,C400,multi_cap_new_annual_comb!E:E,"average",multi_cap_new_annual_comb!F:F,"&gt;0")*SUMIFS(mi_calc!D:D,mi_calc!A:A,VLOOKUP(C400,mapping!$B$2:$C$18,2,0),mi_calc!B:B,F400,mi_calc!C:C,"average")/1000</f>
        <v>0</v>
      </c>
      <c r="I400">
        <f>SUMIFS(multi_cap_new_annual_comb!G:G,multi_cap_new_annual_comb!A:A,A400,multi_cap_new_annual_comb!B:B,B400,multi_cap_new_annual_comb!C:C,C400,multi_cap_new_annual_comb!E:E,"average",multi_cap_new_annual_comb!G:G,"&gt;0")*SUMIFS(mi_calc!D:D,mi_calc!A:A,VLOOKUP(C400,mapping!$B$2:$C$18,2,0),mi_calc!B:B,F400,mi_calc!C:C,"average")/1000</f>
        <v>0</v>
      </c>
    </row>
    <row r="401" spans="1:9">
      <c r="A401">
        <v>2035</v>
      </c>
      <c r="B401" t="s">
        <v>21</v>
      </c>
      <c r="C401" t="s">
        <v>5</v>
      </c>
      <c r="D401" t="str">
        <f>VLOOKUP(C401,mapping!$B$2:$D$18,3,0)</f>
        <v>Coal</v>
      </c>
      <c r="E401" t="s">
        <v>74</v>
      </c>
      <c r="F401" t="s">
        <v>63</v>
      </c>
      <c r="G401" t="s">
        <v>77</v>
      </c>
      <c r="H401">
        <f>SUMIFS(multi_cap_new_annual_comb!F:F,multi_cap_new_annual_comb!A:A,A401,multi_cap_new_annual_comb!B:B,B401,multi_cap_new_annual_comb!C:C,C401,multi_cap_new_annual_comb!E:E,"average",multi_cap_new_annual_comb!F:F,"&gt;0")*SUMIFS(mi_calc!D:D,mi_calc!A:A,VLOOKUP(C401,mapping!$B$2:$C$18,2,0),mi_calc!B:B,F401,mi_calc!C:C,"average")/1000</f>
        <v>0</v>
      </c>
      <c r="I401">
        <f>SUMIFS(multi_cap_new_annual_comb!G:G,multi_cap_new_annual_comb!A:A,A401,multi_cap_new_annual_comb!B:B,B401,multi_cap_new_annual_comb!C:C,C401,multi_cap_new_annual_comb!E:E,"average",multi_cap_new_annual_comb!G:G,"&gt;0")*SUMIFS(mi_calc!D:D,mi_calc!A:A,VLOOKUP(C401,mapping!$B$2:$C$18,2,0),mi_calc!B:B,F401,mi_calc!C:C,"average")/1000</f>
        <v>0</v>
      </c>
    </row>
    <row r="402" spans="1:9">
      <c r="A402">
        <v>2035</v>
      </c>
      <c r="B402" t="s">
        <v>21</v>
      </c>
      <c r="C402" t="s">
        <v>5</v>
      </c>
      <c r="D402" t="str">
        <f>VLOOKUP(C402,mapping!$B$2:$D$18,3,0)</f>
        <v>Coal</v>
      </c>
      <c r="E402" t="s">
        <v>74</v>
      </c>
      <c r="F402" t="s">
        <v>45</v>
      </c>
      <c r="G402" t="s">
        <v>77</v>
      </c>
      <c r="H402">
        <f>SUMIFS(multi_cap_new_annual_comb!F:F,multi_cap_new_annual_comb!A:A,A402,multi_cap_new_annual_comb!B:B,B402,multi_cap_new_annual_comb!C:C,C402,multi_cap_new_annual_comb!E:E,"average",multi_cap_new_annual_comb!F:F,"&gt;0")*SUMIFS(mi_calc!D:D,mi_calc!A:A,VLOOKUP(C402,mapping!$B$2:$C$18,2,0),mi_calc!B:B,F402,mi_calc!C:C,"average")/1000</f>
        <v>0</v>
      </c>
      <c r="I402">
        <f>SUMIFS(multi_cap_new_annual_comb!G:G,multi_cap_new_annual_comb!A:A,A402,multi_cap_new_annual_comb!B:B,B402,multi_cap_new_annual_comb!C:C,C402,multi_cap_new_annual_comb!E:E,"average",multi_cap_new_annual_comb!G:G,"&gt;0")*SUMIFS(mi_calc!D:D,mi_calc!A:A,VLOOKUP(C402,mapping!$B$2:$C$18,2,0),mi_calc!B:B,F402,mi_calc!C:C,"average")/1000</f>
        <v>0</v>
      </c>
    </row>
    <row r="403" spans="1:9">
      <c r="A403">
        <v>2035</v>
      </c>
      <c r="B403" t="s">
        <v>21</v>
      </c>
      <c r="C403" t="s">
        <v>5</v>
      </c>
      <c r="D403" t="str">
        <f>VLOOKUP(C403,mapping!$B$2:$D$18,3,0)</f>
        <v>Coal</v>
      </c>
      <c r="E403" t="s">
        <v>74</v>
      </c>
      <c r="F403" t="s">
        <v>58</v>
      </c>
      <c r="G403" t="s">
        <v>77</v>
      </c>
      <c r="H403">
        <f>SUMIFS(multi_cap_new_annual_comb!F:F,multi_cap_new_annual_comb!A:A,A403,multi_cap_new_annual_comb!B:B,B403,multi_cap_new_annual_comb!C:C,C403,multi_cap_new_annual_comb!E:E,"average",multi_cap_new_annual_comb!F:F,"&gt;0")*SUMIFS(mi_calc!D:D,mi_calc!A:A,VLOOKUP(C403,mapping!$B$2:$C$18,2,0),mi_calc!B:B,F403,mi_calc!C:C,"average")/1000</f>
        <v>0</v>
      </c>
      <c r="I403">
        <f>SUMIFS(multi_cap_new_annual_comb!G:G,multi_cap_new_annual_comb!A:A,A403,multi_cap_new_annual_comb!B:B,B403,multi_cap_new_annual_comb!C:C,C403,multi_cap_new_annual_comb!E:E,"average",multi_cap_new_annual_comb!G:G,"&gt;0")*SUMIFS(mi_calc!D:D,mi_calc!A:A,VLOOKUP(C403,mapping!$B$2:$C$18,2,0),mi_calc!B:B,F403,mi_calc!C:C,"average")/1000</f>
        <v>0</v>
      </c>
    </row>
    <row r="404" spans="1:9">
      <c r="A404">
        <v>2035</v>
      </c>
      <c r="B404" t="s">
        <v>21</v>
      </c>
      <c r="C404" t="s">
        <v>5</v>
      </c>
      <c r="D404" t="str">
        <f>VLOOKUP(C404,mapping!$B$2:$D$18,3,0)</f>
        <v>Coal</v>
      </c>
      <c r="E404" t="s">
        <v>74</v>
      </c>
      <c r="F404" t="s">
        <v>53</v>
      </c>
      <c r="G404" t="s">
        <v>77</v>
      </c>
      <c r="H404">
        <f>SUMIFS(multi_cap_new_annual_comb!F:F,multi_cap_new_annual_comb!A:A,A404,multi_cap_new_annual_comb!B:B,B404,multi_cap_new_annual_comb!C:C,C404,multi_cap_new_annual_comb!E:E,"average",multi_cap_new_annual_comb!F:F,"&gt;0")*SUMIFS(mi_calc!D:D,mi_calc!A:A,VLOOKUP(C404,mapping!$B$2:$C$18,2,0),mi_calc!B:B,F404,mi_calc!C:C,"average")/1000</f>
        <v>0</v>
      </c>
      <c r="I404">
        <f>SUMIFS(multi_cap_new_annual_comb!G:G,multi_cap_new_annual_comb!A:A,A404,multi_cap_new_annual_comb!B:B,B404,multi_cap_new_annual_comb!C:C,C404,multi_cap_new_annual_comb!E:E,"average",multi_cap_new_annual_comb!G:G,"&gt;0")*SUMIFS(mi_calc!D:D,mi_calc!A:A,VLOOKUP(C404,mapping!$B$2:$C$18,2,0),mi_calc!B:B,F404,mi_calc!C:C,"average")/1000</f>
        <v>0</v>
      </c>
    </row>
    <row r="405" spans="1:9">
      <c r="A405">
        <v>2035</v>
      </c>
      <c r="B405" t="s">
        <v>21</v>
      </c>
      <c r="C405" t="s">
        <v>5</v>
      </c>
      <c r="D405" t="str">
        <f>VLOOKUP(C405,mapping!$B$2:$D$18,3,0)</f>
        <v>Coal</v>
      </c>
      <c r="E405" t="s">
        <v>74</v>
      </c>
      <c r="F405" t="s">
        <v>64</v>
      </c>
      <c r="G405" t="s">
        <v>77</v>
      </c>
      <c r="H405">
        <f>SUMIFS(multi_cap_new_annual_comb!F:F,multi_cap_new_annual_comb!A:A,A405,multi_cap_new_annual_comb!B:B,B405,multi_cap_new_annual_comb!C:C,C405,multi_cap_new_annual_comb!E:E,"average",multi_cap_new_annual_comb!F:F,"&gt;0")*SUMIFS(mi_calc!D:D,mi_calc!A:A,VLOOKUP(C405,mapping!$B$2:$C$18,2,0),mi_calc!B:B,F405,mi_calc!C:C,"average")/1000</f>
        <v>0</v>
      </c>
      <c r="I405">
        <f>SUMIFS(multi_cap_new_annual_comb!G:G,multi_cap_new_annual_comb!A:A,A405,multi_cap_new_annual_comb!B:B,B405,multi_cap_new_annual_comb!C:C,C405,multi_cap_new_annual_comb!E:E,"average",multi_cap_new_annual_comb!G:G,"&gt;0")*SUMIFS(mi_calc!D:D,mi_calc!A:A,VLOOKUP(C405,mapping!$B$2:$C$18,2,0),mi_calc!B:B,F405,mi_calc!C:C,"average")/1000</f>
        <v>0</v>
      </c>
    </row>
    <row r="406" spans="1:9">
      <c r="A406">
        <v>2035</v>
      </c>
      <c r="B406" t="s">
        <v>21</v>
      </c>
      <c r="C406" t="s">
        <v>5</v>
      </c>
      <c r="D406" t="str">
        <f>VLOOKUP(C406,mapping!$B$2:$D$18,3,0)</f>
        <v>Coal</v>
      </c>
      <c r="E406" t="s">
        <v>74</v>
      </c>
      <c r="F406" t="s">
        <v>49</v>
      </c>
      <c r="G406" t="s">
        <v>77</v>
      </c>
      <c r="H406">
        <f>SUMIFS(multi_cap_new_annual_comb!F:F,multi_cap_new_annual_comb!A:A,A406,multi_cap_new_annual_comb!B:B,B406,multi_cap_new_annual_comb!C:C,C406,multi_cap_new_annual_comb!E:E,"average",multi_cap_new_annual_comb!F:F,"&gt;0")*SUMIFS(mi_calc!D:D,mi_calc!A:A,VLOOKUP(C406,mapping!$B$2:$C$18,2,0),mi_calc!B:B,F406,mi_calc!C:C,"average")/1000</f>
        <v>0</v>
      </c>
      <c r="I406">
        <f>SUMIFS(multi_cap_new_annual_comb!G:G,multi_cap_new_annual_comb!A:A,A406,multi_cap_new_annual_comb!B:B,B406,multi_cap_new_annual_comb!C:C,C406,multi_cap_new_annual_comb!E:E,"average",multi_cap_new_annual_comb!G:G,"&gt;0")*SUMIFS(mi_calc!D:D,mi_calc!A:A,VLOOKUP(C406,mapping!$B$2:$C$18,2,0),mi_calc!B:B,F406,mi_calc!C:C,"average")/1000</f>
        <v>0</v>
      </c>
    </row>
    <row r="407" spans="1:9">
      <c r="A407">
        <v>2035</v>
      </c>
      <c r="B407" t="s">
        <v>21</v>
      </c>
      <c r="C407" t="s">
        <v>5</v>
      </c>
      <c r="D407" t="str">
        <f>VLOOKUP(C407,mapping!$B$2:$D$18,3,0)</f>
        <v>Coal</v>
      </c>
      <c r="E407" t="s">
        <v>74</v>
      </c>
      <c r="F407" t="s">
        <v>65</v>
      </c>
      <c r="G407" t="s">
        <v>77</v>
      </c>
      <c r="H407">
        <f>SUMIFS(multi_cap_new_annual_comb!F:F,multi_cap_new_annual_comb!A:A,A407,multi_cap_new_annual_comb!B:B,B407,multi_cap_new_annual_comb!C:C,C407,multi_cap_new_annual_comb!E:E,"average",multi_cap_new_annual_comb!F:F,"&gt;0")*SUMIFS(mi_calc!D:D,mi_calc!A:A,VLOOKUP(C407,mapping!$B$2:$C$18,2,0),mi_calc!B:B,F407,mi_calc!C:C,"average")/1000</f>
        <v>0</v>
      </c>
      <c r="I407">
        <f>SUMIFS(multi_cap_new_annual_comb!G:G,multi_cap_new_annual_comb!A:A,A407,multi_cap_new_annual_comb!B:B,B407,multi_cap_new_annual_comb!C:C,C407,multi_cap_new_annual_comb!E:E,"average",multi_cap_new_annual_comb!G:G,"&gt;0")*SUMIFS(mi_calc!D:D,mi_calc!A:A,VLOOKUP(C407,mapping!$B$2:$C$18,2,0),mi_calc!B:B,F407,mi_calc!C:C,"average")/1000</f>
        <v>0</v>
      </c>
    </row>
    <row r="408" spans="1:9">
      <c r="A408">
        <v>2035</v>
      </c>
      <c r="B408" t="s">
        <v>21</v>
      </c>
      <c r="C408" t="s">
        <v>5</v>
      </c>
      <c r="D408" t="str">
        <f>VLOOKUP(C408,mapping!$B$2:$D$18,3,0)</f>
        <v>Coal</v>
      </c>
      <c r="E408" t="s">
        <v>74</v>
      </c>
      <c r="F408" t="s">
        <v>68</v>
      </c>
      <c r="G408" t="s">
        <v>77</v>
      </c>
      <c r="H408">
        <f>SUMIFS(multi_cap_new_annual_comb!F:F,multi_cap_new_annual_comb!A:A,A408,multi_cap_new_annual_comb!B:B,B408,multi_cap_new_annual_comb!C:C,C408,multi_cap_new_annual_comb!E:E,"average",multi_cap_new_annual_comb!F:F,"&gt;0")*SUMIFS(mi_calc!D:D,mi_calc!A:A,VLOOKUP(C408,mapping!$B$2:$C$18,2,0),mi_calc!B:B,F408,mi_calc!C:C,"average")/1000</f>
        <v>0</v>
      </c>
      <c r="I408">
        <f>SUMIFS(multi_cap_new_annual_comb!G:G,multi_cap_new_annual_comb!A:A,A408,multi_cap_new_annual_comb!B:B,B408,multi_cap_new_annual_comb!C:C,C408,multi_cap_new_annual_comb!E:E,"average",multi_cap_new_annual_comb!G:G,"&gt;0")*SUMIFS(mi_calc!D:D,mi_calc!A:A,VLOOKUP(C408,mapping!$B$2:$C$18,2,0),mi_calc!B:B,F408,mi_calc!C:C,"average")/1000</f>
        <v>0</v>
      </c>
    </row>
    <row r="409" spans="1:9">
      <c r="A409">
        <v>2035</v>
      </c>
      <c r="B409" t="s">
        <v>21</v>
      </c>
      <c r="C409" t="s">
        <v>5</v>
      </c>
      <c r="D409" t="str">
        <f>VLOOKUP(C409,mapping!$B$2:$D$18,3,0)</f>
        <v>Coal</v>
      </c>
      <c r="E409" t="s">
        <v>74</v>
      </c>
      <c r="F409" t="s">
        <v>57</v>
      </c>
      <c r="G409" t="s">
        <v>77</v>
      </c>
      <c r="H409">
        <f>SUMIFS(multi_cap_new_annual_comb!F:F,multi_cap_new_annual_comb!A:A,A409,multi_cap_new_annual_comb!B:B,B409,multi_cap_new_annual_comb!C:C,C409,multi_cap_new_annual_comb!E:E,"average",multi_cap_new_annual_comb!F:F,"&gt;0")*SUMIFS(mi_calc!D:D,mi_calc!A:A,VLOOKUP(C409,mapping!$B$2:$C$18,2,0),mi_calc!B:B,F409,mi_calc!C:C,"average")/1000</f>
        <v>0</v>
      </c>
      <c r="I409">
        <f>SUMIFS(multi_cap_new_annual_comb!G:G,multi_cap_new_annual_comb!A:A,A409,multi_cap_new_annual_comb!B:B,B409,multi_cap_new_annual_comb!C:C,C409,multi_cap_new_annual_comb!E:E,"average",multi_cap_new_annual_comb!G:G,"&gt;0")*SUMIFS(mi_calc!D:D,mi_calc!A:A,VLOOKUP(C409,mapping!$B$2:$C$18,2,0),mi_calc!B:B,F409,mi_calc!C:C,"average")/1000</f>
        <v>0</v>
      </c>
    </row>
    <row r="410" spans="1:9">
      <c r="A410">
        <v>2035</v>
      </c>
      <c r="B410" t="s">
        <v>33</v>
      </c>
      <c r="C410" t="s">
        <v>5</v>
      </c>
      <c r="D410" t="str">
        <f>VLOOKUP(C410,mapping!$B$2:$D$18,3,0)</f>
        <v>Coal</v>
      </c>
      <c r="E410" t="s">
        <v>74</v>
      </c>
      <c r="F410" t="s">
        <v>51</v>
      </c>
      <c r="G410" t="s">
        <v>77</v>
      </c>
      <c r="H410">
        <f>SUMIFS(multi_cap_new_annual_comb!F:F,multi_cap_new_annual_comb!A:A,A410,multi_cap_new_annual_comb!B:B,B410,multi_cap_new_annual_comb!C:C,C410,multi_cap_new_annual_comb!E:E,"average",multi_cap_new_annual_comb!F:F,"&gt;0")*SUMIFS(mi_calc!D:D,mi_calc!A:A,VLOOKUP(C410,mapping!$B$2:$C$18,2,0),mi_calc!B:B,F410,mi_calc!C:C,"average")/1000</f>
        <v>0</v>
      </c>
      <c r="I410">
        <f>SUMIFS(multi_cap_new_annual_comb!G:G,multi_cap_new_annual_comb!A:A,A410,multi_cap_new_annual_comb!B:B,B410,multi_cap_new_annual_comb!C:C,C410,multi_cap_new_annual_comb!E:E,"average",multi_cap_new_annual_comb!G:G,"&gt;0")*SUMIFS(mi_calc!D:D,mi_calc!A:A,VLOOKUP(C410,mapping!$B$2:$C$18,2,0),mi_calc!B:B,F410,mi_calc!C:C,"average")/1000</f>
        <v>0</v>
      </c>
    </row>
    <row r="411" spans="1:9">
      <c r="A411">
        <v>2035</v>
      </c>
      <c r="B411" t="s">
        <v>33</v>
      </c>
      <c r="C411" t="s">
        <v>5</v>
      </c>
      <c r="D411" t="str">
        <f>VLOOKUP(C411,mapping!$B$2:$D$18,3,0)</f>
        <v>Coal</v>
      </c>
      <c r="E411" t="s">
        <v>74</v>
      </c>
      <c r="F411" t="s">
        <v>66</v>
      </c>
      <c r="G411" t="s">
        <v>77</v>
      </c>
      <c r="H411">
        <f>SUMIFS(multi_cap_new_annual_comb!F:F,multi_cap_new_annual_comb!A:A,A411,multi_cap_new_annual_comb!B:B,B411,multi_cap_new_annual_comb!C:C,C411,multi_cap_new_annual_comb!E:E,"average",multi_cap_new_annual_comb!F:F,"&gt;0")*SUMIFS(mi_calc!D:D,mi_calc!A:A,VLOOKUP(C411,mapping!$B$2:$C$18,2,0),mi_calc!B:B,F411,mi_calc!C:C,"average")/1000</f>
        <v>0</v>
      </c>
      <c r="I411">
        <f>SUMIFS(multi_cap_new_annual_comb!G:G,multi_cap_new_annual_comb!A:A,A411,multi_cap_new_annual_comb!B:B,B411,multi_cap_new_annual_comb!C:C,C411,multi_cap_new_annual_comb!E:E,"average",multi_cap_new_annual_comb!G:G,"&gt;0")*SUMIFS(mi_calc!D:D,mi_calc!A:A,VLOOKUP(C411,mapping!$B$2:$C$18,2,0),mi_calc!B:B,F411,mi_calc!C:C,"average")/1000</f>
        <v>0</v>
      </c>
    </row>
    <row r="412" spans="1:9">
      <c r="A412">
        <v>2035</v>
      </c>
      <c r="B412" t="s">
        <v>33</v>
      </c>
      <c r="C412" t="s">
        <v>5</v>
      </c>
      <c r="D412" t="str">
        <f>VLOOKUP(C412,mapping!$B$2:$D$18,3,0)</f>
        <v>Coal</v>
      </c>
      <c r="E412" t="s">
        <v>74</v>
      </c>
      <c r="F412" t="s">
        <v>54</v>
      </c>
      <c r="G412" t="s">
        <v>77</v>
      </c>
      <c r="H412">
        <f>SUMIFS(multi_cap_new_annual_comb!F:F,multi_cap_new_annual_comb!A:A,A412,multi_cap_new_annual_comb!B:B,B412,multi_cap_new_annual_comb!C:C,C412,multi_cap_new_annual_comb!E:E,"average",multi_cap_new_annual_comb!F:F,"&gt;0")*SUMIFS(mi_calc!D:D,mi_calc!A:A,VLOOKUP(C412,mapping!$B$2:$C$18,2,0),mi_calc!B:B,F412,mi_calc!C:C,"average")/1000</f>
        <v>0</v>
      </c>
      <c r="I412">
        <f>SUMIFS(multi_cap_new_annual_comb!G:G,multi_cap_new_annual_comb!A:A,A412,multi_cap_new_annual_comb!B:B,B412,multi_cap_new_annual_comb!C:C,C412,multi_cap_new_annual_comb!E:E,"average",multi_cap_new_annual_comb!G:G,"&gt;0")*SUMIFS(mi_calc!D:D,mi_calc!A:A,VLOOKUP(C412,mapping!$B$2:$C$18,2,0),mi_calc!B:B,F412,mi_calc!C:C,"average")/1000</f>
        <v>0</v>
      </c>
    </row>
    <row r="413" spans="1:9">
      <c r="A413">
        <v>2035</v>
      </c>
      <c r="B413" t="s">
        <v>33</v>
      </c>
      <c r="C413" t="s">
        <v>5</v>
      </c>
      <c r="D413" t="str">
        <f>VLOOKUP(C413,mapping!$B$2:$D$18,3,0)</f>
        <v>Coal</v>
      </c>
      <c r="E413" t="s">
        <v>74</v>
      </c>
      <c r="F413" t="s">
        <v>46</v>
      </c>
      <c r="G413" t="s">
        <v>77</v>
      </c>
      <c r="H413">
        <f>SUMIFS(multi_cap_new_annual_comb!F:F,multi_cap_new_annual_comb!A:A,A413,multi_cap_new_annual_comb!B:B,B413,multi_cap_new_annual_comb!C:C,C413,multi_cap_new_annual_comb!E:E,"average",multi_cap_new_annual_comb!F:F,"&gt;0")*SUMIFS(mi_calc!D:D,mi_calc!A:A,VLOOKUP(C413,mapping!$B$2:$C$18,2,0),mi_calc!B:B,F413,mi_calc!C:C,"average")/1000</f>
        <v>0</v>
      </c>
      <c r="I413">
        <f>SUMIFS(multi_cap_new_annual_comb!G:G,multi_cap_new_annual_comb!A:A,A413,multi_cap_new_annual_comb!B:B,B413,multi_cap_new_annual_comb!C:C,C413,multi_cap_new_annual_comb!E:E,"average",multi_cap_new_annual_comb!G:G,"&gt;0")*SUMIFS(mi_calc!D:D,mi_calc!A:A,VLOOKUP(C413,mapping!$B$2:$C$18,2,0),mi_calc!B:B,F413,mi_calc!C:C,"average")/1000</f>
        <v>0</v>
      </c>
    </row>
    <row r="414" spans="1:9">
      <c r="A414">
        <v>2035</v>
      </c>
      <c r="B414" t="s">
        <v>33</v>
      </c>
      <c r="C414" t="s">
        <v>5</v>
      </c>
      <c r="D414" t="str">
        <f>VLOOKUP(C414,mapping!$B$2:$D$18,3,0)</f>
        <v>Coal</v>
      </c>
      <c r="E414" t="s">
        <v>74</v>
      </c>
      <c r="F414" t="s">
        <v>50</v>
      </c>
      <c r="G414" t="s">
        <v>77</v>
      </c>
      <c r="H414">
        <f>SUMIFS(multi_cap_new_annual_comb!F:F,multi_cap_new_annual_comb!A:A,A414,multi_cap_new_annual_comb!B:B,B414,multi_cap_new_annual_comb!C:C,C414,multi_cap_new_annual_comb!E:E,"average",multi_cap_new_annual_comb!F:F,"&gt;0")*SUMIFS(mi_calc!D:D,mi_calc!A:A,VLOOKUP(C414,mapping!$B$2:$C$18,2,0),mi_calc!B:B,F414,mi_calc!C:C,"average")/1000</f>
        <v>0</v>
      </c>
      <c r="I414">
        <f>SUMIFS(multi_cap_new_annual_comb!G:G,multi_cap_new_annual_comb!A:A,A414,multi_cap_new_annual_comb!B:B,B414,multi_cap_new_annual_comb!C:C,C414,multi_cap_new_annual_comb!E:E,"average",multi_cap_new_annual_comb!G:G,"&gt;0")*SUMIFS(mi_calc!D:D,mi_calc!A:A,VLOOKUP(C414,mapping!$B$2:$C$18,2,0),mi_calc!B:B,F414,mi_calc!C:C,"average")/1000</f>
        <v>0</v>
      </c>
    </row>
    <row r="415" spans="1:9">
      <c r="A415">
        <v>2035</v>
      </c>
      <c r="B415" t="s">
        <v>33</v>
      </c>
      <c r="C415" t="s">
        <v>5</v>
      </c>
      <c r="D415" t="str">
        <f>VLOOKUP(C415,mapping!$B$2:$D$18,3,0)</f>
        <v>Coal</v>
      </c>
      <c r="E415" t="s">
        <v>74</v>
      </c>
      <c r="F415" t="s">
        <v>61</v>
      </c>
      <c r="G415" t="s">
        <v>77</v>
      </c>
      <c r="H415">
        <f>SUMIFS(multi_cap_new_annual_comb!F:F,multi_cap_new_annual_comb!A:A,A415,multi_cap_new_annual_comb!B:B,B415,multi_cap_new_annual_comb!C:C,C415,multi_cap_new_annual_comb!E:E,"average",multi_cap_new_annual_comb!F:F,"&gt;0")*SUMIFS(mi_calc!D:D,mi_calc!A:A,VLOOKUP(C415,mapping!$B$2:$C$18,2,0),mi_calc!B:B,F415,mi_calc!C:C,"average")/1000</f>
        <v>0</v>
      </c>
      <c r="I415">
        <f>SUMIFS(multi_cap_new_annual_comb!G:G,multi_cap_new_annual_comb!A:A,A415,multi_cap_new_annual_comb!B:B,B415,multi_cap_new_annual_comb!C:C,C415,multi_cap_new_annual_comb!E:E,"average",multi_cap_new_annual_comb!G:G,"&gt;0")*SUMIFS(mi_calc!D:D,mi_calc!A:A,VLOOKUP(C415,mapping!$B$2:$C$18,2,0),mi_calc!B:B,F415,mi_calc!C:C,"average")/1000</f>
        <v>0</v>
      </c>
    </row>
    <row r="416" spans="1:9">
      <c r="A416">
        <v>2035</v>
      </c>
      <c r="B416" t="s">
        <v>33</v>
      </c>
      <c r="C416" t="s">
        <v>5</v>
      </c>
      <c r="D416" t="str">
        <f>VLOOKUP(C416,mapping!$B$2:$D$18,3,0)</f>
        <v>Coal</v>
      </c>
      <c r="E416" t="s">
        <v>74</v>
      </c>
      <c r="F416" t="s">
        <v>67</v>
      </c>
      <c r="G416" t="s">
        <v>77</v>
      </c>
      <c r="H416">
        <f>SUMIFS(multi_cap_new_annual_comb!F:F,multi_cap_new_annual_comb!A:A,A416,multi_cap_new_annual_comb!B:B,B416,multi_cap_new_annual_comb!C:C,C416,multi_cap_new_annual_comb!E:E,"average",multi_cap_new_annual_comb!F:F,"&gt;0")*SUMIFS(mi_calc!D:D,mi_calc!A:A,VLOOKUP(C416,mapping!$B$2:$C$18,2,0),mi_calc!B:B,F416,mi_calc!C:C,"average")/1000</f>
        <v>0</v>
      </c>
      <c r="I416">
        <f>SUMIFS(multi_cap_new_annual_comb!G:G,multi_cap_new_annual_comb!A:A,A416,multi_cap_new_annual_comb!B:B,B416,multi_cap_new_annual_comb!C:C,C416,multi_cap_new_annual_comb!E:E,"average",multi_cap_new_annual_comb!G:G,"&gt;0")*SUMIFS(mi_calc!D:D,mi_calc!A:A,VLOOKUP(C416,mapping!$B$2:$C$18,2,0),mi_calc!B:B,F416,mi_calc!C:C,"average")/1000</f>
        <v>0</v>
      </c>
    </row>
    <row r="417" spans="1:9">
      <c r="A417">
        <v>2035</v>
      </c>
      <c r="B417" t="s">
        <v>33</v>
      </c>
      <c r="C417" t="s">
        <v>5</v>
      </c>
      <c r="D417" t="str">
        <f>VLOOKUP(C417,mapping!$B$2:$D$18,3,0)</f>
        <v>Coal</v>
      </c>
      <c r="E417" t="s">
        <v>74</v>
      </c>
      <c r="F417" t="s">
        <v>52</v>
      </c>
      <c r="G417" t="s">
        <v>77</v>
      </c>
      <c r="H417">
        <f>SUMIFS(multi_cap_new_annual_comb!F:F,multi_cap_new_annual_comb!A:A,A417,multi_cap_new_annual_comb!B:B,B417,multi_cap_new_annual_comb!C:C,C417,multi_cap_new_annual_comb!E:E,"average",multi_cap_new_annual_comb!F:F,"&gt;0")*SUMIFS(mi_calc!D:D,mi_calc!A:A,VLOOKUP(C417,mapping!$B$2:$C$18,2,0),mi_calc!B:B,F417,mi_calc!C:C,"average")/1000</f>
        <v>0</v>
      </c>
      <c r="I417">
        <f>SUMIFS(multi_cap_new_annual_comb!G:G,multi_cap_new_annual_comb!A:A,A417,multi_cap_new_annual_comb!B:B,B417,multi_cap_new_annual_comb!C:C,C417,multi_cap_new_annual_comb!E:E,"average",multi_cap_new_annual_comb!G:G,"&gt;0")*SUMIFS(mi_calc!D:D,mi_calc!A:A,VLOOKUP(C417,mapping!$B$2:$C$18,2,0),mi_calc!B:B,F417,mi_calc!C:C,"average")/1000</f>
        <v>0</v>
      </c>
    </row>
    <row r="418" spans="1:9">
      <c r="A418">
        <v>2035</v>
      </c>
      <c r="B418" t="s">
        <v>33</v>
      </c>
      <c r="C418" t="s">
        <v>5</v>
      </c>
      <c r="D418" t="str">
        <f>VLOOKUP(C418,mapping!$B$2:$D$18,3,0)</f>
        <v>Coal</v>
      </c>
      <c r="E418" t="s">
        <v>74</v>
      </c>
      <c r="F418" t="s">
        <v>56</v>
      </c>
      <c r="G418" t="s">
        <v>77</v>
      </c>
      <c r="H418">
        <f>SUMIFS(multi_cap_new_annual_comb!F:F,multi_cap_new_annual_comb!A:A,A418,multi_cap_new_annual_comb!B:B,B418,multi_cap_new_annual_comb!C:C,C418,multi_cap_new_annual_comb!E:E,"average",multi_cap_new_annual_comb!F:F,"&gt;0")*SUMIFS(mi_calc!D:D,mi_calc!A:A,VLOOKUP(C418,mapping!$B$2:$C$18,2,0),mi_calc!B:B,F418,mi_calc!C:C,"average")/1000</f>
        <v>0</v>
      </c>
      <c r="I418">
        <f>SUMIFS(multi_cap_new_annual_comb!G:G,multi_cap_new_annual_comb!A:A,A418,multi_cap_new_annual_comb!B:B,B418,multi_cap_new_annual_comb!C:C,C418,multi_cap_new_annual_comb!E:E,"average",multi_cap_new_annual_comb!G:G,"&gt;0")*SUMIFS(mi_calc!D:D,mi_calc!A:A,VLOOKUP(C418,mapping!$B$2:$C$18,2,0),mi_calc!B:B,F418,mi_calc!C:C,"average")/1000</f>
        <v>0</v>
      </c>
    </row>
    <row r="419" spans="1:9">
      <c r="A419">
        <v>2035</v>
      </c>
      <c r="B419" t="s">
        <v>33</v>
      </c>
      <c r="C419" t="s">
        <v>5</v>
      </c>
      <c r="D419" t="str">
        <f>VLOOKUP(C419,mapping!$B$2:$D$18,3,0)</f>
        <v>Coal</v>
      </c>
      <c r="E419" t="s">
        <v>74</v>
      </c>
      <c r="F419" t="s">
        <v>59</v>
      </c>
      <c r="G419" t="s">
        <v>77</v>
      </c>
      <c r="H419">
        <f>SUMIFS(multi_cap_new_annual_comb!F:F,multi_cap_new_annual_comb!A:A,A419,multi_cap_new_annual_comb!B:B,B419,multi_cap_new_annual_comb!C:C,C419,multi_cap_new_annual_comb!E:E,"average",multi_cap_new_annual_comb!F:F,"&gt;0")*SUMIFS(mi_calc!D:D,mi_calc!A:A,VLOOKUP(C419,mapping!$B$2:$C$18,2,0),mi_calc!B:B,F419,mi_calc!C:C,"average")/1000</f>
        <v>0</v>
      </c>
      <c r="I419">
        <f>SUMIFS(multi_cap_new_annual_comb!G:G,multi_cap_new_annual_comb!A:A,A419,multi_cap_new_annual_comb!B:B,B419,multi_cap_new_annual_comb!C:C,C419,multi_cap_new_annual_comb!E:E,"average",multi_cap_new_annual_comb!G:G,"&gt;0")*SUMIFS(mi_calc!D:D,mi_calc!A:A,VLOOKUP(C419,mapping!$B$2:$C$18,2,0),mi_calc!B:B,F419,mi_calc!C:C,"average")/1000</f>
        <v>0</v>
      </c>
    </row>
    <row r="420" spans="1:9">
      <c r="A420">
        <v>2035</v>
      </c>
      <c r="B420" t="s">
        <v>33</v>
      </c>
      <c r="C420" t="s">
        <v>5</v>
      </c>
      <c r="D420" t="str">
        <f>VLOOKUP(C420,mapping!$B$2:$D$18,3,0)</f>
        <v>Coal</v>
      </c>
      <c r="E420" t="s">
        <v>74</v>
      </c>
      <c r="F420" t="s">
        <v>55</v>
      </c>
      <c r="G420" t="s">
        <v>77</v>
      </c>
      <c r="H420">
        <f>SUMIFS(multi_cap_new_annual_comb!F:F,multi_cap_new_annual_comb!A:A,A420,multi_cap_new_annual_comb!B:B,B420,multi_cap_new_annual_comb!C:C,C420,multi_cap_new_annual_comb!E:E,"average",multi_cap_new_annual_comb!F:F,"&gt;0")*SUMIFS(mi_calc!D:D,mi_calc!A:A,VLOOKUP(C420,mapping!$B$2:$C$18,2,0),mi_calc!B:B,F420,mi_calc!C:C,"average")/1000</f>
        <v>0</v>
      </c>
      <c r="I420">
        <f>SUMIFS(multi_cap_new_annual_comb!G:G,multi_cap_new_annual_comb!A:A,A420,multi_cap_new_annual_comb!B:B,B420,multi_cap_new_annual_comb!C:C,C420,multi_cap_new_annual_comb!E:E,"average",multi_cap_new_annual_comb!G:G,"&gt;0")*SUMIFS(mi_calc!D:D,mi_calc!A:A,VLOOKUP(C420,mapping!$B$2:$C$18,2,0),mi_calc!B:B,F420,mi_calc!C:C,"average")/1000</f>
        <v>0</v>
      </c>
    </row>
    <row r="421" spans="1:9">
      <c r="A421">
        <v>2035</v>
      </c>
      <c r="B421" t="s">
        <v>33</v>
      </c>
      <c r="C421" t="s">
        <v>5</v>
      </c>
      <c r="D421" t="str">
        <f>VLOOKUP(C421,mapping!$B$2:$D$18,3,0)</f>
        <v>Coal</v>
      </c>
      <c r="E421" t="s">
        <v>74</v>
      </c>
      <c r="F421" t="s">
        <v>47</v>
      </c>
      <c r="G421" t="s">
        <v>77</v>
      </c>
      <c r="H421">
        <f>SUMIFS(multi_cap_new_annual_comb!F:F,multi_cap_new_annual_comb!A:A,A421,multi_cap_new_annual_comb!B:B,B421,multi_cap_new_annual_comb!C:C,C421,multi_cap_new_annual_comb!E:E,"average",multi_cap_new_annual_comb!F:F,"&gt;0")*SUMIFS(mi_calc!D:D,mi_calc!A:A,VLOOKUP(C421,mapping!$B$2:$C$18,2,0),mi_calc!B:B,F421,mi_calc!C:C,"average")/1000</f>
        <v>0</v>
      </c>
      <c r="I421">
        <f>SUMIFS(multi_cap_new_annual_comb!G:G,multi_cap_new_annual_comb!A:A,A421,multi_cap_new_annual_comb!B:B,B421,multi_cap_new_annual_comb!C:C,C421,multi_cap_new_annual_comb!E:E,"average",multi_cap_new_annual_comb!G:G,"&gt;0")*SUMIFS(mi_calc!D:D,mi_calc!A:A,VLOOKUP(C421,mapping!$B$2:$C$18,2,0),mi_calc!B:B,F421,mi_calc!C:C,"average")/1000</f>
        <v>0</v>
      </c>
    </row>
    <row r="422" spans="1:9">
      <c r="A422">
        <v>2035</v>
      </c>
      <c r="B422" t="s">
        <v>33</v>
      </c>
      <c r="C422" t="s">
        <v>5</v>
      </c>
      <c r="D422" t="str">
        <f>VLOOKUP(C422,mapping!$B$2:$D$18,3,0)</f>
        <v>Coal</v>
      </c>
      <c r="E422" t="s">
        <v>74</v>
      </c>
      <c r="F422" t="s">
        <v>60</v>
      </c>
      <c r="G422" t="s">
        <v>77</v>
      </c>
      <c r="H422">
        <f>SUMIFS(multi_cap_new_annual_comb!F:F,multi_cap_new_annual_comb!A:A,A422,multi_cap_new_annual_comb!B:B,B422,multi_cap_new_annual_comb!C:C,C422,multi_cap_new_annual_comb!E:E,"average",multi_cap_new_annual_comb!F:F,"&gt;0")*SUMIFS(mi_calc!D:D,mi_calc!A:A,VLOOKUP(C422,mapping!$B$2:$C$18,2,0),mi_calc!B:B,F422,mi_calc!C:C,"average")/1000</f>
        <v>0</v>
      </c>
      <c r="I422">
        <f>SUMIFS(multi_cap_new_annual_comb!G:G,multi_cap_new_annual_comb!A:A,A422,multi_cap_new_annual_comb!B:B,B422,multi_cap_new_annual_comb!C:C,C422,multi_cap_new_annual_comb!E:E,"average",multi_cap_new_annual_comb!G:G,"&gt;0")*SUMIFS(mi_calc!D:D,mi_calc!A:A,VLOOKUP(C422,mapping!$B$2:$C$18,2,0),mi_calc!B:B,F422,mi_calc!C:C,"average")/1000</f>
        <v>0</v>
      </c>
    </row>
    <row r="423" spans="1:9">
      <c r="A423">
        <v>2035</v>
      </c>
      <c r="B423" t="s">
        <v>33</v>
      </c>
      <c r="C423" t="s">
        <v>5</v>
      </c>
      <c r="D423" t="str">
        <f>VLOOKUP(C423,mapping!$B$2:$D$18,3,0)</f>
        <v>Coal</v>
      </c>
      <c r="E423" t="s">
        <v>74</v>
      </c>
      <c r="F423" t="s">
        <v>48</v>
      </c>
      <c r="G423" t="s">
        <v>77</v>
      </c>
      <c r="H423">
        <f>SUMIFS(multi_cap_new_annual_comb!F:F,multi_cap_new_annual_comb!A:A,A423,multi_cap_new_annual_comb!B:B,B423,multi_cap_new_annual_comb!C:C,C423,multi_cap_new_annual_comb!E:E,"average",multi_cap_new_annual_comb!F:F,"&gt;0")*SUMIFS(mi_calc!D:D,mi_calc!A:A,VLOOKUP(C423,mapping!$B$2:$C$18,2,0),mi_calc!B:B,F423,mi_calc!C:C,"average")/1000</f>
        <v>0</v>
      </c>
      <c r="I423">
        <f>SUMIFS(multi_cap_new_annual_comb!G:G,multi_cap_new_annual_comb!A:A,A423,multi_cap_new_annual_comb!B:B,B423,multi_cap_new_annual_comb!C:C,C423,multi_cap_new_annual_comb!E:E,"average",multi_cap_new_annual_comb!G:G,"&gt;0")*SUMIFS(mi_calc!D:D,mi_calc!A:A,VLOOKUP(C423,mapping!$B$2:$C$18,2,0),mi_calc!B:B,F423,mi_calc!C:C,"average")/1000</f>
        <v>0</v>
      </c>
    </row>
    <row r="424" spans="1:9">
      <c r="A424">
        <v>2035</v>
      </c>
      <c r="B424" t="s">
        <v>33</v>
      </c>
      <c r="C424" t="s">
        <v>5</v>
      </c>
      <c r="D424" t="str">
        <f>VLOOKUP(C424,mapping!$B$2:$D$18,3,0)</f>
        <v>Coal</v>
      </c>
      <c r="E424" t="s">
        <v>74</v>
      </c>
      <c r="F424" t="s">
        <v>62</v>
      </c>
      <c r="G424" t="s">
        <v>77</v>
      </c>
      <c r="H424">
        <f>SUMIFS(multi_cap_new_annual_comb!F:F,multi_cap_new_annual_comb!A:A,A424,multi_cap_new_annual_comb!B:B,B424,multi_cap_new_annual_comb!C:C,C424,multi_cap_new_annual_comb!E:E,"average",multi_cap_new_annual_comb!F:F,"&gt;0")*SUMIFS(mi_calc!D:D,mi_calc!A:A,VLOOKUP(C424,mapping!$B$2:$C$18,2,0),mi_calc!B:B,F424,mi_calc!C:C,"average")/1000</f>
        <v>0</v>
      </c>
      <c r="I424">
        <f>SUMIFS(multi_cap_new_annual_comb!G:G,multi_cap_new_annual_comb!A:A,A424,multi_cap_new_annual_comb!B:B,B424,multi_cap_new_annual_comb!C:C,C424,multi_cap_new_annual_comb!E:E,"average",multi_cap_new_annual_comb!G:G,"&gt;0")*SUMIFS(mi_calc!D:D,mi_calc!A:A,VLOOKUP(C424,mapping!$B$2:$C$18,2,0),mi_calc!B:B,F424,mi_calc!C:C,"average")/1000</f>
        <v>0</v>
      </c>
    </row>
    <row r="425" spans="1:9">
      <c r="A425">
        <v>2035</v>
      </c>
      <c r="B425" t="s">
        <v>33</v>
      </c>
      <c r="C425" t="s">
        <v>5</v>
      </c>
      <c r="D425" t="str">
        <f>VLOOKUP(C425,mapping!$B$2:$D$18,3,0)</f>
        <v>Coal</v>
      </c>
      <c r="E425" t="s">
        <v>74</v>
      </c>
      <c r="F425" t="s">
        <v>63</v>
      </c>
      <c r="G425" t="s">
        <v>77</v>
      </c>
      <c r="H425">
        <f>SUMIFS(multi_cap_new_annual_comb!F:F,multi_cap_new_annual_comb!A:A,A425,multi_cap_new_annual_comb!B:B,B425,multi_cap_new_annual_comb!C:C,C425,multi_cap_new_annual_comb!E:E,"average",multi_cap_new_annual_comb!F:F,"&gt;0")*SUMIFS(mi_calc!D:D,mi_calc!A:A,VLOOKUP(C425,mapping!$B$2:$C$18,2,0),mi_calc!B:B,F425,mi_calc!C:C,"average")/1000</f>
        <v>0</v>
      </c>
      <c r="I425">
        <f>SUMIFS(multi_cap_new_annual_comb!G:G,multi_cap_new_annual_comb!A:A,A425,multi_cap_new_annual_comb!B:B,B425,multi_cap_new_annual_comb!C:C,C425,multi_cap_new_annual_comb!E:E,"average",multi_cap_new_annual_comb!G:G,"&gt;0")*SUMIFS(mi_calc!D:D,mi_calc!A:A,VLOOKUP(C425,mapping!$B$2:$C$18,2,0),mi_calc!B:B,F425,mi_calc!C:C,"average")/1000</f>
        <v>0</v>
      </c>
    </row>
    <row r="426" spans="1:9">
      <c r="A426">
        <v>2035</v>
      </c>
      <c r="B426" t="s">
        <v>33</v>
      </c>
      <c r="C426" t="s">
        <v>5</v>
      </c>
      <c r="D426" t="str">
        <f>VLOOKUP(C426,mapping!$B$2:$D$18,3,0)</f>
        <v>Coal</v>
      </c>
      <c r="E426" t="s">
        <v>74</v>
      </c>
      <c r="F426" t="s">
        <v>45</v>
      </c>
      <c r="G426" t="s">
        <v>77</v>
      </c>
      <c r="H426">
        <f>SUMIFS(multi_cap_new_annual_comb!F:F,multi_cap_new_annual_comb!A:A,A426,multi_cap_new_annual_comb!B:B,B426,multi_cap_new_annual_comb!C:C,C426,multi_cap_new_annual_comb!E:E,"average",multi_cap_new_annual_comb!F:F,"&gt;0")*SUMIFS(mi_calc!D:D,mi_calc!A:A,VLOOKUP(C426,mapping!$B$2:$C$18,2,0),mi_calc!B:B,F426,mi_calc!C:C,"average")/1000</f>
        <v>0</v>
      </c>
      <c r="I426">
        <f>SUMIFS(multi_cap_new_annual_comb!G:G,multi_cap_new_annual_comb!A:A,A426,multi_cap_new_annual_comb!B:B,B426,multi_cap_new_annual_comb!C:C,C426,multi_cap_new_annual_comb!E:E,"average",multi_cap_new_annual_comb!G:G,"&gt;0")*SUMIFS(mi_calc!D:D,mi_calc!A:A,VLOOKUP(C426,mapping!$B$2:$C$18,2,0),mi_calc!B:B,F426,mi_calc!C:C,"average")/1000</f>
        <v>0</v>
      </c>
    </row>
    <row r="427" spans="1:9">
      <c r="A427">
        <v>2035</v>
      </c>
      <c r="B427" t="s">
        <v>33</v>
      </c>
      <c r="C427" t="s">
        <v>5</v>
      </c>
      <c r="D427" t="str">
        <f>VLOOKUP(C427,mapping!$B$2:$D$18,3,0)</f>
        <v>Coal</v>
      </c>
      <c r="E427" t="s">
        <v>74</v>
      </c>
      <c r="F427" t="s">
        <v>58</v>
      </c>
      <c r="G427" t="s">
        <v>77</v>
      </c>
      <c r="H427">
        <f>SUMIFS(multi_cap_new_annual_comb!F:F,multi_cap_new_annual_comb!A:A,A427,multi_cap_new_annual_comb!B:B,B427,multi_cap_new_annual_comb!C:C,C427,multi_cap_new_annual_comb!E:E,"average",multi_cap_new_annual_comb!F:F,"&gt;0")*SUMIFS(mi_calc!D:D,mi_calc!A:A,VLOOKUP(C427,mapping!$B$2:$C$18,2,0),mi_calc!B:B,F427,mi_calc!C:C,"average")/1000</f>
        <v>0</v>
      </c>
      <c r="I427">
        <f>SUMIFS(multi_cap_new_annual_comb!G:G,multi_cap_new_annual_comb!A:A,A427,multi_cap_new_annual_comb!B:B,B427,multi_cap_new_annual_comb!C:C,C427,multi_cap_new_annual_comb!E:E,"average",multi_cap_new_annual_comb!G:G,"&gt;0")*SUMIFS(mi_calc!D:D,mi_calc!A:A,VLOOKUP(C427,mapping!$B$2:$C$18,2,0),mi_calc!B:B,F427,mi_calc!C:C,"average")/1000</f>
        <v>0</v>
      </c>
    </row>
    <row r="428" spans="1:9">
      <c r="A428">
        <v>2035</v>
      </c>
      <c r="B428" t="s">
        <v>33</v>
      </c>
      <c r="C428" t="s">
        <v>5</v>
      </c>
      <c r="D428" t="str">
        <f>VLOOKUP(C428,mapping!$B$2:$D$18,3,0)</f>
        <v>Coal</v>
      </c>
      <c r="E428" t="s">
        <v>74</v>
      </c>
      <c r="F428" t="s">
        <v>53</v>
      </c>
      <c r="G428" t="s">
        <v>77</v>
      </c>
      <c r="H428">
        <f>SUMIFS(multi_cap_new_annual_comb!F:F,multi_cap_new_annual_comb!A:A,A428,multi_cap_new_annual_comb!B:B,B428,multi_cap_new_annual_comb!C:C,C428,multi_cap_new_annual_comb!E:E,"average",multi_cap_new_annual_comb!F:F,"&gt;0")*SUMIFS(mi_calc!D:D,mi_calc!A:A,VLOOKUP(C428,mapping!$B$2:$C$18,2,0),mi_calc!B:B,F428,mi_calc!C:C,"average")/1000</f>
        <v>0</v>
      </c>
      <c r="I428">
        <f>SUMIFS(multi_cap_new_annual_comb!G:G,multi_cap_new_annual_comb!A:A,A428,multi_cap_new_annual_comb!B:B,B428,multi_cap_new_annual_comb!C:C,C428,multi_cap_new_annual_comb!E:E,"average",multi_cap_new_annual_comb!G:G,"&gt;0")*SUMIFS(mi_calc!D:D,mi_calc!A:A,VLOOKUP(C428,mapping!$B$2:$C$18,2,0),mi_calc!B:B,F428,mi_calc!C:C,"average")/1000</f>
        <v>0</v>
      </c>
    </row>
    <row r="429" spans="1:9">
      <c r="A429">
        <v>2035</v>
      </c>
      <c r="B429" t="s">
        <v>33</v>
      </c>
      <c r="C429" t="s">
        <v>5</v>
      </c>
      <c r="D429" t="str">
        <f>VLOOKUP(C429,mapping!$B$2:$D$18,3,0)</f>
        <v>Coal</v>
      </c>
      <c r="E429" t="s">
        <v>74</v>
      </c>
      <c r="F429" t="s">
        <v>64</v>
      </c>
      <c r="G429" t="s">
        <v>77</v>
      </c>
      <c r="H429">
        <f>SUMIFS(multi_cap_new_annual_comb!F:F,multi_cap_new_annual_comb!A:A,A429,multi_cap_new_annual_comb!B:B,B429,multi_cap_new_annual_comb!C:C,C429,multi_cap_new_annual_comb!E:E,"average",multi_cap_new_annual_comb!F:F,"&gt;0")*SUMIFS(mi_calc!D:D,mi_calc!A:A,VLOOKUP(C429,mapping!$B$2:$C$18,2,0),mi_calc!B:B,F429,mi_calc!C:C,"average")/1000</f>
        <v>0</v>
      </c>
      <c r="I429">
        <f>SUMIFS(multi_cap_new_annual_comb!G:G,multi_cap_new_annual_comb!A:A,A429,multi_cap_new_annual_comb!B:B,B429,multi_cap_new_annual_comb!C:C,C429,multi_cap_new_annual_comb!E:E,"average",multi_cap_new_annual_comb!G:G,"&gt;0")*SUMIFS(mi_calc!D:D,mi_calc!A:A,VLOOKUP(C429,mapping!$B$2:$C$18,2,0),mi_calc!B:B,F429,mi_calc!C:C,"average")/1000</f>
        <v>0</v>
      </c>
    </row>
    <row r="430" spans="1:9">
      <c r="A430">
        <v>2035</v>
      </c>
      <c r="B430" t="s">
        <v>33</v>
      </c>
      <c r="C430" t="s">
        <v>5</v>
      </c>
      <c r="D430" t="str">
        <f>VLOOKUP(C430,mapping!$B$2:$D$18,3,0)</f>
        <v>Coal</v>
      </c>
      <c r="E430" t="s">
        <v>74</v>
      </c>
      <c r="F430" t="s">
        <v>49</v>
      </c>
      <c r="G430" t="s">
        <v>77</v>
      </c>
      <c r="H430">
        <f>SUMIFS(multi_cap_new_annual_comb!F:F,multi_cap_new_annual_comb!A:A,A430,multi_cap_new_annual_comb!B:B,B430,multi_cap_new_annual_comb!C:C,C430,multi_cap_new_annual_comb!E:E,"average",multi_cap_new_annual_comb!F:F,"&gt;0")*SUMIFS(mi_calc!D:D,mi_calc!A:A,VLOOKUP(C430,mapping!$B$2:$C$18,2,0),mi_calc!B:B,F430,mi_calc!C:C,"average")/1000</f>
        <v>0</v>
      </c>
      <c r="I430">
        <f>SUMIFS(multi_cap_new_annual_comb!G:G,multi_cap_new_annual_comb!A:A,A430,multi_cap_new_annual_comb!B:B,B430,multi_cap_new_annual_comb!C:C,C430,multi_cap_new_annual_comb!E:E,"average",multi_cap_new_annual_comb!G:G,"&gt;0")*SUMIFS(mi_calc!D:D,mi_calc!A:A,VLOOKUP(C430,mapping!$B$2:$C$18,2,0),mi_calc!B:B,F430,mi_calc!C:C,"average")/1000</f>
        <v>0</v>
      </c>
    </row>
    <row r="431" spans="1:9">
      <c r="A431">
        <v>2035</v>
      </c>
      <c r="B431" t="s">
        <v>33</v>
      </c>
      <c r="C431" t="s">
        <v>5</v>
      </c>
      <c r="D431" t="str">
        <f>VLOOKUP(C431,mapping!$B$2:$D$18,3,0)</f>
        <v>Coal</v>
      </c>
      <c r="E431" t="s">
        <v>74</v>
      </c>
      <c r="F431" t="s">
        <v>65</v>
      </c>
      <c r="G431" t="s">
        <v>77</v>
      </c>
      <c r="H431">
        <f>SUMIFS(multi_cap_new_annual_comb!F:F,multi_cap_new_annual_comb!A:A,A431,multi_cap_new_annual_comb!B:B,B431,multi_cap_new_annual_comb!C:C,C431,multi_cap_new_annual_comb!E:E,"average",multi_cap_new_annual_comb!F:F,"&gt;0")*SUMIFS(mi_calc!D:D,mi_calc!A:A,VLOOKUP(C431,mapping!$B$2:$C$18,2,0),mi_calc!B:B,F431,mi_calc!C:C,"average")/1000</f>
        <v>0</v>
      </c>
      <c r="I431">
        <f>SUMIFS(multi_cap_new_annual_comb!G:G,multi_cap_new_annual_comb!A:A,A431,multi_cap_new_annual_comb!B:B,B431,multi_cap_new_annual_comb!C:C,C431,multi_cap_new_annual_comb!E:E,"average",multi_cap_new_annual_comb!G:G,"&gt;0")*SUMIFS(mi_calc!D:D,mi_calc!A:A,VLOOKUP(C431,mapping!$B$2:$C$18,2,0),mi_calc!B:B,F431,mi_calc!C:C,"average")/1000</f>
        <v>0</v>
      </c>
    </row>
    <row r="432" spans="1:9">
      <c r="A432">
        <v>2035</v>
      </c>
      <c r="B432" t="s">
        <v>33</v>
      </c>
      <c r="C432" t="s">
        <v>5</v>
      </c>
      <c r="D432" t="str">
        <f>VLOOKUP(C432,mapping!$B$2:$D$18,3,0)</f>
        <v>Coal</v>
      </c>
      <c r="E432" t="s">
        <v>74</v>
      </c>
      <c r="F432" t="s">
        <v>68</v>
      </c>
      <c r="G432" t="s">
        <v>77</v>
      </c>
      <c r="H432">
        <f>SUMIFS(multi_cap_new_annual_comb!F:F,multi_cap_new_annual_comb!A:A,A432,multi_cap_new_annual_comb!B:B,B432,multi_cap_new_annual_comb!C:C,C432,multi_cap_new_annual_comb!E:E,"average",multi_cap_new_annual_comb!F:F,"&gt;0")*SUMIFS(mi_calc!D:D,mi_calc!A:A,VLOOKUP(C432,mapping!$B$2:$C$18,2,0),mi_calc!B:B,F432,mi_calc!C:C,"average")/1000</f>
        <v>0</v>
      </c>
      <c r="I432">
        <f>SUMIFS(multi_cap_new_annual_comb!G:G,multi_cap_new_annual_comb!A:A,A432,multi_cap_new_annual_comb!B:B,B432,multi_cap_new_annual_comb!C:C,C432,multi_cap_new_annual_comb!E:E,"average",multi_cap_new_annual_comb!G:G,"&gt;0")*SUMIFS(mi_calc!D:D,mi_calc!A:A,VLOOKUP(C432,mapping!$B$2:$C$18,2,0),mi_calc!B:B,F432,mi_calc!C:C,"average")/1000</f>
        <v>0</v>
      </c>
    </row>
    <row r="433" spans="1:9">
      <c r="A433">
        <v>2035</v>
      </c>
      <c r="B433" t="s">
        <v>33</v>
      </c>
      <c r="C433" t="s">
        <v>5</v>
      </c>
      <c r="D433" t="str">
        <f>VLOOKUP(C433,mapping!$B$2:$D$18,3,0)</f>
        <v>Coal</v>
      </c>
      <c r="E433" t="s">
        <v>74</v>
      </c>
      <c r="F433" t="s">
        <v>57</v>
      </c>
      <c r="G433" t="s">
        <v>77</v>
      </c>
      <c r="H433">
        <f>SUMIFS(multi_cap_new_annual_comb!F:F,multi_cap_new_annual_comb!A:A,A433,multi_cap_new_annual_comb!B:B,B433,multi_cap_new_annual_comb!C:C,C433,multi_cap_new_annual_comb!E:E,"average",multi_cap_new_annual_comb!F:F,"&gt;0")*SUMIFS(mi_calc!D:D,mi_calc!A:A,VLOOKUP(C433,mapping!$B$2:$C$18,2,0),mi_calc!B:B,F433,mi_calc!C:C,"average")/1000</f>
        <v>0</v>
      </c>
      <c r="I433">
        <f>SUMIFS(multi_cap_new_annual_comb!G:G,multi_cap_new_annual_comb!A:A,A433,multi_cap_new_annual_comb!B:B,B433,multi_cap_new_annual_comb!C:C,C433,multi_cap_new_annual_comb!E:E,"average",multi_cap_new_annual_comb!G:G,"&gt;0")*SUMIFS(mi_calc!D:D,mi_calc!A:A,VLOOKUP(C433,mapping!$B$2:$C$18,2,0),mi_calc!B:B,F433,mi_calc!C:C,"average")/1000</f>
        <v>0</v>
      </c>
    </row>
    <row r="434" spans="1:9">
      <c r="A434">
        <v>2025</v>
      </c>
      <c r="B434" t="s">
        <v>21</v>
      </c>
      <c r="C434" t="s">
        <v>6</v>
      </c>
      <c r="D434" t="str">
        <f>VLOOKUP(C434,mapping!$B$2:$D$18,3,0)</f>
        <v>Coal</v>
      </c>
      <c r="E434" t="s">
        <v>74</v>
      </c>
      <c r="F434" t="s">
        <v>51</v>
      </c>
      <c r="G434" t="s">
        <v>77</v>
      </c>
      <c r="H434">
        <f>SUMIFS(multi_cap_new_annual_comb!F:F,multi_cap_new_annual_comb!A:A,A434,multi_cap_new_annual_comb!B:B,B434,multi_cap_new_annual_comb!C:C,C434,multi_cap_new_annual_comb!E:E,"average",multi_cap_new_annual_comb!F:F,"&gt;0")*SUMIFS(mi_calc!D:D,mi_calc!A:A,VLOOKUP(C434,mapping!$B$2:$C$18,2,0),mi_calc!B:B,F434,mi_calc!C:C,"average")/1000</f>
        <v>0.1275959966100671</v>
      </c>
      <c r="I434">
        <f>SUMIFS(multi_cap_new_annual_comb!G:G,multi_cap_new_annual_comb!A:A,A434,multi_cap_new_annual_comb!B:B,B434,multi_cap_new_annual_comb!C:C,C434,multi_cap_new_annual_comb!E:E,"average",multi_cap_new_annual_comb!G:G,"&gt;0")*SUMIFS(mi_calc!D:D,mi_calc!A:A,VLOOKUP(C434,mapping!$B$2:$C$18,2,0),mi_calc!B:B,F434,mi_calc!C:C,"average")/1000</f>
        <v>0.44127639752739511</v>
      </c>
    </row>
    <row r="435" spans="1:9">
      <c r="A435">
        <v>2025</v>
      </c>
      <c r="B435" t="s">
        <v>21</v>
      </c>
      <c r="C435" t="s">
        <v>6</v>
      </c>
      <c r="D435" t="str">
        <f>VLOOKUP(C435,mapping!$B$2:$D$18,3,0)</f>
        <v>Coal</v>
      </c>
      <c r="E435" t="s">
        <v>74</v>
      </c>
      <c r="F435" t="s">
        <v>66</v>
      </c>
      <c r="G435" t="s">
        <v>77</v>
      </c>
      <c r="H435">
        <f>SUMIFS(multi_cap_new_annual_comb!F:F,multi_cap_new_annual_comb!A:A,A435,multi_cap_new_annual_comb!B:B,B435,multi_cap_new_annual_comb!C:C,C435,multi_cap_new_annual_comb!E:E,"average",multi_cap_new_annual_comb!F:F,"&gt;0")*SUMIFS(mi_calc!D:D,mi_calc!A:A,VLOOKUP(C435,mapping!$B$2:$C$18,2,0),mi_calc!B:B,F435,mi_calc!C:C,"average")/1000</f>
        <v>0</v>
      </c>
      <c r="I435">
        <f>SUMIFS(multi_cap_new_annual_comb!G:G,multi_cap_new_annual_comb!A:A,A435,multi_cap_new_annual_comb!B:B,B435,multi_cap_new_annual_comb!C:C,C435,multi_cap_new_annual_comb!E:E,"average",multi_cap_new_annual_comb!G:G,"&gt;0")*SUMIFS(mi_calc!D:D,mi_calc!A:A,VLOOKUP(C435,mapping!$B$2:$C$18,2,0),mi_calc!B:B,F435,mi_calc!C:C,"average")/1000</f>
        <v>0</v>
      </c>
    </row>
    <row r="436" spans="1:9">
      <c r="A436">
        <v>2025</v>
      </c>
      <c r="B436" t="s">
        <v>21</v>
      </c>
      <c r="C436" t="s">
        <v>6</v>
      </c>
      <c r="D436" t="str">
        <f>VLOOKUP(C436,mapping!$B$2:$D$18,3,0)</f>
        <v>Coal</v>
      </c>
      <c r="E436" t="s">
        <v>74</v>
      </c>
      <c r="F436" t="s">
        <v>54</v>
      </c>
      <c r="G436" t="s">
        <v>77</v>
      </c>
      <c r="H436">
        <f>SUMIFS(multi_cap_new_annual_comb!F:F,multi_cap_new_annual_comb!A:A,A436,multi_cap_new_annual_comb!B:B,B436,multi_cap_new_annual_comb!C:C,C436,multi_cap_new_annual_comb!E:E,"average",multi_cap_new_annual_comb!F:F,"&gt;0")*SUMIFS(mi_calc!D:D,mi_calc!A:A,VLOOKUP(C436,mapping!$B$2:$C$18,2,0),mi_calc!B:B,F436,mi_calc!C:C,"average")/1000</f>
        <v>6.6897797184046954</v>
      </c>
      <c r="I436">
        <f>SUMIFS(multi_cap_new_annual_comb!G:G,multi_cap_new_annual_comb!A:A,A436,multi_cap_new_annual_comb!B:B,B436,multi_cap_new_annual_comb!C:C,C436,multi_cap_new_annual_comb!E:E,"average",multi_cap_new_annual_comb!G:G,"&gt;0")*SUMIFS(mi_calc!D:D,mi_calc!A:A,VLOOKUP(C436,mapping!$B$2:$C$18,2,0),mi_calc!B:B,F436,mi_calc!C:C,"average")/1000</f>
        <v>23.135850440597167</v>
      </c>
    </row>
    <row r="437" spans="1:9">
      <c r="A437">
        <v>2025</v>
      </c>
      <c r="B437" t="s">
        <v>21</v>
      </c>
      <c r="C437" t="s">
        <v>6</v>
      </c>
      <c r="D437" t="str">
        <f>VLOOKUP(C437,mapping!$B$2:$D$18,3,0)</f>
        <v>Coal</v>
      </c>
      <c r="E437" t="s">
        <v>74</v>
      </c>
      <c r="F437" t="s">
        <v>46</v>
      </c>
      <c r="G437" t="s">
        <v>77</v>
      </c>
      <c r="H437">
        <f>SUMIFS(multi_cap_new_annual_comb!F:F,multi_cap_new_annual_comb!A:A,A437,multi_cap_new_annual_comb!B:B,B437,multi_cap_new_annual_comb!C:C,C437,multi_cap_new_annual_comb!E:E,"average",multi_cap_new_annual_comb!F:F,"&gt;0")*SUMIFS(mi_calc!D:D,mi_calc!A:A,VLOOKUP(C437,mapping!$B$2:$C$18,2,0),mi_calc!B:B,F437,mi_calc!C:C,"average")/1000</f>
        <v>0</v>
      </c>
      <c r="I437">
        <f>SUMIFS(multi_cap_new_annual_comb!G:G,multi_cap_new_annual_comb!A:A,A437,multi_cap_new_annual_comb!B:B,B437,multi_cap_new_annual_comb!C:C,C437,multi_cap_new_annual_comb!E:E,"average",multi_cap_new_annual_comb!G:G,"&gt;0")*SUMIFS(mi_calc!D:D,mi_calc!A:A,VLOOKUP(C437,mapping!$B$2:$C$18,2,0),mi_calc!B:B,F437,mi_calc!C:C,"average")/1000</f>
        <v>0</v>
      </c>
    </row>
    <row r="438" spans="1:9">
      <c r="A438">
        <v>2025</v>
      </c>
      <c r="B438" t="s">
        <v>21</v>
      </c>
      <c r="C438" t="s">
        <v>6</v>
      </c>
      <c r="D438" t="str">
        <f>VLOOKUP(C438,mapping!$B$2:$D$18,3,0)</f>
        <v>Coal</v>
      </c>
      <c r="E438" t="s">
        <v>74</v>
      </c>
      <c r="F438" t="s">
        <v>50</v>
      </c>
      <c r="G438" t="s">
        <v>77</v>
      </c>
      <c r="H438">
        <f>SUMIFS(multi_cap_new_annual_comb!F:F,multi_cap_new_annual_comb!A:A,A438,multi_cap_new_annual_comb!B:B,B438,multi_cap_new_annual_comb!C:C,C438,multi_cap_new_annual_comb!E:E,"average",multi_cap_new_annual_comb!F:F,"&gt;0")*SUMIFS(mi_calc!D:D,mi_calc!A:A,VLOOKUP(C438,mapping!$B$2:$C$18,2,0),mi_calc!B:B,F438,mi_calc!C:C,"average")/1000</f>
        <v>0.19030308550773148</v>
      </c>
      <c r="I438">
        <f>SUMIFS(multi_cap_new_annual_comb!G:G,multi_cap_new_annual_comb!A:A,A438,multi_cap_new_annual_comb!B:B,B438,multi_cap_new_annual_comb!C:C,C438,multi_cap_new_annual_comb!E:E,"average",multi_cap_new_annual_comb!G:G,"&gt;0")*SUMIFS(mi_calc!D:D,mi_calc!A:A,VLOOKUP(C438,mapping!$B$2:$C$18,2,0),mi_calc!B:B,F438,mi_calc!C:C,"average")/1000</f>
        <v>0.65814180885181472</v>
      </c>
    </row>
    <row r="439" spans="1:9">
      <c r="A439">
        <v>2025</v>
      </c>
      <c r="B439" t="s">
        <v>21</v>
      </c>
      <c r="C439" t="s">
        <v>6</v>
      </c>
      <c r="D439" t="str">
        <f>VLOOKUP(C439,mapping!$B$2:$D$18,3,0)</f>
        <v>Coal</v>
      </c>
      <c r="E439" t="s">
        <v>74</v>
      </c>
      <c r="F439" t="s">
        <v>61</v>
      </c>
      <c r="G439" t="s">
        <v>77</v>
      </c>
      <c r="H439">
        <f>SUMIFS(multi_cap_new_annual_comb!F:F,multi_cap_new_annual_comb!A:A,A439,multi_cap_new_annual_comb!B:B,B439,multi_cap_new_annual_comb!C:C,C439,multi_cap_new_annual_comb!E:E,"average",multi_cap_new_annual_comb!F:F,"&gt;0")*SUMIFS(mi_calc!D:D,mi_calc!A:A,VLOOKUP(C439,mapping!$B$2:$C$18,2,0),mi_calc!B:B,F439,mi_calc!C:C,"average")/1000</f>
        <v>0</v>
      </c>
      <c r="I439">
        <f>SUMIFS(multi_cap_new_annual_comb!G:G,multi_cap_new_annual_comb!A:A,A439,multi_cap_new_annual_comb!B:B,B439,multi_cap_new_annual_comb!C:C,C439,multi_cap_new_annual_comb!E:E,"average",multi_cap_new_annual_comb!G:G,"&gt;0")*SUMIFS(mi_calc!D:D,mi_calc!A:A,VLOOKUP(C439,mapping!$B$2:$C$18,2,0),mi_calc!B:B,F439,mi_calc!C:C,"average")/1000</f>
        <v>0</v>
      </c>
    </row>
    <row r="440" spans="1:9">
      <c r="A440">
        <v>2025</v>
      </c>
      <c r="B440" t="s">
        <v>21</v>
      </c>
      <c r="C440" t="s">
        <v>6</v>
      </c>
      <c r="D440" t="str">
        <f>VLOOKUP(C440,mapping!$B$2:$D$18,3,0)</f>
        <v>Coal</v>
      </c>
      <c r="E440" t="s">
        <v>74</v>
      </c>
      <c r="F440" t="s">
        <v>67</v>
      </c>
      <c r="G440" t="s">
        <v>77</v>
      </c>
      <c r="H440">
        <f>SUMIFS(multi_cap_new_annual_comb!F:F,multi_cap_new_annual_comb!A:A,A440,multi_cap_new_annual_comb!B:B,B440,multi_cap_new_annual_comb!C:C,C440,multi_cap_new_annual_comb!E:E,"average",multi_cap_new_annual_comb!F:F,"&gt;0")*SUMIFS(mi_calc!D:D,mi_calc!A:A,VLOOKUP(C440,mapping!$B$2:$C$18,2,0),mi_calc!B:B,F440,mi_calc!C:C,"average")/1000</f>
        <v>0</v>
      </c>
      <c r="I440">
        <f>SUMIFS(multi_cap_new_annual_comb!G:G,multi_cap_new_annual_comb!A:A,A440,multi_cap_new_annual_comb!B:B,B440,multi_cap_new_annual_comb!C:C,C440,multi_cap_new_annual_comb!E:E,"average",multi_cap_new_annual_comb!G:G,"&gt;0")*SUMIFS(mi_calc!D:D,mi_calc!A:A,VLOOKUP(C440,mapping!$B$2:$C$18,2,0),mi_calc!B:B,F440,mi_calc!C:C,"average")/1000</f>
        <v>0</v>
      </c>
    </row>
    <row r="441" spans="1:9">
      <c r="A441">
        <v>2025</v>
      </c>
      <c r="B441" t="s">
        <v>21</v>
      </c>
      <c r="C441" t="s">
        <v>6</v>
      </c>
      <c r="D441" t="str">
        <f>VLOOKUP(C441,mapping!$B$2:$D$18,3,0)</f>
        <v>Coal</v>
      </c>
      <c r="E441" t="s">
        <v>74</v>
      </c>
      <c r="F441" t="s">
        <v>52</v>
      </c>
      <c r="G441" t="s">
        <v>77</v>
      </c>
      <c r="H441">
        <f>SUMIFS(multi_cap_new_annual_comb!F:F,multi_cap_new_annual_comb!A:A,A441,multi_cap_new_annual_comb!B:B,B441,multi_cap_new_annual_comb!C:C,C441,multi_cap_new_annual_comb!E:E,"average",multi_cap_new_annual_comb!F:F,"&gt;0")*SUMIFS(mi_calc!D:D,mi_calc!A:A,VLOOKUP(C441,mapping!$B$2:$C$18,2,0),mi_calc!B:B,F441,mi_calc!C:C,"average")/1000</f>
        <v>0</v>
      </c>
      <c r="I441">
        <f>SUMIFS(multi_cap_new_annual_comb!G:G,multi_cap_new_annual_comb!A:A,A441,multi_cap_new_annual_comb!B:B,B441,multi_cap_new_annual_comb!C:C,C441,multi_cap_new_annual_comb!E:E,"average",multi_cap_new_annual_comb!G:G,"&gt;0")*SUMIFS(mi_calc!D:D,mi_calc!A:A,VLOOKUP(C441,mapping!$B$2:$C$18,2,0),mi_calc!B:B,F441,mi_calc!C:C,"average")/1000</f>
        <v>0</v>
      </c>
    </row>
    <row r="442" spans="1:9">
      <c r="A442">
        <v>2025</v>
      </c>
      <c r="B442" t="s">
        <v>21</v>
      </c>
      <c r="C442" t="s">
        <v>6</v>
      </c>
      <c r="D442" t="str">
        <f>VLOOKUP(C442,mapping!$B$2:$D$18,3,0)</f>
        <v>Coal</v>
      </c>
      <c r="E442" t="s">
        <v>74</v>
      </c>
      <c r="F442" t="s">
        <v>56</v>
      </c>
      <c r="G442" t="s">
        <v>77</v>
      </c>
      <c r="H442">
        <f>SUMIFS(multi_cap_new_annual_comb!F:F,multi_cap_new_annual_comb!A:A,A442,multi_cap_new_annual_comb!B:B,B442,multi_cap_new_annual_comb!C:C,C442,multi_cap_new_annual_comb!E:E,"average",multi_cap_new_annual_comb!F:F,"&gt;0")*SUMIFS(mi_calc!D:D,mi_calc!A:A,VLOOKUP(C442,mapping!$B$2:$C$18,2,0),mi_calc!B:B,F442,mi_calc!C:C,"average")/1000</f>
        <v>0</v>
      </c>
      <c r="I442">
        <f>SUMIFS(multi_cap_new_annual_comb!G:G,multi_cap_new_annual_comb!A:A,A442,multi_cap_new_annual_comb!B:B,B442,multi_cap_new_annual_comb!C:C,C442,multi_cap_new_annual_comb!E:E,"average",multi_cap_new_annual_comb!G:G,"&gt;0")*SUMIFS(mi_calc!D:D,mi_calc!A:A,VLOOKUP(C442,mapping!$B$2:$C$18,2,0),mi_calc!B:B,F442,mi_calc!C:C,"average")/1000</f>
        <v>0</v>
      </c>
    </row>
    <row r="443" spans="1:9">
      <c r="A443">
        <v>2025</v>
      </c>
      <c r="B443" t="s">
        <v>21</v>
      </c>
      <c r="C443" t="s">
        <v>6</v>
      </c>
      <c r="D443" t="str">
        <f>VLOOKUP(C443,mapping!$B$2:$D$18,3,0)</f>
        <v>Coal</v>
      </c>
      <c r="E443" t="s">
        <v>74</v>
      </c>
      <c r="F443" t="s">
        <v>59</v>
      </c>
      <c r="G443" t="s">
        <v>77</v>
      </c>
      <c r="H443">
        <f>SUMIFS(multi_cap_new_annual_comb!F:F,multi_cap_new_annual_comb!A:A,A443,multi_cap_new_annual_comb!B:B,B443,multi_cap_new_annual_comb!C:C,C443,multi_cap_new_annual_comb!E:E,"average",multi_cap_new_annual_comb!F:F,"&gt;0")*SUMIFS(mi_calc!D:D,mi_calc!A:A,VLOOKUP(C443,mapping!$B$2:$C$18,2,0),mi_calc!B:B,F443,mi_calc!C:C,"average")/1000</f>
        <v>0</v>
      </c>
      <c r="I443">
        <f>SUMIFS(multi_cap_new_annual_comb!G:G,multi_cap_new_annual_comb!A:A,A443,multi_cap_new_annual_comb!B:B,B443,multi_cap_new_annual_comb!C:C,C443,multi_cap_new_annual_comb!E:E,"average",multi_cap_new_annual_comb!G:G,"&gt;0")*SUMIFS(mi_calc!D:D,mi_calc!A:A,VLOOKUP(C443,mapping!$B$2:$C$18,2,0),mi_calc!B:B,F443,mi_calc!C:C,"average")/1000</f>
        <v>0</v>
      </c>
    </row>
    <row r="444" spans="1:9">
      <c r="A444">
        <v>2025</v>
      </c>
      <c r="B444" t="s">
        <v>21</v>
      </c>
      <c r="C444" t="s">
        <v>6</v>
      </c>
      <c r="D444" t="str">
        <f>VLOOKUP(C444,mapping!$B$2:$D$18,3,0)</f>
        <v>Coal</v>
      </c>
      <c r="E444" t="s">
        <v>74</v>
      </c>
      <c r="F444" t="s">
        <v>55</v>
      </c>
      <c r="G444" t="s">
        <v>77</v>
      </c>
      <c r="H444">
        <f>SUMIFS(multi_cap_new_annual_comb!F:F,multi_cap_new_annual_comb!A:A,A444,multi_cap_new_annual_comb!B:B,B444,multi_cap_new_annual_comb!C:C,C444,multi_cap_new_annual_comb!E:E,"average",multi_cap_new_annual_comb!F:F,"&gt;0")*SUMIFS(mi_calc!D:D,mi_calc!A:A,VLOOKUP(C444,mapping!$B$2:$C$18,2,0),mi_calc!B:B,F444,mi_calc!C:C,"average")/1000</f>
        <v>4.6868700464749155E-2</v>
      </c>
      <c r="I444">
        <f>SUMIFS(multi_cap_new_annual_comb!G:G,multi_cap_new_annual_comb!A:A,A444,multi_cap_new_annual_comb!B:B,B444,multi_cap_new_annual_comb!C:C,C444,multi_cap_new_annual_comb!E:E,"average",multi_cap_new_annual_comb!G:G,"&gt;0")*SUMIFS(mi_calc!D:D,mi_calc!A:A,VLOOKUP(C444,mapping!$B$2:$C$18,2,0),mi_calc!B:B,F444,mi_calc!C:C,"average")/1000</f>
        <v>0.16209012702082909</v>
      </c>
    </row>
    <row r="445" spans="1:9">
      <c r="A445">
        <v>2025</v>
      </c>
      <c r="B445" t="s">
        <v>21</v>
      </c>
      <c r="C445" t="s">
        <v>6</v>
      </c>
      <c r="D445" t="str">
        <f>VLOOKUP(C445,mapping!$B$2:$D$18,3,0)</f>
        <v>Coal</v>
      </c>
      <c r="E445" t="s">
        <v>74</v>
      </c>
      <c r="F445" t="s">
        <v>47</v>
      </c>
      <c r="G445" t="s">
        <v>77</v>
      </c>
      <c r="H445">
        <f>SUMIFS(multi_cap_new_annual_comb!F:F,multi_cap_new_annual_comb!A:A,A445,multi_cap_new_annual_comb!B:B,B445,multi_cap_new_annual_comb!C:C,C445,multi_cap_new_annual_comb!E:E,"average",multi_cap_new_annual_comb!F:F,"&gt;0")*SUMIFS(mi_calc!D:D,mi_calc!A:A,VLOOKUP(C445,mapping!$B$2:$C$18,2,0),mi_calc!B:B,F445,mi_calc!C:C,"average")/1000</f>
        <v>0</v>
      </c>
      <c r="I445">
        <f>SUMIFS(multi_cap_new_annual_comb!G:G,multi_cap_new_annual_comb!A:A,A445,multi_cap_new_annual_comb!B:B,B445,multi_cap_new_annual_comb!C:C,C445,multi_cap_new_annual_comb!E:E,"average",multi_cap_new_annual_comb!G:G,"&gt;0")*SUMIFS(mi_calc!D:D,mi_calc!A:A,VLOOKUP(C445,mapping!$B$2:$C$18,2,0),mi_calc!B:B,F445,mi_calc!C:C,"average")/1000</f>
        <v>0</v>
      </c>
    </row>
    <row r="446" spans="1:9">
      <c r="A446">
        <v>2025</v>
      </c>
      <c r="B446" t="s">
        <v>21</v>
      </c>
      <c r="C446" t="s">
        <v>6</v>
      </c>
      <c r="D446" t="str">
        <f>VLOOKUP(C446,mapping!$B$2:$D$18,3,0)</f>
        <v>Coal</v>
      </c>
      <c r="E446" t="s">
        <v>74</v>
      </c>
      <c r="F446" t="s">
        <v>60</v>
      </c>
      <c r="G446" t="s">
        <v>77</v>
      </c>
      <c r="H446">
        <f>SUMIFS(multi_cap_new_annual_comb!F:F,multi_cap_new_annual_comb!A:A,A446,multi_cap_new_annual_comb!B:B,B446,multi_cap_new_annual_comb!C:C,C446,multi_cap_new_annual_comb!E:E,"average",multi_cap_new_annual_comb!F:F,"&gt;0")*SUMIFS(mi_calc!D:D,mi_calc!A:A,VLOOKUP(C446,mapping!$B$2:$C$18,2,0),mi_calc!B:B,F446,mi_calc!C:C,"average")/1000</f>
        <v>0</v>
      </c>
      <c r="I446">
        <f>SUMIFS(multi_cap_new_annual_comb!G:G,multi_cap_new_annual_comb!A:A,A446,multi_cap_new_annual_comb!B:B,B446,multi_cap_new_annual_comb!C:C,C446,multi_cap_new_annual_comb!E:E,"average",multi_cap_new_annual_comb!G:G,"&gt;0")*SUMIFS(mi_calc!D:D,mi_calc!A:A,VLOOKUP(C446,mapping!$B$2:$C$18,2,0),mi_calc!B:B,F446,mi_calc!C:C,"average")/1000</f>
        <v>0</v>
      </c>
    </row>
    <row r="447" spans="1:9">
      <c r="A447">
        <v>2025</v>
      </c>
      <c r="B447" t="s">
        <v>21</v>
      </c>
      <c r="C447" t="s">
        <v>6</v>
      </c>
      <c r="D447" t="str">
        <f>VLOOKUP(C447,mapping!$B$2:$D$18,3,0)</f>
        <v>Coal</v>
      </c>
      <c r="E447" t="s">
        <v>74</v>
      </c>
      <c r="F447" t="s">
        <v>48</v>
      </c>
      <c r="G447" t="s">
        <v>77</v>
      </c>
      <c r="H447">
        <f>SUMIFS(multi_cap_new_annual_comb!F:F,multi_cap_new_annual_comb!A:A,A447,multi_cap_new_annual_comb!B:B,B447,multi_cap_new_annual_comb!C:C,C447,multi_cap_new_annual_comb!E:E,"average",multi_cap_new_annual_comb!F:F,"&gt;0")*SUMIFS(mi_calc!D:D,mi_calc!A:A,VLOOKUP(C447,mapping!$B$2:$C$18,2,0),mi_calc!B:B,F447,mi_calc!C:C,"average")/1000</f>
        <v>3.1245800309832768E-3</v>
      </c>
      <c r="I447">
        <f>SUMIFS(multi_cap_new_annual_comb!G:G,multi_cap_new_annual_comb!A:A,A447,multi_cap_new_annual_comb!B:B,B447,multi_cap_new_annual_comb!C:C,C447,multi_cap_new_annual_comb!E:E,"average",multi_cap_new_annual_comb!G:G,"&gt;0")*SUMIFS(mi_calc!D:D,mi_calc!A:A,VLOOKUP(C447,mapping!$B$2:$C$18,2,0),mi_calc!B:B,F447,mi_calc!C:C,"average")/1000</f>
        <v>1.0806008468055272E-2</v>
      </c>
    </row>
    <row r="448" spans="1:9">
      <c r="A448">
        <v>2025</v>
      </c>
      <c r="B448" t="s">
        <v>21</v>
      </c>
      <c r="C448" t="s">
        <v>6</v>
      </c>
      <c r="D448" t="str">
        <f>VLOOKUP(C448,mapping!$B$2:$D$18,3,0)</f>
        <v>Coal</v>
      </c>
      <c r="E448" t="s">
        <v>74</v>
      </c>
      <c r="F448" t="s">
        <v>62</v>
      </c>
      <c r="G448" t="s">
        <v>77</v>
      </c>
      <c r="H448">
        <f>SUMIFS(multi_cap_new_annual_comb!F:F,multi_cap_new_annual_comb!A:A,A448,multi_cap_new_annual_comb!B:B,B448,multi_cap_new_annual_comb!C:C,C448,multi_cap_new_annual_comb!E:E,"average",multi_cap_new_annual_comb!F:F,"&gt;0")*SUMIFS(mi_calc!D:D,mi_calc!A:A,VLOOKUP(C448,mapping!$B$2:$C$18,2,0),mi_calc!B:B,F448,mi_calc!C:C,"average")/1000</f>
        <v>0</v>
      </c>
      <c r="I448">
        <f>SUMIFS(multi_cap_new_annual_comb!G:G,multi_cap_new_annual_comb!A:A,A448,multi_cap_new_annual_comb!B:B,B448,multi_cap_new_annual_comb!C:C,C448,multi_cap_new_annual_comb!E:E,"average",multi_cap_new_annual_comb!G:G,"&gt;0")*SUMIFS(mi_calc!D:D,mi_calc!A:A,VLOOKUP(C448,mapping!$B$2:$C$18,2,0),mi_calc!B:B,F448,mi_calc!C:C,"average")/1000</f>
        <v>0</v>
      </c>
    </row>
    <row r="449" spans="1:9">
      <c r="A449">
        <v>2025</v>
      </c>
      <c r="B449" t="s">
        <v>21</v>
      </c>
      <c r="C449" t="s">
        <v>6</v>
      </c>
      <c r="D449" t="str">
        <f>VLOOKUP(C449,mapping!$B$2:$D$18,3,0)</f>
        <v>Coal</v>
      </c>
      <c r="E449" t="s">
        <v>74</v>
      </c>
      <c r="F449" t="s">
        <v>63</v>
      </c>
      <c r="G449" t="s">
        <v>77</v>
      </c>
      <c r="H449">
        <f>SUMIFS(multi_cap_new_annual_comb!F:F,multi_cap_new_annual_comb!A:A,A449,multi_cap_new_annual_comb!B:B,B449,multi_cap_new_annual_comb!C:C,C449,multi_cap_new_annual_comb!E:E,"average",multi_cap_new_annual_comb!F:F,"&gt;0")*SUMIFS(mi_calc!D:D,mi_calc!A:A,VLOOKUP(C449,mapping!$B$2:$C$18,2,0),mi_calc!B:B,F449,mi_calc!C:C,"average")/1000</f>
        <v>0</v>
      </c>
      <c r="I449">
        <f>SUMIFS(multi_cap_new_annual_comb!G:G,multi_cap_new_annual_comb!A:A,A449,multi_cap_new_annual_comb!B:B,B449,multi_cap_new_annual_comb!C:C,C449,multi_cap_new_annual_comb!E:E,"average",multi_cap_new_annual_comb!G:G,"&gt;0")*SUMIFS(mi_calc!D:D,mi_calc!A:A,VLOOKUP(C449,mapping!$B$2:$C$18,2,0),mi_calc!B:B,F449,mi_calc!C:C,"average")/1000</f>
        <v>0</v>
      </c>
    </row>
    <row r="450" spans="1:9">
      <c r="A450">
        <v>2025</v>
      </c>
      <c r="B450" t="s">
        <v>21</v>
      </c>
      <c r="C450" t="s">
        <v>6</v>
      </c>
      <c r="D450" t="str">
        <f>VLOOKUP(C450,mapping!$B$2:$D$18,3,0)</f>
        <v>Coal</v>
      </c>
      <c r="E450" t="s">
        <v>74</v>
      </c>
      <c r="F450" t="s">
        <v>45</v>
      </c>
      <c r="G450" t="s">
        <v>77</v>
      </c>
      <c r="H450">
        <f>SUMIFS(multi_cap_new_annual_comb!F:F,multi_cap_new_annual_comb!A:A,A450,multi_cap_new_annual_comb!B:B,B450,multi_cap_new_annual_comb!C:C,C450,multi_cap_new_annual_comb!E:E,"average",multi_cap_new_annual_comb!F:F,"&gt;0")*SUMIFS(mi_calc!D:D,mi_calc!A:A,VLOOKUP(C450,mapping!$B$2:$C$18,2,0),mi_calc!B:B,F450,mi_calc!C:C,"average")/1000</f>
        <v>0</v>
      </c>
      <c r="I450">
        <f>SUMIFS(multi_cap_new_annual_comb!G:G,multi_cap_new_annual_comb!A:A,A450,multi_cap_new_annual_comb!B:B,B450,multi_cap_new_annual_comb!C:C,C450,multi_cap_new_annual_comb!E:E,"average",multi_cap_new_annual_comb!G:G,"&gt;0")*SUMIFS(mi_calc!D:D,mi_calc!A:A,VLOOKUP(C450,mapping!$B$2:$C$18,2,0),mi_calc!B:B,F450,mi_calc!C:C,"average")/1000</f>
        <v>0</v>
      </c>
    </row>
    <row r="451" spans="1:9">
      <c r="A451">
        <v>2025</v>
      </c>
      <c r="B451" t="s">
        <v>21</v>
      </c>
      <c r="C451" t="s">
        <v>6</v>
      </c>
      <c r="D451" t="str">
        <f>VLOOKUP(C451,mapping!$B$2:$D$18,3,0)</f>
        <v>Coal</v>
      </c>
      <c r="E451" t="s">
        <v>74</v>
      </c>
      <c r="F451" t="s">
        <v>58</v>
      </c>
      <c r="G451" t="s">
        <v>77</v>
      </c>
      <c r="H451">
        <f>SUMIFS(multi_cap_new_annual_comb!F:F,multi_cap_new_annual_comb!A:A,A451,multi_cap_new_annual_comb!B:B,B451,multi_cap_new_annual_comb!C:C,C451,multi_cap_new_annual_comb!E:E,"average",multi_cap_new_annual_comb!F:F,"&gt;0")*SUMIFS(mi_calc!D:D,mi_calc!A:A,VLOOKUP(C451,mapping!$B$2:$C$18,2,0),mi_calc!B:B,F451,mi_calc!C:C,"average")/1000</f>
        <v>0</v>
      </c>
      <c r="I451">
        <f>SUMIFS(multi_cap_new_annual_comb!G:G,multi_cap_new_annual_comb!A:A,A451,multi_cap_new_annual_comb!B:B,B451,multi_cap_new_annual_comb!C:C,C451,multi_cap_new_annual_comb!E:E,"average",multi_cap_new_annual_comb!G:G,"&gt;0")*SUMIFS(mi_calc!D:D,mi_calc!A:A,VLOOKUP(C451,mapping!$B$2:$C$18,2,0),mi_calc!B:B,F451,mi_calc!C:C,"average")/1000</f>
        <v>0</v>
      </c>
    </row>
    <row r="452" spans="1:9">
      <c r="A452">
        <v>2025</v>
      </c>
      <c r="B452" t="s">
        <v>21</v>
      </c>
      <c r="C452" t="s">
        <v>6</v>
      </c>
      <c r="D452" t="str">
        <f>VLOOKUP(C452,mapping!$B$2:$D$18,3,0)</f>
        <v>Coal</v>
      </c>
      <c r="E452" t="s">
        <v>74</v>
      </c>
      <c r="F452" t="s">
        <v>53</v>
      </c>
      <c r="G452" t="s">
        <v>77</v>
      </c>
      <c r="H452">
        <f>SUMIFS(multi_cap_new_annual_comb!F:F,multi_cap_new_annual_comb!A:A,A452,multi_cap_new_annual_comb!B:B,B452,multi_cap_new_annual_comb!C:C,C452,multi_cap_new_annual_comb!E:E,"average",multi_cap_new_annual_comb!F:F,"&gt;0")*SUMIFS(mi_calc!D:D,mi_calc!A:A,VLOOKUP(C452,mapping!$B$2:$C$18,2,0),mi_calc!B:B,F452,mi_calc!C:C,"average")/1000</f>
        <v>24.489623265769684</v>
      </c>
      <c r="I452">
        <f>SUMIFS(multi_cap_new_annual_comb!G:G,multi_cap_new_annual_comb!A:A,A452,multi_cap_new_annual_comb!B:B,B452,multi_cap_new_annual_comb!C:C,C452,multi_cap_new_annual_comb!E:E,"average",multi_cap_new_annual_comb!G:G,"&gt;0")*SUMIFS(mi_calc!D:D,mi_calc!A:A,VLOOKUP(C452,mapping!$B$2:$C$18,2,0),mi_calc!B:B,F452,mi_calc!C:C,"average")/1000</f>
        <v>84.69460656000939</v>
      </c>
    </row>
    <row r="453" spans="1:9">
      <c r="A453">
        <v>2025</v>
      </c>
      <c r="B453" t="s">
        <v>21</v>
      </c>
      <c r="C453" t="s">
        <v>6</v>
      </c>
      <c r="D453" t="str">
        <f>VLOOKUP(C453,mapping!$B$2:$D$18,3,0)</f>
        <v>Coal</v>
      </c>
      <c r="E453" t="s">
        <v>74</v>
      </c>
      <c r="F453" t="s">
        <v>64</v>
      </c>
      <c r="G453" t="s">
        <v>77</v>
      </c>
      <c r="H453">
        <f>SUMIFS(multi_cap_new_annual_comb!F:F,multi_cap_new_annual_comb!A:A,A453,multi_cap_new_annual_comb!B:B,B453,multi_cap_new_annual_comb!C:C,C453,multi_cap_new_annual_comb!E:E,"average",multi_cap_new_annual_comb!F:F,"&gt;0")*SUMIFS(mi_calc!D:D,mi_calc!A:A,VLOOKUP(C453,mapping!$B$2:$C$18,2,0),mi_calc!B:B,F453,mi_calc!C:C,"average")/1000</f>
        <v>0</v>
      </c>
      <c r="I453">
        <f>SUMIFS(multi_cap_new_annual_comb!G:G,multi_cap_new_annual_comb!A:A,A453,multi_cap_new_annual_comb!B:B,B453,multi_cap_new_annual_comb!C:C,C453,multi_cap_new_annual_comb!E:E,"average",multi_cap_new_annual_comb!G:G,"&gt;0")*SUMIFS(mi_calc!D:D,mi_calc!A:A,VLOOKUP(C453,mapping!$B$2:$C$18,2,0),mi_calc!B:B,F453,mi_calc!C:C,"average")/1000</f>
        <v>0</v>
      </c>
    </row>
    <row r="454" spans="1:9">
      <c r="A454">
        <v>2025</v>
      </c>
      <c r="B454" t="s">
        <v>21</v>
      </c>
      <c r="C454" t="s">
        <v>6</v>
      </c>
      <c r="D454" t="str">
        <f>VLOOKUP(C454,mapping!$B$2:$D$18,3,0)</f>
        <v>Coal</v>
      </c>
      <c r="E454" t="s">
        <v>74</v>
      </c>
      <c r="F454" t="s">
        <v>49</v>
      </c>
      <c r="G454" t="s">
        <v>77</v>
      </c>
      <c r="H454">
        <f>SUMIFS(multi_cap_new_annual_comb!F:F,multi_cap_new_annual_comb!A:A,A454,multi_cap_new_annual_comb!B:B,B454,multi_cap_new_annual_comb!C:C,C454,multi_cap_new_annual_comb!E:E,"average",multi_cap_new_annual_comb!F:F,"&gt;0")*SUMIFS(mi_calc!D:D,mi_calc!A:A,VLOOKUP(C454,mapping!$B$2:$C$18,2,0),mi_calc!B:B,F454,mi_calc!C:C,"average")/1000</f>
        <v>0</v>
      </c>
      <c r="I454">
        <f>SUMIFS(multi_cap_new_annual_comb!G:G,multi_cap_new_annual_comb!A:A,A454,multi_cap_new_annual_comb!B:B,B454,multi_cap_new_annual_comb!C:C,C454,multi_cap_new_annual_comb!E:E,"average",multi_cap_new_annual_comb!G:G,"&gt;0")*SUMIFS(mi_calc!D:D,mi_calc!A:A,VLOOKUP(C454,mapping!$B$2:$C$18,2,0),mi_calc!B:B,F454,mi_calc!C:C,"average")/1000</f>
        <v>0</v>
      </c>
    </row>
    <row r="455" spans="1:9">
      <c r="A455">
        <v>2025</v>
      </c>
      <c r="B455" t="s">
        <v>21</v>
      </c>
      <c r="C455" t="s">
        <v>6</v>
      </c>
      <c r="D455" t="str">
        <f>VLOOKUP(C455,mapping!$B$2:$D$18,3,0)</f>
        <v>Coal</v>
      </c>
      <c r="E455" t="s">
        <v>74</v>
      </c>
      <c r="F455" t="s">
        <v>65</v>
      </c>
      <c r="G455" t="s">
        <v>77</v>
      </c>
      <c r="H455">
        <f>SUMIFS(multi_cap_new_annual_comb!F:F,multi_cap_new_annual_comb!A:A,A455,multi_cap_new_annual_comb!B:B,B455,multi_cap_new_annual_comb!C:C,C455,multi_cap_new_annual_comb!E:E,"average",multi_cap_new_annual_comb!F:F,"&gt;0")*SUMIFS(mi_calc!D:D,mi_calc!A:A,VLOOKUP(C455,mapping!$B$2:$C$18,2,0),mi_calc!B:B,F455,mi_calc!C:C,"average")/1000</f>
        <v>0</v>
      </c>
      <c r="I455">
        <f>SUMIFS(multi_cap_new_annual_comb!G:G,multi_cap_new_annual_comb!A:A,A455,multi_cap_new_annual_comb!B:B,B455,multi_cap_new_annual_comb!C:C,C455,multi_cap_new_annual_comb!E:E,"average",multi_cap_new_annual_comb!G:G,"&gt;0")*SUMIFS(mi_calc!D:D,mi_calc!A:A,VLOOKUP(C455,mapping!$B$2:$C$18,2,0),mi_calc!B:B,F455,mi_calc!C:C,"average")/1000</f>
        <v>0</v>
      </c>
    </row>
    <row r="456" spans="1:9">
      <c r="A456">
        <v>2025</v>
      </c>
      <c r="B456" t="s">
        <v>21</v>
      </c>
      <c r="C456" t="s">
        <v>6</v>
      </c>
      <c r="D456" t="str">
        <f>VLOOKUP(C456,mapping!$B$2:$D$18,3,0)</f>
        <v>Coal</v>
      </c>
      <c r="E456" t="s">
        <v>74</v>
      </c>
      <c r="F456" t="s">
        <v>68</v>
      </c>
      <c r="G456" t="s">
        <v>77</v>
      </c>
      <c r="H456">
        <f>SUMIFS(multi_cap_new_annual_comb!F:F,multi_cap_new_annual_comb!A:A,A456,multi_cap_new_annual_comb!B:B,B456,multi_cap_new_annual_comb!C:C,C456,multi_cap_new_annual_comb!E:E,"average",multi_cap_new_annual_comb!F:F,"&gt;0")*SUMIFS(mi_calc!D:D,mi_calc!A:A,VLOOKUP(C456,mapping!$B$2:$C$18,2,0),mi_calc!B:B,F456,mi_calc!C:C,"average")/1000</f>
        <v>0</v>
      </c>
      <c r="I456">
        <f>SUMIFS(multi_cap_new_annual_comb!G:G,multi_cap_new_annual_comb!A:A,A456,multi_cap_new_annual_comb!B:B,B456,multi_cap_new_annual_comb!C:C,C456,multi_cap_new_annual_comb!E:E,"average",multi_cap_new_annual_comb!G:G,"&gt;0")*SUMIFS(mi_calc!D:D,mi_calc!A:A,VLOOKUP(C456,mapping!$B$2:$C$18,2,0),mi_calc!B:B,F456,mi_calc!C:C,"average")/1000</f>
        <v>0</v>
      </c>
    </row>
    <row r="457" spans="1:9">
      <c r="A457">
        <v>2025</v>
      </c>
      <c r="B457" t="s">
        <v>21</v>
      </c>
      <c r="C457" t="s">
        <v>6</v>
      </c>
      <c r="D457" t="str">
        <f>VLOOKUP(C457,mapping!$B$2:$D$18,3,0)</f>
        <v>Coal</v>
      </c>
      <c r="E457" t="s">
        <v>74</v>
      </c>
      <c r="F457" t="s">
        <v>57</v>
      </c>
      <c r="G457" t="s">
        <v>77</v>
      </c>
      <c r="H457">
        <f>SUMIFS(multi_cap_new_annual_comb!F:F,multi_cap_new_annual_comb!A:A,A457,multi_cap_new_annual_comb!B:B,B457,multi_cap_new_annual_comb!C:C,C457,multi_cap_new_annual_comb!E:E,"average",multi_cap_new_annual_comb!F:F,"&gt;0")*SUMIFS(mi_calc!D:D,mi_calc!A:A,VLOOKUP(C457,mapping!$B$2:$C$18,2,0),mi_calc!B:B,F457,mi_calc!C:C,"average")/1000</f>
        <v>0</v>
      </c>
      <c r="I457">
        <f>SUMIFS(multi_cap_new_annual_comb!G:G,multi_cap_new_annual_comb!A:A,A457,multi_cap_new_annual_comb!B:B,B457,multi_cap_new_annual_comb!C:C,C457,multi_cap_new_annual_comb!E:E,"average",multi_cap_new_annual_comb!G:G,"&gt;0")*SUMIFS(mi_calc!D:D,mi_calc!A:A,VLOOKUP(C457,mapping!$B$2:$C$18,2,0),mi_calc!B:B,F457,mi_calc!C:C,"average")/1000</f>
        <v>0</v>
      </c>
    </row>
    <row r="458" spans="1:9">
      <c r="A458">
        <v>2025</v>
      </c>
      <c r="B458" t="s">
        <v>33</v>
      </c>
      <c r="C458" t="s">
        <v>6</v>
      </c>
      <c r="D458" t="str">
        <f>VLOOKUP(C458,mapping!$B$2:$D$18,3,0)</f>
        <v>Coal</v>
      </c>
      <c r="E458" t="s">
        <v>74</v>
      </c>
      <c r="F458" t="s">
        <v>51</v>
      </c>
      <c r="G458" t="s">
        <v>77</v>
      </c>
      <c r="H458">
        <f>SUMIFS(multi_cap_new_annual_comb!F:F,multi_cap_new_annual_comb!A:A,A458,multi_cap_new_annual_comb!B:B,B458,multi_cap_new_annual_comb!C:C,C458,multi_cap_new_annual_comb!E:E,"average",multi_cap_new_annual_comb!F:F,"&gt;0")*SUMIFS(mi_calc!D:D,mi_calc!A:A,VLOOKUP(C458,mapping!$B$2:$C$18,2,0),mi_calc!B:B,F458,mi_calc!C:C,"average")/1000</f>
        <v>2.1557946100248117E-2</v>
      </c>
      <c r="I458">
        <f>SUMIFS(multi_cap_new_annual_comb!G:G,multi_cap_new_annual_comb!A:A,A458,multi_cap_new_annual_comb!B:B,B458,multi_cap_new_annual_comb!C:C,C458,multi_cap_new_annual_comb!E:E,"average",multi_cap_new_annual_comb!G:G,"&gt;0")*SUMIFS(mi_calc!D:D,mi_calc!A:A,VLOOKUP(C458,mapping!$B$2:$C$18,2,0),mi_calc!B:B,F458,mi_calc!C:C,"average")/1000</f>
        <v>2.3693649299320687E-2</v>
      </c>
    </row>
    <row r="459" spans="1:9">
      <c r="A459">
        <v>2025</v>
      </c>
      <c r="B459" t="s">
        <v>33</v>
      </c>
      <c r="C459" t="s">
        <v>6</v>
      </c>
      <c r="D459" t="str">
        <f>VLOOKUP(C459,mapping!$B$2:$D$18,3,0)</f>
        <v>Coal</v>
      </c>
      <c r="E459" t="s">
        <v>74</v>
      </c>
      <c r="F459" t="s">
        <v>66</v>
      </c>
      <c r="G459" t="s">
        <v>77</v>
      </c>
      <c r="H459">
        <f>SUMIFS(multi_cap_new_annual_comb!F:F,multi_cap_new_annual_comb!A:A,A459,multi_cap_new_annual_comb!B:B,B459,multi_cap_new_annual_comb!C:C,C459,multi_cap_new_annual_comb!E:E,"average",multi_cap_new_annual_comb!F:F,"&gt;0")*SUMIFS(mi_calc!D:D,mi_calc!A:A,VLOOKUP(C459,mapping!$B$2:$C$18,2,0),mi_calc!B:B,F459,mi_calc!C:C,"average")/1000</f>
        <v>0</v>
      </c>
      <c r="I459">
        <f>SUMIFS(multi_cap_new_annual_comb!G:G,multi_cap_new_annual_comb!A:A,A459,multi_cap_new_annual_comb!B:B,B459,multi_cap_new_annual_comb!C:C,C459,multi_cap_new_annual_comb!E:E,"average",multi_cap_new_annual_comb!G:G,"&gt;0")*SUMIFS(mi_calc!D:D,mi_calc!A:A,VLOOKUP(C459,mapping!$B$2:$C$18,2,0),mi_calc!B:B,F459,mi_calc!C:C,"average")/1000</f>
        <v>0</v>
      </c>
    </row>
    <row r="460" spans="1:9">
      <c r="A460">
        <v>2025</v>
      </c>
      <c r="B460" t="s">
        <v>33</v>
      </c>
      <c r="C460" t="s">
        <v>6</v>
      </c>
      <c r="D460" t="str">
        <f>VLOOKUP(C460,mapping!$B$2:$D$18,3,0)</f>
        <v>Coal</v>
      </c>
      <c r="E460" t="s">
        <v>74</v>
      </c>
      <c r="F460" t="s">
        <v>54</v>
      </c>
      <c r="G460" t="s">
        <v>77</v>
      </c>
      <c r="H460">
        <f>SUMIFS(multi_cap_new_annual_comb!F:F,multi_cap_new_annual_comb!A:A,A460,multi_cap_new_annual_comb!B:B,B460,multi_cap_new_annual_comb!C:C,C460,multi_cap_new_annual_comb!E:E,"average",multi_cap_new_annual_comb!F:F,"&gt;0")*SUMIFS(mi_calc!D:D,mi_calc!A:A,VLOOKUP(C460,mapping!$B$2:$C$18,2,0),mi_calc!B:B,F460,mi_calc!C:C,"average")/1000</f>
        <v>1.1302698707125653</v>
      </c>
      <c r="I460">
        <f>SUMIFS(multi_cap_new_annual_comb!G:G,multi_cap_new_annual_comb!A:A,A460,multi_cap_new_annual_comb!B:B,B460,multi_cap_new_annual_comb!C:C,C460,multi_cap_new_annual_comb!E:E,"average",multi_cap_new_annual_comb!G:G,"&gt;0")*SUMIFS(mi_calc!D:D,mi_calc!A:A,VLOOKUP(C460,mapping!$B$2:$C$18,2,0),mi_calc!B:B,F460,mi_calc!C:C,"average")/1000</f>
        <v>1.2422434774500077</v>
      </c>
    </row>
    <row r="461" spans="1:9">
      <c r="A461">
        <v>2025</v>
      </c>
      <c r="B461" t="s">
        <v>33</v>
      </c>
      <c r="C461" t="s">
        <v>6</v>
      </c>
      <c r="D461" t="str">
        <f>VLOOKUP(C461,mapping!$B$2:$D$18,3,0)</f>
        <v>Coal</v>
      </c>
      <c r="E461" t="s">
        <v>74</v>
      </c>
      <c r="F461" t="s">
        <v>46</v>
      </c>
      <c r="G461" t="s">
        <v>77</v>
      </c>
      <c r="H461">
        <f>SUMIFS(multi_cap_new_annual_comb!F:F,multi_cap_new_annual_comb!A:A,A461,multi_cap_new_annual_comb!B:B,B461,multi_cap_new_annual_comb!C:C,C461,multi_cap_new_annual_comb!E:E,"average",multi_cap_new_annual_comb!F:F,"&gt;0")*SUMIFS(mi_calc!D:D,mi_calc!A:A,VLOOKUP(C461,mapping!$B$2:$C$18,2,0),mi_calc!B:B,F461,mi_calc!C:C,"average")/1000</f>
        <v>0</v>
      </c>
      <c r="I461">
        <f>SUMIFS(multi_cap_new_annual_comb!G:G,multi_cap_new_annual_comb!A:A,A461,multi_cap_new_annual_comb!B:B,B461,multi_cap_new_annual_comb!C:C,C461,multi_cap_new_annual_comb!E:E,"average",multi_cap_new_annual_comb!G:G,"&gt;0")*SUMIFS(mi_calc!D:D,mi_calc!A:A,VLOOKUP(C461,mapping!$B$2:$C$18,2,0),mi_calc!B:B,F461,mi_calc!C:C,"average")/1000</f>
        <v>0</v>
      </c>
    </row>
    <row r="462" spans="1:9">
      <c r="A462">
        <v>2025</v>
      </c>
      <c r="B462" t="s">
        <v>33</v>
      </c>
      <c r="C462" t="s">
        <v>6</v>
      </c>
      <c r="D462" t="str">
        <f>VLOOKUP(C462,mapping!$B$2:$D$18,3,0)</f>
        <v>Coal</v>
      </c>
      <c r="E462" t="s">
        <v>74</v>
      </c>
      <c r="F462" t="s">
        <v>50</v>
      </c>
      <c r="G462" t="s">
        <v>77</v>
      </c>
      <c r="H462">
        <f>SUMIFS(multi_cap_new_annual_comb!F:F,multi_cap_new_annual_comb!A:A,A462,multi_cap_new_annual_comb!B:B,B462,multi_cap_new_annual_comb!C:C,C462,multi_cap_new_annual_comb!E:E,"average",multi_cap_new_annual_comb!F:F,"&gt;0")*SUMIFS(mi_calc!D:D,mi_calc!A:A,VLOOKUP(C462,mapping!$B$2:$C$18,2,0),mi_calc!B:B,F462,mi_calc!C:C,"average")/1000</f>
        <v>3.2152604855024899E-2</v>
      </c>
      <c r="I462">
        <f>SUMIFS(multi_cap_new_annual_comb!G:G,multi_cap_new_annual_comb!A:A,A462,multi_cap_new_annual_comb!B:B,B462,multi_cap_new_annual_comb!C:C,C462,multi_cap_new_annual_comb!E:E,"average",multi_cap_new_annual_comb!G:G,"&gt;0")*SUMIFS(mi_calc!D:D,mi_calc!A:A,VLOOKUP(C462,mapping!$B$2:$C$18,2,0),mi_calc!B:B,F462,mi_calc!C:C,"average")/1000</f>
        <v>3.5337899999936806E-2</v>
      </c>
    </row>
    <row r="463" spans="1:9">
      <c r="A463">
        <v>2025</v>
      </c>
      <c r="B463" t="s">
        <v>33</v>
      </c>
      <c r="C463" t="s">
        <v>6</v>
      </c>
      <c r="D463" t="str">
        <f>VLOOKUP(C463,mapping!$B$2:$D$18,3,0)</f>
        <v>Coal</v>
      </c>
      <c r="E463" t="s">
        <v>74</v>
      </c>
      <c r="F463" t="s">
        <v>61</v>
      </c>
      <c r="G463" t="s">
        <v>77</v>
      </c>
      <c r="H463">
        <f>SUMIFS(multi_cap_new_annual_comb!F:F,multi_cap_new_annual_comb!A:A,A463,multi_cap_new_annual_comb!B:B,B463,multi_cap_new_annual_comb!C:C,C463,multi_cap_new_annual_comb!E:E,"average",multi_cap_new_annual_comb!F:F,"&gt;0")*SUMIFS(mi_calc!D:D,mi_calc!A:A,VLOOKUP(C463,mapping!$B$2:$C$18,2,0),mi_calc!B:B,F463,mi_calc!C:C,"average")/1000</f>
        <v>0</v>
      </c>
      <c r="I463">
        <f>SUMIFS(multi_cap_new_annual_comb!G:G,multi_cap_new_annual_comb!A:A,A463,multi_cap_new_annual_comb!B:B,B463,multi_cap_new_annual_comb!C:C,C463,multi_cap_new_annual_comb!E:E,"average",multi_cap_new_annual_comb!G:G,"&gt;0")*SUMIFS(mi_calc!D:D,mi_calc!A:A,VLOOKUP(C463,mapping!$B$2:$C$18,2,0),mi_calc!B:B,F463,mi_calc!C:C,"average")/1000</f>
        <v>0</v>
      </c>
    </row>
    <row r="464" spans="1:9">
      <c r="A464">
        <v>2025</v>
      </c>
      <c r="B464" t="s">
        <v>33</v>
      </c>
      <c r="C464" t="s">
        <v>6</v>
      </c>
      <c r="D464" t="str">
        <f>VLOOKUP(C464,mapping!$B$2:$D$18,3,0)</f>
        <v>Coal</v>
      </c>
      <c r="E464" t="s">
        <v>74</v>
      </c>
      <c r="F464" t="s">
        <v>67</v>
      </c>
      <c r="G464" t="s">
        <v>77</v>
      </c>
      <c r="H464">
        <f>SUMIFS(multi_cap_new_annual_comb!F:F,multi_cap_new_annual_comb!A:A,A464,multi_cap_new_annual_comb!B:B,B464,multi_cap_new_annual_comb!C:C,C464,multi_cap_new_annual_comb!E:E,"average",multi_cap_new_annual_comb!F:F,"&gt;0")*SUMIFS(mi_calc!D:D,mi_calc!A:A,VLOOKUP(C464,mapping!$B$2:$C$18,2,0),mi_calc!B:B,F464,mi_calc!C:C,"average")/1000</f>
        <v>0</v>
      </c>
      <c r="I464">
        <f>SUMIFS(multi_cap_new_annual_comb!G:G,multi_cap_new_annual_comb!A:A,A464,multi_cap_new_annual_comb!B:B,B464,multi_cap_new_annual_comb!C:C,C464,multi_cap_new_annual_comb!E:E,"average",multi_cap_new_annual_comb!G:G,"&gt;0")*SUMIFS(mi_calc!D:D,mi_calc!A:A,VLOOKUP(C464,mapping!$B$2:$C$18,2,0),mi_calc!B:B,F464,mi_calc!C:C,"average")/1000</f>
        <v>0</v>
      </c>
    </row>
    <row r="465" spans="1:9">
      <c r="A465">
        <v>2025</v>
      </c>
      <c r="B465" t="s">
        <v>33</v>
      </c>
      <c r="C465" t="s">
        <v>6</v>
      </c>
      <c r="D465" t="str">
        <f>VLOOKUP(C465,mapping!$B$2:$D$18,3,0)</f>
        <v>Coal</v>
      </c>
      <c r="E465" t="s">
        <v>74</v>
      </c>
      <c r="F465" t="s">
        <v>52</v>
      </c>
      <c r="G465" t="s">
        <v>77</v>
      </c>
      <c r="H465">
        <f>SUMIFS(multi_cap_new_annual_comb!F:F,multi_cap_new_annual_comb!A:A,A465,multi_cap_new_annual_comb!B:B,B465,multi_cap_new_annual_comb!C:C,C465,multi_cap_new_annual_comb!E:E,"average",multi_cap_new_annual_comb!F:F,"&gt;0")*SUMIFS(mi_calc!D:D,mi_calc!A:A,VLOOKUP(C465,mapping!$B$2:$C$18,2,0),mi_calc!B:B,F465,mi_calc!C:C,"average")/1000</f>
        <v>0</v>
      </c>
      <c r="I465">
        <f>SUMIFS(multi_cap_new_annual_comb!G:G,multi_cap_new_annual_comb!A:A,A465,multi_cap_new_annual_comb!B:B,B465,multi_cap_new_annual_comb!C:C,C465,multi_cap_new_annual_comb!E:E,"average",multi_cap_new_annual_comb!G:G,"&gt;0")*SUMIFS(mi_calc!D:D,mi_calc!A:A,VLOOKUP(C465,mapping!$B$2:$C$18,2,0),mi_calc!B:B,F465,mi_calc!C:C,"average")/1000</f>
        <v>0</v>
      </c>
    </row>
    <row r="466" spans="1:9">
      <c r="A466">
        <v>2025</v>
      </c>
      <c r="B466" t="s">
        <v>33</v>
      </c>
      <c r="C466" t="s">
        <v>6</v>
      </c>
      <c r="D466" t="str">
        <f>VLOOKUP(C466,mapping!$B$2:$D$18,3,0)</f>
        <v>Coal</v>
      </c>
      <c r="E466" t="s">
        <v>74</v>
      </c>
      <c r="F466" t="s">
        <v>56</v>
      </c>
      <c r="G466" t="s">
        <v>77</v>
      </c>
      <c r="H466">
        <f>SUMIFS(multi_cap_new_annual_comb!F:F,multi_cap_new_annual_comb!A:A,A466,multi_cap_new_annual_comb!B:B,B466,multi_cap_new_annual_comb!C:C,C466,multi_cap_new_annual_comb!E:E,"average",multi_cap_new_annual_comb!F:F,"&gt;0")*SUMIFS(mi_calc!D:D,mi_calc!A:A,VLOOKUP(C466,mapping!$B$2:$C$18,2,0),mi_calc!B:B,F466,mi_calc!C:C,"average")/1000</f>
        <v>0</v>
      </c>
      <c r="I466">
        <f>SUMIFS(multi_cap_new_annual_comb!G:G,multi_cap_new_annual_comb!A:A,A466,multi_cap_new_annual_comb!B:B,B466,multi_cap_new_annual_comb!C:C,C466,multi_cap_new_annual_comb!E:E,"average",multi_cap_new_annual_comb!G:G,"&gt;0")*SUMIFS(mi_calc!D:D,mi_calc!A:A,VLOOKUP(C466,mapping!$B$2:$C$18,2,0),mi_calc!B:B,F466,mi_calc!C:C,"average")/1000</f>
        <v>0</v>
      </c>
    </row>
    <row r="467" spans="1:9">
      <c r="A467">
        <v>2025</v>
      </c>
      <c r="B467" t="s">
        <v>33</v>
      </c>
      <c r="C467" t="s">
        <v>6</v>
      </c>
      <c r="D467" t="str">
        <f>VLOOKUP(C467,mapping!$B$2:$D$18,3,0)</f>
        <v>Coal</v>
      </c>
      <c r="E467" t="s">
        <v>74</v>
      </c>
      <c r="F467" t="s">
        <v>59</v>
      </c>
      <c r="G467" t="s">
        <v>77</v>
      </c>
      <c r="H467">
        <f>SUMIFS(multi_cap_new_annual_comb!F:F,multi_cap_new_annual_comb!A:A,A467,multi_cap_new_annual_comb!B:B,B467,multi_cap_new_annual_comb!C:C,C467,multi_cap_new_annual_comb!E:E,"average",multi_cap_new_annual_comb!F:F,"&gt;0")*SUMIFS(mi_calc!D:D,mi_calc!A:A,VLOOKUP(C467,mapping!$B$2:$C$18,2,0),mi_calc!B:B,F467,mi_calc!C:C,"average")/1000</f>
        <v>0</v>
      </c>
      <c r="I467">
        <f>SUMIFS(multi_cap_new_annual_comb!G:G,multi_cap_new_annual_comb!A:A,A467,multi_cap_new_annual_comb!B:B,B467,multi_cap_new_annual_comb!C:C,C467,multi_cap_new_annual_comb!E:E,"average",multi_cap_new_annual_comb!G:G,"&gt;0")*SUMIFS(mi_calc!D:D,mi_calc!A:A,VLOOKUP(C467,mapping!$B$2:$C$18,2,0),mi_calc!B:B,F467,mi_calc!C:C,"average")/1000</f>
        <v>0</v>
      </c>
    </row>
    <row r="468" spans="1:9">
      <c r="A468">
        <v>2025</v>
      </c>
      <c r="B468" t="s">
        <v>33</v>
      </c>
      <c r="C468" t="s">
        <v>6</v>
      </c>
      <c r="D468" t="str">
        <f>VLOOKUP(C468,mapping!$B$2:$D$18,3,0)</f>
        <v>Coal</v>
      </c>
      <c r="E468" t="s">
        <v>74</v>
      </c>
      <c r="F468" t="s">
        <v>55</v>
      </c>
      <c r="G468" t="s">
        <v>77</v>
      </c>
      <c r="H468">
        <f>SUMIFS(multi_cap_new_annual_comb!F:F,multi_cap_new_annual_comb!A:A,A468,multi_cap_new_annual_comb!B:B,B468,multi_cap_new_annual_comb!C:C,C468,multi_cap_new_annual_comb!E:E,"average",multi_cap_new_annual_comb!F:F,"&gt;0")*SUMIFS(mi_calc!D:D,mi_calc!A:A,VLOOKUP(C468,mapping!$B$2:$C$18,2,0),mi_calc!B:B,F468,mi_calc!C:C,"average")/1000</f>
        <v>7.9186882445496567E-3</v>
      </c>
      <c r="I468">
        <f>SUMIFS(multi_cap_new_annual_comb!G:G,multi_cap_new_annual_comb!A:A,A468,multi_cap_new_annual_comb!B:B,B468,multi_cap_new_annual_comb!C:C,C468,multi_cap_new_annual_comb!E:E,"average",multi_cap_new_annual_comb!G:G,"&gt;0")*SUMIFS(mi_calc!D:D,mi_calc!A:A,VLOOKUP(C468,mapping!$B$2:$C$18,2,0),mi_calc!B:B,F468,mi_calc!C:C,"average")/1000</f>
        <v>8.7031770700481317E-3</v>
      </c>
    </row>
    <row r="469" spans="1:9">
      <c r="A469">
        <v>2025</v>
      </c>
      <c r="B469" t="s">
        <v>33</v>
      </c>
      <c r="C469" t="s">
        <v>6</v>
      </c>
      <c r="D469" t="str">
        <f>VLOOKUP(C469,mapping!$B$2:$D$18,3,0)</f>
        <v>Coal</v>
      </c>
      <c r="E469" t="s">
        <v>74</v>
      </c>
      <c r="F469" t="s">
        <v>47</v>
      </c>
      <c r="G469" t="s">
        <v>77</v>
      </c>
      <c r="H469">
        <f>SUMIFS(multi_cap_new_annual_comb!F:F,multi_cap_new_annual_comb!A:A,A469,multi_cap_new_annual_comb!B:B,B469,multi_cap_new_annual_comb!C:C,C469,multi_cap_new_annual_comb!E:E,"average",multi_cap_new_annual_comb!F:F,"&gt;0")*SUMIFS(mi_calc!D:D,mi_calc!A:A,VLOOKUP(C469,mapping!$B$2:$C$18,2,0),mi_calc!B:B,F469,mi_calc!C:C,"average")/1000</f>
        <v>0</v>
      </c>
      <c r="I469">
        <f>SUMIFS(multi_cap_new_annual_comb!G:G,multi_cap_new_annual_comb!A:A,A469,multi_cap_new_annual_comb!B:B,B469,multi_cap_new_annual_comb!C:C,C469,multi_cap_new_annual_comb!E:E,"average",multi_cap_new_annual_comb!G:G,"&gt;0")*SUMIFS(mi_calc!D:D,mi_calc!A:A,VLOOKUP(C469,mapping!$B$2:$C$18,2,0),mi_calc!B:B,F469,mi_calc!C:C,"average")/1000</f>
        <v>0</v>
      </c>
    </row>
    <row r="470" spans="1:9">
      <c r="A470">
        <v>2025</v>
      </c>
      <c r="B470" t="s">
        <v>33</v>
      </c>
      <c r="C470" t="s">
        <v>6</v>
      </c>
      <c r="D470" t="str">
        <f>VLOOKUP(C470,mapping!$B$2:$D$18,3,0)</f>
        <v>Coal</v>
      </c>
      <c r="E470" t="s">
        <v>74</v>
      </c>
      <c r="F470" t="s">
        <v>60</v>
      </c>
      <c r="G470" t="s">
        <v>77</v>
      </c>
      <c r="H470">
        <f>SUMIFS(multi_cap_new_annual_comb!F:F,multi_cap_new_annual_comb!A:A,A470,multi_cap_new_annual_comb!B:B,B470,multi_cap_new_annual_comb!C:C,C470,multi_cap_new_annual_comb!E:E,"average",multi_cap_new_annual_comb!F:F,"&gt;0")*SUMIFS(mi_calc!D:D,mi_calc!A:A,VLOOKUP(C470,mapping!$B$2:$C$18,2,0),mi_calc!B:B,F470,mi_calc!C:C,"average")/1000</f>
        <v>0</v>
      </c>
      <c r="I470">
        <f>SUMIFS(multi_cap_new_annual_comb!G:G,multi_cap_new_annual_comb!A:A,A470,multi_cap_new_annual_comb!B:B,B470,multi_cap_new_annual_comb!C:C,C470,multi_cap_new_annual_comb!E:E,"average",multi_cap_new_annual_comb!G:G,"&gt;0")*SUMIFS(mi_calc!D:D,mi_calc!A:A,VLOOKUP(C470,mapping!$B$2:$C$18,2,0),mi_calc!B:B,F470,mi_calc!C:C,"average")/1000</f>
        <v>0</v>
      </c>
    </row>
    <row r="471" spans="1:9">
      <c r="A471">
        <v>2025</v>
      </c>
      <c r="B471" t="s">
        <v>33</v>
      </c>
      <c r="C471" t="s">
        <v>6</v>
      </c>
      <c r="D471" t="str">
        <f>VLOOKUP(C471,mapping!$B$2:$D$18,3,0)</f>
        <v>Coal</v>
      </c>
      <c r="E471" t="s">
        <v>74</v>
      </c>
      <c r="F471" t="s">
        <v>48</v>
      </c>
      <c r="G471" t="s">
        <v>77</v>
      </c>
      <c r="H471">
        <f>SUMIFS(multi_cap_new_annual_comb!F:F,multi_cap_new_annual_comb!A:A,A471,multi_cap_new_annual_comb!B:B,B471,multi_cap_new_annual_comb!C:C,C471,multi_cap_new_annual_comb!E:E,"average",multi_cap_new_annual_comb!F:F,"&gt;0")*SUMIFS(mi_calc!D:D,mi_calc!A:A,VLOOKUP(C471,mapping!$B$2:$C$18,2,0),mi_calc!B:B,F471,mi_calc!C:C,"average")/1000</f>
        <v>5.2791254963664366E-4</v>
      </c>
      <c r="I471">
        <f>SUMIFS(multi_cap_new_annual_comb!G:G,multi_cap_new_annual_comb!A:A,A471,multi_cap_new_annual_comb!B:B,B471,multi_cap_new_annual_comb!C:C,C471,multi_cap_new_annual_comb!E:E,"average",multi_cap_new_annual_comb!G:G,"&gt;0")*SUMIFS(mi_calc!D:D,mi_calc!A:A,VLOOKUP(C471,mapping!$B$2:$C$18,2,0),mi_calc!B:B,F471,mi_calc!C:C,"average")/1000</f>
        <v>5.8021180466987529E-4</v>
      </c>
    </row>
    <row r="472" spans="1:9">
      <c r="A472">
        <v>2025</v>
      </c>
      <c r="B472" t="s">
        <v>33</v>
      </c>
      <c r="C472" t="s">
        <v>6</v>
      </c>
      <c r="D472" t="str">
        <f>VLOOKUP(C472,mapping!$B$2:$D$18,3,0)</f>
        <v>Coal</v>
      </c>
      <c r="E472" t="s">
        <v>74</v>
      </c>
      <c r="F472" t="s">
        <v>62</v>
      </c>
      <c r="G472" t="s">
        <v>77</v>
      </c>
      <c r="H472">
        <f>SUMIFS(multi_cap_new_annual_comb!F:F,multi_cap_new_annual_comb!A:A,A472,multi_cap_new_annual_comb!B:B,B472,multi_cap_new_annual_comb!C:C,C472,multi_cap_new_annual_comb!E:E,"average",multi_cap_new_annual_comb!F:F,"&gt;0")*SUMIFS(mi_calc!D:D,mi_calc!A:A,VLOOKUP(C472,mapping!$B$2:$C$18,2,0),mi_calc!B:B,F472,mi_calc!C:C,"average")/1000</f>
        <v>0</v>
      </c>
      <c r="I472">
        <f>SUMIFS(multi_cap_new_annual_comb!G:G,multi_cap_new_annual_comb!A:A,A472,multi_cap_new_annual_comb!B:B,B472,multi_cap_new_annual_comb!C:C,C472,multi_cap_new_annual_comb!E:E,"average",multi_cap_new_annual_comb!G:G,"&gt;0")*SUMIFS(mi_calc!D:D,mi_calc!A:A,VLOOKUP(C472,mapping!$B$2:$C$18,2,0),mi_calc!B:B,F472,mi_calc!C:C,"average")/1000</f>
        <v>0</v>
      </c>
    </row>
    <row r="473" spans="1:9">
      <c r="A473">
        <v>2025</v>
      </c>
      <c r="B473" t="s">
        <v>33</v>
      </c>
      <c r="C473" t="s">
        <v>6</v>
      </c>
      <c r="D473" t="str">
        <f>VLOOKUP(C473,mapping!$B$2:$D$18,3,0)</f>
        <v>Coal</v>
      </c>
      <c r="E473" t="s">
        <v>74</v>
      </c>
      <c r="F473" t="s">
        <v>63</v>
      </c>
      <c r="G473" t="s">
        <v>77</v>
      </c>
      <c r="H473">
        <f>SUMIFS(multi_cap_new_annual_comb!F:F,multi_cap_new_annual_comb!A:A,A473,multi_cap_new_annual_comb!B:B,B473,multi_cap_new_annual_comb!C:C,C473,multi_cap_new_annual_comb!E:E,"average",multi_cap_new_annual_comb!F:F,"&gt;0")*SUMIFS(mi_calc!D:D,mi_calc!A:A,VLOOKUP(C473,mapping!$B$2:$C$18,2,0),mi_calc!B:B,F473,mi_calc!C:C,"average")/1000</f>
        <v>0</v>
      </c>
      <c r="I473">
        <f>SUMIFS(multi_cap_new_annual_comb!G:G,multi_cap_new_annual_comb!A:A,A473,multi_cap_new_annual_comb!B:B,B473,multi_cap_new_annual_comb!C:C,C473,multi_cap_new_annual_comb!E:E,"average",multi_cap_new_annual_comb!G:G,"&gt;0")*SUMIFS(mi_calc!D:D,mi_calc!A:A,VLOOKUP(C473,mapping!$B$2:$C$18,2,0),mi_calc!B:B,F473,mi_calc!C:C,"average")/1000</f>
        <v>0</v>
      </c>
    </row>
    <row r="474" spans="1:9">
      <c r="A474">
        <v>2025</v>
      </c>
      <c r="B474" t="s">
        <v>33</v>
      </c>
      <c r="C474" t="s">
        <v>6</v>
      </c>
      <c r="D474" t="str">
        <f>VLOOKUP(C474,mapping!$B$2:$D$18,3,0)</f>
        <v>Coal</v>
      </c>
      <c r="E474" t="s">
        <v>74</v>
      </c>
      <c r="F474" t="s">
        <v>45</v>
      </c>
      <c r="G474" t="s">
        <v>77</v>
      </c>
      <c r="H474">
        <f>SUMIFS(multi_cap_new_annual_comb!F:F,multi_cap_new_annual_comb!A:A,A474,multi_cap_new_annual_comb!B:B,B474,multi_cap_new_annual_comb!C:C,C474,multi_cap_new_annual_comb!E:E,"average",multi_cap_new_annual_comb!F:F,"&gt;0")*SUMIFS(mi_calc!D:D,mi_calc!A:A,VLOOKUP(C474,mapping!$B$2:$C$18,2,0),mi_calc!B:B,F474,mi_calc!C:C,"average")/1000</f>
        <v>0</v>
      </c>
      <c r="I474">
        <f>SUMIFS(multi_cap_new_annual_comb!G:G,multi_cap_new_annual_comb!A:A,A474,multi_cap_new_annual_comb!B:B,B474,multi_cap_new_annual_comb!C:C,C474,multi_cap_new_annual_comb!E:E,"average",multi_cap_new_annual_comb!G:G,"&gt;0")*SUMIFS(mi_calc!D:D,mi_calc!A:A,VLOOKUP(C474,mapping!$B$2:$C$18,2,0),mi_calc!B:B,F474,mi_calc!C:C,"average")/1000</f>
        <v>0</v>
      </c>
    </row>
    <row r="475" spans="1:9">
      <c r="A475">
        <v>2025</v>
      </c>
      <c r="B475" t="s">
        <v>33</v>
      </c>
      <c r="C475" t="s">
        <v>6</v>
      </c>
      <c r="D475" t="str">
        <f>VLOOKUP(C475,mapping!$B$2:$D$18,3,0)</f>
        <v>Coal</v>
      </c>
      <c r="E475" t="s">
        <v>74</v>
      </c>
      <c r="F475" t="s">
        <v>58</v>
      </c>
      <c r="G475" t="s">
        <v>77</v>
      </c>
      <c r="H475">
        <f>SUMIFS(multi_cap_new_annual_comb!F:F,multi_cap_new_annual_comb!A:A,A475,multi_cap_new_annual_comb!B:B,B475,multi_cap_new_annual_comb!C:C,C475,multi_cap_new_annual_comb!E:E,"average",multi_cap_new_annual_comb!F:F,"&gt;0")*SUMIFS(mi_calc!D:D,mi_calc!A:A,VLOOKUP(C475,mapping!$B$2:$C$18,2,0),mi_calc!B:B,F475,mi_calc!C:C,"average")/1000</f>
        <v>0</v>
      </c>
      <c r="I475">
        <f>SUMIFS(multi_cap_new_annual_comb!G:G,multi_cap_new_annual_comb!A:A,A475,multi_cap_new_annual_comb!B:B,B475,multi_cap_new_annual_comb!C:C,C475,multi_cap_new_annual_comb!E:E,"average",multi_cap_new_annual_comb!G:G,"&gt;0")*SUMIFS(mi_calc!D:D,mi_calc!A:A,VLOOKUP(C475,mapping!$B$2:$C$18,2,0),mi_calc!B:B,F475,mi_calc!C:C,"average")/1000</f>
        <v>0</v>
      </c>
    </row>
    <row r="476" spans="1:9">
      <c r="A476">
        <v>2025</v>
      </c>
      <c r="B476" t="s">
        <v>33</v>
      </c>
      <c r="C476" t="s">
        <v>6</v>
      </c>
      <c r="D476" t="str">
        <f>VLOOKUP(C476,mapping!$B$2:$D$18,3,0)</f>
        <v>Coal</v>
      </c>
      <c r="E476" t="s">
        <v>74</v>
      </c>
      <c r="F476" t="s">
        <v>53</v>
      </c>
      <c r="G476" t="s">
        <v>77</v>
      </c>
      <c r="H476">
        <f>SUMIFS(multi_cap_new_annual_comb!F:F,multi_cap_new_annual_comb!A:A,A476,multi_cap_new_annual_comb!B:B,B476,multi_cap_new_annual_comb!C:C,C476,multi_cap_new_annual_comb!E:E,"average",multi_cap_new_annual_comb!F:F,"&gt;0")*SUMIFS(mi_calc!D:D,mi_calc!A:A,VLOOKUP(C476,mapping!$B$2:$C$18,2,0),mi_calc!B:B,F476,mi_calc!C:C,"average")/1000</f>
        <v>4.1376374839740935</v>
      </c>
      <c r="I476">
        <f>SUMIFS(multi_cap_new_annual_comb!G:G,multi_cap_new_annual_comb!A:A,A476,multi_cap_new_annual_comb!B:B,B476,multi_cap_new_annual_comb!C:C,C476,multi_cap_new_annual_comb!E:E,"average",multi_cap_new_annual_comb!G:G,"&gt;0")*SUMIFS(mi_calc!D:D,mi_calc!A:A,VLOOKUP(C476,mapping!$B$2:$C$18,2,0),mi_calc!B:B,F476,mi_calc!C:C,"average")/1000</f>
        <v>4.5475450683995113</v>
      </c>
    </row>
    <row r="477" spans="1:9">
      <c r="A477">
        <v>2025</v>
      </c>
      <c r="B477" t="s">
        <v>33</v>
      </c>
      <c r="C477" t="s">
        <v>6</v>
      </c>
      <c r="D477" t="str">
        <f>VLOOKUP(C477,mapping!$B$2:$D$18,3,0)</f>
        <v>Coal</v>
      </c>
      <c r="E477" t="s">
        <v>74</v>
      </c>
      <c r="F477" t="s">
        <v>64</v>
      </c>
      <c r="G477" t="s">
        <v>77</v>
      </c>
      <c r="H477">
        <f>SUMIFS(multi_cap_new_annual_comb!F:F,multi_cap_new_annual_comb!A:A,A477,multi_cap_new_annual_comb!B:B,B477,multi_cap_new_annual_comb!C:C,C477,multi_cap_new_annual_comb!E:E,"average",multi_cap_new_annual_comb!F:F,"&gt;0")*SUMIFS(mi_calc!D:D,mi_calc!A:A,VLOOKUP(C477,mapping!$B$2:$C$18,2,0),mi_calc!B:B,F477,mi_calc!C:C,"average")/1000</f>
        <v>0</v>
      </c>
      <c r="I477">
        <f>SUMIFS(multi_cap_new_annual_comb!G:G,multi_cap_new_annual_comb!A:A,A477,multi_cap_new_annual_comb!B:B,B477,multi_cap_new_annual_comb!C:C,C477,multi_cap_new_annual_comb!E:E,"average",multi_cap_new_annual_comb!G:G,"&gt;0")*SUMIFS(mi_calc!D:D,mi_calc!A:A,VLOOKUP(C477,mapping!$B$2:$C$18,2,0),mi_calc!B:B,F477,mi_calc!C:C,"average")/1000</f>
        <v>0</v>
      </c>
    </row>
    <row r="478" spans="1:9">
      <c r="A478">
        <v>2025</v>
      </c>
      <c r="B478" t="s">
        <v>33</v>
      </c>
      <c r="C478" t="s">
        <v>6</v>
      </c>
      <c r="D478" t="str">
        <f>VLOOKUP(C478,mapping!$B$2:$D$18,3,0)</f>
        <v>Coal</v>
      </c>
      <c r="E478" t="s">
        <v>74</v>
      </c>
      <c r="F478" t="s">
        <v>49</v>
      </c>
      <c r="G478" t="s">
        <v>77</v>
      </c>
      <c r="H478">
        <f>SUMIFS(multi_cap_new_annual_comb!F:F,multi_cap_new_annual_comb!A:A,A478,multi_cap_new_annual_comb!B:B,B478,multi_cap_new_annual_comb!C:C,C478,multi_cap_new_annual_comb!E:E,"average",multi_cap_new_annual_comb!F:F,"&gt;0")*SUMIFS(mi_calc!D:D,mi_calc!A:A,VLOOKUP(C478,mapping!$B$2:$C$18,2,0),mi_calc!B:B,F478,mi_calc!C:C,"average")/1000</f>
        <v>0</v>
      </c>
      <c r="I478">
        <f>SUMIFS(multi_cap_new_annual_comb!G:G,multi_cap_new_annual_comb!A:A,A478,multi_cap_new_annual_comb!B:B,B478,multi_cap_new_annual_comb!C:C,C478,multi_cap_new_annual_comb!E:E,"average",multi_cap_new_annual_comb!G:G,"&gt;0")*SUMIFS(mi_calc!D:D,mi_calc!A:A,VLOOKUP(C478,mapping!$B$2:$C$18,2,0),mi_calc!B:B,F478,mi_calc!C:C,"average")/1000</f>
        <v>0</v>
      </c>
    </row>
    <row r="479" spans="1:9">
      <c r="A479">
        <v>2025</v>
      </c>
      <c r="B479" t="s">
        <v>33</v>
      </c>
      <c r="C479" t="s">
        <v>6</v>
      </c>
      <c r="D479" t="str">
        <f>VLOOKUP(C479,mapping!$B$2:$D$18,3,0)</f>
        <v>Coal</v>
      </c>
      <c r="E479" t="s">
        <v>74</v>
      </c>
      <c r="F479" t="s">
        <v>65</v>
      </c>
      <c r="G479" t="s">
        <v>77</v>
      </c>
      <c r="H479">
        <f>SUMIFS(multi_cap_new_annual_comb!F:F,multi_cap_new_annual_comb!A:A,A479,multi_cap_new_annual_comb!B:B,B479,multi_cap_new_annual_comb!C:C,C479,multi_cap_new_annual_comb!E:E,"average",multi_cap_new_annual_comb!F:F,"&gt;0")*SUMIFS(mi_calc!D:D,mi_calc!A:A,VLOOKUP(C479,mapping!$B$2:$C$18,2,0),mi_calc!B:B,F479,mi_calc!C:C,"average")/1000</f>
        <v>0</v>
      </c>
      <c r="I479">
        <f>SUMIFS(multi_cap_new_annual_comb!G:G,multi_cap_new_annual_comb!A:A,A479,multi_cap_new_annual_comb!B:B,B479,multi_cap_new_annual_comb!C:C,C479,multi_cap_new_annual_comb!E:E,"average",multi_cap_new_annual_comb!G:G,"&gt;0")*SUMIFS(mi_calc!D:D,mi_calc!A:A,VLOOKUP(C479,mapping!$B$2:$C$18,2,0),mi_calc!B:B,F479,mi_calc!C:C,"average")/1000</f>
        <v>0</v>
      </c>
    </row>
    <row r="480" spans="1:9">
      <c r="A480">
        <v>2025</v>
      </c>
      <c r="B480" t="s">
        <v>33</v>
      </c>
      <c r="C480" t="s">
        <v>6</v>
      </c>
      <c r="D480" t="str">
        <f>VLOOKUP(C480,mapping!$B$2:$D$18,3,0)</f>
        <v>Coal</v>
      </c>
      <c r="E480" t="s">
        <v>74</v>
      </c>
      <c r="F480" t="s">
        <v>68</v>
      </c>
      <c r="G480" t="s">
        <v>77</v>
      </c>
      <c r="H480">
        <f>SUMIFS(multi_cap_new_annual_comb!F:F,multi_cap_new_annual_comb!A:A,A480,multi_cap_new_annual_comb!B:B,B480,multi_cap_new_annual_comb!C:C,C480,multi_cap_new_annual_comb!E:E,"average",multi_cap_new_annual_comb!F:F,"&gt;0")*SUMIFS(mi_calc!D:D,mi_calc!A:A,VLOOKUP(C480,mapping!$B$2:$C$18,2,0),mi_calc!B:B,F480,mi_calc!C:C,"average")/1000</f>
        <v>0</v>
      </c>
      <c r="I480">
        <f>SUMIFS(multi_cap_new_annual_comb!G:G,multi_cap_new_annual_comb!A:A,A480,multi_cap_new_annual_comb!B:B,B480,multi_cap_new_annual_comb!C:C,C480,multi_cap_new_annual_comb!E:E,"average",multi_cap_new_annual_comb!G:G,"&gt;0")*SUMIFS(mi_calc!D:D,mi_calc!A:A,VLOOKUP(C480,mapping!$B$2:$C$18,2,0),mi_calc!B:B,F480,mi_calc!C:C,"average")/1000</f>
        <v>0</v>
      </c>
    </row>
    <row r="481" spans="1:9">
      <c r="A481">
        <v>2025</v>
      </c>
      <c r="B481" t="s">
        <v>33</v>
      </c>
      <c r="C481" t="s">
        <v>6</v>
      </c>
      <c r="D481" t="str">
        <f>VLOOKUP(C481,mapping!$B$2:$D$18,3,0)</f>
        <v>Coal</v>
      </c>
      <c r="E481" t="s">
        <v>74</v>
      </c>
      <c r="F481" t="s">
        <v>57</v>
      </c>
      <c r="G481" t="s">
        <v>77</v>
      </c>
      <c r="H481">
        <f>SUMIFS(multi_cap_new_annual_comb!F:F,multi_cap_new_annual_comb!A:A,A481,multi_cap_new_annual_comb!B:B,B481,multi_cap_new_annual_comb!C:C,C481,multi_cap_new_annual_comb!E:E,"average",multi_cap_new_annual_comb!F:F,"&gt;0")*SUMIFS(mi_calc!D:D,mi_calc!A:A,VLOOKUP(C481,mapping!$B$2:$C$18,2,0),mi_calc!B:B,F481,mi_calc!C:C,"average")/1000</f>
        <v>0</v>
      </c>
      <c r="I481">
        <f>SUMIFS(multi_cap_new_annual_comb!G:G,multi_cap_new_annual_comb!A:A,A481,multi_cap_new_annual_comb!B:B,B481,multi_cap_new_annual_comb!C:C,C481,multi_cap_new_annual_comb!E:E,"average",multi_cap_new_annual_comb!G:G,"&gt;0")*SUMIFS(mi_calc!D:D,mi_calc!A:A,VLOOKUP(C481,mapping!$B$2:$C$18,2,0),mi_calc!B:B,F481,mi_calc!C:C,"average")/1000</f>
        <v>0</v>
      </c>
    </row>
    <row r="482" spans="1:9">
      <c r="A482">
        <v>2030</v>
      </c>
      <c r="B482" t="s">
        <v>21</v>
      </c>
      <c r="C482" t="s">
        <v>6</v>
      </c>
      <c r="D482" t="str">
        <f>VLOOKUP(C482,mapping!$B$2:$D$18,3,0)</f>
        <v>Coal</v>
      </c>
      <c r="E482" t="s">
        <v>74</v>
      </c>
      <c r="F482" t="s">
        <v>51</v>
      </c>
      <c r="G482" t="s">
        <v>77</v>
      </c>
      <c r="H482">
        <f>SUMIFS(multi_cap_new_annual_comb!F:F,multi_cap_new_annual_comb!A:A,A482,multi_cap_new_annual_comb!B:B,B482,multi_cap_new_annual_comb!C:C,C482,multi_cap_new_annual_comb!E:E,"average",multi_cap_new_annual_comb!F:F,"&gt;0")*SUMIFS(mi_calc!D:D,mi_calc!A:A,VLOOKUP(C482,mapping!$B$2:$C$18,2,0),mi_calc!B:B,F482,mi_calc!C:C,"average")/1000</f>
        <v>1.2019518817430626</v>
      </c>
      <c r="I482">
        <f>SUMIFS(multi_cap_new_annual_comb!G:G,multi_cap_new_annual_comb!A:A,A482,multi_cap_new_annual_comb!B:B,B482,multi_cap_new_annual_comb!C:C,C482,multi_cap_new_annual_comb!E:E,"average",multi_cap_new_annual_comb!G:G,"&gt;0")*SUMIFS(mi_calc!D:D,mi_calc!A:A,VLOOKUP(C482,mapping!$B$2:$C$18,2,0),mi_calc!B:B,F482,mi_calc!C:C,"average")/1000</f>
        <v>0.95100756100920025</v>
      </c>
    </row>
    <row r="483" spans="1:9">
      <c r="A483">
        <v>2030</v>
      </c>
      <c r="B483" t="s">
        <v>21</v>
      </c>
      <c r="C483" t="s">
        <v>6</v>
      </c>
      <c r="D483" t="str">
        <f>VLOOKUP(C483,mapping!$B$2:$D$18,3,0)</f>
        <v>Coal</v>
      </c>
      <c r="E483" t="s">
        <v>74</v>
      </c>
      <c r="F483" t="s">
        <v>66</v>
      </c>
      <c r="G483" t="s">
        <v>77</v>
      </c>
      <c r="H483">
        <f>SUMIFS(multi_cap_new_annual_comb!F:F,multi_cap_new_annual_comb!A:A,A483,multi_cap_new_annual_comb!B:B,B483,multi_cap_new_annual_comb!C:C,C483,multi_cap_new_annual_comb!E:E,"average",multi_cap_new_annual_comb!F:F,"&gt;0")*SUMIFS(mi_calc!D:D,mi_calc!A:A,VLOOKUP(C483,mapping!$B$2:$C$18,2,0),mi_calc!B:B,F483,mi_calc!C:C,"average")/1000</f>
        <v>0</v>
      </c>
      <c r="I483">
        <f>SUMIFS(multi_cap_new_annual_comb!G:G,multi_cap_new_annual_comb!A:A,A483,multi_cap_new_annual_comb!B:B,B483,multi_cap_new_annual_comb!C:C,C483,multi_cap_new_annual_comb!E:E,"average",multi_cap_new_annual_comb!G:G,"&gt;0")*SUMIFS(mi_calc!D:D,mi_calc!A:A,VLOOKUP(C483,mapping!$B$2:$C$18,2,0),mi_calc!B:B,F483,mi_calc!C:C,"average")/1000</f>
        <v>0</v>
      </c>
    </row>
    <row r="484" spans="1:9">
      <c r="A484">
        <v>2030</v>
      </c>
      <c r="B484" t="s">
        <v>21</v>
      </c>
      <c r="C484" t="s">
        <v>6</v>
      </c>
      <c r="D484" t="str">
        <f>VLOOKUP(C484,mapping!$B$2:$D$18,3,0)</f>
        <v>Coal</v>
      </c>
      <c r="E484" t="s">
        <v>74</v>
      </c>
      <c r="F484" t="s">
        <v>54</v>
      </c>
      <c r="G484" t="s">
        <v>77</v>
      </c>
      <c r="H484">
        <f>SUMIFS(multi_cap_new_annual_comb!F:F,multi_cap_new_annual_comb!A:A,A484,multi_cap_new_annual_comb!B:B,B484,multi_cap_new_annual_comb!C:C,C484,multi_cap_new_annual_comb!E:E,"average",multi_cap_new_annual_comb!F:F,"&gt;0")*SUMIFS(mi_calc!D:D,mi_calc!A:A,VLOOKUP(C484,mapping!$B$2:$C$18,2,0),mi_calc!B:B,F484,mi_calc!C:C,"average")/1000</f>
        <v>63.017598785295235</v>
      </c>
      <c r="I484">
        <f>SUMIFS(multi_cap_new_annual_comb!G:G,multi_cap_new_annual_comb!A:A,A484,multi_cap_new_annual_comb!B:B,B484,multi_cap_new_annual_comb!C:C,C484,multi_cap_new_annual_comb!E:E,"average",multi_cap_new_annual_comb!G:G,"&gt;0")*SUMIFS(mi_calc!D:D,mi_calc!A:A,VLOOKUP(C484,mapping!$B$2:$C$18,2,0),mi_calc!B:B,F484,mi_calc!C:C,"average")/1000</f>
        <v>49.860742207541257</v>
      </c>
    </row>
    <row r="485" spans="1:9">
      <c r="A485">
        <v>2030</v>
      </c>
      <c r="B485" t="s">
        <v>21</v>
      </c>
      <c r="C485" t="s">
        <v>6</v>
      </c>
      <c r="D485" t="str">
        <f>VLOOKUP(C485,mapping!$B$2:$D$18,3,0)</f>
        <v>Coal</v>
      </c>
      <c r="E485" t="s">
        <v>74</v>
      </c>
      <c r="F485" t="s">
        <v>46</v>
      </c>
      <c r="G485" t="s">
        <v>77</v>
      </c>
      <c r="H485">
        <f>SUMIFS(multi_cap_new_annual_comb!F:F,multi_cap_new_annual_comb!A:A,A485,multi_cap_new_annual_comb!B:B,B485,multi_cap_new_annual_comb!C:C,C485,multi_cap_new_annual_comb!E:E,"average",multi_cap_new_annual_comb!F:F,"&gt;0")*SUMIFS(mi_calc!D:D,mi_calc!A:A,VLOOKUP(C485,mapping!$B$2:$C$18,2,0),mi_calc!B:B,F485,mi_calc!C:C,"average")/1000</f>
        <v>0</v>
      </c>
      <c r="I485">
        <f>SUMIFS(multi_cap_new_annual_comb!G:G,multi_cap_new_annual_comb!A:A,A485,multi_cap_new_annual_comb!B:B,B485,multi_cap_new_annual_comb!C:C,C485,multi_cap_new_annual_comb!E:E,"average",multi_cap_new_annual_comb!G:G,"&gt;0")*SUMIFS(mi_calc!D:D,mi_calc!A:A,VLOOKUP(C485,mapping!$B$2:$C$18,2,0),mi_calc!B:B,F485,mi_calc!C:C,"average")/1000</f>
        <v>0</v>
      </c>
    </row>
    <row r="486" spans="1:9">
      <c r="A486">
        <v>2030</v>
      </c>
      <c r="B486" t="s">
        <v>21</v>
      </c>
      <c r="C486" t="s">
        <v>6</v>
      </c>
      <c r="D486" t="str">
        <f>VLOOKUP(C486,mapping!$B$2:$D$18,3,0)</f>
        <v>Coal</v>
      </c>
      <c r="E486" t="s">
        <v>74</v>
      </c>
      <c r="F486" t="s">
        <v>50</v>
      </c>
      <c r="G486" t="s">
        <v>77</v>
      </c>
      <c r="H486">
        <f>SUMIFS(multi_cap_new_annual_comb!F:F,multi_cap_new_annual_comb!A:A,A486,multi_cap_new_annual_comb!B:B,B486,multi_cap_new_annual_comb!C:C,C486,multi_cap_new_annual_comb!E:E,"average",multi_cap_new_annual_comb!F:F,"&gt;0")*SUMIFS(mi_calc!D:D,mi_calc!A:A,VLOOKUP(C486,mapping!$B$2:$C$18,2,0),mi_calc!B:B,F486,mi_calc!C:C,"average")/1000</f>
        <v>1.7926514765705588</v>
      </c>
      <c r="I486">
        <f>SUMIFS(multi_cap_new_annual_comb!G:G,multi_cap_new_annual_comb!A:A,A486,multi_cap_new_annual_comb!B:B,B486,multi_cap_new_annual_comb!C:C,C486,multi_cap_new_annual_comb!E:E,"average",multi_cap_new_annual_comb!G:G,"&gt;0")*SUMIFS(mi_calc!D:D,mi_calc!A:A,VLOOKUP(C486,mapping!$B$2:$C$18,2,0),mi_calc!B:B,F486,mi_calc!C:C,"average")/1000</f>
        <v>1.4183804978952921</v>
      </c>
    </row>
    <row r="487" spans="1:9">
      <c r="A487">
        <v>2030</v>
      </c>
      <c r="B487" t="s">
        <v>21</v>
      </c>
      <c r="C487" t="s">
        <v>6</v>
      </c>
      <c r="D487" t="str">
        <f>VLOOKUP(C487,mapping!$B$2:$D$18,3,0)</f>
        <v>Coal</v>
      </c>
      <c r="E487" t="s">
        <v>74</v>
      </c>
      <c r="F487" t="s">
        <v>61</v>
      </c>
      <c r="G487" t="s">
        <v>77</v>
      </c>
      <c r="H487">
        <f>SUMIFS(multi_cap_new_annual_comb!F:F,multi_cap_new_annual_comb!A:A,A487,multi_cap_new_annual_comb!B:B,B487,multi_cap_new_annual_comb!C:C,C487,multi_cap_new_annual_comb!E:E,"average",multi_cap_new_annual_comb!F:F,"&gt;0")*SUMIFS(mi_calc!D:D,mi_calc!A:A,VLOOKUP(C487,mapping!$B$2:$C$18,2,0),mi_calc!B:B,F487,mi_calc!C:C,"average")/1000</f>
        <v>0</v>
      </c>
      <c r="I487">
        <f>SUMIFS(multi_cap_new_annual_comb!G:G,multi_cap_new_annual_comb!A:A,A487,multi_cap_new_annual_comb!B:B,B487,multi_cap_new_annual_comb!C:C,C487,multi_cap_new_annual_comb!E:E,"average",multi_cap_new_annual_comb!G:G,"&gt;0")*SUMIFS(mi_calc!D:D,mi_calc!A:A,VLOOKUP(C487,mapping!$B$2:$C$18,2,0),mi_calc!B:B,F487,mi_calc!C:C,"average")/1000</f>
        <v>0</v>
      </c>
    </row>
    <row r="488" spans="1:9">
      <c r="A488">
        <v>2030</v>
      </c>
      <c r="B488" t="s">
        <v>21</v>
      </c>
      <c r="C488" t="s">
        <v>6</v>
      </c>
      <c r="D488" t="str">
        <f>VLOOKUP(C488,mapping!$B$2:$D$18,3,0)</f>
        <v>Coal</v>
      </c>
      <c r="E488" t="s">
        <v>74</v>
      </c>
      <c r="F488" t="s">
        <v>67</v>
      </c>
      <c r="G488" t="s">
        <v>77</v>
      </c>
      <c r="H488">
        <f>SUMIFS(multi_cap_new_annual_comb!F:F,multi_cap_new_annual_comb!A:A,A488,multi_cap_new_annual_comb!B:B,B488,multi_cap_new_annual_comb!C:C,C488,multi_cap_new_annual_comb!E:E,"average",multi_cap_new_annual_comb!F:F,"&gt;0")*SUMIFS(mi_calc!D:D,mi_calc!A:A,VLOOKUP(C488,mapping!$B$2:$C$18,2,0),mi_calc!B:B,F488,mi_calc!C:C,"average")/1000</f>
        <v>0</v>
      </c>
      <c r="I488">
        <f>SUMIFS(multi_cap_new_annual_comb!G:G,multi_cap_new_annual_comb!A:A,A488,multi_cap_new_annual_comb!B:B,B488,multi_cap_new_annual_comb!C:C,C488,multi_cap_new_annual_comb!E:E,"average",multi_cap_new_annual_comb!G:G,"&gt;0")*SUMIFS(mi_calc!D:D,mi_calc!A:A,VLOOKUP(C488,mapping!$B$2:$C$18,2,0),mi_calc!B:B,F488,mi_calc!C:C,"average")/1000</f>
        <v>0</v>
      </c>
    </row>
    <row r="489" spans="1:9">
      <c r="A489">
        <v>2030</v>
      </c>
      <c r="B489" t="s">
        <v>21</v>
      </c>
      <c r="C489" t="s">
        <v>6</v>
      </c>
      <c r="D489" t="str">
        <f>VLOOKUP(C489,mapping!$B$2:$D$18,3,0)</f>
        <v>Coal</v>
      </c>
      <c r="E489" t="s">
        <v>74</v>
      </c>
      <c r="F489" t="s">
        <v>52</v>
      </c>
      <c r="G489" t="s">
        <v>77</v>
      </c>
      <c r="H489">
        <f>SUMIFS(multi_cap_new_annual_comb!F:F,multi_cap_new_annual_comb!A:A,A489,multi_cap_new_annual_comb!B:B,B489,multi_cap_new_annual_comb!C:C,C489,multi_cap_new_annual_comb!E:E,"average",multi_cap_new_annual_comb!F:F,"&gt;0")*SUMIFS(mi_calc!D:D,mi_calc!A:A,VLOOKUP(C489,mapping!$B$2:$C$18,2,0),mi_calc!B:B,F489,mi_calc!C:C,"average")/1000</f>
        <v>0</v>
      </c>
      <c r="I489">
        <f>SUMIFS(multi_cap_new_annual_comb!G:G,multi_cap_new_annual_comb!A:A,A489,multi_cap_new_annual_comb!B:B,B489,multi_cap_new_annual_comb!C:C,C489,multi_cap_new_annual_comb!E:E,"average",multi_cap_new_annual_comb!G:G,"&gt;0")*SUMIFS(mi_calc!D:D,mi_calc!A:A,VLOOKUP(C489,mapping!$B$2:$C$18,2,0),mi_calc!B:B,F489,mi_calc!C:C,"average")/1000</f>
        <v>0</v>
      </c>
    </row>
    <row r="490" spans="1:9">
      <c r="A490">
        <v>2030</v>
      </c>
      <c r="B490" t="s">
        <v>21</v>
      </c>
      <c r="C490" t="s">
        <v>6</v>
      </c>
      <c r="D490" t="str">
        <f>VLOOKUP(C490,mapping!$B$2:$D$18,3,0)</f>
        <v>Coal</v>
      </c>
      <c r="E490" t="s">
        <v>74</v>
      </c>
      <c r="F490" t="s">
        <v>56</v>
      </c>
      <c r="G490" t="s">
        <v>77</v>
      </c>
      <c r="H490">
        <f>SUMIFS(multi_cap_new_annual_comb!F:F,multi_cap_new_annual_comb!A:A,A490,multi_cap_new_annual_comb!B:B,B490,multi_cap_new_annual_comb!C:C,C490,multi_cap_new_annual_comb!E:E,"average",multi_cap_new_annual_comb!F:F,"&gt;0")*SUMIFS(mi_calc!D:D,mi_calc!A:A,VLOOKUP(C490,mapping!$B$2:$C$18,2,0),mi_calc!B:B,F490,mi_calc!C:C,"average")/1000</f>
        <v>0</v>
      </c>
      <c r="I490">
        <f>SUMIFS(multi_cap_new_annual_comb!G:G,multi_cap_new_annual_comb!A:A,A490,multi_cap_new_annual_comb!B:B,B490,multi_cap_new_annual_comb!C:C,C490,multi_cap_new_annual_comb!E:E,"average",multi_cap_new_annual_comb!G:G,"&gt;0")*SUMIFS(mi_calc!D:D,mi_calc!A:A,VLOOKUP(C490,mapping!$B$2:$C$18,2,0),mi_calc!B:B,F490,mi_calc!C:C,"average")/1000</f>
        <v>0</v>
      </c>
    </row>
    <row r="491" spans="1:9">
      <c r="A491">
        <v>2030</v>
      </c>
      <c r="B491" t="s">
        <v>21</v>
      </c>
      <c r="C491" t="s">
        <v>6</v>
      </c>
      <c r="D491" t="str">
        <f>VLOOKUP(C491,mapping!$B$2:$D$18,3,0)</f>
        <v>Coal</v>
      </c>
      <c r="E491" t="s">
        <v>74</v>
      </c>
      <c r="F491" t="s">
        <v>59</v>
      </c>
      <c r="G491" t="s">
        <v>77</v>
      </c>
      <c r="H491">
        <f>SUMIFS(multi_cap_new_annual_comb!F:F,multi_cap_new_annual_comb!A:A,A491,multi_cap_new_annual_comb!B:B,B491,multi_cap_new_annual_comb!C:C,C491,multi_cap_new_annual_comb!E:E,"average",multi_cap_new_annual_comb!F:F,"&gt;0")*SUMIFS(mi_calc!D:D,mi_calc!A:A,VLOOKUP(C491,mapping!$B$2:$C$18,2,0),mi_calc!B:B,F491,mi_calc!C:C,"average")/1000</f>
        <v>0</v>
      </c>
      <c r="I491">
        <f>SUMIFS(multi_cap_new_annual_comb!G:G,multi_cap_new_annual_comb!A:A,A491,multi_cap_new_annual_comb!B:B,B491,multi_cap_new_annual_comb!C:C,C491,multi_cap_new_annual_comb!E:E,"average",multi_cap_new_annual_comb!G:G,"&gt;0")*SUMIFS(mi_calc!D:D,mi_calc!A:A,VLOOKUP(C491,mapping!$B$2:$C$18,2,0),mi_calc!B:B,F491,mi_calc!C:C,"average")/1000</f>
        <v>0</v>
      </c>
    </row>
    <row r="492" spans="1:9">
      <c r="A492">
        <v>2030</v>
      </c>
      <c r="B492" t="s">
        <v>21</v>
      </c>
      <c r="C492" t="s">
        <v>6</v>
      </c>
      <c r="D492" t="str">
        <f>VLOOKUP(C492,mapping!$B$2:$D$18,3,0)</f>
        <v>Coal</v>
      </c>
      <c r="E492" t="s">
        <v>74</v>
      </c>
      <c r="F492" t="s">
        <v>55</v>
      </c>
      <c r="G492" t="s">
        <v>77</v>
      </c>
      <c r="H492">
        <f>SUMIFS(multi_cap_new_annual_comb!F:F,multi_cap_new_annual_comb!A:A,A492,multi_cap_new_annual_comb!B:B,B492,multi_cap_new_annual_comb!C:C,C492,multi_cap_new_annual_comb!E:E,"average",multi_cap_new_annual_comb!F:F,"&gt;0")*SUMIFS(mi_calc!D:D,mi_calc!A:A,VLOOKUP(C492,mapping!$B$2:$C$18,2,0),mi_calc!B:B,F492,mi_calc!C:C,"average")/1000</f>
        <v>0.44150227448446877</v>
      </c>
      <c r="I492">
        <f>SUMIFS(multi_cap_new_annual_comb!G:G,multi_cap_new_annual_comb!A:A,A492,multi_cap_new_annual_comb!B:B,B492,multi_cap_new_annual_comb!C:C,C492,multi_cap_new_annual_comb!E:E,"average",multi_cap_new_annual_comb!G:G,"&gt;0")*SUMIFS(mi_calc!D:D,mi_calc!A:A,VLOOKUP(C492,mapping!$B$2:$C$18,2,0),mi_calc!B:B,F492,mi_calc!C:C,"average")/1000</f>
        <v>0.3493251332396049</v>
      </c>
    </row>
    <row r="493" spans="1:9">
      <c r="A493">
        <v>2030</v>
      </c>
      <c r="B493" t="s">
        <v>21</v>
      </c>
      <c r="C493" t="s">
        <v>6</v>
      </c>
      <c r="D493" t="str">
        <f>VLOOKUP(C493,mapping!$B$2:$D$18,3,0)</f>
        <v>Coal</v>
      </c>
      <c r="E493" t="s">
        <v>74</v>
      </c>
      <c r="F493" t="s">
        <v>47</v>
      </c>
      <c r="G493" t="s">
        <v>77</v>
      </c>
      <c r="H493">
        <f>SUMIFS(multi_cap_new_annual_comb!F:F,multi_cap_new_annual_comb!A:A,A493,multi_cap_new_annual_comb!B:B,B493,multi_cap_new_annual_comb!C:C,C493,multi_cap_new_annual_comb!E:E,"average",multi_cap_new_annual_comb!F:F,"&gt;0")*SUMIFS(mi_calc!D:D,mi_calc!A:A,VLOOKUP(C493,mapping!$B$2:$C$18,2,0),mi_calc!B:B,F493,mi_calc!C:C,"average")/1000</f>
        <v>0</v>
      </c>
      <c r="I493">
        <f>SUMIFS(multi_cap_new_annual_comb!G:G,multi_cap_new_annual_comb!A:A,A493,multi_cap_new_annual_comb!B:B,B493,multi_cap_new_annual_comb!C:C,C493,multi_cap_new_annual_comb!E:E,"average",multi_cap_new_annual_comb!G:G,"&gt;0")*SUMIFS(mi_calc!D:D,mi_calc!A:A,VLOOKUP(C493,mapping!$B$2:$C$18,2,0),mi_calc!B:B,F493,mi_calc!C:C,"average")/1000</f>
        <v>0</v>
      </c>
    </row>
    <row r="494" spans="1:9">
      <c r="A494">
        <v>2030</v>
      </c>
      <c r="B494" t="s">
        <v>21</v>
      </c>
      <c r="C494" t="s">
        <v>6</v>
      </c>
      <c r="D494" t="str">
        <f>VLOOKUP(C494,mapping!$B$2:$D$18,3,0)</f>
        <v>Coal</v>
      </c>
      <c r="E494" t="s">
        <v>74</v>
      </c>
      <c r="F494" t="s">
        <v>60</v>
      </c>
      <c r="G494" t="s">
        <v>77</v>
      </c>
      <c r="H494">
        <f>SUMIFS(multi_cap_new_annual_comb!F:F,multi_cap_new_annual_comb!A:A,A494,multi_cap_new_annual_comb!B:B,B494,multi_cap_new_annual_comb!C:C,C494,multi_cap_new_annual_comb!E:E,"average",multi_cap_new_annual_comb!F:F,"&gt;0")*SUMIFS(mi_calc!D:D,mi_calc!A:A,VLOOKUP(C494,mapping!$B$2:$C$18,2,0),mi_calc!B:B,F494,mi_calc!C:C,"average")/1000</f>
        <v>0</v>
      </c>
      <c r="I494">
        <f>SUMIFS(multi_cap_new_annual_comb!G:G,multi_cap_new_annual_comb!A:A,A494,multi_cap_new_annual_comb!B:B,B494,multi_cap_new_annual_comb!C:C,C494,multi_cap_new_annual_comb!E:E,"average",multi_cap_new_annual_comb!G:G,"&gt;0")*SUMIFS(mi_calc!D:D,mi_calc!A:A,VLOOKUP(C494,mapping!$B$2:$C$18,2,0),mi_calc!B:B,F494,mi_calc!C:C,"average")/1000</f>
        <v>0</v>
      </c>
    </row>
    <row r="495" spans="1:9">
      <c r="A495">
        <v>2030</v>
      </c>
      <c r="B495" t="s">
        <v>21</v>
      </c>
      <c r="C495" t="s">
        <v>6</v>
      </c>
      <c r="D495" t="str">
        <f>VLOOKUP(C495,mapping!$B$2:$D$18,3,0)</f>
        <v>Coal</v>
      </c>
      <c r="E495" t="s">
        <v>74</v>
      </c>
      <c r="F495" t="s">
        <v>48</v>
      </c>
      <c r="G495" t="s">
        <v>77</v>
      </c>
      <c r="H495">
        <f>SUMIFS(multi_cap_new_annual_comb!F:F,multi_cap_new_annual_comb!A:A,A495,multi_cap_new_annual_comb!B:B,B495,multi_cap_new_annual_comb!C:C,C495,multi_cap_new_annual_comb!E:E,"average",multi_cap_new_annual_comb!F:F,"&gt;0")*SUMIFS(mi_calc!D:D,mi_calc!A:A,VLOOKUP(C495,mapping!$B$2:$C$18,2,0),mi_calc!B:B,F495,mi_calc!C:C,"average")/1000</f>
        <v>2.9433484965631251E-2</v>
      </c>
      <c r="I495">
        <f>SUMIFS(multi_cap_new_annual_comb!G:G,multi_cap_new_annual_comb!A:A,A495,multi_cap_new_annual_comb!B:B,B495,multi_cap_new_annual_comb!C:C,C495,multi_cap_new_annual_comb!E:E,"average",multi_cap_new_annual_comb!G:G,"&gt;0")*SUMIFS(mi_calc!D:D,mi_calc!A:A,VLOOKUP(C495,mapping!$B$2:$C$18,2,0),mi_calc!B:B,F495,mi_calc!C:C,"average")/1000</f>
        <v>2.3288342215973656E-2</v>
      </c>
    </row>
    <row r="496" spans="1:9">
      <c r="A496">
        <v>2030</v>
      </c>
      <c r="B496" t="s">
        <v>21</v>
      </c>
      <c r="C496" t="s">
        <v>6</v>
      </c>
      <c r="D496" t="str">
        <f>VLOOKUP(C496,mapping!$B$2:$D$18,3,0)</f>
        <v>Coal</v>
      </c>
      <c r="E496" t="s">
        <v>74</v>
      </c>
      <c r="F496" t="s">
        <v>62</v>
      </c>
      <c r="G496" t="s">
        <v>77</v>
      </c>
      <c r="H496">
        <f>SUMIFS(multi_cap_new_annual_comb!F:F,multi_cap_new_annual_comb!A:A,A496,multi_cap_new_annual_comb!B:B,B496,multi_cap_new_annual_comb!C:C,C496,multi_cap_new_annual_comb!E:E,"average",multi_cap_new_annual_comb!F:F,"&gt;0")*SUMIFS(mi_calc!D:D,mi_calc!A:A,VLOOKUP(C496,mapping!$B$2:$C$18,2,0),mi_calc!B:B,F496,mi_calc!C:C,"average")/1000</f>
        <v>0</v>
      </c>
      <c r="I496">
        <f>SUMIFS(multi_cap_new_annual_comb!G:G,multi_cap_new_annual_comb!A:A,A496,multi_cap_new_annual_comb!B:B,B496,multi_cap_new_annual_comb!C:C,C496,multi_cap_new_annual_comb!E:E,"average",multi_cap_new_annual_comb!G:G,"&gt;0")*SUMIFS(mi_calc!D:D,mi_calc!A:A,VLOOKUP(C496,mapping!$B$2:$C$18,2,0),mi_calc!B:B,F496,mi_calc!C:C,"average")/1000</f>
        <v>0</v>
      </c>
    </row>
    <row r="497" spans="1:9">
      <c r="A497">
        <v>2030</v>
      </c>
      <c r="B497" t="s">
        <v>21</v>
      </c>
      <c r="C497" t="s">
        <v>6</v>
      </c>
      <c r="D497" t="str">
        <f>VLOOKUP(C497,mapping!$B$2:$D$18,3,0)</f>
        <v>Coal</v>
      </c>
      <c r="E497" t="s">
        <v>74</v>
      </c>
      <c r="F497" t="s">
        <v>63</v>
      </c>
      <c r="G497" t="s">
        <v>77</v>
      </c>
      <c r="H497">
        <f>SUMIFS(multi_cap_new_annual_comb!F:F,multi_cap_new_annual_comb!A:A,A497,multi_cap_new_annual_comb!B:B,B497,multi_cap_new_annual_comb!C:C,C497,multi_cap_new_annual_comb!E:E,"average",multi_cap_new_annual_comb!F:F,"&gt;0")*SUMIFS(mi_calc!D:D,mi_calc!A:A,VLOOKUP(C497,mapping!$B$2:$C$18,2,0),mi_calc!B:B,F497,mi_calc!C:C,"average")/1000</f>
        <v>0</v>
      </c>
      <c r="I497">
        <f>SUMIFS(multi_cap_new_annual_comb!G:G,multi_cap_new_annual_comb!A:A,A497,multi_cap_new_annual_comb!B:B,B497,multi_cap_new_annual_comb!C:C,C497,multi_cap_new_annual_comb!E:E,"average",multi_cap_new_annual_comb!G:G,"&gt;0")*SUMIFS(mi_calc!D:D,mi_calc!A:A,VLOOKUP(C497,mapping!$B$2:$C$18,2,0),mi_calc!B:B,F497,mi_calc!C:C,"average")/1000</f>
        <v>0</v>
      </c>
    </row>
    <row r="498" spans="1:9">
      <c r="A498">
        <v>2030</v>
      </c>
      <c r="B498" t="s">
        <v>21</v>
      </c>
      <c r="C498" t="s">
        <v>6</v>
      </c>
      <c r="D498" t="str">
        <f>VLOOKUP(C498,mapping!$B$2:$D$18,3,0)</f>
        <v>Coal</v>
      </c>
      <c r="E498" t="s">
        <v>74</v>
      </c>
      <c r="F498" t="s">
        <v>45</v>
      </c>
      <c r="G498" t="s">
        <v>77</v>
      </c>
      <c r="H498">
        <f>SUMIFS(multi_cap_new_annual_comb!F:F,multi_cap_new_annual_comb!A:A,A498,multi_cap_new_annual_comb!B:B,B498,multi_cap_new_annual_comb!C:C,C498,multi_cap_new_annual_comb!E:E,"average",multi_cap_new_annual_comb!F:F,"&gt;0")*SUMIFS(mi_calc!D:D,mi_calc!A:A,VLOOKUP(C498,mapping!$B$2:$C$18,2,0),mi_calc!B:B,F498,mi_calc!C:C,"average")/1000</f>
        <v>0</v>
      </c>
      <c r="I498">
        <f>SUMIFS(multi_cap_new_annual_comb!G:G,multi_cap_new_annual_comb!A:A,A498,multi_cap_new_annual_comb!B:B,B498,multi_cap_new_annual_comb!C:C,C498,multi_cap_new_annual_comb!E:E,"average",multi_cap_new_annual_comb!G:G,"&gt;0")*SUMIFS(mi_calc!D:D,mi_calc!A:A,VLOOKUP(C498,mapping!$B$2:$C$18,2,0),mi_calc!B:B,F498,mi_calc!C:C,"average")/1000</f>
        <v>0</v>
      </c>
    </row>
    <row r="499" spans="1:9">
      <c r="A499">
        <v>2030</v>
      </c>
      <c r="B499" t="s">
        <v>21</v>
      </c>
      <c r="C499" t="s">
        <v>6</v>
      </c>
      <c r="D499" t="str">
        <f>VLOOKUP(C499,mapping!$B$2:$D$18,3,0)</f>
        <v>Coal</v>
      </c>
      <c r="E499" t="s">
        <v>74</v>
      </c>
      <c r="F499" t="s">
        <v>58</v>
      </c>
      <c r="G499" t="s">
        <v>77</v>
      </c>
      <c r="H499">
        <f>SUMIFS(multi_cap_new_annual_comb!F:F,multi_cap_new_annual_comb!A:A,A499,multi_cap_new_annual_comb!B:B,B499,multi_cap_new_annual_comb!C:C,C499,multi_cap_new_annual_comb!E:E,"average",multi_cap_new_annual_comb!F:F,"&gt;0")*SUMIFS(mi_calc!D:D,mi_calc!A:A,VLOOKUP(C499,mapping!$B$2:$C$18,2,0),mi_calc!B:B,F499,mi_calc!C:C,"average")/1000</f>
        <v>0</v>
      </c>
      <c r="I499">
        <f>SUMIFS(multi_cap_new_annual_comb!G:G,multi_cap_new_annual_comb!A:A,A499,multi_cap_new_annual_comb!B:B,B499,multi_cap_new_annual_comb!C:C,C499,multi_cap_new_annual_comb!E:E,"average",multi_cap_new_annual_comb!G:G,"&gt;0")*SUMIFS(mi_calc!D:D,mi_calc!A:A,VLOOKUP(C499,mapping!$B$2:$C$18,2,0),mi_calc!B:B,F499,mi_calc!C:C,"average")/1000</f>
        <v>0</v>
      </c>
    </row>
    <row r="500" spans="1:9">
      <c r="A500">
        <v>2030</v>
      </c>
      <c r="B500" t="s">
        <v>21</v>
      </c>
      <c r="C500" t="s">
        <v>6</v>
      </c>
      <c r="D500" t="str">
        <f>VLOOKUP(C500,mapping!$B$2:$D$18,3,0)</f>
        <v>Coal</v>
      </c>
      <c r="E500" t="s">
        <v>74</v>
      </c>
      <c r="F500" t="s">
        <v>53</v>
      </c>
      <c r="G500" t="s">
        <v>77</v>
      </c>
      <c r="H500">
        <f>SUMIFS(multi_cap_new_annual_comb!F:F,multi_cap_new_annual_comb!A:A,A500,multi_cap_new_annual_comb!B:B,B500,multi_cap_new_annual_comb!C:C,C500,multi_cap_new_annual_comb!E:E,"average",multi_cap_new_annual_comb!F:F,"&gt;0")*SUMIFS(mi_calc!D:D,mi_calc!A:A,VLOOKUP(C500,mapping!$B$2:$C$18,2,0),mi_calc!B:B,F500,mi_calc!C:C,"average")/1000</f>
        <v>230.69178931549766</v>
      </c>
      <c r="I500">
        <f>SUMIFS(multi_cap_new_annual_comb!G:G,multi_cap_new_annual_comb!A:A,A500,multi_cap_new_annual_comb!B:B,B500,multi_cap_new_annual_comb!C:C,C500,multi_cap_new_annual_comb!E:E,"average",multi_cap_new_annual_comb!G:G,"&gt;0")*SUMIFS(mi_calc!D:D,mi_calc!A:A,VLOOKUP(C500,mapping!$B$2:$C$18,2,0),mi_calc!B:B,F500,mi_calc!C:C,"average")/1000</f>
        <v>182.52780268010591</v>
      </c>
    </row>
    <row r="501" spans="1:9">
      <c r="A501">
        <v>2030</v>
      </c>
      <c r="B501" t="s">
        <v>21</v>
      </c>
      <c r="C501" t="s">
        <v>6</v>
      </c>
      <c r="D501" t="str">
        <f>VLOOKUP(C501,mapping!$B$2:$D$18,3,0)</f>
        <v>Coal</v>
      </c>
      <c r="E501" t="s">
        <v>74</v>
      </c>
      <c r="F501" t="s">
        <v>64</v>
      </c>
      <c r="G501" t="s">
        <v>77</v>
      </c>
      <c r="H501">
        <f>SUMIFS(multi_cap_new_annual_comb!F:F,multi_cap_new_annual_comb!A:A,A501,multi_cap_new_annual_comb!B:B,B501,multi_cap_new_annual_comb!C:C,C501,multi_cap_new_annual_comb!E:E,"average",multi_cap_new_annual_comb!F:F,"&gt;0")*SUMIFS(mi_calc!D:D,mi_calc!A:A,VLOOKUP(C501,mapping!$B$2:$C$18,2,0),mi_calc!B:B,F501,mi_calc!C:C,"average")/1000</f>
        <v>0</v>
      </c>
      <c r="I501">
        <f>SUMIFS(multi_cap_new_annual_comb!G:G,multi_cap_new_annual_comb!A:A,A501,multi_cap_new_annual_comb!B:B,B501,multi_cap_new_annual_comb!C:C,C501,multi_cap_new_annual_comb!E:E,"average",multi_cap_new_annual_comb!G:G,"&gt;0")*SUMIFS(mi_calc!D:D,mi_calc!A:A,VLOOKUP(C501,mapping!$B$2:$C$18,2,0),mi_calc!B:B,F501,mi_calc!C:C,"average")/1000</f>
        <v>0</v>
      </c>
    </row>
    <row r="502" spans="1:9">
      <c r="A502">
        <v>2030</v>
      </c>
      <c r="B502" t="s">
        <v>21</v>
      </c>
      <c r="C502" t="s">
        <v>6</v>
      </c>
      <c r="D502" t="str">
        <f>VLOOKUP(C502,mapping!$B$2:$D$18,3,0)</f>
        <v>Coal</v>
      </c>
      <c r="E502" t="s">
        <v>74</v>
      </c>
      <c r="F502" t="s">
        <v>49</v>
      </c>
      <c r="G502" t="s">
        <v>77</v>
      </c>
      <c r="H502">
        <f>SUMIFS(multi_cap_new_annual_comb!F:F,multi_cap_new_annual_comb!A:A,A502,multi_cap_new_annual_comb!B:B,B502,multi_cap_new_annual_comb!C:C,C502,multi_cap_new_annual_comb!E:E,"average",multi_cap_new_annual_comb!F:F,"&gt;0")*SUMIFS(mi_calc!D:D,mi_calc!A:A,VLOOKUP(C502,mapping!$B$2:$C$18,2,0),mi_calc!B:B,F502,mi_calc!C:C,"average")/1000</f>
        <v>0</v>
      </c>
      <c r="I502">
        <f>SUMIFS(multi_cap_new_annual_comb!G:G,multi_cap_new_annual_comb!A:A,A502,multi_cap_new_annual_comb!B:B,B502,multi_cap_new_annual_comb!C:C,C502,multi_cap_new_annual_comb!E:E,"average",multi_cap_new_annual_comb!G:G,"&gt;0")*SUMIFS(mi_calc!D:D,mi_calc!A:A,VLOOKUP(C502,mapping!$B$2:$C$18,2,0),mi_calc!B:B,F502,mi_calc!C:C,"average")/1000</f>
        <v>0</v>
      </c>
    </row>
    <row r="503" spans="1:9">
      <c r="A503">
        <v>2030</v>
      </c>
      <c r="B503" t="s">
        <v>21</v>
      </c>
      <c r="C503" t="s">
        <v>6</v>
      </c>
      <c r="D503" t="str">
        <f>VLOOKUP(C503,mapping!$B$2:$D$18,3,0)</f>
        <v>Coal</v>
      </c>
      <c r="E503" t="s">
        <v>74</v>
      </c>
      <c r="F503" t="s">
        <v>65</v>
      </c>
      <c r="G503" t="s">
        <v>77</v>
      </c>
      <c r="H503">
        <f>SUMIFS(multi_cap_new_annual_comb!F:F,multi_cap_new_annual_comb!A:A,A503,multi_cap_new_annual_comb!B:B,B503,multi_cap_new_annual_comb!C:C,C503,multi_cap_new_annual_comb!E:E,"average",multi_cap_new_annual_comb!F:F,"&gt;0")*SUMIFS(mi_calc!D:D,mi_calc!A:A,VLOOKUP(C503,mapping!$B$2:$C$18,2,0),mi_calc!B:B,F503,mi_calc!C:C,"average")/1000</f>
        <v>0</v>
      </c>
      <c r="I503">
        <f>SUMIFS(multi_cap_new_annual_comb!G:G,multi_cap_new_annual_comb!A:A,A503,multi_cap_new_annual_comb!B:B,B503,multi_cap_new_annual_comb!C:C,C503,multi_cap_new_annual_comb!E:E,"average",multi_cap_new_annual_comb!G:G,"&gt;0")*SUMIFS(mi_calc!D:D,mi_calc!A:A,VLOOKUP(C503,mapping!$B$2:$C$18,2,0),mi_calc!B:B,F503,mi_calc!C:C,"average")/1000</f>
        <v>0</v>
      </c>
    </row>
    <row r="504" spans="1:9">
      <c r="A504">
        <v>2030</v>
      </c>
      <c r="B504" t="s">
        <v>21</v>
      </c>
      <c r="C504" t="s">
        <v>6</v>
      </c>
      <c r="D504" t="str">
        <f>VLOOKUP(C504,mapping!$B$2:$D$18,3,0)</f>
        <v>Coal</v>
      </c>
      <c r="E504" t="s">
        <v>74</v>
      </c>
      <c r="F504" t="s">
        <v>68</v>
      </c>
      <c r="G504" t="s">
        <v>77</v>
      </c>
      <c r="H504">
        <f>SUMIFS(multi_cap_new_annual_comb!F:F,multi_cap_new_annual_comb!A:A,A504,multi_cap_new_annual_comb!B:B,B504,multi_cap_new_annual_comb!C:C,C504,multi_cap_new_annual_comb!E:E,"average",multi_cap_new_annual_comb!F:F,"&gt;0")*SUMIFS(mi_calc!D:D,mi_calc!A:A,VLOOKUP(C504,mapping!$B$2:$C$18,2,0),mi_calc!B:B,F504,mi_calc!C:C,"average")/1000</f>
        <v>0</v>
      </c>
      <c r="I504">
        <f>SUMIFS(multi_cap_new_annual_comb!G:G,multi_cap_new_annual_comb!A:A,A504,multi_cap_new_annual_comb!B:B,B504,multi_cap_new_annual_comb!C:C,C504,multi_cap_new_annual_comb!E:E,"average",multi_cap_new_annual_comb!G:G,"&gt;0")*SUMIFS(mi_calc!D:D,mi_calc!A:A,VLOOKUP(C504,mapping!$B$2:$C$18,2,0),mi_calc!B:B,F504,mi_calc!C:C,"average")/1000</f>
        <v>0</v>
      </c>
    </row>
    <row r="505" spans="1:9">
      <c r="A505">
        <v>2030</v>
      </c>
      <c r="B505" t="s">
        <v>21</v>
      </c>
      <c r="C505" t="s">
        <v>6</v>
      </c>
      <c r="D505" t="str">
        <f>VLOOKUP(C505,mapping!$B$2:$D$18,3,0)</f>
        <v>Coal</v>
      </c>
      <c r="E505" t="s">
        <v>74</v>
      </c>
      <c r="F505" t="s">
        <v>57</v>
      </c>
      <c r="G505" t="s">
        <v>77</v>
      </c>
      <c r="H505">
        <f>SUMIFS(multi_cap_new_annual_comb!F:F,multi_cap_new_annual_comb!A:A,A505,multi_cap_new_annual_comb!B:B,B505,multi_cap_new_annual_comb!C:C,C505,multi_cap_new_annual_comb!E:E,"average",multi_cap_new_annual_comb!F:F,"&gt;0")*SUMIFS(mi_calc!D:D,mi_calc!A:A,VLOOKUP(C505,mapping!$B$2:$C$18,2,0),mi_calc!B:B,F505,mi_calc!C:C,"average")/1000</f>
        <v>0</v>
      </c>
      <c r="I505">
        <f>SUMIFS(multi_cap_new_annual_comb!G:G,multi_cap_new_annual_comb!A:A,A505,multi_cap_new_annual_comb!B:B,B505,multi_cap_new_annual_comb!C:C,C505,multi_cap_new_annual_comb!E:E,"average",multi_cap_new_annual_comb!G:G,"&gt;0")*SUMIFS(mi_calc!D:D,mi_calc!A:A,VLOOKUP(C505,mapping!$B$2:$C$18,2,0),mi_calc!B:B,F505,mi_calc!C:C,"average")/1000</f>
        <v>0</v>
      </c>
    </row>
    <row r="506" spans="1:9">
      <c r="A506">
        <v>2030</v>
      </c>
      <c r="B506" t="s">
        <v>33</v>
      </c>
      <c r="C506" t="s">
        <v>6</v>
      </c>
      <c r="D506" t="str">
        <f>VLOOKUP(C506,mapping!$B$2:$D$18,3,0)</f>
        <v>Coal</v>
      </c>
      <c r="E506" t="s">
        <v>74</v>
      </c>
      <c r="F506" t="s">
        <v>51</v>
      </c>
      <c r="G506" t="s">
        <v>77</v>
      </c>
      <c r="H506">
        <f>SUMIFS(multi_cap_new_annual_comb!F:F,multi_cap_new_annual_comb!A:A,A506,multi_cap_new_annual_comb!B:B,B506,multi_cap_new_annual_comb!C:C,C506,multi_cap_new_annual_comb!E:E,"average",multi_cap_new_annual_comb!F:F,"&gt;0")*SUMIFS(mi_calc!D:D,mi_calc!A:A,VLOOKUP(C506,mapping!$B$2:$C$18,2,0),mi_calc!B:B,F506,mi_calc!C:C,"average")/1000</f>
        <v>3.844271854140077E-3</v>
      </c>
      <c r="I506">
        <f>SUMIFS(multi_cap_new_annual_comb!G:G,multi_cap_new_annual_comb!A:A,A506,multi_cap_new_annual_comb!B:B,B506,multi_cap_new_annual_comb!C:C,C506,multi_cap_new_annual_comb!E:E,"average",multi_cap_new_annual_comb!G:G,"&gt;0")*SUMIFS(mi_calc!D:D,mi_calc!A:A,VLOOKUP(C506,mapping!$B$2:$C$18,2,0),mi_calc!B:B,F506,mi_calc!C:C,"average")/1000</f>
        <v>2.1357092948820228E-3</v>
      </c>
    </row>
    <row r="507" spans="1:9">
      <c r="A507">
        <v>2030</v>
      </c>
      <c r="B507" t="s">
        <v>33</v>
      </c>
      <c r="C507" t="s">
        <v>6</v>
      </c>
      <c r="D507" t="str">
        <f>VLOOKUP(C507,mapping!$B$2:$D$18,3,0)</f>
        <v>Coal</v>
      </c>
      <c r="E507" t="s">
        <v>74</v>
      </c>
      <c r="F507" t="s">
        <v>66</v>
      </c>
      <c r="G507" t="s">
        <v>77</v>
      </c>
      <c r="H507">
        <f>SUMIFS(multi_cap_new_annual_comb!F:F,multi_cap_new_annual_comb!A:A,A507,multi_cap_new_annual_comb!B:B,B507,multi_cap_new_annual_comb!C:C,C507,multi_cap_new_annual_comb!E:E,"average",multi_cap_new_annual_comb!F:F,"&gt;0")*SUMIFS(mi_calc!D:D,mi_calc!A:A,VLOOKUP(C507,mapping!$B$2:$C$18,2,0),mi_calc!B:B,F507,mi_calc!C:C,"average")/1000</f>
        <v>0</v>
      </c>
      <c r="I507">
        <f>SUMIFS(multi_cap_new_annual_comb!G:G,multi_cap_new_annual_comb!A:A,A507,multi_cap_new_annual_comb!B:B,B507,multi_cap_new_annual_comb!C:C,C507,multi_cap_new_annual_comb!E:E,"average",multi_cap_new_annual_comb!G:G,"&gt;0")*SUMIFS(mi_calc!D:D,mi_calc!A:A,VLOOKUP(C507,mapping!$B$2:$C$18,2,0),mi_calc!B:B,F507,mi_calc!C:C,"average")/1000</f>
        <v>0</v>
      </c>
    </row>
    <row r="508" spans="1:9">
      <c r="A508">
        <v>2030</v>
      </c>
      <c r="B508" t="s">
        <v>33</v>
      </c>
      <c r="C508" t="s">
        <v>6</v>
      </c>
      <c r="D508" t="str">
        <f>VLOOKUP(C508,mapping!$B$2:$D$18,3,0)</f>
        <v>Coal</v>
      </c>
      <c r="E508" t="s">
        <v>74</v>
      </c>
      <c r="F508" t="s">
        <v>54</v>
      </c>
      <c r="G508" t="s">
        <v>77</v>
      </c>
      <c r="H508">
        <f>SUMIFS(multi_cap_new_annual_comb!F:F,multi_cap_new_annual_comb!A:A,A508,multi_cap_new_annual_comb!B:B,B508,multi_cap_new_annual_comb!C:C,C508,multi_cap_new_annual_comb!E:E,"average",multi_cap_new_annual_comb!F:F,"&gt;0")*SUMIFS(mi_calc!D:D,mi_calc!A:A,VLOOKUP(C508,mapping!$B$2:$C$18,2,0),mi_calc!B:B,F508,mi_calc!C:C,"average")/1000</f>
        <v>0.20155281172694137</v>
      </c>
      <c r="I508">
        <f>SUMIFS(multi_cap_new_annual_comb!G:G,multi_cap_new_annual_comb!A:A,A508,multi_cap_new_annual_comb!B:B,B508,multi_cap_new_annual_comb!C:C,C508,multi_cap_new_annual_comb!E:E,"average",multi_cap_new_annual_comb!G:G,"&gt;0")*SUMIFS(mi_calc!D:D,mi_calc!A:A,VLOOKUP(C508,mapping!$B$2:$C$18,2,0),mi_calc!B:B,F508,mi_calc!C:C,"average")/1000</f>
        <v>0.1119739263369874</v>
      </c>
    </row>
    <row r="509" spans="1:9">
      <c r="A509">
        <v>2030</v>
      </c>
      <c r="B509" t="s">
        <v>33</v>
      </c>
      <c r="C509" t="s">
        <v>6</v>
      </c>
      <c r="D509" t="str">
        <f>VLOOKUP(C509,mapping!$B$2:$D$18,3,0)</f>
        <v>Coal</v>
      </c>
      <c r="E509" t="s">
        <v>74</v>
      </c>
      <c r="F509" t="s">
        <v>46</v>
      </c>
      <c r="G509" t="s">
        <v>77</v>
      </c>
      <c r="H509">
        <f>SUMIFS(multi_cap_new_annual_comb!F:F,multi_cap_new_annual_comb!A:A,A509,multi_cap_new_annual_comb!B:B,B509,multi_cap_new_annual_comb!C:C,C509,multi_cap_new_annual_comb!E:E,"average",multi_cap_new_annual_comb!F:F,"&gt;0")*SUMIFS(mi_calc!D:D,mi_calc!A:A,VLOOKUP(C509,mapping!$B$2:$C$18,2,0),mi_calc!B:B,F509,mi_calc!C:C,"average")/1000</f>
        <v>0</v>
      </c>
      <c r="I509">
        <f>SUMIFS(multi_cap_new_annual_comb!G:G,multi_cap_new_annual_comb!A:A,A509,multi_cap_new_annual_comb!B:B,B509,multi_cap_new_annual_comb!C:C,C509,multi_cap_new_annual_comb!E:E,"average",multi_cap_new_annual_comb!G:G,"&gt;0")*SUMIFS(mi_calc!D:D,mi_calc!A:A,VLOOKUP(C509,mapping!$B$2:$C$18,2,0),mi_calc!B:B,F509,mi_calc!C:C,"average")/1000</f>
        <v>0</v>
      </c>
    </row>
    <row r="510" spans="1:9">
      <c r="A510">
        <v>2030</v>
      </c>
      <c r="B510" t="s">
        <v>33</v>
      </c>
      <c r="C510" t="s">
        <v>6</v>
      </c>
      <c r="D510" t="str">
        <f>VLOOKUP(C510,mapping!$B$2:$D$18,3,0)</f>
        <v>Coal</v>
      </c>
      <c r="E510" t="s">
        <v>74</v>
      </c>
      <c r="F510" t="s">
        <v>50</v>
      </c>
      <c r="G510" t="s">
        <v>77</v>
      </c>
      <c r="H510">
        <f>SUMIFS(multi_cap_new_annual_comb!F:F,multi_cap_new_annual_comb!A:A,A510,multi_cap_new_annual_comb!B:B,B510,multi_cap_new_annual_comb!C:C,C510,multi_cap_new_annual_comb!E:E,"average",multi_cap_new_annual_comb!F:F,"&gt;0")*SUMIFS(mi_calc!D:D,mi_calc!A:A,VLOOKUP(C510,mapping!$B$2:$C$18,2,0),mi_calc!B:B,F510,mi_calc!C:C,"average")/1000</f>
        <v>5.7335403524381772E-3</v>
      </c>
      <c r="I510">
        <f>SUMIFS(multi_cap_new_annual_comb!G:G,multi_cap_new_annual_comb!A:A,A510,multi_cap_new_annual_comb!B:B,B510,multi_cap_new_annual_comb!C:C,C510,multi_cap_new_annual_comb!E:E,"average",multi_cap_new_annual_comb!G:G,"&gt;0")*SUMIFS(mi_calc!D:D,mi_calc!A:A,VLOOKUP(C510,mapping!$B$2:$C$18,2,0),mi_calc!B:B,F510,mi_calc!C:C,"average")/1000</f>
        <v>3.1853042365086529E-3</v>
      </c>
    </row>
    <row r="511" spans="1:9">
      <c r="A511">
        <v>2030</v>
      </c>
      <c r="B511" t="s">
        <v>33</v>
      </c>
      <c r="C511" t="s">
        <v>6</v>
      </c>
      <c r="D511" t="str">
        <f>VLOOKUP(C511,mapping!$B$2:$D$18,3,0)</f>
        <v>Coal</v>
      </c>
      <c r="E511" t="s">
        <v>74</v>
      </c>
      <c r="F511" t="s">
        <v>61</v>
      </c>
      <c r="G511" t="s">
        <v>77</v>
      </c>
      <c r="H511">
        <f>SUMIFS(multi_cap_new_annual_comb!F:F,multi_cap_new_annual_comb!A:A,A511,multi_cap_new_annual_comb!B:B,B511,multi_cap_new_annual_comb!C:C,C511,multi_cap_new_annual_comb!E:E,"average",multi_cap_new_annual_comb!F:F,"&gt;0")*SUMIFS(mi_calc!D:D,mi_calc!A:A,VLOOKUP(C511,mapping!$B$2:$C$18,2,0),mi_calc!B:B,F511,mi_calc!C:C,"average")/1000</f>
        <v>0</v>
      </c>
      <c r="I511">
        <f>SUMIFS(multi_cap_new_annual_comb!G:G,multi_cap_new_annual_comb!A:A,A511,multi_cap_new_annual_comb!B:B,B511,multi_cap_new_annual_comb!C:C,C511,multi_cap_new_annual_comb!E:E,"average",multi_cap_new_annual_comb!G:G,"&gt;0")*SUMIFS(mi_calc!D:D,mi_calc!A:A,VLOOKUP(C511,mapping!$B$2:$C$18,2,0),mi_calc!B:B,F511,mi_calc!C:C,"average")/1000</f>
        <v>0</v>
      </c>
    </row>
    <row r="512" spans="1:9">
      <c r="A512">
        <v>2030</v>
      </c>
      <c r="B512" t="s">
        <v>33</v>
      </c>
      <c r="C512" t="s">
        <v>6</v>
      </c>
      <c r="D512" t="str">
        <f>VLOOKUP(C512,mapping!$B$2:$D$18,3,0)</f>
        <v>Coal</v>
      </c>
      <c r="E512" t="s">
        <v>74</v>
      </c>
      <c r="F512" t="s">
        <v>67</v>
      </c>
      <c r="G512" t="s">
        <v>77</v>
      </c>
      <c r="H512">
        <f>SUMIFS(multi_cap_new_annual_comb!F:F,multi_cap_new_annual_comb!A:A,A512,multi_cap_new_annual_comb!B:B,B512,multi_cap_new_annual_comb!C:C,C512,multi_cap_new_annual_comb!E:E,"average",multi_cap_new_annual_comb!F:F,"&gt;0")*SUMIFS(mi_calc!D:D,mi_calc!A:A,VLOOKUP(C512,mapping!$B$2:$C$18,2,0),mi_calc!B:B,F512,mi_calc!C:C,"average")/1000</f>
        <v>0</v>
      </c>
      <c r="I512">
        <f>SUMIFS(multi_cap_new_annual_comb!G:G,multi_cap_new_annual_comb!A:A,A512,multi_cap_new_annual_comb!B:B,B512,multi_cap_new_annual_comb!C:C,C512,multi_cap_new_annual_comb!E:E,"average",multi_cap_new_annual_comb!G:G,"&gt;0")*SUMIFS(mi_calc!D:D,mi_calc!A:A,VLOOKUP(C512,mapping!$B$2:$C$18,2,0),mi_calc!B:B,F512,mi_calc!C:C,"average")/1000</f>
        <v>0</v>
      </c>
    </row>
    <row r="513" spans="1:9">
      <c r="A513">
        <v>2030</v>
      </c>
      <c r="B513" t="s">
        <v>33</v>
      </c>
      <c r="C513" t="s">
        <v>6</v>
      </c>
      <c r="D513" t="str">
        <f>VLOOKUP(C513,mapping!$B$2:$D$18,3,0)</f>
        <v>Coal</v>
      </c>
      <c r="E513" t="s">
        <v>74</v>
      </c>
      <c r="F513" t="s">
        <v>52</v>
      </c>
      <c r="G513" t="s">
        <v>77</v>
      </c>
      <c r="H513">
        <f>SUMIFS(multi_cap_new_annual_comb!F:F,multi_cap_new_annual_comb!A:A,A513,multi_cap_new_annual_comb!B:B,B513,multi_cap_new_annual_comb!C:C,C513,multi_cap_new_annual_comb!E:E,"average",multi_cap_new_annual_comb!F:F,"&gt;0")*SUMIFS(mi_calc!D:D,mi_calc!A:A,VLOOKUP(C513,mapping!$B$2:$C$18,2,0),mi_calc!B:B,F513,mi_calc!C:C,"average")/1000</f>
        <v>0</v>
      </c>
      <c r="I513">
        <f>SUMIFS(multi_cap_new_annual_comb!G:G,multi_cap_new_annual_comb!A:A,A513,multi_cap_new_annual_comb!B:B,B513,multi_cap_new_annual_comb!C:C,C513,multi_cap_new_annual_comb!E:E,"average",multi_cap_new_annual_comb!G:G,"&gt;0")*SUMIFS(mi_calc!D:D,mi_calc!A:A,VLOOKUP(C513,mapping!$B$2:$C$18,2,0),mi_calc!B:B,F513,mi_calc!C:C,"average")/1000</f>
        <v>0</v>
      </c>
    </row>
    <row r="514" spans="1:9">
      <c r="A514">
        <v>2030</v>
      </c>
      <c r="B514" t="s">
        <v>33</v>
      </c>
      <c r="C514" t="s">
        <v>6</v>
      </c>
      <c r="D514" t="str">
        <f>VLOOKUP(C514,mapping!$B$2:$D$18,3,0)</f>
        <v>Coal</v>
      </c>
      <c r="E514" t="s">
        <v>74</v>
      </c>
      <c r="F514" t="s">
        <v>56</v>
      </c>
      <c r="G514" t="s">
        <v>77</v>
      </c>
      <c r="H514">
        <f>SUMIFS(multi_cap_new_annual_comb!F:F,multi_cap_new_annual_comb!A:A,A514,multi_cap_new_annual_comb!B:B,B514,multi_cap_new_annual_comb!C:C,C514,multi_cap_new_annual_comb!E:E,"average",multi_cap_new_annual_comb!F:F,"&gt;0")*SUMIFS(mi_calc!D:D,mi_calc!A:A,VLOOKUP(C514,mapping!$B$2:$C$18,2,0),mi_calc!B:B,F514,mi_calc!C:C,"average")/1000</f>
        <v>0</v>
      </c>
      <c r="I514">
        <f>SUMIFS(multi_cap_new_annual_comb!G:G,multi_cap_new_annual_comb!A:A,A514,multi_cap_new_annual_comb!B:B,B514,multi_cap_new_annual_comb!C:C,C514,multi_cap_new_annual_comb!E:E,"average",multi_cap_new_annual_comb!G:G,"&gt;0")*SUMIFS(mi_calc!D:D,mi_calc!A:A,VLOOKUP(C514,mapping!$B$2:$C$18,2,0),mi_calc!B:B,F514,mi_calc!C:C,"average")/1000</f>
        <v>0</v>
      </c>
    </row>
    <row r="515" spans="1:9">
      <c r="A515">
        <v>2030</v>
      </c>
      <c r="B515" t="s">
        <v>33</v>
      </c>
      <c r="C515" t="s">
        <v>6</v>
      </c>
      <c r="D515" t="str">
        <f>VLOOKUP(C515,mapping!$B$2:$D$18,3,0)</f>
        <v>Coal</v>
      </c>
      <c r="E515" t="s">
        <v>74</v>
      </c>
      <c r="F515" t="s">
        <v>59</v>
      </c>
      <c r="G515" t="s">
        <v>77</v>
      </c>
      <c r="H515">
        <f>SUMIFS(multi_cap_new_annual_comb!F:F,multi_cap_new_annual_comb!A:A,A515,multi_cap_new_annual_comb!B:B,B515,multi_cap_new_annual_comb!C:C,C515,multi_cap_new_annual_comb!E:E,"average",multi_cap_new_annual_comb!F:F,"&gt;0")*SUMIFS(mi_calc!D:D,mi_calc!A:A,VLOOKUP(C515,mapping!$B$2:$C$18,2,0),mi_calc!B:B,F515,mi_calc!C:C,"average")/1000</f>
        <v>0</v>
      </c>
      <c r="I515">
        <f>SUMIFS(multi_cap_new_annual_comb!G:G,multi_cap_new_annual_comb!A:A,A515,multi_cap_new_annual_comb!B:B,B515,multi_cap_new_annual_comb!C:C,C515,multi_cap_new_annual_comb!E:E,"average",multi_cap_new_annual_comb!G:G,"&gt;0")*SUMIFS(mi_calc!D:D,mi_calc!A:A,VLOOKUP(C515,mapping!$B$2:$C$18,2,0),mi_calc!B:B,F515,mi_calc!C:C,"average")/1000</f>
        <v>0</v>
      </c>
    </row>
    <row r="516" spans="1:9">
      <c r="A516">
        <v>2030</v>
      </c>
      <c r="B516" t="s">
        <v>33</v>
      </c>
      <c r="C516" t="s">
        <v>6</v>
      </c>
      <c r="D516" t="str">
        <f>VLOOKUP(C516,mapping!$B$2:$D$18,3,0)</f>
        <v>Coal</v>
      </c>
      <c r="E516" t="s">
        <v>74</v>
      </c>
      <c r="F516" t="s">
        <v>55</v>
      </c>
      <c r="G516" t="s">
        <v>77</v>
      </c>
      <c r="H516">
        <f>SUMIFS(multi_cap_new_annual_comb!F:F,multi_cap_new_annual_comb!A:A,A516,multi_cap_new_annual_comb!B:B,B516,multi_cap_new_annual_comb!C:C,C516,multi_cap_new_annual_comb!E:E,"average",multi_cap_new_annual_comb!F:F,"&gt;0")*SUMIFS(mi_calc!D:D,mi_calc!A:A,VLOOKUP(C516,mapping!$B$2:$C$18,2,0),mi_calc!B:B,F516,mi_calc!C:C,"average")/1000</f>
        <v>1.412082125016621E-3</v>
      </c>
      <c r="I516">
        <f>SUMIFS(multi_cap_new_annual_comb!G:G,multi_cap_new_annual_comb!A:A,A516,multi_cap_new_annual_comb!B:B,B516,multi_cap_new_annual_comb!C:C,C516,multi_cap_new_annual_comb!E:E,"average",multi_cap_new_annual_comb!G:G,"&gt;0")*SUMIFS(mi_calc!D:D,mi_calc!A:A,VLOOKUP(C516,mapping!$B$2:$C$18,2,0),mi_calc!B:B,F516,mi_calc!C:C,"average")/1000</f>
        <v>7.8449106461784233E-4</v>
      </c>
    </row>
    <row r="517" spans="1:9">
      <c r="A517">
        <v>2030</v>
      </c>
      <c r="B517" t="s">
        <v>33</v>
      </c>
      <c r="C517" t="s">
        <v>6</v>
      </c>
      <c r="D517" t="str">
        <f>VLOOKUP(C517,mapping!$B$2:$D$18,3,0)</f>
        <v>Coal</v>
      </c>
      <c r="E517" t="s">
        <v>74</v>
      </c>
      <c r="F517" t="s">
        <v>47</v>
      </c>
      <c r="G517" t="s">
        <v>77</v>
      </c>
      <c r="H517">
        <f>SUMIFS(multi_cap_new_annual_comb!F:F,multi_cap_new_annual_comb!A:A,A517,multi_cap_new_annual_comb!B:B,B517,multi_cap_new_annual_comb!C:C,C517,multi_cap_new_annual_comb!E:E,"average",multi_cap_new_annual_comb!F:F,"&gt;0")*SUMIFS(mi_calc!D:D,mi_calc!A:A,VLOOKUP(C517,mapping!$B$2:$C$18,2,0),mi_calc!B:B,F517,mi_calc!C:C,"average")/1000</f>
        <v>0</v>
      </c>
      <c r="I517">
        <f>SUMIFS(multi_cap_new_annual_comb!G:G,multi_cap_new_annual_comb!A:A,A517,multi_cap_new_annual_comb!B:B,B517,multi_cap_new_annual_comb!C:C,C517,multi_cap_new_annual_comb!E:E,"average",multi_cap_new_annual_comb!G:G,"&gt;0")*SUMIFS(mi_calc!D:D,mi_calc!A:A,VLOOKUP(C517,mapping!$B$2:$C$18,2,0),mi_calc!B:B,F517,mi_calc!C:C,"average")/1000</f>
        <v>0</v>
      </c>
    </row>
    <row r="518" spans="1:9">
      <c r="A518">
        <v>2030</v>
      </c>
      <c r="B518" t="s">
        <v>33</v>
      </c>
      <c r="C518" t="s">
        <v>6</v>
      </c>
      <c r="D518" t="str">
        <f>VLOOKUP(C518,mapping!$B$2:$D$18,3,0)</f>
        <v>Coal</v>
      </c>
      <c r="E518" t="s">
        <v>74</v>
      </c>
      <c r="F518" t="s">
        <v>60</v>
      </c>
      <c r="G518" t="s">
        <v>77</v>
      </c>
      <c r="H518">
        <f>SUMIFS(multi_cap_new_annual_comb!F:F,multi_cap_new_annual_comb!A:A,A518,multi_cap_new_annual_comb!B:B,B518,multi_cap_new_annual_comb!C:C,C518,multi_cap_new_annual_comb!E:E,"average",multi_cap_new_annual_comb!F:F,"&gt;0")*SUMIFS(mi_calc!D:D,mi_calc!A:A,VLOOKUP(C518,mapping!$B$2:$C$18,2,0),mi_calc!B:B,F518,mi_calc!C:C,"average")/1000</f>
        <v>0</v>
      </c>
      <c r="I518">
        <f>SUMIFS(multi_cap_new_annual_comb!G:G,multi_cap_new_annual_comb!A:A,A518,multi_cap_new_annual_comb!B:B,B518,multi_cap_new_annual_comb!C:C,C518,multi_cap_new_annual_comb!E:E,"average",multi_cap_new_annual_comb!G:G,"&gt;0")*SUMIFS(mi_calc!D:D,mi_calc!A:A,VLOOKUP(C518,mapping!$B$2:$C$18,2,0),mi_calc!B:B,F518,mi_calc!C:C,"average")/1000</f>
        <v>0</v>
      </c>
    </row>
    <row r="519" spans="1:9">
      <c r="A519">
        <v>2030</v>
      </c>
      <c r="B519" t="s">
        <v>33</v>
      </c>
      <c r="C519" t="s">
        <v>6</v>
      </c>
      <c r="D519" t="str">
        <f>VLOOKUP(C519,mapping!$B$2:$D$18,3,0)</f>
        <v>Coal</v>
      </c>
      <c r="E519" t="s">
        <v>74</v>
      </c>
      <c r="F519" t="s">
        <v>48</v>
      </c>
      <c r="G519" t="s">
        <v>77</v>
      </c>
      <c r="H519">
        <f>SUMIFS(multi_cap_new_annual_comb!F:F,multi_cap_new_annual_comb!A:A,A519,multi_cap_new_annual_comb!B:B,B519,multi_cap_new_annual_comb!C:C,C519,multi_cap_new_annual_comb!E:E,"average",multi_cap_new_annual_comb!F:F,"&gt;0")*SUMIFS(mi_calc!D:D,mi_calc!A:A,VLOOKUP(C519,mapping!$B$2:$C$18,2,0),mi_calc!B:B,F519,mi_calc!C:C,"average")/1000</f>
        <v>9.41388083344414E-5</v>
      </c>
      <c r="I519">
        <f>SUMIFS(multi_cap_new_annual_comb!G:G,multi_cap_new_annual_comb!A:A,A519,multi_cap_new_annual_comb!B:B,B519,multi_cap_new_annual_comb!C:C,C519,multi_cap_new_annual_comb!E:E,"average",multi_cap_new_annual_comb!G:G,"&gt;0")*SUMIFS(mi_calc!D:D,mi_calc!A:A,VLOOKUP(C519,mapping!$B$2:$C$18,2,0),mi_calc!B:B,F519,mi_calc!C:C,"average")/1000</f>
        <v>5.2299404307856151E-5</v>
      </c>
    </row>
    <row r="520" spans="1:9">
      <c r="A520">
        <v>2030</v>
      </c>
      <c r="B520" t="s">
        <v>33</v>
      </c>
      <c r="C520" t="s">
        <v>6</v>
      </c>
      <c r="D520" t="str">
        <f>VLOOKUP(C520,mapping!$B$2:$D$18,3,0)</f>
        <v>Coal</v>
      </c>
      <c r="E520" t="s">
        <v>74</v>
      </c>
      <c r="F520" t="s">
        <v>62</v>
      </c>
      <c r="G520" t="s">
        <v>77</v>
      </c>
      <c r="H520">
        <f>SUMIFS(multi_cap_new_annual_comb!F:F,multi_cap_new_annual_comb!A:A,A520,multi_cap_new_annual_comb!B:B,B520,multi_cap_new_annual_comb!C:C,C520,multi_cap_new_annual_comb!E:E,"average",multi_cap_new_annual_comb!F:F,"&gt;0")*SUMIFS(mi_calc!D:D,mi_calc!A:A,VLOOKUP(C520,mapping!$B$2:$C$18,2,0),mi_calc!B:B,F520,mi_calc!C:C,"average")/1000</f>
        <v>0</v>
      </c>
      <c r="I520">
        <f>SUMIFS(multi_cap_new_annual_comb!G:G,multi_cap_new_annual_comb!A:A,A520,multi_cap_new_annual_comb!B:B,B520,multi_cap_new_annual_comb!C:C,C520,multi_cap_new_annual_comb!E:E,"average",multi_cap_new_annual_comb!G:G,"&gt;0")*SUMIFS(mi_calc!D:D,mi_calc!A:A,VLOOKUP(C520,mapping!$B$2:$C$18,2,0),mi_calc!B:B,F520,mi_calc!C:C,"average")/1000</f>
        <v>0</v>
      </c>
    </row>
    <row r="521" spans="1:9">
      <c r="A521">
        <v>2030</v>
      </c>
      <c r="B521" t="s">
        <v>33</v>
      </c>
      <c r="C521" t="s">
        <v>6</v>
      </c>
      <c r="D521" t="str">
        <f>VLOOKUP(C521,mapping!$B$2:$D$18,3,0)</f>
        <v>Coal</v>
      </c>
      <c r="E521" t="s">
        <v>74</v>
      </c>
      <c r="F521" t="s">
        <v>63</v>
      </c>
      <c r="G521" t="s">
        <v>77</v>
      </c>
      <c r="H521">
        <f>SUMIFS(multi_cap_new_annual_comb!F:F,multi_cap_new_annual_comb!A:A,A521,multi_cap_new_annual_comb!B:B,B521,multi_cap_new_annual_comb!C:C,C521,multi_cap_new_annual_comb!E:E,"average",multi_cap_new_annual_comb!F:F,"&gt;0")*SUMIFS(mi_calc!D:D,mi_calc!A:A,VLOOKUP(C521,mapping!$B$2:$C$18,2,0),mi_calc!B:B,F521,mi_calc!C:C,"average")/1000</f>
        <v>0</v>
      </c>
      <c r="I521">
        <f>SUMIFS(multi_cap_new_annual_comb!G:G,multi_cap_new_annual_comb!A:A,A521,multi_cap_new_annual_comb!B:B,B521,multi_cap_new_annual_comb!C:C,C521,multi_cap_new_annual_comb!E:E,"average",multi_cap_new_annual_comb!G:G,"&gt;0")*SUMIFS(mi_calc!D:D,mi_calc!A:A,VLOOKUP(C521,mapping!$B$2:$C$18,2,0),mi_calc!B:B,F521,mi_calc!C:C,"average")/1000</f>
        <v>0</v>
      </c>
    </row>
    <row r="522" spans="1:9">
      <c r="A522">
        <v>2030</v>
      </c>
      <c r="B522" t="s">
        <v>33</v>
      </c>
      <c r="C522" t="s">
        <v>6</v>
      </c>
      <c r="D522" t="str">
        <f>VLOOKUP(C522,mapping!$B$2:$D$18,3,0)</f>
        <v>Coal</v>
      </c>
      <c r="E522" t="s">
        <v>74</v>
      </c>
      <c r="F522" t="s">
        <v>45</v>
      </c>
      <c r="G522" t="s">
        <v>77</v>
      </c>
      <c r="H522">
        <f>SUMIFS(multi_cap_new_annual_comb!F:F,multi_cap_new_annual_comb!A:A,A522,multi_cap_new_annual_comb!B:B,B522,multi_cap_new_annual_comb!C:C,C522,multi_cap_new_annual_comb!E:E,"average",multi_cap_new_annual_comb!F:F,"&gt;0")*SUMIFS(mi_calc!D:D,mi_calc!A:A,VLOOKUP(C522,mapping!$B$2:$C$18,2,0),mi_calc!B:B,F522,mi_calc!C:C,"average")/1000</f>
        <v>0</v>
      </c>
      <c r="I522">
        <f>SUMIFS(multi_cap_new_annual_comb!G:G,multi_cap_new_annual_comb!A:A,A522,multi_cap_new_annual_comb!B:B,B522,multi_cap_new_annual_comb!C:C,C522,multi_cap_new_annual_comb!E:E,"average",multi_cap_new_annual_comb!G:G,"&gt;0")*SUMIFS(mi_calc!D:D,mi_calc!A:A,VLOOKUP(C522,mapping!$B$2:$C$18,2,0),mi_calc!B:B,F522,mi_calc!C:C,"average")/1000</f>
        <v>0</v>
      </c>
    </row>
    <row r="523" spans="1:9">
      <c r="A523">
        <v>2030</v>
      </c>
      <c r="B523" t="s">
        <v>33</v>
      </c>
      <c r="C523" t="s">
        <v>6</v>
      </c>
      <c r="D523" t="str">
        <f>VLOOKUP(C523,mapping!$B$2:$D$18,3,0)</f>
        <v>Coal</v>
      </c>
      <c r="E523" t="s">
        <v>74</v>
      </c>
      <c r="F523" t="s">
        <v>58</v>
      </c>
      <c r="G523" t="s">
        <v>77</v>
      </c>
      <c r="H523">
        <f>SUMIFS(multi_cap_new_annual_comb!F:F,multi_cap_new_annual_comb!A:A,A523,multi_cap_new_annual_comb!B:B,B523,multi_cap_new_annual_comb!C:C,C523,multi_cap_new_annual_comb!E:E,"average",multi_cap_new_annual_comb!F:F,"&gt;0")*SUMIFS(mi_calc!D:D,mi_calc!A:A,VLOOKUP(C523,mapping!$B$2:$C$18,2,0),mi_calc!B:B,F523,mi_calc!C:C,"average")/1000</f>
        <v>0</v>
      </c>
      <c r="I523">
        <f>SUMIFS(multi_cap_new_annual_comb!G:G,multi_cap_new_annual_comb!A:A,A523,multi_cap_new_annual_comb!B:B,B523,multi_cap_new_annual_comb!C:C,C523,multi_cap_new_annual_comb!E:E,"average",multi_cap_new_annual_comb!G:G,"&gt;0")*SUMIFS(mi_calc!D:D,mi_calc!A:A,VLOOKUP(C523,mapping!$B$2:$C$18,2,0),mi_calc!B:B,F523,mi_calc!C:C,"average")/1000</f>
        <v>0</v>
      </c>
    </row>
    <row r="524" spans="1:9">
      <c r="A524">
        <v>2030</v>
      </c>
      <c r="B524" t="s">
        <v>33</v>
      </c>
      <c r="C524" t="s">
        <v>6</v>
      </c>
      <c r="D524" t="str">
        <f>VLOOKUP(C524,mapping!$B$2:$D$18,3,0)</f>
        <v>Coal</v>
      </c>
      <c r="E524" t="s">
        <v>74</v>
      </c>
      <c r="F524" t="s">
        <v>53</v>
      </c>
      <c r="G524" t="s">
        <v>77</v>
      </c>
      <c r="H524">
        <f>SUMIFS(multi_cap_new_annual_comb!F:F,multi_cap_new_annual_comb!A:A,A524,multi_cap_new_annual_comb!B:B,B524,multi_cap_new_annual_comb!C:C,C524,multi_cap_new_annual_comb!E:E,"average",multi_cap_new_annual_comb!F:F,"&gt;0")*SUMIFS(mi_calc!D:D,mi_calc!A:A,VLOOKUP(C524,mapping!$B$2:$C$18,2,0),mi_calc!B:B,F524,mi_calc!C:C,"average")/1000</f>
        <v>0.73783482194036587</v>
      </c>
      <c r="I524">
        <f>SUMIFS(multi_cap_new_annual_comb!G:G,multi_cap_new_annual_comb!A:A,A524,multi_cap_new_annual_comb!B:B,B524,multi_cap_new_annual_comb!C:C,C524,multi_cap_new_annual_comb!E:E,"average",multi_cap_new_annual_comb!G:G,"&gt;0")*SUMIFS(mi_calc!D:D,mi_calc!A:A,VLOOKUP(C524,mapping!$B$2:$C$18,2,0),mi_calc!B:B,F524,mi_calc!C:C,"average")/1000</f>
        <v>0.40990875440003222</v>
      </c>
    </row>
    <row r="525" spans="1:9">
      <c r="A525">
        <v>2030</v>
      </c>
      <c r="B525" t="s">
        <v>33</v>
      </c>
      <c r="C525" t="s">
        <v>6</v>
      </c>
      <c r="D525" t="str">
        <f>VLOOKUP(C525,mapping!$B$2:$D$18,3,0)</f>
        <v>Coal</v>
      </c>
      <c r="E525" t="s">
        <v>74</v>
      </c>
      <c r="F525" t="s">
        <v>64</v>
      </c>
      <c r="G525" t="s">
        <v>77</v>
      </c>
      <c r="H525">
        <f>SUMIFS(multi_cap_new_annual_comb!F:F,multi_cap_new_annual_comb!A:A,A525,multi_cap_new_annual_comb!B:B,B525,multi_cap_new_annual_comb!C:C,C525,multi_cap_new_annual_comb!E:E,"average",multi_cap_new_annual_comb!F:F,"&gt;0")*SUMIFS(mi_calc!D:D,mi_calc!A:A,VLOOKUP(C525,mapping!$B$2:$C$18,2,0),mi_calc!B:B,F525,mi_calc!C:C,"average")/1000</f>
        <v>0</v>
      </c>
      <c r="I525">
        <f>SUMIFS(multi_cap_new_annual_comb!G:G,multi_cap_new_annual_comb!A:A,A525,multi_cap_new_annual_comb!B:B,B525,multi_cap_new_annual_comb!C:C,C525,multi_cap_new_annual_comb!E:E,"average",multi_cap_new_annual_comb!G:G,"&gt;0")*SUMIFS(mi_calc!D:D,mi_calc!A:A,VLOOKUP(C525,mapping!$B$2:$C$18,2,0),mi_calc!B:B,F525,mi_calc!C:C,"average")/1000</f>
        <v>0</v>
      </c>
    </row>
    <row r="526" spans="1:9">
      <c r="A526">
        <v>2030</v>
      </c>
      <c r="B526" t="s">
        <v>33</v>
      </c>
      <c r="C526" t="s">
        <v>6</v>
      </c>
      <c r="D526" t="str">
        <f>VLOOKUP(C526,mapping!$B$2:$D$18,3,0)</f>
        <v>Coal</v>
      </c>
      <c r="E526" t="s">
        <v>74</v>
      </c>
      <c r="F526" t="s">
        <v>49</v>
      </c>
      <c r="G526" t="s">
        <v>77</v>
      </c>
      <c r="H526">
        <f>SUMIFS(multi_cap_new_annual_comb!F:F,multi_cap_new_annual_comb!A:A,A526,multi_cap_new_annual_comb!B:B,B526,multi_cap_new_annual_comb!C:C,C526,multi_cap_new_annual_comb!E:E,"average",multi_cap_new_annual_comb!F:F,"&gt;0")*SUMIFS(mi_calc!D:D,mi_calc!A:A,VLOOKUP(C526,mapping!$B$2:$C$18,2,0),mi_calc!B:B,F526,mi_calc!C:C,"average")/1000</f>
        <v>0</v>
      </c>
      <c r="I526">
        <f>SUMIFS(multi_cap_new_annual_comb!G:G,multi_cap_new_annual_comb!A:A,A526,multi_cap_new_annual_comb!B:B,B526,multi_cap_new_annual_comb!C:C,C526,multi_cap_new_annual_comb!E:E,"average",multi_cap_new_annual_comb!G:G,"&gt;0")*SUMIFS(mi_calc!D:D,mi_calc!A:A,VLOOKUP(C526,mapping!$B$2:$C$18,2,0),mi_calc!B:B,F526,mi_calc!C:C,"average")/1000</f>
        <v>0</v>
      </c>
    </row>
    <row r="527" spans="1:9">
      <c r="A527">
        <v>2030</v>
      </c>
      <c r="B527" t="s">
        <v>33</v>
      </c>
      <c r="C527" t="s">
        <v>6</v>
      </c>
      <c r="D527" t="str">
        <f>VLOOKUP(C527,mapping!$B$2:$D$18,3,0)</f>
        <v>Coal</v>
      </c>
      <c r="E527" t="s">
        <v>74</v>
      </c>
      <c r="F527" t="s">
        <v>65</v>
      </c>
      <c r="G527" t="s">
        <v>77</v>
      </c>
      <c r="H527">
        <f>SUMIFS(multi_cap_new_annual_comb!F:F,multi_cap_new_annual_comb!A:A,A527,multi_cap_new_annual_comb!B:B,B527,multi_cap_new_annual_comb!C:C,C527,multi_cap_new_annual_comb!E:E,"average",multi_cap_new_annual_comb!F:F,"&gt;0")*SUMIFS(mi_calc!D:D,mi_calc!A:A,VLOOKUP(C527,mapping!$B$2:$C$18,2,0),mi_calc!B:B,F527,mi_calc!C:C,"average")/1000</f>
        <v>0</v>
      </c>
      <c r="I527">
        <f>SUMIFS(multi_cap_new_annual_comb!G:G,multi_cap_new_annual_comb!A:A,A527,multi_cap_new_annual_comb!B:B,B527,multi_cap_new_annual_comb!C:C,C527,multi_cap_new_annual_comb!E:E,"average",multi_cap_new_annual_comb!G:G,"&gt;0")*SUMIFS(mi_calc!D:D,mi_calc!A:A,VLOOKUP(C527,mapping!$B$2:$C$18,2,0),mi_calc!B:B,F527,mi_calc!C:C,"average")/1000</f>
        <v>0</v>
      </c>
    </row>
    <row r="528" spans="1:9">
      <c r="A528">
        <v>2030</v>
      </c>
      <c r="B528" t="s">
        <v>33</v>
      </c>
      <c r="C528" t="s">
        <v>6</v>
      </c>
      <c r="D528" t="str">
        <f>VLOOKUP(C528,mapping!$B$2:$D$18,3,0)</f>
        <v>Coal</v>
      </c>
      <c r="E528" t="s">
        <v>74</v>
      </c>
      <c r="F528" t="s">
        <v>68</v>
      </c>
      <c r="G528" t="s">
        <v>77</v>
      </c>
      <c r="H528">
        <f>SUMIFS(multi_cap_new_annual_comb!F:F,multi_cap_new_annual_comb!A:A,A528,multi_cap_new_annual_comb!B:B,B528,multi_cap_new_annual_comb!C:C,C528,multi_cap_new_annual_comb!E:E,"average",multi_cap_new_annual_comb!F:F,"&gt;0")*SUMIFS(mi_calc!D:D,mi_calc!A:A,VLOOKUP(C528,mapping!$B$2:$C$18,2,0),mi_calc!B:B,F528,mi_calc!C:C,"average")/1000</f>
        <v>0</v>
      </c>
      <c r="I528">
        <f>SUMIFS(multi_cap_new_annual_comb!G:G,multi_cap_new_annual_comb!A:A,A528,multi_cap_new_annual_comb!B:B,B528,multi_cap_new_annual_comb!C:C,C528,multi_cap_new_annual_comb!E:E,"average",multi_cap_new_annual_comb!G:G,"&gt;0")*SUMIFS(mi_calc!D:D,mi_calc!A:A,VLOOKUP(C528,mapping!$B$2:$C$18,2,0),mi_calc!B:B,F528,mi_calc!C:C,"average")/1000</f>
        <v>0</v>
      </c>
    </row>
    <row r="529" spans="1:9">
      <c r="A529">
        <v>2030</v>
      </c>
      <c r="B529" t="s">
        <v>33</v>
      </c>
      <c r="C529" t="s">
        <v>6</v>
      </c>
      <c r="D529" t="str">
        <f>VLOOKUP(C529,mapping!$B$2:$D$18,3,0)</f>
        <v>Coal</v>
      </c>
      <c r="E529" t="s">
        <v>74</v>
      </c>
      <c r="F529" t="s">
        <v>57</v>
      </c>
      <c r="G529" t="s">
        <v>77</v>
      </c>
      <c r="H529">
        <f>SUMIFS(multi_cap_new_annual_comb!F:F,multi_cap_new_annual_comb!A:A,A529,multi_cap_new_annual_comb!B:B,B529,multi_cap_new_annual_comb!C:C,C529,multi_cap_new_annual_comb!E:E,"average",multi_cap_new_annual_comb!F:F,"&gt;0")*SUMIFS(mi_calc!D:D,mi_calc!A:A,VLOOKUP(C529,mapping!$B$2:$C$18,2,0),mi_calc!B:B,F529,mi_calc!C:C,"average")/1000</f>
        <v>0</v>
      </c>
      <c r="I529">
        <f>SUMIFS(multi_cap_new_annual_comb!G:G,multi_cap_new_annual_comb!A:A,A529,multi_cap_new_annual_comb!B:B,B529,multi_cap_new_annual_comb!C:C,C529,multi_cap_new_annual_comb!E:E,"average",multi_cap_new_annual_comb!G:G,"&gt;0")*SUMIFS(mi_calc!D:D,mi_calc!A:A,VLOOKUP(C529,mapping!$B$2:$C$18,2,0),mi_calc!B:B,F529,mi_calc!C:C,"average")/1000</f>
        <v>0</v>
      </c>
    </row>
    <row r="530" spans="1:9">
      <c r="A530">
        <v>2035</v>
      </c>
      <c r="B530" t="s">
        <v>21</v>
      </c>
      <c r="C530" t="s">
        <v>6</v>
      </c>
      <c r="D530" t="str">
        <f>VLOOKUP(C530,mapping!$B$2:$D$18,3,0)</f>
        <v>Coal</v>
      </c>
      <c r="E530" t="s">
        <v>74</v>
      </c>
      <c r="F530" t="s">
        <v>51</v>
      </c>
      <c r="G530" t="s">
        <v>77</v>
      </c>
      <c r="H530">
        <f>SUMIFS(multi_cap_new_annual_comb!F:F,multi_cap_new_annual_comb!A:A,A530,multi_cap_new_annual_comb!B:B,B530,multi_cap_new_annual_comb!C:C,C530,multi_cap_new_annual_comb!E:E,"average",multi_cap_new_annual_comb!F:F,"&gt;0")*SUMIFS(mi_calc!D:D,mi_calc!A:A,VLOOKUP(C530,mapping!$B$2:$C$18,2,0),mi_calc!B:B,F530,mi_calc!C:C,"average")/1000</f>
        <v>0.95462069383442905</v>
      </c>
      <c r="I530">
        <f>SUMIFS(multi_cap_new_annual_comb!G:G,multi_cap_new_annual_comb!A:A,A530,multi_cap_new_annual_comb!B:B,B530,multi_cap_new_annual_comb!C:C,C530,multi_cap_new_annual_comb!E:E,"average",multi_cap_new_annual_comb!G:G,"&gt;0")*SUMIFS(mi_calc!D:D,mi_calc!A:A,VLOOKUP(C530,mapping!$B$2:$C$18,2,0),mi_calc!B:B,F530,mi_calc!C:C,"average")/1000</f>
        <v>0.95462069383442905</v>
      </c>
    </row>
    <row r="531" spans="1:9">
      <c r="A531">
        <v>2035</v>
      </c>
      <c r="B531" t="s">
        <v>21</v>
      </c>
      <c r="C531" t="s">
        <v>6</v>
      </c>
      <c r="D531" t="str">
        <f>VLOOKUP(C531,mapping!$B$2:$D$18,3,0)</f>
        <v>Coal</v>
      </c>
      <c r="E531" t="s">
        <v>74</v>
      </c>
      <c r="F531" t="s">
        <v>66</v>
      </c>
      <c r="G531" t="s">
        <v>77</v>
      </c>
      <c r="H531">
        <f>SUMIFS(multi_cap_new_annual_comb!F:F,multi_cap_new_annual_comb!A:A,A531,multi_cap_new_annual_comb!B:B,B531,multi_cap_new_annual_comb!C:C,C531,multi_cap_new_annual_comb!E:E,"average",multi_cap_new_annual_comb!F:F,"&gt;0")*SUMIFS(mi_calc!D:D,mi_calc!A:A,VLOOKUP(C531,mapping!$B$2:$C$18,2,0),mi_calc!B:B,F531,mi_calc!C:C,"average")/1000</f>
        <v>0</v>
      </c>
      <c r="I531">
        <f>SUMIFS(multi_cap_new_annual_comb!G:G,multi_cap_new_annual_comb!A:A,A531,multi_cap_new_annual_comb!B:B,B531,multi_cap_new_annual_comb!C:C,C531,multi_cap_new_annual_comb!E:E,"average",multi_cap_new_annual_comb!G:G,"&gt;0")*SUMIFS(mi_calc!D:D,mi_calc!A:A,VLOOKUP(C531,mapping!$B$2:$C$18,2,0),mi_calc!B:B,F531,mi_calc!C:C,"average")/1000</f>
        <v>0</v>
      </c>
    </row>
    <row r="532" spans="1:9">
      <c r="A532">
        <v>2035</v>
      </c>
      <c r="B532" t="s">
        <v>21</v>
      </c>
      <c r="C532" t="s">
        <v>6</v>
      </c>
      <c r="D532" t="str">
        <f>VLOOKUP(C532,mapping!$B$2:$D$18,3,0)</f>
        <v>Coal</v>
      </c>
      <c r="E532" t="s">
        <v>74</v>
      </c>
      <c r="F532" t="s">
        <v>54</v>
      </c>
      <c r="G532" t="s">
        <v>77</v>
      </c>
      <c r="H532">
        <f>SUMIFS(multi_cap_new_annual_comb!F:F,multi_cap_new_annual_comb!A:A,A532,multi_cap_new_annual_comb!B:B,B532,multi_cap_new_annual_comb!C:C,C532,multi_cap_new_annual_comb!E:E,"average",multi_cap_new_annual_comb!F:F,"&gt;0")*SUMIFS(mi_calc!D:D,mi_calc!A:A,VLOOKUP(C532,mapping!$B$2:$C$18,2,0),mi_calc!B:B,F532,mi_calc!C:C,"average")/1000</f>
        <v>50.050176541974061</v>
      </c>
      <c r="I532">
        <f>SUMIFS(multi_cap_new_annual_comb!G:G,multi_cap_new_annual_comb!A:A,A532,multi_cap_new_annual_comb!B:B,B532,multi_cap_new_annual_comb!C:C,C532,multi_cap_new_annual_comb!E:E,"average",multi_cap_new_annual_comb!G:G,"&gt;0")*SUMIFS(mi_calc!D:D,mi_calc!A:A,VLOOKUP(C532,mapping!$B$2:$C$18,2,0),mi_calc!B:B,F532,mi_calc!C:C,"average")/1000</f>
        <v>50.050176541974061</v>
      </c>
    </row>
    <row r="533" spans="1:9">
      <c r="A533">
        <v>2035</v>
      </c>
      <c r="B533" t="s">
        <v>21</v>
      </c>
      <c r="C533" t="s">
        <v>6</v>
      </c>
      <c r="D533" t="str">
        <f>VLOOKUP(C533,mapping!$B$2:$D$18,3,0)</f>
        <v>Coal</v>
      </c>
      <c r="E533" t="s">
        <v>74</v>
      </c>
      <c r="F533" t="s">
        <v>46</v>
      </c>
      <c r="G533" t="s">
        <v>77</v>
      </c>
      <c r="H533">
        <f>SUMIFS(multi_cap_new_annual_comb!F:F,multi_cap_new_annual_comb!A:A,A533,multi_cap_new_annual_comb!B:B,B533,multi_cap_new_annual_comb!C:C,C533,multi_cap_new_annual_comb!E:E,"average",multi_cap_new_annual_comb!F:F,"&gt;0")*SUMIFS(mi_calc!D:D,mi_calc!A:A,VLOOKUP(C533,mapping!$B$2:$C$18,2,0),mi_calc!B:B,F533,mi_calc!C:C,"average")/1000</f>
        <v>0</v>
      </c>
      <c r="I533">
        <f>SUMIFS(multi_cap_new_annual_comb!G:G,multi_cap_new_annual_comb!A:A,A533,multi_cap_new_annual_comb!B:B,B533,multi_cap_new_annual_comb!C:C,C533,multi_cap_new_annual_comb!E:E,"average",multi_cap_new_annual_comb!G:G,"&gt;0")*SUMIFS(mi_calc!D:D,mi_calc!A:A,VLOOKUP(C533,mapping!$B$2:$C$18,2,0),mi_calc!B:B,F533,mi_calc!C:C,"average")/1000</f>
        <v>0</v>
      </c>
    </row>
    <row r="534" spans="1:9">
      <c r="A534">
        <v>2035</v>
      </c>
      <c r="B534" t="s">
        <v>21</v>
      </c>
      <c r="C534" t="s">
        <v>6</v>
      </c>
      <c r="D534" t="str">
        <f>VLOOKUP(C534,mapping!$B$2:$D$18,3,0)</f>
        <v>Coal</v>
      </c>
      <c r="E534" t="s">
        <v>74</v>
      </c>
      <c r="F534" t="s">
        <v>50</v>
      </c>
      <c r="G534" t="s">
        <v>77</v>
      </c>
      <c r="H534">
        <f>SUMIFS(multi_cap_new_annual_comb!F:F,multi_cap_new_annual_comb!A:A,A534,multi_cap_new_annual_comb!B:B,B534,multi_cap_new_annual_comb!C:C,C534,multi_cap_new_annual_comb!E:E,"average",multi_cap_new_annual_comb!F:F,"&gt;0")*SUMIFS(mi_calc!D:D,mi_calc!A:A,VLOOKUP(C534,mapping!$B$2:$C$18,2,0),mi_calc!B:B,F534,mi_calc!C:C,"average")/1000</f>
        <v>1.4237693058771883</v>
      </c>
      <c r="I534">
        <f>SUMIFS(multi_cap_new_annual_comb!G:G,multi_cap_new_annual_comb!A:A,A534,multi_cap_new_annual_comb!B:B,B534,multi_cap_new_annual_comb!C:C,C534,multi_cap_new_annual_comb!E:E,"average",multi_cap_new_annual_comb!G:G,"&gt;0")*SUMIFS(mi_calc!D:D,mi_calc!A:A,VLOOKUP(C534,mapping!$B$2:$C$18,2,0),mi_calc!B:B,F534,mi_calc!C:C,"average")/1000</f>
        <v>1.4237693058771883</v>
      </c>
    </row>
    <row r="535" spans="1:9">
      <c r="A535">
        <v>2035</v>
      </c>
      <c r="B535" t="s">
        <v>21</v>
      </c>
      <c r="C535" t="s">
        <v>6</v>
      </c>
      <c r="D535" t="str">
        <f>VLOOKUP(C535,mapping!$B$2:$D$18,3,0)</f>
        <v>Coal</v>
      </c>
      <c r="E535" t="s">
        <v>74</v>
      </c>
      <c r="F535" t="s">
        <v>61</v>
      </c>
      <c r="G535" t="s">
        <v>77</v>
      </c>
      <c r="H535">
        <f>SUMIFS(multi_cap_new_annual_comb!F:F,multi_cap_new_annual_comb!A:A,A535,multi_cap_new_annual_comb!B:B,B535,multi_cap_new_annual_comb!C:C,C535,multi_cap_new_annual_comb!E:E,"average",multi_cap_new_annual_comb!F:F,"&gt;0")*SUMIFS(mi_calc!D:D,mi_calc!A:A,VLOOKUP(C535,mapping!$B$2:$C$18,2,0),mi_calc!B:B,F535,mi_calc!C:C,"average")/1000</f>
        <v>0</v>
      </c>
      <c r="I535">
        <f>SUMIFS(multi_cap_new_annual_comb!G:G,multi_cap_new_annual_comb!A:A,A535,multi_cap_new_annual_comb!B:B,B535,multi_cap_new_annual_comb!C:C,C535,multi_cap_new_annual_comb!E:E,"average",multi_cap_new_annual_comb!G:G,"&gt;0")*SUMIFS(mi_calc!D:D,mi_calc!A:A,VLOOKUP(C535,mapping!$B$2:$C$18,2,0),mi_calc!B:B,F535,mi_calc!C:C,"average")/1000</f>
        <v>0</v>
      </c>
    </row>
    <row r="536" spans="1:9">
      <c r="A536">
        <v>2035</v>
      </c>
      <c r="B536" t="s">
        <v>21</v>
      </c>
      <c r="C536" t="s">
        <v>6</v>
      </c>
      <c r="D536" t="str">
        <f>VLOOKUP(C536,mapping!$B$2:$D$18,3,0)</f>
        <v>Coal</v>
      </c>
      <c r="E536" t="s">
        <v>74</v>
      </c>
      <c r="F536" t="s">
        <v>67</v>
      </c>
      <c r="G536" t="s">
        <v>77</v>
      </c>
      <c r="H536">
        <f>SUMIFS(multi_cap_new_annual_comb!F:F,multi_cap_new_annual_comb!A:A,A536,multi_cap_new_annual_comb!B:B,B536,multi_cap_new_annual_comb!C:C,C536,multi_cap_new_annual_comb!E:E,"average",multi_cap_new_annual_comb!F:F,"&gt;0")*SUMIFS(mi_calc!D:D,mi_calc!A:A,VLOOKUP(C536,mapping!$B$2:$C$18,2,0),mi_calc!B:B,F536,mi_calc!C:C,"average")/1000</f>
        <v>0</v>
      </c>
      <c r="I536">
        <f>SUMIFS(multi_cap_new_annual_comb!G:G,multi_cap_new_annual_comb!A:A,A536,multi_cap_new_annual_comb!B:B,B536,multi_cap_new_annual_comb!C:C,C536,multi_cap_new_annual_comb!E:E,"average",multi_cap_new_annual_comb!G:G,"&gt;0")*SUMIFS(mi_calc!D:D,mi_calc!A:A,VLOOKUP(C536,mapping!$B$2:$C$18,2,0),mi_calc!B:B,F536,mi_calc!C:C,"average")/1000</f>
        <v>0</v>
      </c>
    </row>
    <row r="537" spans="1:9">
      <c r="A537">
        <v>2035</v>
      </c>
      <c r="B537" t="s">
        <v>21</v>
      </c>
      <c r="C537" t="s">
        <v>6</v>
      </c>
      <c r="D537" t="str">
        <f>VLOOKUP(C537,mapping!$B$2:$D$18,3,0)</f>
        <v>Coal</v>
      </c>
      <c r="E537" t="s">
        <v>74</v>
      </c>
      <c r="F537" t="s">
        <v>52</v>
      </c>
      <c r="G537" t="s">
        <v>77</v>
      </c>
      <c r="H537">
        <f>SUMIFS(multi_cap_new_annual_comb!F:F,multi_cap_new_annual_comb!A:A,A537,multi_cap_new_annual_comb!B:B,B537,multi_cap_new_annual_comb!C:C,C537,multi_cap_new_annual_comb!E:E,"average",multi_cap_new_annual_comb!F:F,"&gt;0")*SUMIFS(mi_calc!D:D,mi_calc!A:A,VLOOKUP(C537,mapping!$B$2:$C$18,2,0),mi_calc!B:B,F537,mi_calc!C:C,"average")/1000</f>
        <v>0</v>
      </c>
      <c r="I537">
        <f>SUMIFS(multi_cap_new_annual_comb!G:G,multi_cap_new_annual_comb!A:A,A537,multi_cap_new_annual_comb!B:B,B537,multi_cap_new_annual_comb!C:C,C537,multi_cap_new_annual_comb!E:E,"average",multi_cap_new_annual_comb!G:G,"&gt;0")*SUMIFS(mi_calc!D:D,mi_calc!A:A,VLOOKUP(C537,mapping!$B$2:$C$18,2,0),mi_calc!B:B,F537,mi_calc!C:C,"average")/1000</f>
        <v>0</v>
      </c>
    </row>
    <row r="538" spans="1:9">
      <c r="A538">
        <v>2035</v>
      </c>
      <c r="B538" t="s">
        <v>21</v>
      </c>
      <c r="C538" t="s">
        <v>6</v>
      </c>
      <c r="D538" t="str">
        <f>VLOOKUP(C538,mapping!$B$2:$D$18,3,0)</f>
        <v>Coal</v>
      </c>
      <c r="E538" t="s">
        <v>74</v>
      </c>
      <c r="F538" t="s">
        <v>56</v>
      </c>
      <c r="G538" t="s">
        <v>77</v>
      </c>
      <c r="H538">
        <f>SUMIFS(multi_cap_new_annual_comb!F:F,multi_cap_new_annual_comb!A:A,A538,multi_cap_new_annual_comb!B:B,B538,multi_cap_new_annual_comb!C:C,C538,multi_cap_new_annual_comb!E:E,"average",multi_cap_new_annual_comb!F:F,"&gt;0")*SUMIFS(mi_calc!D:D,mi_calc!A:A,VLOOKUP(C538,mapping!$B$2:$C$18,2,0),mi_calc!B:B,F538,mi_calc!C:C,"average")/1000</f>
        <v>0</v>
      </c>
      <c r="I538">
        <f>SUMIFS(multi_cap_new_annual_comb!G:G,multi_cap_new_annual_comb!A:A,A538,multi_cap_new_annual_comb!B:B,B538,multi_cap_new_annual_comb!C:C,C538,multi_cap_new_annual_comb!E:E,"average",multi_cap_new_annual_comb!G:G,"&gt;0")*SUMIFS(mi_calc!D:D,mi_calc!A:A,VLOOKUP(C538,mapping!$B$2:$C$18,2,0),mi_calc!B:B,F538,mi_calc!C:C,"average")/1000</f>
        <v>0</v>
      </c>
    </row>
    <row r="539" spans="1:9">
      <c r="A539">
        <v>2035</v>
      </c>
      <c r="B539" t="s">
        <v>21</v>
      </c>
      <c r="C539" t="s">
        <v>6</v>
      </c>
      <c r="D539" t="str">
        <f>VLOOKUP(C539,mapping!$B$2:$D$18,3,0)</f>
        <v>Coal</v>
      </c>
      <c r="E539" t="s">
        <v>74</v>
      </c>
      <c r="F539" t="s">
        <v>59</v>
      </c>
      <c r="G539" t="s">
        <v>77</v>
      </c>
      <c r="H539">
        <f>SUMIFS(multi_cap_new_annual_comb!F:F,multi_cap_new_annual_comb!A:A,A539,multi_cap_new_annual_comb!B:B,B539,multi_cap_new_annual_comb!C:C,C539,multi_cap_new_annual_comb!E:E,"average",multi_cap_new_annual_comb!F:F,"&gt;0")*SUMIFS(mi_calc!D:D,mi_calc!A:A,VLOOKUP(C539,mapping!$B$2:$C$18,2,0),mi_calc!B:B,F539,mi_calc!C:C,"average")/1000</f>
        <v>0</v>
      </c>
      <c r="I539">
        <f>SUMIFS(multi_cap_new_annual_comb!G:G,multi_cap_new_annual_comb!A:A,A539,multi_cap_new_annual_comb!B:B,B539,multi_cap_new_annual_comb!C:C,C539,multi_cap_new_annual_comb!E:E,"average",multi_cap_new_annual_comb!G:G,"&gt;0")*SUMIFS(mi_calc!D:D,mi_calc!A:A,VLOOKUP(C539,mapping!$B$2:$C$18,2,0),mi_calc!B:B,F539,mi_calc!C:C,"average")/1000</f>
        <v>0</v>
      </c>
    </row>
    <row r="540" spans="1:9">
      <c r="A540">
        <v>2035</v>
      </c>
      <c r="B540" t="s">
        <v>21</v>
      </c>
      <c r="C540" t="s">
        <v>6</v>
      </c>
      <c r="D540" t="str">
        <f>VLOOKUP(C540,mapping!$B$2:$D$18,3,0)</f>
        <v>Coal</v>
      </c>
      <c r="E540" t="s">
        <v>74</v>
      </c>
      <c r="F540" t="s">
        <v>55</v>
      </c>
      <c r="G540" t="s">
        <v>77</v>
      </c>
      <c r="H540">
        <f>SUMIFS(multi_cap_new_annual_comb!F:F,multi_cap_new_annual_comb!A:A,A540,multi_cap_new_annual_comb!B:B,B540,multi_cap_new_annual_comb!C:C,C540,multi_cap_new_annual_comb!E:E,"average",multi_cap_new_annual_comb!F:F,"&gt;0")*SUMIFS(mi_calc!D:D,mi_calc!A:A,VLOOKUP(C540,mapping!$B$2:$C$18,2,0),mi_calc!B:B,F540,mi_calc!C:C,"average")/1000</f>
        <v>0.35065231312474276</v>
      </c>
      <c r="I540">
        <f>SUMIFS(multi_cap_new_annual_comb!G:G,multi_cap_new_annual_comb!A:A,A540,multi_cap_new_annual_comb!B:B,B540,multi_cap_new_annual_comb!C:C,C540,multi_cap_new_annual_comb!E:E,"average",multi_cap_new_annual_comb!G:G,"&gt;0")*SUMIFS(mi_calc!D:D,mi_calc!A:A,VLOOKUP(C540,mapping!$B$2:$C$18,2,0),mi_calc!B:B,F540,mi_calc!C:C,"average")/1000</f>
        <v>0.35065231312474276</v>
      </c>
    </row>
    <row r="541" spans="1:9">
      <c r="A541">
        <v>2035</v>
      </c>
      <c r="B541" t="s">
        <v>21</v>
      </c>
      <c r="C541" t="s">
        <v>6</v>
      </c>
      <c r="D541" t="str">
        <f>VLOOKUP(C541,mapping!$B$2:$D$18,3,0)</f>
        <v>Coal</v>
      </c>
      <c r="E541" t="s">
        <v>74</v>
      </c>
      <c r="F541" t="s">
        <v>47</v>
      </c>
      <c r="G541" t="s">
        <v>77</v>
      </c>
      <c r="H541">
        <f>SUMIFS(multi_cap_new_annual_comb!F:F,multi_cap_new_annual_comb!A:A,A541,multi_cap_new_annual_comb!B:B,B541,multi_cap_new_annual_comb!C:C,C541,multi_cap_new_annual_comb!E:E,"average",multi_cap_new_annual_comb!F:F,"&gt;0")*SUMIFS(mi_calc!D:D,mi_calc!A:A,VLOOKUP(C541,mapping!$B$2:$C$18,2,0),mi_calc!B:B,F541,mi_calc!C:C,"average")/1000</f>
        <v>0</v>
      </c>
      <c r="I541">
        <f>SUMIFS(multi_cap_new_annual_comb!G:G,multi_cap_new_annual_comb!A:A,A541,multi_cap_new_annual_comb!B:B,B541,multi_cap_new_annual_comb!C:C,C541,multi_cap_new_annual_comb!E:E,"average",multi_cap_new_annual_comb!G:G,"&gt;0")*SUMIFS(mi_calc!D:D,mi_calc!A:A,VLOOKUP(C541,mapping!$B$2:$C$18,2,0),mi_calc!B:B,F541,mi_calc!C:C,"average")/1000</f>
        <v>0</v>
      </c>
    </row>
    <row r="542" spans="1:9">
      <c r="A542">
        <v>2035</v>
      </c>
      <c r="B542" t="s">
        <v>21</v>
      </c>
      <c r="C542" t="s">
        <v>6</v>
      </c>
      <c r="D542" t="str">
        <f>VLOOKUP(C542,mapping!$B$2:$D$18,3,0)</f>
        <v>Coal</v>
      </c>
      <c r="E542" t="s">
        <v>74</v>
      </c>
      <c r="F542" t="s">
        <v>60</v>
      </c>
      <c r="G542" t="s">
        <v>77</v>
      </c>
      <c r="H542">
        <f>SUMIFS(multi_cap_new_annual_comb!F:F,multi_cap_new_annual_comb!A:A,A542,multi_cap_new_annual_comb!B:B,B542,multi_cap_new_annual_comb!C:C,C542,multi_cap_new_annual_comb!E:E,"average",multi_cap_new_annual_comb!F:F,"&gt;0")*SUMIFS(mi_calc!D:D,mi_calc!A:A,VLOOKUP(C542,mapping!$B$2:$C$18,2,0),mi_calc!B:B,F542,mi_calc!C:C,"average")/1000</f>
        <v>0</v>
      </c>
      <c r="I542">
        <f>SUMIFS(multi_cap_new_annual_comb!G:G,multi_cap_new_annual_comb!A:A,A542,multi_cap_new_annual_comb!B:B,B542,multi_cap_new_annual_comb!C:C,C542,multi_cap_new_annual_comb!E:E,"average",multi_cap_new_annual_comb!G:G,"&gt;0")*SUMIFS(mi_calc!D:D,mi_calc!A:A,VLOOKUP(C542,mapping!$B$2:$C$18,2,0),mi_calc!B:B,F542,mi_calc!C:C,"average")/1000</f>
        <v>0</v>
      </c>
    </row>
    <row r="543" spans="1:9">
      <c r="A543">
        <v>2035</v>
      </c>
      <c r="B543" t="s">
        <v>21</v>
      </c>
      <c r="C543" t="s">
        <v>6</v>
      </c>
      <c r="D543" t="str">
        <f>VLOOKUP(C543,mapping!$B$2:$D$18,3,0)</f>
        <v>Coal</v>
      </c>
      <c r="E543" t="s">
        <v>74</v>
      </c>
      <c r="F543" t="s">
        <v>48</v>
      </c>
      <c r="G543" t="s">
        <v>77</v>
      </c>
      <c r="H543">
        <f>SUMIFS(multi_cap_new_annual_comb!F:F,multi_cap_new_annual_comb!A:A,A543,multi_cap_new_annual_comb!B:B,B543,multi_cap_new_annual_comb!C:C,C543,multi_cap_new_annual_comb!E:E,"average",multi_cap_new_annual_comb!F:F,"&gt;0")*SUMIFS(mi_calc!D:D,mi_calc!A:A,VLOOKUP(C543,mapping!$B$2:$C$18,2,0),mi_calc!B:B,F543,mi_calc!C:C,"average")/1000</f>
        <v>2.337682087498285E-2</v>
      </c>
      <c r="I543">
        <f>SUMIFS(multi_cap_new_annual_comb!G:G,multi_cap_new_annual_comb!A:A,A543,multi_cap_new_annual_comb!B:B,B543,multi_cap_new_annual_comb!C:C,C543,multi_cap_new_annual_comb!E:E,"average",multi_cap_new_annual_comb!G:G,"&gt;0")*SUMIFS(mi_calc!D:D,mi_calc!A:A,VLOOKUP(C543,mapping!$B$2:$C$18,2,0),mi_calc!B:B,F543,mi_calc!C:C,"average")/1000</f>
        <v>2.337682087498285E-2</v>
      </c>
    </row>
    <row r="544" spans="1:9">
      <c r="A544">
        <v>2035</v>
      </c>
      <c r="B544" t="s">
        <v>21</v>
      </c>
      <c r="C544" t="s">
        <v>6</v>
      </c>
      <c r="D544" t="str">
        <f>VLOOKUP(C544,mapping!$B$2:$D$18,3,0)</f>
        <v>Coal</v>
      </c>
      <c r="E544" t="s">
        <v>74</v>
      </c>
      <c r="F544" t="s">
        <v>62</v>
      </c>
      <c r="G544" t="s">
        <v>77</v>
      </c>
      <c r="H544">
        <f>SUMIFS(multi_cap_new_annual_comb!F:F,multi_cap_new_annual_comb!A:A,A544,multi_cap_new_annual_comb!B:B,B544,multi_cap_new_annual_comb!C:C,C544,multi_cap_new_annual_comb!E:E,"average",multi_cap_new_annual_comb!F:F,"&gt;0")*SUMIFS(mi_calc!D:D,mi_calc!A:A,VLOOKUP(C544,mapping!$B$2:$C$18,2,0),mi_calc!B:B,F544,mi_calc!C:C,"average")/1000</f>
        <v>0</v>
      </c>
      <c r="I544">
        <f>SUMIFS(multi_cap_new_annual_comb!G:G,multi_cap_new_annual_comb!A:A,A544,multi_cap_new_annual_comb!B:B,B544,multi_cap_new_annual_comb!C:C,C544,multi_cap_new_annual_comb!E:E,"average",multi_cap_new_annual_comb!G:G,"&gt;0")*SUMIFS(mi_calc!D:D,mi_calc!A:A,VLOOKUP(C544,mapping!$B$2:$C$18,2,0),mi_calc!B:B,F544,mi_calc!C:C,"average")/1000</f>
        <v>0</v>
      </c>
    </row>
    <row r="545" spans="1:9">
      <c r="A545">
        <v>2035</v>
      </c>
      <c r="B545" t="s">
        <v>21</v>
      </c>
      <c r="C545" t="s">
        <v>6</v>
      </c>
      <c r="D545" t="str">
        <f>VLOOKUP(C545,mapping!$B$2:$D$18,3,0)</f>
        <v>Coal</v>
      </c>
      <c r="E545" t="s">
        <v>74</v>
      </c>
      <c r="F545" t="s">
        <v>63</v>
      </c>
      <c r="G545" t="s">
        <v>77</v>
      </c>
      <c r="H545">
        <f>SUMIFS(multi_cap_new_annual_comb!F:F,multi_cap_new_annual_comb!A:A,A545,multi_cap_new_annual_comb!B:B,B545,multi_cap_new_annual_comb!C:C,C545,multi_cap_new_annual_comb!E:E,"average",multi_cap_new_annual_comb!F:F,"&gt;0")*SUMIFS(mi_calc!D:D,mi_calc!A:A,VLOOKUP(C545,mapping!$B$2:$C$18,2,0),mi_calc!B:B,F545,mi_calc!C:C,"average")/1000</f>
        <v>0</v>
      </c>
      <c r="I545">
        <f>SUMIFS(multi_cap_new_annual_comb!G:G,multi_cap_new_annual_comb!A:A,A545,multi_cap_new_annual_comb!B:B,B545,multi_cap_new_annual_comb!C:C,C545,multi_cap_new_annual_comb!E:E,"average",multi_cap_new_annual_comb!G:G,"&gt;0")*SUMIFS(mi_calc!D:D,mi_calc!A:A,VLOOKUP(C545,mapping!$B$2:$C$18,2,0),mi_calc!B:B,F545,mi_calc!C:C,"average")/1000</f>
        <v>0</v>
      </c>
    </row>
    <row r="546" spans="1:9">
      <c r="A546">
        <v>2035</v>
      </c>
      <c r="B546" t="s">
        <v>21</v>
      </c>
      <c r="C546" t="s">
        <v>6</v>
      </c>
      <c r="D546" t="str">
        <f>VLOOKUP(C546,mapping!$B$2:$D$18,3,0)</f>
        <v>Coal</v>
      </c>
      <c r="E546" t="s">
        <v>74</v>
      </c>
      <c r="F546" t="s">
        <v>45</v>
      </c>
      <c r="G546" t="s">
        <v>77</v>
      </c>
      <c r="H546">
        <f>SUMIFS(multi_cap_new_annual_comb!F:F,multi_cap_new_annual_comb!A:A,A546,multi_cap_new_annual_comb!B:B,B546,multi_cap_new_annual_comb!C:C,C546,multi_cap_new_annual_comb!E:E,"average",multi_cap_new_annual_comb!F:F,"&gt;0")*SUMIFS(mi_calc!D:D,mi_calc!A:A,VLOOKUP(C546,mapping!$B$2:$C$18,2,0),mi_calc!B:B,F546,mi_calc!C:C,"average")/1000</f>
        <v>0</v>
      </c>
      <c r="I546">
        <f>SUMIFS(multi_cap_new_annual_comb!G:G,multi_cap_new_annual_comb!A:A,A546,multi_cap_new_annual_comb!B:B,B546,multi_cap_new_annual_comb!C:C,C546,multi_cap_new_annual_comb!E:E,"average",multi_cap_new_annual_comb!G:G,"&gt;0")*SUMIFS(mi_calc!D:D,mi_calc!A:A,VLOOKUP(C546,mapping!$B$2:$C$18,2,0),mi_calc!B:B,F546,mi_calc!C:C,"average")/1000</f>
        <v>0</v>
      </c>
    </row>
    <row r="547" spans="1:9">
      <c r="A547">
        <v>2035</v>
      </c>
      <c r="B547" t="s">
        <v>21</v>
      </c>
      <c r="C547" t="s">
        <v>6</v>
      </c>
      <c r="D547" t="str">
        <f>VLOOKUP(C547,mapping!$B$2:$D$18,3,0)</f>
        <v>Coal</v>
      </c>
      <c r="E547" t="s">
        <v>74</v>
      </c>
      <c r="F547" t="s">
        <v>58</v>
      </c>
      <c r="G547" t="s">
        <v>77</v>
      </c>
      <c r="H547">
        <f>SUMIFS(multi_cap_new_annual_comb!F:F,multi_cap_new_annual_comb!A:A,A547,multi_cap_new_annual_comb!B:B,B547,multi_cap_new_annual_comb!C:C,C547,multi_cap_new_annual_comb!E:E,"average",multi_cap_new_annual_comb!F:F,"&gt;0")*SUMIFS(mi_calc!D:D,mi_calc!A:A,VLOOKUP(C547,mapping!$B$2:$C$18,2,0),mi_calc!B:B,F547,mi_calc!C:C,"average")/1000</f>
        <v>0</v>
      </c>
      <c r="I547">
        <f>SUMIFS(multi_cap_new_annual_comb!G:G,multi_cap_new_annual_comb!A:A,A547,multi_cap_new_annual_comb!B:B,B547,multi_cap_new_annual_comb!C:C,C547,multi_cap_new_annual_comb!E:E,"average",multi_cap_new_annual_comb!G:G,"&gt;0")*SUMIFS(mi_calc!D:D,mi_calc!A:A,VLOOKUP(C547,mapping!$B$2:$C$18,2,0),mi_calc!B:B,F547,mi_calc!C:C,"average")/1000</f>
        <v>0</v>
      </c>
    </row>
    <row r="548" spans="1:9">
      <c r="A548">
        <v>2035</v>
      </c>
      <c r="B548" t="s">
        <v>21</v>
      </c>
      <c r="C548" t="s">
        <v>6</v>
      </c>
      <c r="D548" t="str">
        <f>VLOOKUP(C548,mapping!$B$2:$D$18,3,0)</f>
        <v>Coal</v>
      </c>
      <c r="E548" t="s">
        <v>74</v>
      </c>
      <c r="F548" t="s">
        <v>53</v>
      </c>
      <c r="G548" t="s">
        <v>77</v>
      </c>
      <c r="H548">
        <f>SUMIFS(multi_cap_new_annual_comb!F:F,multi_cap_new_annual_comb!A:A,A548,multi_cap_new_annual_comb!B:B,B548,multi_cap_new_annual_comb!C:C,C548,multi_cap_new_annual_comb!E:E,"average",multi_cap_new_annual_comb!F:F,"&gt;0")*SUMIFS(mi_calc!D:D,mi_calc!A:A,VLOOKUP(C548,mapping!$B$2:$C$18,2,0),mi_calc!B:B,F548,mi_calc!C:C,"average")/1000</f>
        <v>183.22127476426107</v>
      </c>
      <c r="I548">
        <f>SUMIFS(multi_cap_new_annual_comb!G:G,multi_cap_new_annual_comb!A:A,A548,multi_cap_new_annual_comb!B:B,B548,multi_cap_new_annual_comb!C:C,C548,multi_cap_new_annual_comb!E:E,"average",multi_cap_new_annual_comb!G:G,"&gt;0")*SUMIFS(mi_calc!D:D,mi_calc!A:A,VLOOKUP(C548,mapping!$B$2:$C$18,2,0),mi_calc!B:B,F548,mi_calc!C:C,"average")/1000</f>
        <v>183.22127476426107</v>
      </c>
    </row>
    <row r="549" spans="1:9">
      <c r="A549">
        <v>2035</v>
      </c>
      <c r="B549" t="s">
        <v>21</v>
      </c>
      <c r="C549" t="s">
        <v>6</v>
      </c>
      <c r="D549" t="str">
        <f>VLOOKUP(C549,mapping!$B$2:$D$18,3,0)</f>
        <v>Coal</v>
      </c>
      <c r="E549" t="s">
        <v>74</v>
      </c>
      <c r="F549" t="s">
        <v>64</v>
      </c>
      <c r="G549" t="s">
        <v>77</v>
      </c>
      <c r="H549">
        <f>SUMIFS(multi_cap_new_annual_comb!F:F,multi_cap_new_annual_comb!A:A,A549,multi_cap_new_annual_comb!B:B,B549,multi_cap_new_annual_comb!C:C,C549,multi_cap_new_annual_comb!E:E,"average",multi_cap_new_annual_comb!F:F,"&gt;0")*SUMIFS(mi_calc!D:D,mi_calc!A:A,VLOOKUP(C549,mapping!$B$2:$C$18,2,0),mi_calc!B:B,F549,mi_calc!C:C,"average")/1000</f>
        <v>0</v>
      </c>
      <c r="I549">
        <f>SUMIFS(multi_cap_new_annual_comb!G:G,multi_cap_new_annual_comb!A:A,A549,multi_cap_new_annual_comb!B:B,B549,multi_cap_new_annual_comb!C:C,C549,multi_cap_new_annual_comb!E:E,"average",multi_cap_new_annual_comb!G:G,"&gt;0")*SUMIFS(mi_calc!D:D,mi_calc!A:A,VLOOKUP(C549,mapping!$B$2:$C$18,2,0),mi_calc!B:B,F549,mi_calc!C:C,"average")/1000</f>
        <v>0</v>
      </c>
    </row>
    <row r="550" spans="1:9">
      <c r="A550">
        <v>2035</v>
      </c>
      <c r="B550" t="s">
        <v>21</v>
      </c>
      <c r="C550" t="s">
        <v>6</v>
      </c>
      <c r="D550" t="str">
        <f>VLOOKUP(C550,mapping!$B$2:$D$18,3,0)</f>
        <v>Coal</v>
      </c>
      <c r="E550" t="s">
        <v>74</v>
      </c>
      <c r="F550" t="s">
        <v>49</v>
      </c>
      <c r="G550" t="s">
        <v>77</v>
      </c>
      <c r="H550">
        <f>SUMIFS(multi_cap_new_annual_comb!F:F,multi_cap_new_annual_comb!A:A,A550,multi_cap_new_annual_comb!B:B,B550,multi_cap_new_annual_comb!C:C,C550,multi_cap_new_annual_comb!E:E,"average",multi_cap_new_annual_comb!F:F,"&gt;0")*SUMIFS(mi_calc!D:D,mi_calc!A:A,VLOOKUP(C550,mapping!$B$2:$C$18,2,0),mi_calc!B:B,F550,mi_calc!C:C,"average")/1000</f>
        <v>0</v>
      </c>
      <c r="I550">
        <f>SUMIFS(multi_cap_new_annual_comb!G:G,multi_cap_new_annual_comb!A:A,A550,multi_cap_new_annual_comb!B:B,B550,multi_cap_new_annual_comb!C:C,C550,multi_cap_new_annual_comb!E:E,"average",multi_cap_new_annual_comb!G:G,"&gt;0")*SUMIFS(mi_calc!D:D,mi_calc!A:A,VLOOKUP(C550,mapping!$B$2:$C$18,2,0),mi_calc!B:B,F550,mi_calc!C:C,"average")/1000</f>
        <v>0</v>
      </c>
    </row>
    <row r="551" spans="1:9">
      <c r="A551">
        <v>2035</v>
      </c>
      <c r="B551" t="s">
        <v>21</v>
      </c>
      <c r="C551" t="s">
        <v>6</v>
      </c>
      <c r="D551" t="str">
        <f>VLOOKUP(C551,mapping!$B$2:$D$18,3,0)</f>
        <v>Coal</v>
      </c>
      <c r="E551" t="s">
        <v>74</v>
      </c>
      <c r="F551" t="s">
        <v>65</v>
      </c>
      <c r="G551" t="s">
        <v>77</v>
      </c>
      <c r="H551">
        <f>SUMIFS(multi_cap_new_annual_comb!F:F,multi_cap_new_annual_comb!A:A,A551,multi_cap_new_annual_comb!B:B,B551,multi_cap_new_annual_comb!C:C,C551,multi_cap_new_annual_comb!E:E,"average",multi_cap_new_annual_comb!F:F,"&gt;0")*SUMIFS(mi_calc!D:D,mi_calc!A:A,VLOOKUP(C551,mapping!$B$2:$C$18,2,0),mi_calc!B:B,F551,mi_calc!C:C,"average")/1000</f>
        <v>0</v>
      </c>
      <c r="I551">
        <f>SUMIFS(multi_cap_new_annual_comb!G:G,multi_cap_new_annual_comb!A:A,A551,multi_cap_new_annual_comb!B:B,B551,multi_cap_new_annual_comb!C:C,C551,multi_cap_new_annual_comb!E:E,"average",multi_cap_new_annual_comb!G:G,"&gt;0")*SUMIFS(mi_calc!D:D,mi_calc!A:A,VLOOKUP(C551,mapping!$B$2:$C$18,2,0),mi_calc!B:B,F551,mi_calc!C:C,"average")/1000</f>
        <v>0</v>
      </c>
    </row>
    <row r="552" spans="1:9">
      <c r="A552">
        <v>2035</v>
      </c>
      <c r="B552" t="s">
        <v>21</v>
      </c>
      <c r="C552" t="s">
        <v>6</v>
      </c>
      <c r="D552" t="str">
        <f>VLOOKUP(C552,mapping!$B$2:$D$18,3,0)</f>
        <v>Coal</v>
      </c>
      <c r="E552" t="s">
        <v>74</v>
      </c>
      <c r="F552" t="s">
        <v>68</v>
      </c>
      <c r="G552" t="s">
        <v>77</v>
      </c>
      <c r="H552">
        <f>SUMIFS(multi_cap_new_annual_comb!F:F,multi_cap_new_annual_comb!A:A,A552,multi_cap_new_annual_comb!B:B,B552,multi_cap_new_annual_comb!C:C,C552,multi_cap_new_annual_comb!E:E,"average",multi_cap_new_annual_comb!F:F,"&gt;0")*SUMIFS(mi_calc!D:D,mi_calc!A:A,VLOOKUP(C552,mapping!$B$2:$C$18,2,0),mi_calc!B:B,F552,mi_calc!C:C,"average")/1000</f>
        <v>0</v>
      </c>
      <c r="I552">
        <f>SUMIFS(multi_cap_new_annual_comb!G:G,multi_cap_new_annual_comb!A:A,A552,multi_cap_new_annual_comb!B:B,B552,multi_cap_new_annual_comb!C:C,C552,multi_cap_new_annual_comb!E:E,"average",multi_cap_new_annual_comb!G:G,"&gt;0")*SUMIFS(mi_calc!D:D,mi_calc!A:A,VLOOKUP(C552,mapping!$B$2:$C$18,2,0),mi_calc!B:B,F552,mi_calc!C:C,"average")/1000</f>
        <v>0</v>
      </c>
    </row>
    <row r="553" spans="1:9">
      <c r="A553">
        <v>2035</v>
      </c>
      <c r="B553" t="s">
        <v>21</v>
      </c>
      <c r="C553" t="s">
        <v>6</v>
      </c>
      <c r="D553" t="str">
        <f>VLOOKUP(C553,mapping!$B$2:$D$18,3,0)</f>
        <v>Coal</v>
      </c>
      <c r="E553" t="s">
        <v>74</v>
      </c>
      <c r="F553" t="s">
        <v>57</v>
      </c>
      <c r="G553" t="s">
        <v>77</v>
      </c>
      <c r="H553">
        <f>SUMIFS(multi_cap_new_annual_comb!F:F,multi_cap_new_annual_comb!A:A,A553,multi_cap_new_annual_comb!B:B,B553,multi_cap_new_annual_comb!C:C,C553,multi_cap_new_annual_comb!E:E,"average",multi_cap_new_annual_comb!F:F,"&gt;0")*SUMIFS(mi_calc!D:D,mi_calc!A:A,VLOOKUP(C553,mapping!$B$2:$C$18,2,0),mi_calc!B:B,F553,mi_calc!C:C,"average")/1000</f>
        <v>0</v>
      </c>
      <c r="I553">
        <f>SUMIFS(multi_cap_new_annual_comb!G:G,multi_cap_new_annual_comb!A:A,A553,multi_cap_new_annual_comb!B:B,B553,multi_cap_new_annual_comb!C:C,C553,multi_cap_new_annual_comb!E:E,"average",multi_cap_new_annual_comb!G:G,"&gt;0")*SUMIFS(mi_calc!D:D,mi_calc!A:A,VLOOKUP(C553,mapping!$B$2:$C$18,2,0),mi_calc!B:B,F553,mi_calc!C:C,"average")/1000</f>
        <v>0</v>
      </c>
    </row>
    <row r="554" spans="1:9">
      <c r="A554">
        <v>2035</v>
      </c>
      <c r="B554" t="s">
        <v>33</v>
      </c>
      <c r="C554" t="s">
        <v>6</v>
      </c>
      <c r="D554" t="str">
        <f>VLOOKUP(C554,mapping!$B$2:$D$18,3,0)</f>
        <v>Coal</v>
      </c>
      <c r="E554" t="s">
        <v>74</v>
      </c>
      <c r="F554" t="s">
        <v>51</v>
      </c>
      <c r="G554" t="s">
        <v>77</v>
      </c>
      <c r="H554">
        <f>SUMIFS(multi_cap_new_annual_comb!F:F,multi_cap_new_annual_comb!A:A,A554,multi_cap_new_annual_comb!B:B,B554,multi_cap_new_annual_comb!C:C,C554,multi_cap_new_annual_comb!E:E,"average",multi_cap_new_annual_comb!F:F,"&gt;0")*SUMIFS(mi_calc!D:D,mi_calc!A:A,VLOOKUP(C554,mapping!$B$2:$C$18,2,0),mi_calc!B:B,F554,mi_calc!C:C,"average")/1000</f>
        <v>1.290033094944102E-2</v>
      </c>
      <c r="I554">
        <f>SUMIFS(multi_cap_new_annual_comb!G:G,multi_cap_new_annual_comb!A:A,A554,multi_cap_new_annual_comb!B:B,B554,multi_cap_new_annual_comb!C:C,C554,multi_cap_new_annual_comb!E:E,"average",multi_cap_new_annual_comb!G:G,"&gt;0")*SUMIFS(mi_calc!D:D,mi_calc!A:A,VLOOKUP(C554,mapping!$B$2:$C$18,2,0),mi_calc!B:B,F554,mi_calc!C:C,"average")/1000</f>
        <v>1.290033094944102E-2</v>
      </c>
    </row>
    <row r="555" spans="1:9">
      <c r="A555">
        <v>2035</v>
      </c>
      <c r="B555" t="s">
        <v>33</v>
      </c>
      <c r="C555" t="s">
        <v>6</v>
      </c>
      <c r="D555" t="str">
        <f>VLOOKUP(C555,mapping!$B$2:$D$18,3,0)</f>
        <v>Coal</v>
      </c>
      <c r="E555" t="s">
        <v>74</v>
      </c>
      <c r="F555" t="s">
        <v>66</v>
      </c>
      <c r="G555" t="s">
        <v>77</v>
      </c>
      <c r="H555">
        <f>SUMIFS(multi_cap_new_annual_comb!F:F,multi_cap_new_annual_comb!A:A,A555,multi_cap_new_annual_comb!B:B,B555,multi_cap_new_annual_comb!C:C,C555,multi_cap_new_annual_comb!E:E,"average",multi_cap_new_annual_comb!F:F,"&gt;0")*SUMIFS(mi_calc!D:D,mi_calc!A:A,VLOOKUP(C555,mapping!$B$2:$C$18,2,0),mi_calc!B:B,F555,mi_calc!C:C,"average")/1000</f>
        <v>0</v>
      </c>
      <c r="I555">
        <f>SUMIFS(multi_cap_new_annual_comb!G:G,multi_cap_new_annual_comb!A:A,A555,multi_cap_new_annual_comb!B:B,B555,multi_cap_new_annual_comb!C:C,C555,multi_cap_new_annual_comb!E:E,"average",multi_cap_new_annual_comb!G:G,"&gt;0")*SUMIFS(mi_calc!D:D,mi_calc!A:A,VLOOKUP(C555,mapping!$B$2:$C$18,2,0),mi_calc!B:B,F555,mi_calc!C:C,"average")/1000</f>
        <v>0</v>
      </c>
    </row>
    <row r="556" spans="1:9">
      <c r="A556">
        <v>2035</v>
      </c>
      <c r="B556" t="s">
        <v>33</v>
      </c>
      <c r="C556" t="s">
        <v>6</v>
      </c>
      <c r="D556" t="str">
        <f>VLOOKUP(C556,mapping!$B$2:$D$18,3,0)</f>
        <v>Coal</v>
      </c>
      <c r="E556" t="s">
        <v>74</v>
      </c>
      <c r="F556" t="s">
        <v>54</v>
      </c>
      <c r="G556" t="s">
        <v>77</v>
      </c>
      <c r="H556">
        <f>SUMIFS(multi_cap_new_annual_comb!F:F,multi_cap_new_annual_comb!A:A,A556,multi_cap_new_annual_comb!B:B,B556,multi_cap_new_annual_comb!C:C,C556,multi_cap_new_annual_comb!E:E,"average",multi_cap_new_annual_comb!F:F,"&gt;0")*SUMIFS(mi_calc!D:D,mi_calc!A:A,VLOOKUP(C556,mapping!$B$2:$C$18,2,0),mi_calc!B:B,F556,mi_calc!C:C,"average")/1000</f>
        <v>0.67635642684004071</v>
      </c>
      <c r="I556">
        <f>SUMIFS(multi_cap_new_annual_comb!G:G,multi_cap_new_annual_comb!A:A,A556,multi_cap_new_annual_comb!B:B,B556,multi_cap_new_annual_comb!C:C,C556,multi_cap_new_annual_comb!E:E,"average",multi_cap_new_annual_comb!G:G,"&gt;0")*SUMIFS(mi_calc!D:D,mi_calc!A:A,VLOOKUP(C556,mapping!$B$2:$C$18,2,0),mi_calc!B:B,F556,mi_calc!C:C,"average")/1000</f>
        <v>0.67635642684004071</v>
      </c>
    </row>
    <row r="557" spans="1:9">
      <c r="A557">
        <v>2035</v>
      </c>
      <c r="B557" t="s">
        <v>33</v>
      </c>
      <c r="C557" t="s">
        <v>6</v>
      </c>
      <c r="D557" t="str">
        <f>VLOOKUP(C557,mapping!$B$2:$D$18,3,0)</f>
        <v>Coal</v>
      </c>
      <c r="E557" t="s">
        <v>74</v>
      </c>
      <c r="F557" t="s">
        <v>46</v>
      </c>
      <c r="G557" t="s">
        <v>77</v>
      </c>
      <c r="H557">
        <f>SUMIFS(multi_cap_new_annual_comb!F:F,multi_cap_new_annual_comb!A:A,A557,multi_cap_new_annual_comb!B:B,B557,multi_cap_new_annual_comb!C:C,C557,multi_cap_new_annual_comb!E:E,"average",multi_cap_new_annual_comb!F:F,"&gt;0")*SUMIFS(mi_calc!D:D,mi_calc!A:A,VLOOKUP(C557,mapping!$B$2:$C$18,2,0),mi_calc!B:B,F557,mi_calc!C:C,"average")/1000</f>
        <v>0</v>
      </c>
      <c r="I557">
        <f>SUMIFS(multi_cap_new_annual_comb!G:G,multi_cap_new_annual_comb!A:A,A557,multi_cap_new_annual_comb!B:B,B557,multi_cap_new_annual_comb!C:C,C557,multi_cap_new_annual_comb!E:E,"average",multi_cap_new_annual_comb!G:G,"&gt;0")*SUMIFS(mi_calc!D:D,mi_calc!A:A,VLOOKUP(C557,mapping!$B$2:$C$18,2,0),mi_calc!B:B,F557,mi_calc!C:C,"average")/1000</f>
        <v>0</v>
      </c>
    </row>
    <row r="558" spans="1:9">
      <c r="A558">
        <v>2035</v>
      </c>
      <c r="B558" t="s">
        <v>33</v>
      </c>
      <c r="C558" t="s">
        <v>6</v>
      </c>
      <c r="D558" t="str">
        <f>VLOOKUP(C558,mapping!$B$2:$D$18,3,0)</f>
        <v>Coal</v>
      </c>
      <c r="E558" t="s">
        <v>74</v>
      </c>
      <c r="F558" t="s">
        <v>50</v>
      </c>
      <c r="G558" t="s">
        <v>77</v>
      </c>
      <c r="H558">
        <f>SUMIFS(multi_cap_new_annual_comb!F:F,multi_cap_new_annual_comb!A:A,A558,multi_cap_new_annual_comb!B:B,B558,multi_cap_new_annual_comb!C:C,C558,multi_cap_new_annual_comb!E:E,"average",multi_cap_new_annual_comb!F:F,"&gt;0")*SUMIFS(mi_calc!D:D,mi_calc!A:A,VLOOKUP(C558,mapping!$B$2:$C$18,2,0),mi_calc!B:B,F558,mi_calc!C:C,"average")/1000</f>
        <v>1.9240202271015579E-2</v>
      </c>
      <c r="I558">
        <f>SUMIFS(multi_cap_new_annual_comb!G:G,multi_cap_new_annual_comb!A:A,A558,multi_cap_new_annual_comb!B:B,B558,multi_cap_new_annual_comb!C:C,C558,multi_cap_new_annual_comb!E:E,"average",multi_cap_new_annual_comb!G:G,"&gt;0")*SUMIFS(mi_calc!D:D,mi_calc!A:A,VLOOKUP(C558,mapping!$B$2:$C$18,2,0),mi_calc!B:B,F558,mi_calc!C:C,"average")/1000</f>
        <v>1.9240202271015579E-2</v>
      </c>
    </row>
    <row r="559" spans="1:9">
      <c r="A559">
        <v>2035</v>
      </c>
      <c r="B559" t="s">
        <v>33</v>
      </c>
      <c r="C559" t="s">
        <v>6</v>
      </c>
      <c r="D559" t="str">
        <f>VLOOKUP(C559,mapping!$B$2:$D$18,3,0)</f>
        <v>Coal</v>
      </c>
      <c r="E559" t="s">
        <v>74</v>
      </c>
      <c r="F559" t="s">
        <v>61</v>
      </c>
      <c r="G559" t="s">
        <v>77</v>
      </c>
      <c r="H559">
        <f>SUMIFS(multi_cap_new_annual_comb!F:F,multi_cap_new_annual_comb!A:A,A559,multi_cap_new_annual_comb!B:B,B559,multi_cap_new_annual_comb!C:C,C559,multi_cap_new_annual_comb!E:E,"average",multi_cap_new_annual_comb!F:F,"&gt;0")*SUMIFS(mi_calc!D:D,mi_calc!A:A,VLOOKUP(C559,mapping!$B$2:$C$18,2,0),mi_calc!B:B,F559,mi_calc!C:C,"average")/1000</f>
        <v>0</v>
      </c>
      <c r="I559">
        <f>SUMIFS(multi_cap_new_annual_comb!G:G,multi_cap_new_annual_comb!A:A,A559,multi_cap_new_annual_comb!B:B,B559,multi_cap_new_annual_comb!C:C,C559,multi_cap_new_annual_comb!E:E,"average",multi_cap_new_annual_comb!G:G,"&gt;0")*SUMIFS(mi_calc!D:D,mi_calc!A:A,VLOOKUP(C559,mapping!$B$2:$C$18,2,0),mi_calc!B:B,F559,mi_calc!C:C,"average")/1000</f>
        <v>0</v>
      </c>
    </row>
    <row r="560" spans="1:9">
      <c r="A560">
        <v>2035</v>
      </c>
      <c r="B560" t="s">
        <v>33</v>
      </c>
      <c r="C560" t="s">
        <v>6</v>
      </c>
      <c r="D560" t="str">
        <f>VLOOKUP(C560,mapping!$B$2:$D$18,3,0)</f>
        <v>Coal</v>
      </c>
      <c r="E560" t="s">
        <v>74</v>
      </c>
      <c r="F560" t="s">
        <v>67</v>
      </c>
      <c r="G560" t="s">
        <v>77</v>
      </c>
      <c r="H560">
        <f>SUMIFS(multi_cap_new_annual_comb!F:F,multi_cap_new_annual_comb!A:A,A560,multi_cap_new_annual_comb!B:B,B560,multi_cap_new_annual_comb!C:C,C560,multi_cap_new_annual_comb!E:E,"average",multi_cap_new_annual_comb!F:F,"&gt;0")*SUMIFS(mi_calc!D:D,mi_calc!A:A,VLOOKUP(C560,mapping!$B$2:$C$18,2,0),mi_calc!B:B,F560,mi_calc!C:C,"average")/1000</f>
        <v>0</v>
      </c>
      <c r="I560">
        <f>SUMIFS(multi_cap_new_annual_comb!G:G,multi_cap_new_annual_comb!A:A,A560,multi_cap_new_annual_comb!B:B,B560,multi_cap_new_annual_comb!C:C,C560,multi_cap_new_annual_comb!E:E,"average",multi_cap_new_annual_comb!G:G,"&gt;0")*SUMIFS(mi_calc!D:D,mi_calc!A:A,VLOOKUP(C560,mapping!$B$2:$C$18,2,0),mi_calc!B:B,F560,mi_calc!C:C,"average")/1000</f>
        <v>0</v>
      </c>
    </row>
    <row r="561" spans="1:9">
      <c r="A561">
        <v>2035</v>
      </c>
      <c r="B561" t="s">
        <v>33</v>
      </c>
      <c r="C561" t="s">
        <v>6</v>
      </c>
      <c r="D561" t="str">
        <f>VLOOKUP(C561,mapping!$B$2:$D$18,3,0)</f>
        <v>Coal</v>
      </c>
      <c r="E561" t="s">
        <v>74</v>
      </c>
      <c r="F561" t="s">
        <v>52</v>
      </c>
      <c r="G561" t="s">
        <v>77</v>
      </c>
      <c r="H561">
        <f>SUMIFS(multi_cap_new_annual_comb!F:F,multi_cap_new_annual_comb!A:A,A561,multi_cap_new_annual_comb!B:B,B561,multi_cap_new_annual_comb!C:C,C561,multi_cap_new_annual_comb!E:E,"average",multi_cap_new_annual_comb!F:F,"&gt;0")*SUMIFS(mi_calc!D:D,mi_calc!A:A,VLOOKUP(C561,mapping!$B$2:$C$18,2,0),mi_calc!B:B,F561,mi_calc!C:C,"average")/1000</f>
        <v>0</v>
      </c>
      <c r="I561">
        <f>SUMIFS(multi_cap_new_annual_comb!G:G,multi_cap_new_annual_comb!A:A,A561,multi_cap_new_annual_comb!B:B,B561,multi_cap_new_annual_comb!C:C,C561,multi_cap_new_annual_comb!E:E,"average",multi_cap_new_annual_comb!G:G,"&gt;0")*SUMIFS(mi_calc!D:D,mi_calc!A:A,VLOOKUP(C561,mapping!$B$2:$C$18,2,0),mi_calc!B:B,F561,mi_calc!C:C,"average")/1000</f>
        <v>0</v>
      </c>
    </row>
    <row r="562" spans="1:9">
      <c r="A562">
        <v>2035</v>
      </c>
      <c r="B562" t="s">
        <v>33</v>
      </c>
      <c r="C562" t="s">
        <v>6</v>
      </c>
      <c r="D562" t="str">
        <f>VLOOKUP(C562,mapping!$B$2:$D$18,3,0)</f>
        <v>Coal</v>
      </c>
      <c r="E562" t="s">
        <v>74</v>
      </c>
      <c r="F562" t="s">
        <v>56</v>
      </c>
      <c r="G562" t="s">
        <v>77</v>
      </c>
      <c r="H562">
        <f>SUMIFS(multi_cap_new_annual_comb!F:F,multi_cap_new_annual_comb!A:A,A562,multi_cap_new_annual_comb!B:B,B562,multi_cap_new_annual_comb!C:C,C562,multi_cap_new_annual_comb!E:E,"average",multi_cap_new_annual_comb!F:F,"&gt;0")*SUMIFS(mi_calc!D:D,mi_calc!A:A,VLOOKUP(C562,mapping!$B$2:$C$18,2,0),mi_calc!B:B,F562,mi_calc!C:C,"average")/1000</f>
        <v>0</v>
      </c>
      <c r="I562">
        <f>SUMIFS(multi_cap_new_annual_comb!G:G,multi_cap_new_annual_comb!A:A,A562,multi_cap_new_annual_comb!B:B,B562,multi_cap_new_annual_comb!C:C,C562,multi_cap_new_annual_comb!E:E,"average",multi_cap_new_annual_comb!G:G,"&gt;0")*SUMIFS(mi_calc!D:D,mi_calc!A:A,VLOOKUP(C562,mapping!$B$2:$C$18,2,0),mi_calc!B:B,F562,mi_calc!C:C,"average")/1000</f>
        <v>0</v>
      </c>
    </row>
    <row r="563" spans="1:9">
      <c r="A563">
        <v>2035</v>
      </c>
      <c r="B563" t="s">
        <v>33</v>
      </c>
      <c r="C563" t="s">
        <v>6</v>
      </c>
      <c r="D563" t="str">
        <f>VLOOKUP(C563,mapping!$B$2:$D$18,3,0)</f>
        <v>Coal</v>
      </c>
      <c r="E563" t="s">
        <v>74</v>
      </c>
      <c r="F563" t="s">
        <v>59</v>
      </c>
      <c r="G563" t="s">
        <v>77</v>
      </c>
      <c r="H563">
        <f>SUMIFS(multi_cap_new_annual_comb!F:F,multi_cap_new_annual_comb!A:A,A563,multi_cap_new_annual_comb!B:B,B563,multi_cap_new_annual_comb!C:C,C563,multi_cap_new_annual_comb!E:E,"average",multi_cap_new_annual_comb!F:F,"&gt;0")*SUMIFS(mi_calc!D:D,mi_calc!A:A,VLOOKUP(C563,mapping!$B$2:$C$18,2,0),mi_calc!B:B,F563,mi_calc!C:C,"average")/1000</f>
        <v>0</v>
      </c>
      <c r="I563">
        <f>SUMIFS(multi_cap_new_annual_comb!G:G,multi_cap_new_annual_comb!A:A,A563,multi_cap_new_annual_comb!B:B,B563,multi_cap_new_annual_comb!C:C,C563,multi_cap_new_annual_comb!E:E,"average",multi_cap_new_annual_comb!G:G,"&gt;0")*SUMIFS(mi_calc!D:D,mi_calc!A:A,VLOOKUP(C563,mapping!$B$2:$C$18,2,0),mi_calc!B:B,F563,mi_calc!C:C,"average")/1000</f>
        <v>0</v>
      </c>
    </row>
    <row r="564" spans="1:9">
      <c r="A564">
        <v>2035</v>
      </c>
      <c r="B564" t="s">
        <v>33</v>
      </c>
      <c r="C564" t="s">
        <v>6</v>
      </c>
      <c r="D564" t="str">
        <f>VLOOKUP(C564,mapping!$B$2:$D$18,3,0)</f>
        <v>Coal</v>
      </c>
      <c r="E564" t="s">
        <v>74</v>
      </c>
      <c r="F564" t="s">
        <v>55</v>
      </c>
      <c r="G564" t="s">
        <v>77</v>
      </c>
      <c r="H564">
        <f>SUMIFS(multi_cap_new_annual_comb!F:F,multi_cap_new_annual_comb!A:A,A564,multi_cap_new_annual_comb!B:B,B564,multi_cap_new_annual_comb!C:C,C564,multi_cap_new_annual_comb!E:E,"average",multi_cap_new_annual_comb!F:F,"&gt;0")*SUMIFS(mi_calc!D:D,mi_calc!A:A,VLOOKUP(C564,mapping!$B$2:$C$18,2,0),mi_calc!B:B,F564,mi_calc!C:C,"average")/1000</f>
        <v>4.7385636166407804E-3</v>
      </c>
      <c r="I564">
        <f>SUMIFS(multi_cap_new_annual_comb!G:G,multi_cap_new_annual_comb!A:A,A564,multi_cap_new_annual_comb!B:B,B564,multi_cap_new_annual_comb!C:C,C564,multi_cap_new_annual_comb!E:E,"average",multi_cap_new_annual_comb!G:G,"&gt;0")*SUMIFS(mi_calc!D:D,mi_calc!A:A,VLOOKUP(C564,mapping!$B$2:$C$18,2,0),mi_calc!B:B,F564,mi_calc!C:C,"average")/1000</f>
        <v>4.7385636166407804E-3</v>
      </c>
    </row>
    <row r="565" spans="1:9">
      <c r="A565">
        <v>2035</v>
      </c>
      <c r="B565" t="s">
        <v>33</v>
      </c>
      <c r="C565" t="s">
        <v>6</v>
      </c>
      <c r="D565" t="str">
        <f>VLOOKUP(C565,mapping!$B$2:$D$18,3,0)</f>
        <v>Coal</v>
      </c>
      <c r="E565" t="s">
        <v>74</v>
      </c>
      <c r="F565" t="s">
        <v>47</v>
      </c>
      <c r="G565" t="s">
        <v>77</v>
      </c>
      <c r="H565">
        <f>SUMIFS(multi_cap_new_annual_comb!F:F,multi_cap_new_annual_comb!A:A,A565,multi_cap_new_annual_comb!B:B,B565,multi_cap_new_annual_comb!C:C,C565,multi_cap_new_annual_comb!E:E,"average",multi_cap_new_annual_comb!F:F,"&gt;0")*SUMIFS(mi_calc!D:D,mi_calc!A:A,VLOOKUP(C565,mapping!$B$2:$C$18,2,0),mi_calc!B:B,F565,mi_calc!C:C,"average")/1000</f>
        <v>0</v>
      </c>
      <c r="I565">
        <f>SUMIFS(multi_cap_new_annual_comb!G:G,multi_cap_new_annual_comb!A:A,A565,multi_cap_new_annual_comb!B:B,B565,multi_cap_new_annual_comb!C:C,C565,multi_cap_new_annual_comb!E:E,"average",multi_cap_new_annual_comb!G:G,"&gt;0")*SUMIFS(mi_calc!D:D,mi_calc!A:A,VLOOKUP(C565,mapping!$B$2:$C$18,2,0),mi_calc!B:B,F565,mi_calc!C:C,"average")/1000</f>
        <v>0</v>
      </c>
    </row>
    <row r="566" spans="1:9">
      <c r="A566">
        <v>2035</v>
      </c>
      <c r="B566" t="s">
        <v>33</v>
      </c>
      <c r="C566" t="s">
        <v>6</v>
      </c>
      <c r="D566" t="str">
        <f>VLOOKUP(C566,mapping!$B$2:$D$18,3,0)</f>
        <v>Coal</v>
      </c>
      <c r="E566" t="s">
        <v>74</v>
      </c>
      <c r="F566" t="s">
        <v>60</v>
      </c>
      <c r="G566" t="s">
        <v>77</v>
      </c>
      <c r="H566">
        <f>SUMIFS(multi_cap_new_annual_comb!F:F,multi_cap_new_annual_comb!A:A,A566,multi_cap_new_annual_comb!B:B,B566,multi_cap_new_annual_comb!C:C,C566,multi_cap_new_annual_comb!E:E,"average",multi_cap_new_annual_comb!F:F,"&gt;0")*SUMIFS(mi_calc!D:D,mi_calc!A:A,VLOOKUP(C566,mapping!$B$2:$C$18,2,0),mi_calc!B:B,F566,mi_calc!C:C,"average")/1000</f>
        <v>0</v>
      </c>
      <c r="I566">
        <f>SUMIFS(multi_cap_new_annual_comb!G:G,multi_cap_new_annual_comb!A:A,A566,multi_cap_new_annual_comb!B:B,B566,multi_cap_new_annual_comb!C:C,C566,multi_cap_new_annual_comb!E:E,"average",multi_cap_new_annual_comb!G:G,"&gt;0")*SUMIFS(mi_calc!D:D,mi_calc!A:A,VLOOKUP(C566,mapping!$B$2:$C$18,2,0),mi_calc!B:B,F566,mi_calc!C:C,"average")/1000</f>
        <v>0</v>
      </c>
    </row>
    <row r="567" spans="1:9">
      <c r="A567">
        <v>2035</v>
      </c>
      <c r="B567" t="s">
        <v>33</v>
      </c>
      <c r="C567" t="s">
        <v>6</v>
      </c>
      <c r="D567" t="str">
        <f>VLOOKUP(C567,mapping!$B$2:$D$18,3,0)</f>
        <v>Coal</v>
      </c>
      <c r="E567" t="s">
        <v>74</v>
      </c>
      <c r="F567" t="s">
        <v>48</v>
      </c>
      <c r="G567" t="s">
        <v>77</v>
      </c>
      <c r="H567">
        <f>SUMIFS(multi_cap_new_annual_comb!F:F,multi_cap_new_annual_comb!A:A,A567,multi_cap_new_annual_comb!B:B,B567,multi_cap_new_annual_comb!C:C,C567,multi_cap_new_annual_comb!E:E,"average",multi_cap_new_annual_comb!F:F,"&gt;0")*SUMIFS(mi_calc!D:D,mi_calc!A:A,VLOOKUP(C567,mapping!$B$2:$C$18,2,0),mi_calc!B:B,F567,mi_calc!C:C,"average")/1000</f>
        <v>3.1590424110938532E-4</v>
      </c>
      <c r="I567">
        <f>SUMIFS(multi_cap_new_annual_comb!G:G,multi_cap_new_annual_comb!A:A,A567,multi_cap_new_annual_comb!B:B,B567,multi_cap_new_annual_comb!C:C,C567,multi_cap_new_annual_comb!E:E,"average",multi_cap_new_annual_comb!G:G,"&gt;0")*SUMIFS(mi_calc!D:D,mi_calc!A:A,VLOOKUP(C567,mapping!$B$2:$C$18,2,0),mi_calc!B:B,F567,mi_calc!C:C,"average")/1000</f>
        <v>3.1590424110938532E-4</v>
      </c>
    </row>
    <row r="568" spans="1:9">
      <c r="A568">
        <v>2035</v>
      </c>
      <c r="B568" t="s">
        <v>33</v>
      </c>
      <c r="C568" t="s">
        <v>6</v>
      </c>
      <c r="D568" t="str">
        <f>VLOOKUP(C568,mapping!$B$2:$D$18,3,0)</f>
        <v>Coal</v>
      </c>
      <c r="E568" t="s">
        <v>74</v>
      </c>
      <c r="F568" t="s">
        <v>62</v>
      </c>
      <c r="G568" t="s">
        <v>77</v>
      </c>
      <c r="H568">
        <f>SUMIFS(multi_cap_new_annual_comb!F:F,multi_cap_new_annual_comb!A:A,A568,multi_cap_new_annual_comb!B:B,B568,multi_cap_new_annual_comb!C:C,C568,multi_cap_new_annual_comb!E:E,"average",multi_cap_new_annual_comb!F:F,"&gt;0")*SUMIFS(mi_calc!D:D,mi_calc!A:A,VLOOKUP(C568,mapping!$B$2:$C$18,2,0),mi_calc!B:B,F568,mi_calc!C:C,"average")/1000</f>
        <v>0</v>
      </c>
      <c r="I568">
        <f>SUMIFS(multi_cap_new_annual_comb!G:G,multi_cap_new_annual_comb!A:A,A568,multi_cap_new_annual_comb!B:B,B568,multi_cap_new_annual_comb!C:C,C568,multi_cap_new_annual_comb!E:E,"average",multi_cap_new_annual_comb!G:G,"&gt;0")*SUMIFS(mi_calc!D:D,mi_calc!A:A,VLOOKUP(C568,mapping!$B$2:$C$18,2,0),mi_calc!B:B,F568,mi_calc!C:C,"average")/1000</f>
        <v>0</v>
      </c>
    </row>
    <row r="569" spans="1:9">
      <c r="A569">
        <v>2035</v>
      </c>
      <c r="B569" t="s">
        <v>33</v>
      </c>
      <c r="C569" t="s">
        <v>6</v>
      </c>
      <c r="D569" t="str">
        <f>VLOOKUP(C569,mapping!$B$2:$D$18,3,0)</f>
        <v>Coal</v>
      </c>
      <c r="E569" t="s">
        <v>74</v>
      </c>
      <c r="F569" t="s">
        <v>63</v>
      </c>
      <c r="G569" t="s">
        <v>77</v>
      </c>
      <c r="H569">
        <f>SUMIFS(multi_cap_new_annual_comb!F:F,multi_cap_new_annual_comb!A:A,A569,multi_cap_new_annual_comb!B:B,B569,multi_cap_new_annual_comb!C:C,C569,multi_cap_new_annual_comb!E:E,"average",multi_cap_new_annual_comb!F:F,"&gt;0")*SUMIFS(mi_calc!D:D,mi_calc!A:A,VLOOKUP(C569,mapping!$B$2:$C$18,2,0),mi_calc!B:B,F569,mi_calc!C:C,"average")/1000</f>
        <v>0</v>
      </c>
      <c r="I569">
        <f>SUMIFS(multi_cap_new_annual_comb!G:G,multi_cap_new_annual_comb!A:A,A569,multi_cap_new_annual_comb!B:B,B569,multi_cap_new_annual_comb!C:C,C569,multi_cap_new_annual_comb!E:E,"average",multi_cap_new_annual_comb!G:G,"&gt;0")*SUMIFS(mi_calc!D:D,mi_calc!A:A,VLOOKUP(C569,mapping!$B$2:$C$18,2,0),mi_calc!B:B,F569,mi_calc!C:C,"average")/1000</f>
        <v>0</v>
      </c>
    </row>
    <row r="570" spans="1:9">
      <c r="A570">
        <v>2035</v>
      </c>
      <c r="B570" t="s">
        <v>33</v>
      </c>
      <c r="C570" t="s">
        <v>6</v>
      </c>
      <c r="D570" t="str">
        <f>VLOOKUP(C570,mapping!$B$2:$D$18,3,0)</f>
        <v>Coal</v>
      </c>
      <c r="E570" t="s">
        <v>74</v>
      </c>
      <c r="F570" t="s">
        <v>45</v>
      </c>
      <c r="G570" t="s">
        <v>77</v>
      </c>
      <c r="H570">
        <f>SUMIFS(multi_cap_new_annual_comb!F:F,multi_cap_new_annual_comb!A:A,A570,multi_cap_new_annual_comb!B:B,B570,multi_cap_new_annual_comb!C:C,C570,multi_cap_new_annual_comb!E:E,"average",multi_cap_new_annual_comb!F:F,"&gt;0")*SUMIFS(mi_calc!D:D,mi_calc!A:A,VLOOKUP(C570,mapping!$B$2:$C$18,2,0),mi_calc!B:B,F570,mi_calc!C:C,"average")/1000</f>
        <v>0</v>
      </c>
      <c r="I570">
        <f>SUMIFS(multi_cap_new_annual_comb!G:G,multi_cap_new_annual_comb!A:A,A570,multi_cap_new_annual_comb!B:B,B570,multi_cap_new_annual_comb!C:C,C570,multi_cap_new_annual_comb!E:E,"average",multi_cap_new_annual_comb!G:G,"&gt;0")*SUMIFS(mi_calc!D:D,mi_calc!A:A,VLOOKUP(C570,mapping!$B$2:$C$18,2,0),mi_calc!B:B,F570,mi_calc!C:C,"average")/1000</f>
        <v>0</v>
      </c>
    </row>
    <row r="571" spans="1:9">
      <c r="A571">
        <v>2035</v>
      </c>
      <c r="B571" t="s">
        <v>33</v>
      </c>
      <c r="C571" t="s">
        <v>6</v>
      </c>
      <c r="D571" t="str">
        <f>VLOOKUP(C571,mapping!$B$2:$D$18,3,0)</f>
        <v>Coal</v>
      </c>
      <c r="E571" t="s">
        <v>74</v>
      </c>
      <c r="F571" t="s">
        <v>58</v>
      </c>
      <c r="G571" t="s">
        <v>77</v>
      </c>
      <c r="H571">
        <f>SUMIFS(multi_cap_new_annual_comb!F:F,multi_cap_new_annual_comb!A:A,A571,multi_cap_new_annual_comb!B:B,B571,multi_cap_new_annual_comb!C:C,C571,multi_cap_new_annual_comb!E:E,"average",multi_cap_new_annual_comb!F:F,"&gt;0")*SUMIFS(mi_calc!D:D,mi_calc!A:A,VLOOKUP(C571,mapping!$B$2:$C$18,2,0),mi_calc!B:B,F571,mi_calc!C:C,"average")/1000</f>
        <v>0</v>
      </c>
      <c r="I571">
        <f>SUMIFS(multi_cap_new_annual_comb!G:G,multi_cap_new_annual_comb!A:A,A571,multi_cap_new_annual_comb!B:B,B571,multi_cap_new_annual_comb!C:C,C571,multi_cap_new_annual_comb!E:E,"average",multi_cap_new_annual_comb!G:G,"&gt;0")*SUMIFS(mi_calc!D:D,mi_calc!A:A,VLOOKUP(C571,mapping!$B$2:$C$18,2,0),mi_calc!B:B,F571,mi_calc!C:C,"average")/1000</f>
        <v>0</v>
      </c>
    </row>
    <row r="572" spans="1:9">
      <c r="A572">
        <v>2035</v>
      </c>
      <c r="B572" t="s">
        <v>33</v>
      </c>
      <c r="C572" t="s">
        <v>6</v>
      </c>
      <c r="D572" t="str">
        <f>VLOOKUP(C572,mapping!$B$2:$D$18,3,0)</f>
        <v>Coal</v>
      </c>
      <c r="E572" t="s">
        <v>74</v>
      </c>
      <c r="F572" t="s">
        <v>53</v>
      </c>
      <c r="G572" t="s">
        <v>77</v>
      </c>
      <c r="H572">
        <f>SUMIFS(multi_cap_new_annual_comb!F:F,multi_cap_new_annual_comb!A:A,A572,multi_cap_new_annual_comb!B:B,B572,multi_cap_new_annual_comb!C:C,C572,multi_cap_new_annual_comb!E:E,"average",multi_cap_new_annual_comb!F:F,"&gt;0")*SUMIFS(mi_calc!D:D,mi_calc!A:A,VLOOKUP(C572,mapping!$B$2:$C$18,2,0),mi_calc!B:B,F572,mi_calc!C:C,"average")/1000</f>
        <v>2.4759730191302385</v>
      </c>
      <c r="I572">
        <f>SUMIFS(multi_cap_new_annual_comb!G:G,multi_cap_new_annual_comb!A:A,A572,multi_cap_new_annual_comb!B:B,B572,multi_cap_new_annual_comb!C:C,C572,multi_cap_new_annual_comb!E:E,"average",multi_cap_new_annual_comb!G:G,"&gt;0")*SUMIFS(mi_calc!D:D,mi_calc!A:A,VLOOKUP(C572,mapping!$B$2:$C$18,2,0),mi_calc!B:B,F572,mi_calc!C:C,"average")/1000</f>
        <v>2.4759730191302385</v>
      </c>
    </row>
    <row r="573" spans="1:9">
      <c r="A573">
        <v>2035</v>
      </c>
      <c r="B573" t="s">
        <v>33</v>
      </c>
      <c r="C573" t="s">
        <v>6</v>
      </c>
      <c r="D573" t="str">
        <f>VLOOKUP(C573,mapping!$B$2:$D$18,3,0)</f>
        <v>Coal</v>
      </c>
      <c r="E573" t="s">
        <v>74</v>
      </c>
      <c r="F573" t="s">
        <v>64</v>
      </c>
      <c r="G573" t="s">
        <v>77</v>
      </c>
      <c r="H573">
        <f>SUMIFS(multi_cap_new_annual_comb!F:F,multi_cap_new_annual_comb!A:A,A573,multi_cap_new_annual_comb!B:B,B573,multi_cap_new_annual_comb!C:C,C573,multi_cap_new_annual_comb!E:E,"average",multi_cap_new_annual_comb!F:F,"&gt;0")*SUMIFS(mi_calc!D:D,mi_calc!A:A,VLOOKUP(C573,mapping!$B$2:$C$18,2,0),mi_calc!B:B,F573,mi_calc!C:C,"average")/1000</f>
        <v>0</v>
      </c>
      <c r="I573">
        <f>SUMIFS(multi_cap_new_annual_comb!G:G,multi_cap_new_annual_comb!A:A,A573,multi_cap_new_annual_comb!B:B,B573,multi_cap_new_annual_comb!C:C,C573,multi_cap_new_annual_comb!E:E,"average",multi_cap_new_annual_comb!G:G,"&gt;0")*SUMIFS(mi_calc!D:D,mi_calc!A:A,VLOOKUP(C573,mapping!$B$2:$C$18,2,0),mi_calc!B:B,F573,mi_calc!C:C,"average")/1000</f>
        <v>0</v>
      </c>
    </row>
    <row r="574" spans="1:9">
      <c r="A574">
        <v>2035</v>
      </c>
      <c r="B574" t="s">
        <v>33</v>
      </c>
      <c r="C574" t="s">
        <v>6</v>
      </c>
      <c r="D574" t="str">
        <f>VLOOKUP(C574,mapping!$B$2:$D$18,3,0)</f>
        <v>Coal</v>
      </c>
      <c r="E574" t="s">
        <v>74</v>
      </c>
      <c r="F574" t="s">
        <v>49</v>
      </c>
      <c r="G574" t="s">
        <v>77</v>
      </c>
      <c r="H574">
        <f>SUMIFS(multi_cap_new_annual_comb!F:F,multi_cap_new_annual_comb!A:A,A574,multi_cap_new_annual_comb!B:B,B574,multi_cap_new_annual_comb!C:C,C574,multi_cap_new_annual_comb!E:E,"average",multi_cap_new_annual_comb!F:F,"&gt;0")*SUMIFS(mi_calc!D:D,mi_calc!A:A,VLOOKUP(C574,mapping!$B$2:$C$18,2,0),mi_calc!B:B,F574,mi_calc!C:C,"average")/1000</f>
        <v>0</v>
      </c>
      <c r="I574">
        <f>SUMIFS(multi_cap_new_annual_comb!G:G,multi_cap_new_annual_comb!A:A,A574,multi_cap_new_annual_comb!B:B,B574,multi_cap_new_annual_comb!C:C,C574,multi_cap_new_annual_comb!E:E,"average",multi_cap_new_annual_comb!G:G,"&gt;0")*SUMIFS(mi_calc!D:D,mi_calc!A:A,VLOOKUP(C574,mapping!$B$2:$C$18,2,0),mi_calc!B:B,F574,mi_calc!C:C,"average")/1000</f>
        <v>0</v>
      </c>
    </row>
    <row r="575" spans="1:9">
      <c r="A575">
        <v>2035</v>
      </c>
      <c r="B575" t="s">
        <v>33</v>
      </c>
      <c r="C575" t="s">
        <v>6</v>
      </c>
      <c r="D575" t="str">
        <f>VLOOKUP(C575,mapping!$B$2:$D$18,3,0)</f>
        <v>Coal</v>
      </c>
      <c r="E575" t="s">
        <v>74</v>
      </c>
      <c r="F575" t="s">
        <v>65</v>
      </c>
      <c r="G575" t="s">
        <v>77</v>
      </c>
      <c r="H575">
        <f>SUMIFS(multi_cap_new_annual_comb!F:F,multi_cap_new_annual_comb!A:A,A575,multi_cap_new_annual_comb!B:B,B575,multi_cap_new_annual_comb!C:C,C575,multi_cap_new_annual_comb!E:E,"average",multi_cap_new_annual_comb!F:F,"&gt;0")*SUMIFS(mi_calc!D:D,mi_calc!A:A,VLOOKUP(C575,mapping!$B$2:$C$18,2,0),mi_calc!B:B,F575,mi_calc!C:C,"average")/1000</f>
        <v>0</v>
      </c>
      <c r="I575">
        <f>SUMIFS(multi_cap_new_annual_comb!G:G,multi_cap_new_annual_comb!A:A,A575,multi_cap_new_annual_comb!B:B,B575,multi_cap_new_annual_comb!C:C,C575,multi_cap_new_annual_comb!E:E,"average",multi_cap_new_annual_comb!G:G,"&gt;0")*SUMIFS(mi_calc!D:D,mi_calc!A:A,VLOOKUP(C575,mapping!$B$2:$C$18,2,0),mi_calc!B:B,F575,mi_calc!C:C,"average")/1000</f>
        <v>0</v>
      </c>
    </row>
    <row r="576" spans="1:9">
      <c r="A576">
        <v>2035</v>
      </c>
      <c r="B576" t="s">
        <v>33</v>
      </c>
      <c r="C576" t="s">
        <v>6</v>
      </c>
      <c r="D576" t="str">
        <f>VLOOKUP(C576,mapping!$B$2:$D$18,3,0)</f>
        <v>Coal</v>
      </c>
      <c r="E576" t="s">
        <v>74</v>
      </c>
      <c r="F576" t="s">
        <v>68</v>
      </c>
      <c r="G576" t="s">
        <v>77</v>
      </c>
      <c r="H576">
        <f>SUMIFS(multi_cap_new_annual_comb!F:F,multi_cap_new_annual_comb!A:A,A576,multi_cap_new_annual_comb!B:B,B576,multi_cap_new_annual_comb!C:C,C576,multi_cap_new_annual_comb!E:E,"average",multi_cap_new_annual_comb!F:F,"&gt;0")*SUMIFS(mi_calc!D:D,mi_calc!A:A,VLOOKUP(C576,mapping!$B$2:$C$18,2,0),mi_calc!B:B,F576,mi_calc!C:C,"average")/1000</f>
        <v>0</v>
      </c>
      <c r="I576">
        <f>SUMIFS(multi_cap_new_annual_comb!G:G,multi_cap_new_annual_comb!A:A,A576,multi_cap_new_annual_comb!B:B,B576,multi_cap_new_annual_comb!C:C,C576,multi_cap_new_annual_comb!E:E,"average",multi_cap_new_annual_comb!G:G,"&gt;0")*SUMIFS(mi_calc!D:D,mi_calc!A:A,VLOOKUP(C576,mapping!$B$2:$C$18,2,0),mi_calc!B:B,F576,mi_calc!C:C,"average")/1000</f>
        <v>0</v>
      </c>
    </row>
    <row r="577" spans="1:9">
      <c r="A577">
        <v>2035</v>
      </c>
      <c r="B577" t="s">
        <v>33</v>
      </c>
      <c r="C577" t="s">
        <v>6</v>
      </c>
      <c r="D577" t="str">
        <f>VLOOKUP(C577,mapping!$B$2:$D$18,3,0)</f>
        <v>Coal</v>
      </c>
      <c r="E577" t="s">
        <v>74</v>
      </c>
      <c r="F577" t="s">
        <v>57</v>
      </c>
      <c r="G577" t="s">
        <v>77</v>
      </c>
      <c r="H577">
        <f>SUMIFS(multi_cap_new_annual_comb!F:F,multi_cap_new_annual_comb!A:A,A577,multi_cap_new_annual_comb!B:B,B577,multi_cap_new_annual_comb!C:C,C577,multi_cap_new_annual_comb!E:E,"average",multi_cap_new_annual_comb!F:F,"&gt;0")*SUMIFS(mi_calc!D:D,mi_calc!A:A,VLOOKUP(C577,mapping!$B$2:$C$18,2,0),mi_calc!B:B,F577,mi_calc!C:C,"average")/1000</f>
        <v>0</v>
      </c>
      <c r="I577">
        <f>SUMIFS(multi_cap_new_annual_comb!G:G,multi_cap_new_annual_comb!A:A,A577,multi_cap_new_annual_comb!B:B,B577,multi_cap_new_annual_comb!C:C,C577,multi_cap_new_annual_comb!E:E,"average",multi_cap_new_annual_comb!G:G,"&gt;0")*SUMIFS(mi_calc!D:D,mi_calc!A:A,VLOOKUP(C577,mapping!$B$2:$C$18,2,0),mi_calc!B:B,F577,mi_calc!C:C,"average")/1000</f>
        <v>0</v>
      </c>
    </row>
    <row r="578" spans="1:9">
      <c r="A578">
        <v>2025</v>
      </c>
      <c r="B578" t="s">
        <v>21</v>
      </c>
      <c r="C578" t="s">
        <v>2</v>
      </c>
      <c r="D578" t="str">
        <f>VLOOKUP(C578,mapping!$B$2:$D$18,3,0)</f>
        <v>Hydro</v>
      </c>
      <c r="E578" t="s">
        <v>74</v>
      </c>
      <c r="F578" t="s">
        <v>51</v>
      </c>
      <c r="G578" t="s">
        <v>77</v>
      </c>
      <c r="H578">
        <f>SUMIFS(multi_cap_new_annual_comb!F:F,multi_cap_new_annual_comb!A:A,A578,multi_cap_new_annual_comb!B:B,B578,multi_cap_new_annual_comb!C:C,C578,multi_cap_new_annual_comb!E:E,"average",multi_cap_new_annual_comb!F:F,"&gt;0")*SUMIFS(mi_calc!D:D,mi_calc!A:A,VLOOKUP(C578,mapping!$B$2:$C$18,2,0),mi_calc!B:B,F578,mi_calc!C:C,"average")/1000</f>
        <v>0</v>
      </c>
      <c r="I578">
        <f>SUMIFS(multi_cap_new_annual_comb!G:G,multi_cap_new_annual_comb!A:A,A578,multi_cap_new_annual_comb!B:B,B578,multi_cap_new_annual_comb!C:C,C578,multi_cap_new_annual_comb!E:E,"average",multi_cap_new_annual_comb!G:G,"&gt;0")*SUMIFS(mi_calc!D:D,mi_calc!A:A,VLOOKUP(C578,mapping!$B$2:$C$18,2,0),mi_calc!B:B,F578,mi_calc!C:C,"average")/1000</f>
        <v>6.7016613174494213E-2</v>
      </c>
    </row>
    <row r="579" spans="1:9">
      <c r="A579">
        <v>2025</v>
      </c>
      <c r="B579" t="s">
        <v>21</v>
      </c>
      <c r="C579" t="s">
        <v>2</v>
      </c>
      <c r="D579" t="str">
        <f>VLOOKUP(C579,mapping!$B$2:$D$18,3,0)</f>
        <v>Hydro</v>
      </c>
      <c r="E579" t="s">
        <v>74</v>
      </c>
      <c r="F579" t="s">
        <v>66</v>
      </c>
      <c r="G579" t="s">
        <v>77</v>
      </c>
      <c r="H579">
        <f>SUMIFS(multi_cap_new_annual_comb!F:F,multi_cap_new_annual_comb!A:A,A579,multi_cap_new_annual_comb!B:B,B579,multi_cap_new_annual_comb!C:C,C579,multi_cap_new_annual_comb!E:E,"average",multi_cap_new_annual_comb!F:F,"&gt;0")*SUMIFS(mi_calc!D:D,mi_calc!A:A,VLOOKUP(C579,mapping!$B$2:$C$18,2,0),mi_calc!B:B,F579,mi_calc!C:C,"average")/1000</f>
        <v>0</v>
      </c>
      <c r="I579">
        <f>SUMIFS(multi_cap_new_annual_comb!G:G,multi_cap_new_annual_comb!A:A,A579,multi_cap_new_annual_comb!B:B,B579,multi_cap_new_annual_comb!C:C,C579,multi_cap_new_annual_comb!E:E,"average",multi_cap_new_annual_comb!G:G,"&gt;0")*SUMIFS(mi_calc!D:D,mi_calc!A:A,VLOOKUP(C579,mapping!$B$2:$C$18,2,0),mi_calc!B:B,F579,mi_calc!C:C,"average")/1000</f>
        <v>0</v>
      </c>
    </row>
    <row r="580" spans="1:9">
      <c r="A580">
        <v>2025</v>
      </c>
      <c r="B580" t="s">
        <v>21</v>
      </c>
      <c r="C580" t="s">
        <v>2</v>
      </c>
      <c r="D580" t="str">
        <f>VLOOKUP(C580,mapping!$B$2:$D$18,3,0)</f>
        <v>Hydro</v>
      </c>
      <c r="E580" t="s">
        <v>74</v>
      </c>
      <c r="F580" t="s">
        <v>54</v>
      </c>
      <c r="G580" t="s">
        <v>77</v>
      </c>
      <c r="H580">
        <f>SUMIFS(multi_cap_new_annual_comb!F:F,multi_cap_new_annual_comb!A:A,A580,multi_cap_new_annual_comb!B:B,B580,multi_cap_new_annual_comb!C:C,C580,multi_cap_new_annual_comb!E:E,"average",multi_cap_new_annual_comb!F:F,"&gt;0")*SUMIFS(mi_calc!D:D,mi_calc!A:A,VLOOKUP(C580,mapping!$B$2:$C$18,2,0),mi_calc!B:B,F580,mi_calc!C:C,"average")/1000</f>
        <v>0</v>
      </c>
      <c r="I580">
        <f>SUMIFS(multi_cap_new_annual_comb!G:G,multi_cap_new_annual_comb!A:A,A580,multi_cap_new_annual_comb!B:B,B580,multi_cap_new_annual_comb!C:C,C580,multi_cap_new_annual_comb!E:E,"average",multi_cap_new_annual_comb!G:G,"&gt;0")*SUMIFS(mi_calc!D:D,mi_calc!A:A,VLOOKUP(C580,mapping!$B$2:$C$18,2,0),mi_calc!B:B,F580,mi_calc!C:C,"average")/1000</f>
        <v>1298.0728115640197</v>
      </c>
    </row>
    <row r="581" spans="1:9">
      <c r="A581">
        <v>2025</v>
      </c>
      <c r="B581" t="s">
        <v>21</v>
      </c>
      <c r="C581" t="s">
        <v>2</v>
      </c>
      <c r="D581" t="str">
        <f>VLOOKUP(C581,mapping!$B$2:$D$18,3,0)</f>
        <v>Hydro</v>
      </c>
      <c r="E581" t="s">
        <v>74</v>
      </c>
      <c r="F581" t="s">
        <v>46</v>
      </c>
      <c r="G581" t="s">
        <v>77</v>
      </c>
      <c r="H581">
        <f>SUMIFS(multi_cap_new_annual_comb!F:F,multi_cap_new_annual_comb!A:A,A581,multi_cap_new_annual_comb!B:B,B581,multi_cap_new_annual_comb!C:C,C581,multi_cap_new_annual_comb!E:E,"average",multi_cap_new_annual_comb!F:F,"&gt;0")*SUMIFS(mi_calc!D:D,mi_calc!A:A,VLOOKUP(C581,mapping!$B$2:$C$18,2,0),mi_calc!B:B,F581,mi_calc!C:C,"average")/1000</f>
        <v>0</v>
      </c>
      <c r="I581">
        <f>SUMIFS(multi_cap_new_annual_comb!G:G,multi_cap_new_annual_comb!A:A,A581,multi_cap_new_annual_comb!B:B,B581,multi_cap_new_annual_comb!C:C,C581,multi_cap_new_annual_comb!E:E,"average",multi_cap_new_annual_comb!G:G,"&gt;0")*SUMIFS(mi_calc!D:D,mi_calc!A:A,VLOOKUP(C581,mapping!$B$2:$C$18,2,0),mi_calc!B:B,F581,mi_calc!C:C,"average")/1000</f>
        <v>0</v>
      </c>
    </row>
    <row r="582" spans="1:9">
      <c r="A582">
        <v>2025</v>
      </c>
      <c r="B582" t="s">
        <v>21</v>
      </c>
      <c r="C582" t="s">
        <v>2</v>
      </c>
      <c r="D582" t="str">
        <f>VLOOKUP(C582,mapping!$B$2:$D$18,3,0)</f>
        <v>Hydro</v>
      </c>
      <c r="E582" t="s">
        <v>74</v>
      </c>
      <c r="F582" t="s">
        <v>50</v>
      </c>
      <c r="G582" t="s">
        <v>77</v>
      </c>
      <c r="H582">
        <f>SUMIFS(multi_cap_new_annual_comb!F:F,multi_cap_new_annual_comb!A:A,A582,multi_cap_new_annual_comb!B:B,B582,multi_cap_new_annual_comb!C:C,C582,multi_cap_new_annual_comb!E:E,"average",multi_cap_new_annual_comb!F:F,"&gt;0")*SUMIFS(mi_calc!D:D,mi_calc!A:A,VLOOKUP(C582,mapping!$B$2:$C$18,2,0),mi_calc!B:B,F582,mi_calc!C:C,"average")/1000</f>
        <v>0</v>
      </c>
      <c r="I582">
        <f>SUMIFS(multi_cap_new_annual_comb!G:G,multi_cap_new_annual_comb!A:A,A582,multi_cap_new_annual_comb!B:B,B582,multi_cap_new_annual_comb!C:C,C582,multi_cap_new_annual_comb!E:E,"average",multi_cap_new_annual_comb!G:G,"&gt;0")*SUMIFS(mi_calc!D:D,mi_calc!A:A,VLOOKUP(C582,mapping!$B$2:$C$18,2,0),mi_calc!B:B,F582,mi_calc!C:C,"average")/1000</f>
        <v>2.3722162689074171</v>
      </c>
    </row>
    <row r="583" spans="1:9">
      <c r="A583">
        <v>2025</v>
      </c>
      <c r="B583" t="s">
        <v>21</v>
      </c>
      <c r="C583" t="s">
        <v>2</v>
      </c>
      <c r="D583" t="str">
        <f>VLOOKUP(C583,mapping!$B$2:$D$18,3,0)</f>
        <v>Hydro</v>
      </c>
      <c r="E583" t="s">
        <v>74</v>
      </c>
      <c r="F583" t="s">
        <v>61</v>
      </c>
      <c r="G583" t="s">
        <v>77</v>
      </c>
      <c r="H583">
        <f>SUMIFS(multi_cap_new_annual_comb!F:F,multi_cap_new_annual_comb!A:A,A583,multi_cap_new_annual_comb!B:B,B583,multi_cap_new_annual_comb!C:C,C583,multi_cap_new_annual_comb!E:E,"average",multi_cap_new_annual_comb!F:F,"&gt;0")*SUMIFS(mi_calc!D:D,mi_calc!A:A,VLOOKUP(C583,mapping!$B$2:$C$18,2,0),mi_calc!B:B,F583,mi_calc!C:C,"average")/1000</f>
        <v>0</v>
      </c>
      <c r="I583">
        <f>SUMIFS(multi_cap_new_annual_comb!G:G,multi_cap_new_annual_comb!A:A,A583,multi_cap_new_annual_comb!B:B,B583,multi_cap_new_annual_comb!C:C,C583,multi_cap_new_annual_comb!E:E,"average",multi_cap_new_annual_comb!G:G,"&gt;0")*SUMIFS(mi_calc!D:D,mi_calc!A:A,VLOOKUP(C583,mapping!$B$2:$C$18,2,0),mi_calc!B:B,F583,mi_calc!C:C,"average")/1000</f>
        <v>0</v>
      </c>
    </row>
    <row r="584" spans="1:9">
      <c r="A584">
        <v>2025</v>
      </c>
      <c r="B584" t="s">
        <v>21</v>
      </c>
      <c r="C584" t="s">
        <v>2</v>
      </c>
      <c r="D584" t="str">
        <f>VLOOKUP(C584,mapping!$B$2:$D$18,3,0)</f>
        <v>Hydro</v>
      </c>
      <c r="E584" t="s">
        <v>74</v>
      </c>
      <c r="F584" t="s">
        <v>67</v>
      </c>
      <c r="G584" t="s">
        <v>77</v>
      </c>
      <c r="H584">
        <f>SUMIFS(multi_cap_new_annual_comb!F:F,multi_cap_new_annual_comb!A:A,A584,multi_cap_new_annual_comb!B:B,B584,multi_cap_new_annual_comb!C:C,C584,multi_cap_new_annual_comb!E:E,"average",multi_cap_new_annual_comb!F:F,"&gt;0")*SUMIFS(mi_calc!D:D,mi_calc!A:A,VLOOKUP(C584,mapping!$B$2:$C$18,2,0),mi_calc!B:B,F584,mi_calc!C:C,"average")/1000</f>
        <v>0</v>
      </c>
      <c r="I584">
        <f>SUMIFS(multi_cap_new_annual_comb!G:G,multi_cap_new_annual_comb!A:A,A584,multi_cap_new_annual_comb!B:B,B584,multi_cap_new_annual_comb!C:C,C584,multi_cap_new_annual_comb!E:E,"average",multi_cap_new_annual_comb!G:G,"&gt;0")*SUMIFS(mi_calc!D:D,mi_calc!A:A,VLOOKUP(C584,mapping!$B$2:$C$18,2,0),mi_calc!B:B,F584,mi_calc!C:C,"average")/1000</f>
        <v>0</v>
      </c>
    </row>
    <row r="585" spans="1:9">
      <c r="A585">
        <v>2025</v>
      </c>
      <c r="B585" t="s">
        <v>21</v>
      </c>
      <c r="C585" t="s">
        <v>2</v>
      </c>
      <c r="D585" t="str">
        <f>VLOOKUP(C585,mapping!$B$2:$D$18,3,0)</f>
        <v>Hydro</v>
      </c>
      <c r="E585" t="s">
        <v>74</v>
      </c>
      <c r="F585" t="s">
        <v>52</v>
      </c>
      <c r="G585" t="s">
        <v>77</v>
      </c>
      <c r="H585">
        <f>SUMIFS(multi_cap_new_annual_comb!F:F,multi_cap_new_annual_comb!A:A,A585,multi_cap_new_annual_comb!B:B,B585,multi_cap_new_annual_comb!C:C,C585,multi_cap_new_annual_comb!E:E,"average",multi_cap_new_annual_comb!F:F,"&gt;0")*SUMIFS(mi_calc!D:D,mi_calc!A:A,VLOOKUP(C585,mapping!$B$2:$C$18,2,0),mi_calc!B:B,F585,mi_calc!C:C,"average")/1000</f>
        <v>0</v>
      </c>
      <c r="I585">
        <f>SUMIFS(multi_cap_new_annual_comb!G:G,multi_cap_new_annual_comb!A:A,A585,multi_cap_new_annual_comb!B:B,B585,multi_cap_new_annual_comb!C:C,C585,multi_cap_new_annual_comb!E:E,"average",multi_cap_new_annual_comb!G:G,"&gt;0")*SUMIFS(mi_calc!D:D,mi_calc!A:A,VLOOKUP(C585,mapping!$B$2:$C$18,2,0),mi_calc!B:B,F585,mi_calc!C:C,"average")/1000</f>
        <v>0</v>
      </c>
    </row>
    <row r="586" spans="1:9">
      <c r="A586">
        <v>2025</v>
      </c>
      <c r="B586" t="s">
        <v>21</v>
      </c>
      <c r="C586" t="s">
        <v>2</v>
      </c>
      <c r="D586" t="str">
        <f>VLOOKUP(C586,mapping!$B$2:$D$18,3,0)</f>
        <v>Hydro</v>
      </c>
      <c r="E586" t="s">
        <v>74</v>
      </c>
      <c r="F586" t="s">
        <v>56</v>
      </c>
      <c r="G586" t="s">
        <v>77</v>
      </c>
      <c r="H586">
        <f>SUMIFS(multi_cap_new_annual_comb!F:F,multi_cap_new_annual_comb!A:A,A586,multi_cap_new_annual_comb!B:B,B586,multi_cap_new_annual_comb!C:C,C586,multi_cap_new_annual_comb!E:E,"average",multi_cap_new_annual_comb!F:F,"&gt;0")*SUMIFS(mi_calc!D:D,mi_calc!A:A,VLOOKUP(C586,mapping!$B$2:$C$18,2,0),mi_calc!B:B,F586,mi_calc!C:C,"average")/1000</f>
        <v>0</v>
      </c>
      <c r="I586">
        <f>SUMIFS(multi_cap_new_annual_comb!G:G,multi_cap_new_annual_comb!A:A,A586,multi_cap_new_annual_comb!B:B,B586,multi_cap_new_annual_comb!C:C,C586,multi_cap_new_annual_comb!E:E,"average",multi_cap_new_annual_comb!G:G,"&gt;0")*SUMIFS(mi_calc!D:D,mi_calc!A:A,VLOOKUP(C586,mapping!$B$2:$C$18,2,0),mi_calc!B:B,F586,mi_calc!C:C,"average")/1000</f>
        <v>0</v>
      </c>
    </row>
    <row r="587" spans="1:9">
      <c r="A587">
        <v>2025</v>
      </c>
      <c r="B587" t="s">
        <v>21</v>
      </c>
      <c r="C587" t="s">
        <v>2</v>
      </c>
      <c r="D587" t="str">
        <f>VLOOKUP(C587,mapping!$B$2:$D$18,3,0)</f>
        <v>Hydro</v>
      </c>
      <c r="E587" t="s">
        <v>74</v>
      </c>
      <c r="F587" t="s">
        <v>59</v>
      </c>
      <c r="G587" t="s">
        <v>77</v>
      </c>
      <c r="H587">
        <f>SUMIFS(multi_cap_new_annual_comb!F:F,multi_cap_new_annual_comb!A:A,A587,multi_cap_new_annual_comb!B:B,B587,multi_cap_new_annual_comb!C:C,C587,multi_cap_new_annual_comb!E:E,"average",multi_cap_new_annual_comb!F:F,"&gt;0")*SUMIFS(mi_calc!D:D,mi_calc!A:A,VLOOKUP(C587,mapping!$B$2:$C$18,2,0),mi_calc!B:B,F587,mi_calc!C:C,"average")/1000</f>
        <v>0</v>
      </c>
      <c r="I587">
        <f>SUMIFS(multi_cap_new_annual_comb!G:G,multi_cap_new_annual_comb!A:A,A587,multi_cap_new_annual_comb!B:B,B587,multi_cap_new_annual_comb!C:C,C587,multi_cap_new_annual_comb!E:E,"average",multi_cap_new_annual_comb!G:G,"&gt;0")*SUMIFS(mi_calc!D:D,mi_calc!A:A,VLOOKUP(C587,mapping!$B$2:$C$18,2,0),mi_calc!B:B,F587,mi_calc!C:C,"average")/1000</f>
        <v>0</v>
      </c>
    </row>
    <row r="588" spans="1:9">
      <c r="A588">
        <v>2025</v>
      </c>
      <c r="B588" t="s">
        <v>21</v>
      </c>
      <c r="C588" t="s">
        <v>2</v>
      </c>
      <c r="D588" t="str">
        <f>VLOOKUP(C588,mapping!$B$2:$D$18,3,0)</f>
        <v>Hydro</v>
      </c>
      <c r="E588" t="s">
        <v>74</v>
      </c>
      <c r="F588" t="s">
        <v>55</v>
      </c>
      <c r="G588" t="s">
        <v>77</v>
      </c>
      <c r="H588">
        <f>SUMIFS(multi_cap_new_annual_comb!F:F,multi_cap_new_annual_comb!A:A,A588,multi_cap_new_annual_comb!B:B,B588,multi_cap_new_annual_comb!C:C,C588,multi_cap_new_annual_comb!E:E,"average",multi_cap_new_annual_comb!F:F,"&gt;0")*SUMIFS(mi_calc!D:D,mi_calc!A:A,VLOOKUP(C588,mapping!$B$2:$C$18,2,0),mi_calc!B:B,F588,mi_calc!C:C,"average")/1000</f>
        <v>0</v>
      </c>
      <c r="I588">
        <f>SUMIFS(multi_cap_new_annual_comb!G:G,multi_cap_new_annual_comb!A:A,A588,multi_cap_new_annual_comb!B:B,B588,multi_cap_new_annual_comb!C:C,C588,multi_cap_new_annual_comb!E:E,"average",multi_cap_new_annual_comb!G:G,"&gt;0")*SUMIFS(mi_calc!D:D,mi_calc!A:A,VLOOKUP(C588,mapping!$B$2:$C$18,2,0),mi_calc!B:B,F588,mi_calc!C:C,"average")/1000</f>
        <v>0</v>
      </c>
    </row>
    <row r="589" spans="1:9">
      <c r="A589">
        <v>2025</v>
      </c>
      <c r="B589" t="s">
        <v>21</v>
      </c>
      <c r="C589" t="s">
        <v>2</v>
      </c>
      <c r="D589" t="str">
        <f>VLOOKUP(C589,mapping!$B$2:$D$18,3,0)</f>
        <v>Hydro</v>
      </c>
      <c r="E589" t="s">
        <v>74</v>
      </c>
      <c r="F589" t="s">
        <v>47</v>
      </c>
      <c r="G589" t="s">
        <v>77</v>
      </c>
      <c r="H589">
        <f>SUMIFS(multi_cap_new_annual_comb!F:F,multi_cap_new_annual_comb!A:A,A589,multi_cap_new_annual_comb!B:B,B589,multi_cap_new_annual_comb!C:C,C589,multi_cap_new_annual_comb!E:E,"average",multi_cap_new_annual_comb!F:F,"&gt;0")*SUMIFS(mi_calc!D:D,mi_calc!A:A,VLOOKUP(C589,mapping!$B$2:$C$18,2,0),mi_calc!B:B,F589,mi_calc!C:C,"average")/1000</f>
        <v>0</v>
      </c>
      <c r="I589">
        <f>SUMIFS(multi_cap_new_annual_comb!G:G,multi_cap_new_annual_comb!A:A,A589,multi_cap_new_annual_comb!B:B,B589,multi_cap_new_annual_comb!C:C,C589,multi_cap_new_annual_comb!E:E,"average",multi_cap_new_annual_comb!G:G,"&gt;0")*SUMIFS(mi_calc!D:D,mi_calc!A:A,VLOOKUP(C589,mapping!$B$2:$C$18,2,0),mi_calc!B:B,F589,mi_calc!C:C,"average")/1000</f>
        <v>0</v>
      </c>
    </row>
    <row r="590" spans="1:9">
      <c r="A590">
        <v>2025</v>
      </c>
      <c r="B590" t="s">
        <v>21</v>
      </c>
      <c r="C590" t="s">
        <v>2</v>
      </c>
      <c r="D590" t="str">
        <f>VLOOKUP(C590,mapping!$B$2:$D$18,3,0)</f>
        <v>Hydro</v>
      </c>
      <c r="E590" t="s">
        <v>74</v>
      </c>
      <c r="F590" t="s">
        <v>60</v>
      </c>
      <c r="G590" t="s">
        <v>77</v>
      </c>
      <c r="H590">
        <f>SUMIFS(multi_cap_new_annual_comb!F:F,multi_cap_new_annual_comb!A:A,A590,multi_cap_new_annual_comb!B:B,B590,multi_cap_new_annual_comb!C:C,C590,multi_cap_new_annual_comb!E:E,"average",multi_cap_new_annual_comb!F:F,"&gt;0")*SUMIFS(mi_calc!D:D,mi_calc!A:A,VLOOKUP(C590,mapping!$B$2:$C$18,2,0),mi_calc!B:B,F590,mi_calc!C:C,"average")/1000</f>
        <v>0</v>
      </c>
      <c r="I590">
        <f>SUMIFS(multi_cap_new_annual_comb!G:G,multi_cap_new_annual_comb!A:A,A590,multi_cap_new_annual_comb!B:B,B590,multi_cap_new_annual_comb!C:C,C590,multi_cap_new_annual_comb!E:E,"average",multi_cap_new_annual_comb!G:G,"&gt;0")*SUMIFS(mi_calc!D:D,mi_calc!A:A,VLOOKUP(C590,mapping!$B$2:$C$18,2,0),mi_calc!B:B,F590,mi_calc!C:C,"average")/1000</f>
        <v>0</v>
      </c>
    </row>
    <row r="591" spans="1:9">
      <c r="A591">
        <v>2025</v>
      </c>
      <c r="B591" t="s">
        <v>21</v>
      </c>
      <c r="C591" t="s">
        <v>2</v>
      </c>
      <c r="D591" t="str">
        <f>VLOOKUP(C591,mapping!$B$2:$D$18,3,0)</f>
        <v>Hydro</v>
      </c>
      <c r="E591" t="s">
        <v>74</v>
      </c>
      <c r="F591" t="s">
        <v>48</v>
      </c>
      <c r="G591" t="s">
        <v>77</v>
      </c>
      <c r="H591">
        <f>SUMIFS(multi_cap_new_annual_comb!F:F,multi_cap_new_annual_comb!A:A,A591,multi_cap_new_annual_comb!B:B,B591,multi_cap_new_annual_comb!C:C,C591,multi_cap_new_annual_comb!E:E,"average",multi_cap_new_annual_comb!F:F,"&gt;0")*SUMIFS(mi_calc!D:D,mi_calc!A:A,VLOOKUP(C591,mapping!$B$2:$C$18,2,0),mi_calc!B:B,F591,mi_calc!C:C,"average")/1000</f>
        <v>0</v>
      </c>
      <c r="I591">
        <f>SUMIFS(multi_cap_new_annual_comb!G:G,multi_cap_new_annual_comb!A:A,A591,multi_cap_new_annual_comb!B:B,B591,multi_cap_new_annual_comb!C:C,C591,multi_cap_new_annual_comb!E:E,"average",multi_cap_new_annual_comb!G:G,"&gt;0")*SUMIFS(mi_calc!D:D,mi_calc!A:A,VLOOKUP(C591,mapping!$B$2:$C$18,2,0),mi_calc!B:B,F591,mi_calc!C:C,"average")/1000</f>
        <v>0</v>
      </c>
    </row>
    <row r="592" spans="1:9">
      <c r="A592">
        <v>2025</v>
      </c>
      <c r="B592" t="s">
        <v>21</v>
      </c>
      <c r="C592" t="s">
        <v>2</v>
      </c>
      <c r="D592" t="str">
        <f>VLOOKUP(C592,mapping!$B$2:$D$18,3,0)</f>
        <v>Hydro</v>
      </c>
      <c r="E592" t="s">
        <v>74</v>
      </c>
      <c r="F592" t="s">
        <v>62</v>
      </c>
      <c r="G592" t="s">
        <v>77</v>
      </c>
      <c r="H592">
        <f>SUMIFS(multi_cap_new_annual_comb!F:F,multi_cap_new_annual_comb!A:A,A592,multi_cap_new_annual_comb!B:B,B592,multi_cap_new_annual_comb!C:C,C592,multi_cap_new_annual_comb!E:E,"average",multi_cap_new_annual_comb!F:F,"&gt;0")*SUMIFS(mi_calc!D:D,mi_calc!A:A,VLOOKUP(C592,mapping!$B$2:$C$18,2,0),mi_calc!B:B,F592,mi_calc!C:C,"average")/1000</f>
        <v>0</v>
      </c>
      <c r="I592">
        <f>SUMIFS(multi_cap_new_annual_comb!G:G,multi_cap_new_annual_comb!A:A,A592,multi_cap_new_annual_comb!B:B,B592,multi_cap_new_annual_comb!C:C,C592,multi_cap_new_annual_comb!E:E,"average",multi_cap_new_annual_comb!G:G,"&gt;0")*SUMIFS(mi_calc!D:D,mi_calc!A:A,VLOOKUP(C592,mapping!$B$2:$C$18,2,0),mi_calc!B:B,F592,mi_calc!C:C,"average")/1000</f>
        <v>0</v>
      </c>
    </row>
    <row r="593" spans="1:9">
      <c r="A593">
        <v>2025</v>
      </c>
      <c r="B593" t="s">
        <v>21</v>
      </c>
      <c r="C593" t="s">
        <v>2</v>
      </c>
      <c r="D593" t="str">
        <f>VLOOKUP(C593,mapping!$B$2:$D$18,3,0)</f>
        <v>Hydro</v>
      </c>
      <c r="E593" t="s">
        <v>74</v>
      </c>
      <c r="F593" t="s">
        <v>63</v>
      </c>
      <c r="G593" t="s">
        <v>77</v>
      </c>
      <c r="H593">
        <f>SUMIFS(multi_cap_new_annual_comb!F:F,multi_cap_new_annual_comb!A:A,A593,multi_cap_new_annual_comb!B:B,B593,multi_cap_new_annual_comb!C:C,C593,multi_cap_new_annual_comb!E:E,"average",multi_cap_new_annual_comb!F:F,"&gt;0")*SUMIFS(mi_calc!D:D,mi_calc!A:A,VLOOKUP(C593,mapping!$B$2:$C$18,2,0),mi_calc!B:B,F593,mi_calc!C:C,"average")/1000</f>
        <v>0</v>
      </c>
      <c r="I593">
        <f>SUMIFS(multi_cap_new_annual_comb!G:G,multi_cap_new_annual_comb!A:A,A593,multi_cap_new_annual_comb!B:B,B593,multi_cap_new_annual_comb!C:C,C593,multi_cap_new_annual_comb!E:E,"average",multi_cap_new_annual_comb!G:G,"&gt;0")*SUMIFS(mi_calc!D:D,mi_calc!A:A,VLOOKUP(C593,mapping!$B$2:$C$18,2,0),mi_calc!B:B,F593,mi_calc!C:C,"average")/1000</f>
        <v>0</v>
      </c>
    </row>
    <row r="594" spans="1:9">
      <c r="A594">
        <v>2025</v>
      </c>
      <c r="B594" t="s">
        <v>21</v>
      </c>
      <c r="C594" t="s">
        <v>2</v>
      </c>
      <c r="D594" t="str">
        <f>VLOOKUP(C594,mapping!$B$2:$D$18,3,0)</f>
        <v>Hydro</v>
      </c>
      <c r="E594" t="s">
        <v>74</v>
      </c>
      <c r="F594" t="s">
        <v>45</v>
      </c>
      <c r="G594" t="s">
        <v>77</v>
      </c>
      <c r="H594">
        <f>SUMIFS(multi_cap_new_annual_comb!F:F,multi_cap_new_annual_comb!A:A,A594,multi_cap_new_annual_comb!B:B,B594,multi_cap_new_annual_comb!C:C,C594,multi_cap_new_annual_comb!E:E,"average",multi_cap_new_annual_comb!F:F,"&gt;0")*SUMIFS(mi_calc!D:D,mi_calc!A:A,VLOOKUP(C594,mapping!$B$2:$C$18,2,0),mi_calc!B:B,F594,mi_calc!C:C,"average")/1000</f>
        <v>0</v>
      </c>
      <c r="I594">
        <f>SUMIFS(multi_cap_new_annual_comb!G:G,multi_cap_new_annual_comb!A:A,A594,multi_cap_new_annual_comb!B:B,B594,multi_cap_new_annual_comb!C:C,C594,multi_cap_new_annual_comb!E:E,"average",multi_cap_new_annual_comb!G:G,"&gt;0")*SUMIFS(mi_calc!D:D,mi_calc!A:A,VLOOKUP(C594,mapping!$B$2:$C$18,2,0),mi_calc!B:B,F594,mi_calc!C:C,"average")/1000</f>
        <v>0</v>
      </c>
    </row>
    <row r="595" spans="1:9">
      <c r="A595">
        <v>2025</v>
      </c>
      <c r="B595" t="s">
        <v>21</v>
      </c>
      <c r="C595" t="s">
        <v>2</v>
      </c>
      <c r="D595" t="str">
        <f>VLOOKUP(C595,mapping!$B$2:$D$18,3,0)</f>
        <v>Hydro</v>
      </c>
      <c r="E595" t="s">
        <v>74</v>
      </c>
      <c r="F595" t="s">
        <v>58</v>
      </c>
      <c r="G595" t="s">
        <v>77</v>
      </c>
      <c r="H595">
        <f>SUMIFS(multi_cap_new_annual_comb!F:F,multi_cap_new_annual_comb!A:A,A595,multi_cap_new_annual_comb!B:B,B595,multi_cap_new_annual_comb!C:C,C595,multi_cap_new_annual_comb!E:E,"average",multi_cap_new_annual_comb!F:F,"&gt;0")*SUMIFS(mi_calc!D:D,mi_calc!A:A,VLOOKUP(C595,mapping!$B$2:$C$18,2,0),mi_calc!B:B,F595,mi_calc!C:C,"average")/1000</f>
        <v>0</v>
      </c>
      <c r="I595">
        <f>SUMIFS(multi_cap_new_annual_comb!G:G,multi_cap_new_annual_comb!A:A,A595,multi_cap_new_annual_comb!B:B,B595,multi_cap_new_annual_comb!C:C,C595,multi_cap_new_annual_comb!E:E,"average",multi_cap_new_annual_comb!G:G,"&gt;0")*SUMIFS(mi_calc!D:D,mi_calc!A:A,VLOOKUP(C595,mapping!$B$2:$C$18,2,0),mi_calc!B:B,F595,mi_calc!C:C,"average")/1000</f>
        <v>0</v>
      </c>
    </row>
    <row r="596" spans="1:9">
      <c r="A596">
        <v>2025</v>
      </c>
      <c r="B596" t="s">
        <v>21</v>
      </c>
      <c r="C596" t="s">
        <v>2</v>
      </c>
      <c r="D596" t="str">
        <f>VLOOKUP(C596,mapping!$B$2:$D$18,3,0)</f>
        <v>Hydro</v>
      </c>
      <c r="E596" t="s">
        <v>74</v>
      </c>
      <c r="F596" t="s">
        <v>53</v>
      </c>
      <c r="G596" t="s">
        <v>77</v>
      </c>
      <c r="H596">
        <f>SUMIFS(multi_cap_new_annual_comb!F:F,multi_cap_new_annual_comb!A:A,A596,multi_cap_new_annual_comb!B:B,B596,multi_cap_new_annual_comb!C:C,C596,multi_cap_new_annual_comb!E:E,"average",multi_cap_new_annual_comb!F:F,"&gt;0")*SUMIFS(mi_calc!D:D,mi_calc!A:A,VLOOKUP(C596,mapping!$B$2:$C$18,2,0),mi_calc!B:B,F596,mi_calc!C:C,"average")/1000</f>
        <v>0</v>
      </c>
      <c r="I596">
        <f>SUMIFS(multi_cap_new_annual_comb!G:G,multi_cap_new_annual_comb!A:A,A596,multi_cap_new_annual_comb!B:B,B596,multi_cap_new_annual_comb!C:C,C596,multi_cap_new_annual_comb!E:E,"average",multi_cap_new_annual_comb!G:G,"&gt;0")*SUMIFS(mi_calc!D:D,mi_calc!A:A,VLOOKUP(C596,mapping!$B$2:$C$18,2,0),mi_calc!B:B,F596,mi_calc!C:C,"average")/1000</f>
        <v>107.70987396266064</v>
      </c>
    </row>
    <row r="597" spans="1:9">
      <c r="A597">
        <v>2025</v>
      </c>
      <c r="B597" t="s">
        <v>21</v>
      </c>
      <c r="C597" t="s">
        <v>2</v>
      </c>
      <c r="D597" t="str">
        <f>VLOOKUP(C597,mapping!$B$2:$D$18,3,0)</f>
        <v>Hydro</v>
      </c>
      <c r="E597" t="s">
        <v>74</v>
      </c>
      <c r="F597" t="s">
        <v>64</v>
      </c>
      <c r="G597" t="s">
        <v>77</v>
      </c>
      <c r="H597">
        <f>SUMIFS(multi_cap_new_annual_comb!F:F,multi_cap_new_annual_comb!A:A,A597,multi_cap_new_annual_comb!B:B,B597,multi_cap_new_annual_comb!C:C,C597,multi_cap_new_annual_comb!E:E,"average",multi_cap_new_annual_comb!F:F,"&gt;0")*SUMIFS(mi_calc!D:D,mi_calc!A:A,VLOOKUP(C597,mapping!$B$2:$C$18,2,0),mi_calc!B:B,F597,mi_calc!C:C,"average")/1000</f>
        <v>0</v>
      </c>
      <c r="I597">
        <f>SUMIFS(multi_cap_new_annual_comb!G:G,multi_cap_new_annual_comb!A:A,A597,multi_cap_new_annual_comb!B:B,B597,multi_cap_new_annual_comb!C:C,C597,multi_cap_new_annual_comb!E:E,"average",multi_cap_new_annual_comb!G:G,"&gt;0")*SUMIFS(mi_calc!D:D,mi_calc!A:A,VLOOKUP(C597,mapping!$B$2:$C$18,2,0),mi_calc!B:B,F597,mi_calc!C:C,"average")/1000</f>
        <v>0</v>
      </c>
    </row>
    <row r="598" spans="1:9">
      <c r="A598">
        <v>2025</v>
      </c>
      <c r="B598" t="s">
        <v>21</v>
      </c>
      <c r="C598" t="s">
        <v>2</v>
      </c>
      <c r="D598" t="str">
        <f>VLOOKUP(C598,mapping!$B$2:$D$18,3,0)</f>
        <v>Hydro</v>
      </c>
      <c r="E598" t="s">
        <v>74</v>
      </c>
      <c r="F598" t="s">
        <v>49</v>
      </c>
      <c r="G598" t="s">
        <v>77</v>
      </c>
      <c r="H598">
        <f>SUMIFS(multi_cap_new_annual_comb!F:F,multi_cap_new_annual_comb!A:A,A598,multi_cap_new_annual_comb!B:B,B598,multi_cap_new_annual_comb!C:C,C598,multi_cap_new_annual_comb!E:E,"average",multi_cap_new_annual_comb!F:F,"&gt;0")*SUMIFS(mi_calc!D:D,mi_calc!A:A,VLOOKUP(C598,mapping!$B$2:$C$18,2,0),mi_calc!B:B,F598,mi_calc!C:C,"average")/1000</f>
        <v>0</v>
      </c>
      <c r="I598">
        <f>SUMIFS(multi_cap_new_annual_comb!G:G,multi_cap_new_annual_comb!A:A,A598,multi_cap_new_annual_comb!B:B,B598,multi_cap_new_annual_comb!C:C,C598,multi_cap_new_annual_comb!E:E,"average",multi_cap_new_annual_comb!G:G,"&gt;0")*SUMIFS(mi_calc!D:D,mi_calc!A:A,VLOOKUP(C598,mapping!$B$2:$C$18,2,0),mi_calc!B:B,F598,mi_calc!C:C,"average")/1000</f>
        <v>0</v>
      </c>
    </row>
    <row r="599" spans="1:9">
      <c r="A599">
        <v>2025</v>
      </c>
      <c r="B599" t="s">
        <v>21</v>
      </c>
      <c r="C599" t="s">
        <v>2</v>
      </c>
      <c r="D599" t="str">
        <f>VLOOKUP(C599,mapping!$B$2:$D$18,3,0)</f>
        <v>Hydro</v>
      </c>
      <c r="E599" t="s">
        <v>74</v>
      </c>
      <c r="F599" t="s">
        <v>65</v>
      </c>
      <c r="G599" t="s">
        <v>77</v>
      </c>
      <c r="H599">
        <f>SUMIFS(multi_cap_new_annual_comb!F:F,multi_cap_new_annual_comb!A:A,A599,multi_cap_new_annual_comb!B:B,B599,multi_cap_new_annual_comb!C:C,C599,multi_cap_new_annual_comb!E:E,"average",multi_cap_new_annual_comb!F:F,"&gt;0")*SUMIFS(mi_calc!D:D,mi_calc!A:A,VLOOKUP(C599,mapping!$B$2:$C$18,2,0),mi_calc!B:B,F599,mi_calc!C:C,"average")/1000</f>
        <v>0</v>
      </c>
      <c r="I599">
        <f>SUMIFS(multi_cap_new_annual_comb!G:G,multi_cap_new_annual_comb!A:A,A599,multi_cap_new_annual_comb!B:B,B599,multi_cap_new_annual_comb!C:C,C599,multi_cap_new_annual_comb!E:E,"average",multi_cap_new_annual_comb!G:G,"&gt;0")*SUMIFS(mi_calc!D:D,mi_calc!A:A,VLOOKUP(C599,mapping!$B$2:$C$18,2,0),mi_calc!B:B,F599,mi_calc!C:C,"average")/1000</f>
        <v>0</v>
      </c>
    </row>
    <row r="600" spans="1:9">
      <c r="A600">
        <v>2025</v>
      </c>
      <c r="B600" t="s">
        <v>21</v>
      </c>
      <c r="C600" t="s">
        <v>2</v>
      </c>
      <c r="D600" t="str">
        <f>VLOOKUP(C600,mapping!$B$2:$D$18,3,0)</f>
        <v>Hydro</v>
      </c>
      <c r="E600" t="s">
        <v>74</v>
      </c>
      <c r="F600" t="s">
        <v>68</v>
      </c>
      <c r="G600" t="s">
        <v>77</v>
      </c>
      <c r="H600">
        <f>SUMIFS(multi_cap_new_annual_comb!F:F,multi_cap_new_annual_comb!A:A,A600,multi_cap_new_annual_comb!B:B,B600,multi_cap_new_annual_comb!C:C,C600,multi_cap_new_annual_comb!E:E,"average",multi_cap_new_annual_comb!F:F,"&gt;0")*SUMIFS(mi_calc!D:D,mi_calc!A:A,VLOOKUP(C600,mapping!$B$2:$C$18,2,0),mi_calc!B:B,F600,mi_calc!C:C,"average")/1000</f>
        <v>0</v>
      </c>
      <c r="I600">
        <f>SUMIFS(multi_cap_new_annual_comb!G:G,multi_cap_new_annual_comb!A:A,A600,multi_cap_new_annual_comb!B:B,B600,multi_cap_new_annual_comb!C:C,C600,multi_cap_new_annual_comb!E:E,"average",multi_cap_new_annual_comb!G:G,"&gt;0")*SUMIFS(mi_calc!D:D,mi_calc!A:A,VLOOKUP(C600,mapping!$B$2:$C$18,2,0),mi_calc!B:B,F600,mi_calc!C:C,"average")/1000</f>
        <v>0</v>
      </c>
    </row>
    <row r="601" spans="1:9">
      <c r="A601">
        <v>2025</v>
      </c>
      <c r="B601" t="s">
        <v>21</v>
      </c>
      <c r="C601" t="s">
        <v>2</v>
      </c>
      <c r="D601" t="str">
        <f>VLOOKUP(C601,mapping!$B$2:$D$18,3,0)</f>
        <v>Hydro</v>
      </c>
      <c r="E601" t="s">
        <v>74</v>
      </c>
      <c r="F601" t="s">
        <v>57</v>
      </c>
      <c r="G601" t="s">
        <v>77</v>
      </c>
      <c r="H601">
        <f>SUMIFS(multi_cap_new_annual_comb!F:F,multi_cap_new_annual_comb!A:A,A601,multi_cap_new_annual_comb!B:B,B601,multi_cap_new_annual_comb!C:C,C601,multi_cap_new_annual_comb!E:E,"average",multi_cap_new_annual_comb!F:F,"&gt;0")*SUMIFS(mi_calc!D:D,mi_calc!A:A,VLOOKUP(C601,mapping!$B$2:$C$18,2,0),mi_calc!B:B,F601,mi_calc!C:C,"average")/1000</f>
        <v>0</v>
      </c>
      <c r="I601">
        <f>SUMIFS(multi_cap_new_annual_comb!G:G,multi_cap_new_annual_comb!A:A,A601,multi_cap_new_annual_comb!B:B,B601,multi_cap_new_annual_comb!C:C,C601,multi_cap_new_annual_comb!E:E,"average",multi_cap_new_annual_comb!G:G,"&gt;0")*SUMIFS(mi_calc!D:D,mi_calc!A:A,VLOOKUP(C601,mapping!$B$2:$C$18,2,0),mi_calc!B:B,F601,mi_calc!C:C,"average")/1000</f>
        <v>0</v>
      </c>
    </row>
    <row r="602" spans="1:9">
      <c r="A602">
        <v>2025</v>
      </c>
      <c r="B602" t="s">
        <v>33</v>
      </c>
      <c r="C602" t="s">
        <v>2</v>
      </c>
      <c r="D602" t="str">
        <f>VLOOKUP(C602,mapping!$B$2:$D$18,3,0)</f>
        <v>Hydro</v>
      </c>
      <c r="E602" t="s">
        <v>74</v>
      </c>
      <c r="F602" t="s">
        <v>51</v>
      </c>
      <c r="G602" t="s">
        <v>77</v>
      </c>
      <c r="H602">
        <f>SUMIFS(multi_cap_new_annual_comb!F:F,multi_cap_new_annual_comb!A:A,A602,multi_cap_new_annual_comb!B:B,B602,multi_cap_new_annual_comb!C:C,C602,multi_cap_new_annual_comb!E:E,"average",multi_cap_new_annual_comb!F:F,"&gt;0")*SUMIFS(mi_calc!D:D,mi_calc!A:A,VLOOKUP(C602,mapping!$B$2:$C$18,2,0),mi_calc!B:B,F602,mi_calc!C:C,"average")/1000</f>
        <v>0</v>
      </c>
      <c r="I602">
        <f>SUMIFS(multi_cap_new_annual_comb!G:G,multi_cap_new_annual_comb!A:A,A602,multi_cap_new_annual_comb!B:B,B602,multi_cap_new_annual_comb!C:C,C602,multi_cap_new_annual_comb!E:E,"average",multi_cap_new_annual_comb!G:G,"&gt;0")*SUMIFS(mi_calc!D:D,mi_calc!A:A,VLOOKUP(C602,mapping!$B$2:$C$18,2,0),mi_calc!B:B,F602,mi_calc!C:C,"average")/1000</f>
        <v>6.9547172055520357E-2</v>
      </c>
    </row>
    <row r="603" spans="1:9">
      <c r="A603">
        <v>2025</v>
      </c>
      <c r="B603" t="s">
        <v>33</v>
      </c>
      <c r="C603" t="s">
        <v>2</v>
      </c>
      <c r="D603" t="str">
        <f>VLOOKUP(C603,mapping!$B$2:$D$18,3,0)</f>
        <v>Hydro</v>
      </c>
      <c r="E603" t="s">
        <v>74</v>
      </c>
      <c r="F603" t="s">
        <v>66</v>
      </c>
      <c r="G603" t="s">
        <v>77</v>
      </c>
      <c r="H603">
        <f>SUMIFS(multi_cap_new_annual_comb!F:F,multi_cap_new_annual_comb!A:A,A603,multi_cap_new_annual_comb!B:B,B603,multi_cap_new_annual_comb!C:C,C603,multi_cap_new_annual_comb!E:E,"average",multi_cap_new_annual_comb!F:F,"&gt;0")*SUMIFS(mi_calc!D:D,mi_calc!A:A,VLOOKUP(C603,mapping!$B$2:$C$18,2,0),mi_calc!B:B,F603,mi_calc!C:C,"average")/1000</f>
        <v>0</v>
      </c>
      <c r="I603">
        <f>SUMIFS(multi_cap_new_annual_comb!G:G,multi_cap_new_annual_comb!A:A,A603,multi_cap_new_annual_comb!B:B,B603,multi_cap_new_annual_comb!C:C,C603,multi_cap_new_annual_comb!E:E,"average",multi_cap_new_annual_comb!G:G,"&gt;0")*SUMIFS(mi_calc!D:D,mi_calc!A:A,VLOOKUP(C603,mapping!$B$2:$C$18,2,0),mi_calc!B:B,F603,mi_calc!C:C,"average")/1000</f>
        <v>0</v>
      </c>
    </row>
    <row r="604" spans="1:9">
      <c r="A604">
        <v>2025</v>
      </c>
      <c r="B604" t="s">
        <v>33</v>
      </c>
      <c r="C604" t="s">
        <v>2</v>
      </c>
      <c r="D604" t="str">
        <f>VLOOKUP(C604,mapping!$B$2:$D$18,3,0)</f>
        <v>Hydro</v>
      </c>
      <c r="E604" t="s">
        <v>74</v>
      </c>
      <c r="F604" t="s">
        <v>54</v>
      </c>
      <c r="G604" t="s">
        <v>77</v>
      </c>
      <c r="H604">
        <f>SUMIFS(multi_cap_new_annual_comb!F:F,multi_cap_new_annual_comb!A:A,A604,multi_cap_new_annual_comb!B:B,B604,multi_cap_new_annual_comb!C:C,C604,multi_cap_new_annual_comb!E:E,"average",multi_cap_new_annual_comb!F:F,"&gt;0")*SUMIFS(mi_calc!D:D,mi_calc!A:A,VLOOKUP(C604,mapping!$B$2:$C$18,2,0),mi_calc!B:B,F604,mi_calc!C:C,"average")/1000</f>
        <v>0</v>
      </c>
      <c r="I604">
        <f>SUMIFS(multi_cap_new_annual_comb!G:G,multi_cap_new_annual_comb!A:A,A604,multi_cap_new_annual_comb!B:B,B604,multi_cap_new_annual_comb!C:C,C604,multi_cap_new_annual_comb!E:E,"average",multi_cap_new_annual_comb!G:G,"&gt;0")*SUMIFS(mi_calc!D:D,mi_calc!A:A,VLOOKUP(C604,mapping!$B$2:$C$18,2,0),mi_calc!B:B,F604,mi_calc!C:C,"average")/1000</f>
        <v>1347.0882649855319</v>
      </c>
    </row>
    <row r="605" spans="1:9">
      <c r="A605">
        <v>2025</v>
      </c>
      <c r="B605" t="s">
        <v>33</v>
      </c>
      <c r="C605" t="s">
        <v>2</v>
      </c>
      <c r="D605" t="str">
        <f>VLOOKUP(C605,mapping!$B$2:$D$18,3,0)</f>
        <v>Hydro</v>
      </c>
      <c r="E605" t="s">
        <v>74</v>
      </c>
      <c r="F605" t="s">
        <v>46</v>
      </c>
      <c r="G605" t="s">
        <v>77</v>
      </c>
      <c r="H605">
        <f>SUMIFS(multi_cap_new_annual_comb!F:F,multi_cap_new_annual_comb!A:A,A605,multi_cap_new_annual_comb!B:B,B605,multi_cap_new_annual_comb!C:C,C605,multi_cap_new_annual_comb!E:E,"average",multi_cap_new_annual_comb!F:F,"&gt;0")*SUMIFS(mi_calc!D:D,mi_calc!A:A,VLOOKUP(C605,mapping!$B$2:$C$18,2,0),mi_calc!B:B,F605,mi_calc!C:C,"average")/1000</f>
        <v>0</v>
      </c>
      <c r="I605">
        <f>SUMIFS(multi_cap_new_annual_comb!G:G,multi_cap_new_annual_comb!A:A,A605,multi_cap_new_annual_comb!B:B,B605,multi_cap_new_annual_comb!C:C,C605,multi_cap_new_annual_comb!E:E,"average",multi_cap_new_annual_comb!G:G,"&gt;0")*SUMIFS(mi_calc!D:D,mi_calc!A:A,VLOOKUP(C605,mapping!$B$2:$C$18,2,0),mi_calc!B:B,F605,mi_calc!C:C,"average")/1000</f>
        <v>0</v>
      </c>
    </row>
    <row r="606" spans="1:9">
      <c r="A606">
        <v>2025</v>
      </c>
      <c r="B606" t="s">
        <v>33</v>
      </c>
      <c r="C606" t="s">
        <v>2</v>
      </c>
      <c r="D606" t="str">
        <f>VLOOKUP(C606,mapping!$B$2:$D$18,3,0)</f>
        <v>Hydro</v>
      </c>
      <c r="E606" t="s">
        <v>74</v>
      </c>
      <c r="F606" t="s">
        <v>50</v>
      </c>
      <c r="G606" t="s">
        <v>77</v>
      </c>
      <c r="H606">
        <f>SUMIFS(multi_cap_new_annual_comb!F:F,multi_cap_new_annual_comb!A:A,A606,multi_cap_new_annual_comb!B:B,B606,multi_cap_new_annual_comb!C:C,C606,multi_cap_new_annual_comb!E:E,"average",multi_cap_new_annual_comb!F:F,"&gt;0")*SUMIFS(mi_calc!D:D,mi_calc!A:A,VLOOKUP(C606,mapping!$B$2:$C$18,2,0),mi_calc!B:B,F606,mi_calc!C:C,"average")/1000</f>
        <v>0</v>
      </c>
      <c r="I606">
        <f>SUMIFS(multi_cap_new_annual_comb!G:G,multi_cap_new_annual_comb!A:A,A606,multi_cap_new_annual_comb!B:B,B606,multi_cap_new_annual_comb!C:C,C606,multi_cap_new_annual_comb!E:E,"average",multi_cap_new_annual_comb!G:G,"&gt;0")*SUMIFS(mi_calc!D:D,mi_calc!A:A,VLOOKUP(C606,mapping!$B$2:$C$18,2,0),mi_calc!B:B,F606,mi_calc!C:C,"average")/1000</f>
        <v>2.4617915646832276</v>
      </c>
    </row>
    <row r="607" spans="1:9">
      <c r="A607">
        <v>2025</v>
      </c>
      <c r="B607" t="s">
        <v>33</v>
      </c>
      <c r="C607" t="s">
        <v>2</v>
      </c>
      <c r="D607" t="str">
        <f>VLOOKUP(C607,mapping!$B$2:$D$18,3,0)</f>
        <v>Hydro</v>
      </c>
      <c r="E607" t="s">
        <v>74</v>
      </c>
      <c r="F607" t="s">
        <v>61</v>
      </c>
      <c r="G607" t="s">
        <v>77</v>
      </c>
      <c r="H607">
        <f>SUMIFS(multi_cap_new_annual_comb!F:F,multi_cap_new_annual_comb!A:A,A607,multi_cap_new_annual_comb!B:B,B607,multi_cap_new_annual_comb!C:C,C607,multi_cap_new_annual_comb!E:E,"average",multi_cap_new_annual_comb!F:F,"&gt;0")*SUMIFS(mi_calc!D:D,mi_calc!A:A,VLOOKUP(C607,mapping!$B$2:$C$18,2,0),mi_calc!B:B,F607,mi_calc!C:C,"average")/1000</f>
        <v>0</v>
      </c>
      <c r="I607">
        <f>SUMIFS(multi_cap_new_annual_comb!G:G,multi_cap_new_annual_comb!A:A,A607,multi_cap_new_annual_comb!B:B,B607,multi_cap_new_annual_comb!C:C,C607,multi_cap_new_annual_comb!E:E,"average",multi_cap_new_annual_comb!G:G,"&gt;0")*SUMIFS(mi_calc!D:D,mi_calc!A:A,VLOOKUP(C607,mapping!$B$2:$C$18,2,0),mi_calc!B:B,F607,mi_calc!C:C,"average")/1000</f>
        <v>0</v>
      </c>
    </row>
    <row r="608" spans="1:9">
      <c r="A608">
        <v>2025</v>
      </c>
      <c r="B608" t="s">
        <v>33</v>
      </c>
      <c r="C608" t="s">
        <v>2</v>
      </c>
      <c r="D608" t="str">
        <f>VLOOKUP(C608,mapping!$B$2:$D$18,3,0)</f>
        <v>Hydro</v>
      </c>
      <c r="E608" t="s">
        <v>74</v>
      </c>
      <c r="F608" t="s">
        <v>67</v>
      </c>
      <c r="G608" t="s">
        <v>77</v>
      </c>
      <c r="H608">
        <f>SUMIFS(multi_cap_new_annual_comb!F:F,multi_cap_new_annual_comb!A:A,A608,multi_cap_new_annual_comb!B:B,B608,multi_cap_new_annual_comb!C:C,C608,multi_cap_new_annual_comb!E:E,"average",multi_cap_new_annual_comb!F:F,"&gt;0")*SUMIFS(mi_calc!D:D,mi_calc!A:A,VLOOKUP(C608,mapping!$B$2:$C$18,2,0),mi_calc!B:B,F608,mi_calc!C:C,"average")/1000</f>
        <v>0</v>
      </c>
      <c r="I608">
        <f>SUMIFS(multi_cap_new_annual_comb!G:G,multi_cap_new_annual_comb!A:A,A608,multi_cap_new_annual_comb!B:B,B608,multi_cap_new_annual_comb!C:C,C608,multi_cap_new_annual_comb!E:E,"average",multi_cap_new_annual_comb!G:G,"&gt;0")*SUMIFS(mi_calc!D:D,mi_calc!A:A,VLOOKUP(C608,mapping!$B$2:$C$18,2,0),mi_calc!B:B,F608,mi_calc!C:C,"average")/1000</f>
        <v>0</v>
      </c>
    </row>
    <row r="609" spans="1:9">
      <c r="A609">
        <v>2025</v>
      </c>
      <c r="B609" t="s">
        <v>33</v>
      </c>
      <c r="C609" t="s">
        <v>2</v>
      </c>
      <c r="D609" t="str">
        <f>VLOOKUP(C609,mapping!$B$2:$D$18,3,0)</f>
        <v>Hydro</v>
      </c>
      <c r="E609" t="s">
        <v>74</v>
      </c>
      <c r="F609" t="s">
        <v>52</v>
      </c>
      <c r="G609" t="s">
        <v>77</v>
      </c>
      <c r="H609">
        <f>SUMIFS(multi_cap_new_annual_comb!F:F,multi_cap_new_annual_comb!A:A,A609,multi_cap_new_annual_comb!B:B,B609,multi_cap_new_annual_comb!C:C,C609,multi_cap_new_annual_comb!E:E,"average",multi_cap_new_annual_comb!F:F,"&gt;0")*SUMIFS(mi_calc!D:D,mi_calc!A:A,VLOOKUP(C609,mapping!$B$2:$C$18,2,0),mi_calc!B:B,F609,mi_calc!C:C,"average")/1000</f>
        <v>0</v>
      </c>
      <c r="I609">
        <f>SUMIFS(multi_cap_new_annual_comb!G:G,multi_cap_new_annual_comb!A:A,A609,multi_cap_new_annual_comb!B:B,B609,multi_cap_new_annual_comb!C:C,C609,multi_cap_new_annual_comb!E:E,"average",multi_cap_new_annual_comb!G:G,"&gt;0")*SUMIFS(mi_calc!D:D,mi_calc!A:A,VLOOKUP(C609,mapping!$B$2:$C$18,2,0),mi_calc!B:B,F609,mi_calc!C:C,"average")/1000</f>
        <v>0</v>
      </c>
    </row>
    <row r="610" spans="1:9">
      <c r="A610">
        <v>2025</v>
      </c>
      <c r="B610" t="s">
        <v>33</v>
      </c>
      <c r="C610" t="s">
        <v>2</v>
      </c>
      <c r="D610" t="str">
        <f>VLOOKUP(C610,mapping!$B$2:$D$18,3,0)</f>
        <v>Hydro</v>
      </c>
      <c r="E610" t="s">
        <v>74</v>
      </c>
      <c r="F610" t="s">
        <v>56</v>
      </c>
      <c r="G610" t="s">
        <v>77</v>
      </c>
      <c r="H610">
        <f>SUMIFS(multi_cap_new_annual_comb!F:F,multi_cap_new_annual_comb!A:A,A610,multi_cap_new_annual_comb!B:B,B610,multi_cap_new_annual_comb!C:C,C610,multi_cap_new_annual_comb!E:E,"average",multi_cap_new_annual_comb!F:F,"&gt;0")*SUMIFS(mi_calc!D:D,mi_calc!A:A,VLOOKUP(C610,mapping!$B$2:$C$18,2,0),mi_calc!B:B,F610,mi_calc!C:C,"average")/1000</f>
        <v>0</v>
      </c>
      <c r="I610">
        <f>SUMIFS(multi_cap_new_annual_comb!G:G,multi_cap_new_annual_comb!A:A,A610,multi_cap_new_annual_comb!B:B,B610,multi_cap_new_annual_comb!C:C,C610,multi_cap_new_annual_comb!E:E,"average",multi_cap_new_annual_comb!G:G,"&gt;0")*SUMIFS(mi_calc!D:D,mi_calc!A:A,VLOOKUP(C610,mapping!$B$2:$C$18,2,0),mi_calc!B:B,F610,mi_calc!C:C,"average")/1000</f>
        <v>0</v>
      </c>
    </row>
    <row r="611" spans="1:9">
      <c r="A611">
        <v>2025</v>
      </c>
      <c r="B611" t="s">
        <v>33</v>
      </c>
      <c r="C611" t="s">
        <v>2</v>
      </c>
      <c r="D611" t="str">
        <f>VLOOKUP(C611,mapping!$B$2:$D$18,3,0)</f>
        <v>Hydro</v>
      </c>
      <c r="E611" t="s">
        <v>74</v>
      </c>
      <c r="F611" t="s">
        <v>59</v>
      </c>
      <c r="G611" t="s">
        <v>77</v>
      </c>
      <c r="H611">
        <f>SUMIFS(multi_cap_new_annual_comb!F:F,multi_cap_new_annual_comb!A:A,A611,multi_cap_new_annual_comb!B:B,B611,multi_cap_new_annual_comb!C:C,C611,multi_cap_new_annual_comb!E:E,"average",multi_cap_new_annual_comb!F:F,"&gt;0")*SUMIFS(mi_calc!D:D,mi_calc!A:A,VLOOKUP(C611,mapping!$B$2:$C$18,2,0),mi_calc!B:B,F611,mi_calc!C:C,"average")/1000</f>
        <v>0</v>
      </c>
      <c r="I611">
        <f>SUMIFS(multi_cap_new_annual_comb!G:G,multi_cap_new_annual_comb!A:A,A611,multi_cap_new_annual_comb!B:B,B611,multi_cap_new_annual_comb!C:C,C611,multi_cap_new_annual_comb!E:E,"average",multi_cap_new_annual_comb!G:G,"&gt;0")*SUMIFS(mi_calc!D:D,mi_calc!A:A,VLOOKUP(C611,mapping!$B$2:$C$18,2,0),mi_calc!B:B,F611,mi_calc!C:C,"average")/1000</f>
        <v>0</v>
      </c>
    </row>
    <row r="612" spans="1:9">
      <c r="A612">
        <v>2025</v>
      </c>
      <c r="B612" t="s">
        <v>33</v>
      </c>
      <c r="C612" t="s">
        <v>2</v>
      </c>
      <c r="D612" t="str">
        <f>VLOOKUP(C612,mapping!$B$2:$D$18,3,0)</f>
        <v>Hydro</v>
      </c>
      <c r="E612" t="s">
        <v>74</v>
      </c>
      <c r="F612" t="s">
        <v>55</v>
      </c>
      <c r="G612" t="s">
        <v>77</v>
      </c>
      <c r="H612">
        <f>SUMIFS(multi_cap_new_annual_comb!F:F,multi_cap_new_annual_comb!A:A,A612,multi_cap_new_annual_comb!B:B,B612,multi_cap_new_annual_comb!C:C,C612,multi_cap_new_annual_comb!E:E,"average",multi_cap_new_annual_comb!F:F,"&gt;0")*SUMIFS(mi_calc!D:D,mi_calc!A:A,VLOOKUP(C612,mapping!$B$2:$C$18,2,0),mi_calc!B:B,F612,mi_calc!C:C,"average")/1000</f>
        <v>0</v>
      </c>
      <c r="I612">
        <f>SUMIFS(multi_cap_new_annual_comb!G:G,multi_cap_new_annual_comb!A:A,A612,multi_cap_new_annual_comb!B:B,B612,multi_cap_new_annual_comb!C:C,C612,multi_cap_new_annual_comb!E:E,"average",multi_cap_new_annual_comb!G:G,"&gt;0")*SUMIFS(mi_calc!D:D,mi_calc!A:A,VLOOKUP(C612,mapping!$B$2:$C$18,2,0),mi_calc!B:B,F612,mi_calc!C:C,"average")/1000</f>
        <v>0</v>
      </c>
    </row>
    <row r="613" spans="1:9">
      <c r="A613">
        <v>2025</v>
      </c>
      <c r="B613" t="s">
        <v>33</v>
      </c>
      <c r="C613" t="s">
        <v>2</v>
      </c>
      <c r="D613" t="str">
        <f>VLOOKUP(C613,mapping!$B$2:$D$18,3,0)</f>
        <v>Hydro</v>
      </c>
      <c r="E613" t="s">
        <v>74</v>
      </c>
      <c r="F613" t="s">
        <v>47</v>
      </c>
      <c r="G613" t="s">
        <v>77</v>
      </c>
      <c r="H613">
        <f>SUMIFS(multi_cap_new_annual_comb!F:F,multi_cap_new_annual_comb!A:A,A613,multi_cap_new_annual_comb!B:B,B613,multi_cap_new_annual_comb!C:C,C613,multi_cap_new_annual_comb!E:E,"average",multi_cap_new_annual_comb!F:F,"&gt;0")*SUMIFS(mi_calc!D:D,mi_calc!A:A,VLOOKUP(C613,mapping!$B$2:$C$18,2,0),mi_calc!B:B,F613,mi_calc!C:C,"average")/1000</f>
        <v>0</v>
      </c>
      <c r="I613">
        <f>SUMIFS(multi_cap_new_annual_comb!G:G,multi_cap_new_annual_comb!A:A,A613,multi_cap_new_annual_comb!B:B,B613,multi_cap_new_annual_comb!C:C,C613,multi_cap_new_annual_comb!E:E,"average",multi_cap_new_annual_comb!G:G,"&gt;0")*SUMIFS(mi_calc!D:D,mi_calc!A:A,VLOOKUP(C613,mapping!$B$2:$C$18,2,0),mi_calc!B:B,F613,mi_calc!C:C,"average")/1000</f>
        <v>0</v>
      </c>
    </row>
    <row r="614" spans="1:9">
      <c r="A614">
        <v>2025</v>
      </c>
      <c r="B614" t="s">
        <v>33</v>
      </c>
      <c r="C614" t="s">
        <v>2</v>
      </c>
      <c r="D614" t="str">
        <f>VLOOKUP(C614,mapping!$B$2:$D$18,3,0)</f>
        <v>Hydro</v>
      </c>
      <c r="E614" t="s">
        <v>74</v>
      </c>
      <c r="F614" t="s">
        <v>60</v>
      </c>
      <c r="G614" t="s">
        <v>77</v>
      </c>
      <c r="H614">
        <f>SUMIFS(multi_cap_new_annual_comb!F:F,multi_cap_new_annual_comb!A:A,A614,multi_cap_new_annual_comb!B:B,B614,multi_cap_new_annual_comb!C:C,C614,multi_cap_new_annual_comb!E:E,"average",multi_cap_new_annual_comb!F:F,"&gt;0")*SUMIFS(mi_calc!D:D,mi_calc!A:A,VLOOKUP(C614,mapping!$B$2:$C$18,2,0),mi_calc!B:B,F614,mi_calc!C:C,"average")/1000</f>
        <v>0</v>
      </c>
      <c r="I614">
        <f>SUMIFS(multi_cap_new_annual_comb!G:G,multi_cap_new_annual_comb!A:A,A614,multi_cap_new_annual_comb!B:B,B614,multi_cap_new_annual_comb!C:C,C614,multi_cap_new_annual_comb!E:E,"average",multi_cap_new_annual_comb!G:G,"&gt;0")*SUMIFS(mi_calc!D:D,mi_calc!A:A,VLOOKUP(C614,mapping!$B$2:$C$18,2,0),mi_calc!B:B,F614,mi_calc!C:C,"average")/1000</f>
        <v>0</v>
      </c>
    </row>
    <row r="615" spans="1:9">
      <c r="A615">
        <v>2025</v>
      </c>
      <c r="B615" t="s">
        <v>33</v>
      </c>
      <c r="C615" t="s">
        <v>2</v>
      </c>
      <c r="D615" t="str">
        <f>VLOOKUP(C615,mapping!$B$2:$D$18,3,0)</f>
        <v>Hydro</v>
      </c>
      <c r="E615" t="s">
        <v>74</v>
      </c>
      <c r="F615" t="s">
        <v>48</v>
      </c>
      <c r="G615" t="s">
        <v>77</v>
      </c>
      <c r="H615">
        <f>SUMIFS(multi_cap_new_annual_comb!F:F,multi_cap_new_annual_comb!A:A,A615,multi_cap_new_annual_comb!B:B,B615,multi_cap_new_annual_comb!C:C,C615,multi_cap_new_annual_comb!E:E,"average",multi_cap_new_annual_comb!F:F,"&gt;0")*SUMIFS(mi_calc!D:D,mi_calc!A:A,VLOOKUP(C615,mapping!$B$2:$C$18,2,0),mi_calc!B:B,F615,mi_calc!C:C,"average")/1000</f>
        <v>0</v>
      </c>
      <c r="I615">
        <f>SUMIFS(multi_cap_new_annual_comb!G:G,multi_cap_new_annual_comb!A:A,A615,multi_cap_new_annual_comb!B:B,B615,multi_cap_new_annual_comb!C:C,C615,multi_cap_new_annual_comb!E:E,"average",multi_cap_new_annual_comb!G:G,"&gt;0")*SUMIFS(mi_calc!D:D,mi_calc!A:A,VLOOKUP(C615,mapping!$B$2:$C$18,2,0),mi_calc!B:B,F615,mi_calc!C:C,"average")/1000</f>
        <v>0</v>
      </c>
    </row>
    <row r="616" spans="1:9">
      <c r="A616">
        <v>2025</v>
      </c>
      <c r="B616" t="s">
        <v>33</v>
      </c>
      <c r="C616" t="s">
        <v>2</v>
      </c>
      <c r="D616" t="str">
        <f>VLOOKUP(C616,mapping!$B$2:$D$18,3,0)</f>
        <v>Hydro</v>
      </c>
      <c r="E616" t="s">
        <v>74</v>
      </c>
      <c r="F616" t="s">
        <v>62</v>
      </c>
      <c r="G616" t="s">
        <v>77</v>
      </c>
      <c r="H616">
        <f>SUMIFS(multi_cap_new_annual_comb!F:F,multi_cap_new_annual_comb!A:A,A616,multi_cap_new_annual_comb!B:B,B616,multi_cap_new_annual_comb!C:C,C616,multi_cap_new_annual_comb!E:E,"average",multi_cap_new_annual_comb!F:F,"&gt;0")*SUMIFS(mi_calc!D:D,mi_calc!A:A,VLOOKUP(C616,mapping!$B$2:$C$18,2,0),mi_calc!B:B,F616,mi_calc!C:C,"average")/1000</f>
        <v>0</v>
      </c>
      <c r="I616">
        <f>SUMIFS(multi_cap_new_annual_comb!G:G,multi_cap_new_annual_comb!A:A,A616,multi_cap_new_annual_comb!B:B,B616,multi_cap_new_annual_comb!C:C,C616,multi_cap_new_annual_comb!E:E,"average",multi_cap_new_annual_comb!G:G,"&gt;0")*SUMIFS(mi_calc!D:D,mi_calc!A:A,VLOOKUP(C616,mapping!$B$2:$C$18,2,0),mi_calc!B:B,F616,mi_calc!C:C,"average")/1000</f>
        <v>0</v>
      </c>
    </row>
    <row r="617" spans="1:9">
      <c r="A617">
        <v>2025</v>
      </c>
      <c r="B617" t="s">
        <v>33</v>
      </c>
      <c r="C617" t="s">
        <v>2</v>
      </c>
      <c r="D617" t="str">
        <f>VLOOKUP(C617,mapping!$B$2:$D$18,3,0)</f>
        <v>Hydro</v>
      </c>
      <c r="E617" t="s">
        <v>74</v>
      </c>
      <c r="F617" t="s">
        <v>63</v>
      </c>
      <c r="G617" t="s">
        <v>77</v>
      </c>
      <c r="H617">
        <f>SUMIFS(multi_cap_new_annual_comb!F:F,multi_cap_new_annual_comb!A:A,A617,multi_cap_new_annual_comb!B:B,B617,multi_cap_new_annual_comb!C:C,C617,multi_cap_new_annual_comb!E:E,"average",multi_cap_new_annual_comb!F:F,"&gt;0")*SUMIFS(mi_calc!D:D,mi_calc!A:A,VLOOKUP(C617,mapping!$B$2:$C$18,2,0),mi_calc!B:B,F617,mi_calc!C:C,"average")/1000</f>
        <v>0</v>
      </c>
      <c r="I617">
        <f>SUMIFS(multi_cap_new_annual_comb!G:G,multi_cap_new_annual_comb!A:A,A617,multi_cap_new_annual_comb!B:B,B617,multi_cap_new_annual_comb!C:C,C617,multi_cap_new_annual_comb!E:E,"average",multi_cap_new_annual_comb!G:G,"&gt;0")*SUMIFS(mi_calc!D:D,mi_calc!A:A,VLOOKUP(C617,mapping!$B$2:$C$18,2,0),mi_calc!B:B,F617,mi_calc!C:C,"average")/1000</f>
        <v>0</v>
      </c>
    </row>
    <row r="618" spans="1:9">
      <c r="A618">
        <v>2025</v>
      </c>
      <c r="B618" t="s">
        <v>33</v>
      </c>
      <c r="C618" t="s">
        <v>2</v>
      </c>
      <c r="D618" t="str">
        <f>VLOOKUP(C618,mapping!$B$2:$D$18,3,0)</f>
        <v>Hydro</v>
      </c>
      <c r="E618" t="s">
        <v>74</v>
      </c>
      <c r="F618" t="s">
        <v>45</v>
      </c>
      <c r="G618" t="s">
        <v>77</v>
      </c>
      <c r="H618">
        <f>SUMIFS(multi_cap_new_annual_comb!F:F,multi_cap_new_annual_comb!A:A,A618,multi_cap_new_annual_comb!B:B,B618,multi_cap_new_annual_comb!C:C,C618,multi_cap_new_annual_comb!E:E,"average",multi_cap_new_annual_comb!F:F,"&gt;0")*SUMIFS(mi_calc!D:D,mi_calc!A:A,VLOOKUP(C618,mapping!$B$2:$C$18,2,0),mi_calc!B:B,F618,mi_calc!C:C,"average")/1000</f>
        <v>0</v>
      </c>
      <c r="I618">
        <f>SUMIFS(multi_cap_new_annual_comb!G:G,multi_cap_new_annual_comb!A:A,A618,multi_cap_new_annual_comb!B:B,B618,multi_cap_new_annual_comb!C:C,C618,multi_cap_new_annual_comb!E:E,"average",multi_cap_new_annual_comb!G:G,"&gt;0")*SUMIFS(mi_calc!D:D,mi_calc!A:A,VLOOKUP(C618,mapping!$B$2:$C$18,2,0),mi_calc!B:B,F618,mi_calc!C:C,"average")/1000</f>
        <v>0</v>
      </c>
    </row>
    <row r="619" spans="1:9">
      <c r="A619">
        <v>2025</v>
      </c>
      <c r="B619" t="s">
        <v>33</v>
      </c>
      <c r="C619" t="s">
        <v>2</v>
      </c>
      <c r="D619" t="str">
        <f>VLOOKUP(C619,mapping!$B$2:$D$18,3,0)</f>
        <v>Hydro</v>
      </c>
      <c r="E619" t="s">
        <v>74</v>
      </c>
      <c r="F619" t="s">
        <v>58</v>
      </c>
      <c r="G619" t="s">
        <v>77</v>
      </c>
      <c r="H619">
        <f>SUMIFS(multi_cap_new_annual_comb!F:F,multi_cap_new_annual_comb!A:A,A619,multi_cap_new_annual_comb!B:B,B619,multi_cap_new_annual_comb!C:C,C619,multi_cap_new_annual_comb!E:E,"average",multi_cap_new_annual_comb!F:F,"&gt;0")*SUMIFS(mi_calc!D:D,mi_calc!A:A,VLOOKUP(C619,mapping!$B$2:$C$18,2,0),mi_calc!B:B,F619,mi_calc!C:C,"average")/1000</f>
        <v>0</v>
      </c>
      <c r="I619">
        <f>SUMIFS(multi_cap_new_annual_comb!G:G,multi_cap_new_annual_comb!A:A,A619,multi_cap_new_annual_comb!B:B,B619,multi_cap_new_annual_comb!C:C,C619,multi_cap_new_annual_comb!E:E,"average",multi_cap_new_annual_comb!G:G,"&gt;0")*SUMIFS(mi_calc!D:D,mi_calc!A:A,VLOOKUP(C619,mapping!$B$2:$C$18,2,0),mi_calc!B:B,F619,mi_calc!C:C,"average")/1000</f>
        <v>0</v>
      </c>
    </row>
    <row r="620" spans="1:9">
      <c r="A620">
        <v>2025</v>
      </c>
      <c r="B620" t="s">
        <v>33</v>
      </c>
      <c r="C620" t="s">
        <v>2</v>
      </c>
      <c r="D620" t="str">
        <f>VLOOKUP(C620,mapping!$B$2:$D$18,3,0)</f>
        <v>Hydro</v>
      </c>
      <c r="E620" t="s">
        <v>74</v>
      </c>
      <c r="F620" t="s">
        <v>53</v>
      </c>
      <c r="G620" t="s">
        <v>77</v>
      </c>
      <c r="H620">
        <f>SUMIFS(multi_cap_new_annual_comb!F:F,multi_cap_new_annual_comb!A:A,A620,multi_cap_new_annual_comb!B:B,B620,multi_cap_new_annual_comb!C:C,C620,multi_cap_new_annual_comb!E:E,"average",multi_cap_new_annual_comb!F:F,"&gt;0")*SUMIFS(mi_calc!D:D,mi_calc!A:A,VLOOKUP(C620,mapping!$B$2:$C$18,2,0),mi_calc!B:B,F620,mi_calc!C:C,"average")/1000</f>
        <v>0</v>
      </c>
      <c r="I620">
        <f>SUMIFS(multi_cap_new_annual_comb!G:G,multi_cap_new_annual_comb!A:A,A620,multi_cap_new_annual_comb!B:B,B620,multi_cap_new_annual_comb!C:C,C620,multi_cap_new_annual_comb!E:E,"average",multi_cap_new_annual_comb!G:G,"&gt;0")*SUMIFS(mi_calc!D:D,mi_calc!A:A,VLOOKUP(C620,mapping!$B$2:$C$18,2,0),mi_calc!B:B,F620,mi_calc!C:C,"average")/1000</f>
        <v>111.7770173950022</v>
      </c>
    </row>
    <row r="621" spans="1:9">
      <c r="A621">
        <v>2025</v>
      </c>
      <c r="B621" t="s">
        <v>33</v>
      </c>
      <c r="C621" t="s">
        <v>2</v>
      </c>
      <c r="D621" t="str">
        <f>VLOOKUP(C621,mapping!$B$2:$D$18,3,0)</f>
        <v>Hydro</v>
      </c>
      <c r="E621" t="s">
        <v>74</v>
      </c>
      <c r="F621" t="s">
        <v>64</v>
      </c>
      <c r="G621" t="s">
        <v>77</v>
      </c>
      <c r="H621">
        <f>SUMIFS(multi_cap_new_annual_comb!F:F,multi_cap_new_annual_comb!A:A,A621,multi_cap_new_annual_comb!B:B,B621,multi_cap_new_annual_comb!C:C,C621,multi_cap_new_annual_comb!E:E,"average",multi_cap_new_annual_comb!F:F,"&gt;0")*SUMIFS(mi_calc!D:D,mi_calc!A:A,VLOOKUP(C621,mapping!$B$2:$C$18,2,0),mi_calc!B:B,F621,mi_calc!C:C,"average")/1000</f>
        <v>0</v>
      </c>
      <c r="I621">
        <f>SUMIFS(multi_cap_new_annual_comb!G:G,multi_cap_new_annual_comb!A:A,A621,multi_cap_new_annual_comb!B:B,B621,multi_cap_new_annual_comb!C:C,C621,multi_cap_new_annual_comb!E:E,"average",multi_cap_new_annual_comb!G:G,"&gt;0")*SUMIFS(mi_calc!D:D,mi_calc!A:A,VLOOKUP(C621,mapping!$B$2:$C$18,2,0),mi_calc!B:B,F621,mi_calc!C:C,"average")/1000</f>
        <v>0</v>
      </c>
    </row>
    <row r="622" spans="1:9">
      <c r="A622">
        <v>2025</v>
      </c>
      <c r="B622" t="s">
        <v>33</v>
      </c>
      <c r="C622" t="s">
        <v>2</v>
      </c>
      <c r="D622" t="str">
        <f>VLOOKUP(C622,mapping!$B$2:$D$18,3,0)</f>
        <v>Hydro</v>
      </c>
      <c r="E622" t="s">
        <v>74</v>
      </c>
      <c r="F622" t="s">
        <v>49</v>
      </c>
      <c r="G622" t="s">
        <v>77</v>
      </c>
      <c r="H622">
        <f>SUMIFS(multi_cap_new_annual_comb!F:F,multi_cap_new_annual_comb!A:A,A622,multi_cap_new_annual_comb!B:B,B622,multi_cap_new_annual_comb!C:C,C622,multi_cap_new_annual_comb!E:E,"average",multi_cap_new_annual_comb!F:F,"&gt;0")*SUMIFS(mi_calc!D:D,mi_calc!A:A,VLOOKUP(C622,mapping!$B$2:$C$18,2,0),mi_calc!B:B,F622,mi_calc!C:C,"average")/1000</f>
        <v>0</v>
      </c>
      <c r="I622">
        <f>SUMIFS(multi_cap_new_annual_comb!G:G,multi_cap_new_annual_comb!A:A,A622,multi_cap_new_annual_comb!B:B,B622,multi_cap_new_annual_comb!C:C,C622,multi_cap_new_annual_comb!E:E,"average",multi_cap_new_annual_comb!G:G,"&gt;0")*SUMIFS(mi_calc!D:D,mi_calc!A:A,VLOOKUP(C622,mapping!$B$2:$C$18,2,0),mi_calc!B:B,F622,mi_calc!C:C,"average")/1000</f>
        <v>0</v>
      </c>
    </row>
    <row r="623" spans="1:9">
      <c r="A623">
        <v>2025</v>
      </c>
      <c r="B623" t="s">
        <v>33</v>
      </c>
      <c r="C623" t="s">
        <v>2</v>
      </c>
      <c r="D623" t="str">
        <f>VLOOKUP(C623,mapping!$B$2:$D$18,3,0)</f>
        <v>Hydro</v>
      </c>
      <c r="E623" t="s">
        <v>74</v>
      </c>
      <c r="F623" t="s">
        <v>65</v>
      </c>
      <c r="G623" t="s">
        <v>77</v>
      </c>
      <c r="H623">
        <f>SUMIFS(multi_cap_new_annual_comb!F:F,multi_cap_new_annual_comb!A:A,A623,multi_cap_new_annual_comb!B:B,B623,multi_cap_new_annual_comb!C:C,C623,multi_cap_new_annual_comb!E:E,"average",multi_cap_new_annual_comb!F:F,"&gt;0")*SUMIFS(mi_calc!D:D,mi_calc!A:A,VLOOKUP(C623,mapping!$B$2:$C$18,2,0),mi_calc!B:B,F623,mi_calc!C:C,"average")/1000</f>
        <v>0</v>
      </c>
      <c r="I623">
        <f>SUMIFS(multi_cap_new_annual_comb!G:G,multi_cap_new_annual_comb!A:A,A623,multi_cap_new_annual_comb!B:B,B623,multi_cap_new_annual_comb!C:C,C623,multi_cap_new_annual_comb!E:E,"average",multi_cap_new_annual_comb!G:G,"&gt;0")*SUMIFS(mi_calc!D:D,mi_calc!A:A,VLOOKUP(C623,mapping!$B$2:$C$18,2,0),mi_calc!B:B,F623,mi_calc!C:C,"average")/1000</f>
        <v>0</v>
      </c>
    </row>
    <row r="624" spans="1:9">
      <c r="A624">
        <v>2025</v>
      </c>
      <c r="B624" t="s">
        <v>33</v>
      </c>
      <c r="C624" t="s">
        <v>2</v>
      </c>
      <c r="D624" t="str">
        <f>VLOOKUP(C624,mapping!$B$2:$D$18,3,0)</f>
        <v>Hydro</v>
      </c>
      <c r="E624" t="s">
        <v>74</v>
      </c>
      <c r="F624" t="s">
        <v>68</v>
      </c>
      <c r="G624" t="s">
        <v>77</v>
      </c>
      <c r="H624">
        <f>SUMIFS(multi_cap_new_annual_comb!F:F,multi_cap_new_annual_comb!A:A,A624,multi_cap_new_annual_comb!B:B,B624,multi_cap_new_annual_comb!C:C,C624,multi_cap_new_annual_comb!E:E,"average",multi_cap_new_annual_comb!F:F,"&gt;0")*SUMIFS(mi_calc!D:D,mi_calc!A:A,VLOOKUP(C624,mapping!$B$2:$C$18,2,0),mi_calc!B:B,F624,mi_calc!C:C,"average")/1000</f>
        <v>0</v>
      </c>
      <c r="I624">
        <f>SUMIFS(multi_cap_new_annual_comb!G:G,multi_cap_new_annual_comb!A:A,A624,multi_cap_new_annual_comb!B:B,B624,multi_cap_new_annual_comb!C:C,C624,multi_cap_new_annual_comb!E:E,"average",multi_cap_new_annual_comb!G:G,"&gt;0")*SUMIFS(mi_calc!D:D,mi_calc!A:A,VLOOKUP(C624,mapping!$B$2:$C$18,2,0),mi_calc!B:B,F624,mi_calc!C:C,"average")/1000</f>
        <v>0</v>
      </c>
    </row>
    <row r="625" spans="1:9">
      <c r="A625">
        <v>2025</v>
      </c>
      <c r="B625" t="s">
        <v>33</v>
      </c>
      <c r="C625" t="s">
        <v>2</v>
      </c>
      <c r="D625" t="str">
        <f>VLOOKUP(C625,mapping!$B$2:$D$18,3,0)</f>
        <v>Hydro</v>
      </c>
      <c r="E625" t="s">
        <v>74</v>
      </c>
      <c r="F625" t="s">
        <v>57</v>
      </c>
      <c r="G625" t="s">
        <v>77</v>
      </c>
      <c r="H625">
        <f>SUMIFS(multi_cap_new_annual_comb!F:F,multi_cap_new_annual_comb!A:A,A625,multi_cap_new_annual_comb!B:B,B625,multi_cap_new_annual_comb!C:C,C625,multi_cap_new_annual_comb!E:E,"average",multi_cap_new_annual_comb!F:F,"&gt;0")*SUMIFS(mi_calc!D:D,mi_calc!A:A,VLOOKUP(C625,mapping!$B$2:$C$18,2,0),mi_calc!B:B,F625,mi_calc!C:C,"average")/1000</f>
        <v>0</v>
      </c>
      <c r="I625">
        <f>SUMIFS(multi_cap_new_annual_comb!G:G,multi_cap_new_annual_comb!A:A,A625,multi_cap_new_annual_comb!B:B,B625,multi_cap_new_annual_comb!C:C,C625,multi_cap_new_annual_comb!E:E,"average",multi_cap_new_annual_comb!G:G,"&gt;0")*SUMIFS(mi_calc!D:D,mi_calc!A:A,VLOOKUP(C625,mapping!$B$2:$C$18,2,0),mi_calc!B:B,F625,mi_calc!C:C,"average")/1000</f>
        <v>0</v>
      </c>
    </row>
    <row r="626" spans="1:9">
      <c r="A626">
        <v>2030</v>
      </c>
      <c r="B626" t="s">
        <v>21</v>
      </c>
      <c r="C626" t="s">
        <v>2</v>
      </c>
      <c r="D626" t="str">
        <f>VLOOKUP(C626,mapping!$B$2:$D$18,3,0)</f>
        <v>Hydro</v>
      </c>
      <c r="E626" t="s">
        <v>74</v>
      </c>
      <c r="F626" t="s">
        <v>51</v>
      </c>
      <c r="G626" t="s">
        <v>77</v>
      </c>
      <c r="H626">
        <f>SUMIFS(multi_cap_new_annual_comb!F:F,multi_cap_new_annual_comb!A:A,A626,multi_cap_new_annual_comb!B:B,B626,multi_cap_new_annual_comb!C:C,C626,multi_cap_new_annual_comb!E:E,"average",multi_cap_new_annual_comb!F:F,"&gt;0")*SUMIFS(mi_calc!D:D,mi_calc!A:A,VLOOKUP(C626,mapping!$B$2:$C$18,2,0),mi_calc!B:B,F626,mi_calc!C:C,"average")/1000</f>
        <v>0.15557154825267724</v>
      </c>
      <c r="I626">
        <f>SUMIFS(multi_cap_new_annual_comb!G:G,multi_cap_new_annual_comb!A:A,A626,multi_cap_new_annual_comb!B:B,B626,multi_cap_new_annual_comb!C:C,C626,multi_cap_new_annual_comb!E:E,"average",multi_cap_new_annual_comb!G:G,"&gt;0")*SUMIFS(mi_calc!D:D,mi_calc!A:A,VLOOKUP(C626,mapping!$B$2:$C$18,2,0),mi_calc!B:B,F626,mi_calc!C:C,"average")/1000</f>
        <v>4.5792596819613958E-3</v>
      </c>
    </row>
    <row r="627" spans="1:9">
      <c r="A627">
        <v>2030</v>
      </c>
      <c r="B627" t="s">
        <v>21</v>
      </c>
      <c r="C627" t="s">
        <v>2</v>
      </c>
      <c r="D627" t="str">
        <f>VLOOKUP(C627,mapping!$B$2:$D$18,3,0)</f>
        <v>Hydro</v>
      </c>
      <c r="E627" t="s">
        <v>74</v>
      </c>
      <c r="F627" t="s">
        <v>66</v>
      </c>
      <c r="G627" t="s">
        <v>77</v>
      </c>
      <c r="H627">
        <f>SUMIFS(multi_cap_new_annual_comb!F:F,multi_cap_new_annual_comb!A:A,A627,multi_cap_new_annual_comb!B:B,B627,multi_cap_new_annual_comb!C:C,C627,multi_cap_new_annual_comb!E:E,"average",multi_cap_new_annual_comb!F:F,"&gt;0")*SUMIFS(mi_calc!D:D,mi_calc!A:A,VLOOKUP(C627,mapping!$B$2:$C$18,2,0),mi_calc!B:B,F627,mi_calc!C:C,"average")/1000</f>
        <v>0</v>
      </c>
      <c r="I627">
        <f>SUMIFS(multi_cap_new_annual_comb!G:G,multi_cap_new_annual_comb!A:A,A627,multi_cap_new_annual_comb!B:B,B627,multi_cap_new_annual_comb!C:C,C627,multi_cap_new_annual_comb!E:E,"average",multi_cap_new_annual_comb!G:G,"&gt;0")*SUMIFS(mi_calc!D:D,mi_calc!A:A,VLOOKUP(C627,mapping!$B$2:$C$18,2,0),mi_calc!B:B,F627,mi_calc!C:C,"average")/1000</f>
        <v>0</v>
      </c>
    </row>
    <row r="628" spans="1:9">
      <c r="A628">
        <v>2030</v>
      </c>
      <c r="B628" t="s">
        <v>21</v>
      </c>
      <c r="C628" t="s">
        <v>2</v>
      </c>
      <c r="D628" t="str">
        <f>VLOOKUP(C628,mapping!$B$2:$D$18,3,0)</f>
        <v>Hydro</v>
      </c>
      <c r="E628" t="s">
        <v>74</v>
      </c>
      <c r="F628" t="s">
        <v>54</v>
      </c>
      <c r="G628" t="s">
        <v>77</v>
      </c>
      <c r="H628">
        <f>SUMIFS(multi_cap_new_annual_comb!F:F,multi_cap_new_annual_comb!A:A,A628,multi_cap_new_annual_comb!B:B,B628,multi_cap_new_annual_comb!C:C,C628,multi_cap_new_annual_comb!E:E,"average",multi_cap_new_annual_comb!F:F,"&gt;0")*SUMIFS(mi_calc!D:D,mi_calc!A:A,VLOOKUP(C628,mapping!$B$2:$C$18,2,0),mi_calc!B:B,F628,mi_calc!C:C,"average")/1000</f>
        <v>3013.3303888979226</v>
      </c>
      <c r="I628">
        <f>SUMIFS(multi_cap_new_annual_comb!G:G,multi_cap_new_annual_comb!A:A,A628,multi_cap_new_annual_comb!B:B,B628,multi_cap_new_annual_comb!C:C,C628,multi_cap_new_annual_comb!E:E,"average",multi_cap_new_annual_comb!G:G,"&gt;0")*SUMIFS(mi_calc!D:D,mi_calc!A:A,VLOOKUP(C628,mapping!$B$2:$C$18,2,0),mi_calc!B:B,F628,mi_calc!C:C,"average")/1000</f>
        <v>88.697596143334948</v>
      </c>
    </row>
    <row r="629" spans="1:9">
      <c r="A629">
        <v>2030</v>
      </c>
      <c r="B629" t="s">
        <v>21</v>
      </c>
      <c r="C629" t="s">
        <v>2</v>
      </c>
      <c r="D629" t="str">
        <f>VLOOKUP(C629,mapping!$B$2:$D$18,3,0)</f>
        <v>Hydro</v>
      </c>
      <c r="E629" t="s">
        <v>74</v>
      </c>
      <c r="F629" t="s">
        <v>46</v>
      </c>
      <c r="G629" t="s">
        <v>77</v>
      </c>
      <c r="H629">
        <f>SUMIFS(multi_cap_new_annual_comb!F:F,multi_cap_new_annual_comb!A:A,A629,multi_cap_new_annual_comb!B:B,B629,multi_cap_new_annual_comb!C:C,C629,multi_cap_new_annual_comb!E:E,"average",multi_cap_new_annual_comb!F:F,"&gt;0")*SUMIFS(mi_calc!D:D,mi_calc!A:A,VLOOKUP(C629,mapping!$B$2:$C$18,2,0),mi_calc!B:B,F629,mi_calc!C:C,"average")/1000</f>
        <v>0</v>
      </c>
      <c r="I629">
        <f>SUMIFS(multi_cap_new_annual_comb!G:G,multi_cap_new_annual_comb!A:A,A629,multi_cap_new_annual_comb!B:B,B629,multi_cap_new_annual_comb!C:C,C629,multi_cap_new_annual_comb!E:E,"average",multi_cap_new_annual_comb!G:G,"&gt;0")*SUMIFS(mi_calc!D:D,mi_calc!A:A,VLOOKUP(C629,mapping!$B$2:$C$18,2,0),mi_calc!B:B,F629,mi_calc!C:C,"average")/1000</f>
        <v>0</v>
      </c>
    </row>
    <row r="630" spans="1:9">
      <c r="A630">
        <v>2030</v>
      </c>
      <c r="B630" t="s">
        <v>21</v>
      </c>
      <c r="C630" t="s">
        <v>2</v>
      </c>
      <c r="D630" t="str">
        <f>VLOOKUP(C630,mapping!$B$2:$D$18,3,0)</f>
        <v>Hydro</v>
      </c>
      <c r="E630" t="s">
        <v>74</v>
      </c>
      <c r="F630" t="s">
        <v>50</v>
      </c>
      <c r="G630" t="s">
        <v>77</v>
      </c>
      <c r="H630">
        <f>SUMIFS(multi_cap_new_annual_comb!F:F,multi_cap_new_annual_comb!A:A,A630,multi_cap_new_annual_comb!B:B,B630,multi_cap_new_annual_comb!C:C,C630,multi_cap_new_annual_comb!E:E,"average",multi_cap_new_annual_comb!F:F,"&gt;0")*SUMIFS(mi_calc!D:D,mi_calc!A:A,VLOOKUP(C630,mapping!$B$2:$C$18,2,0),mi_calc!B:B,F630,mi_calc!C:C,"average")/1000</f>
        <v>5.5068339067389989</v>
      </c>
      <c r="I630">
        <f>SUMIFS(multi_cap_new_annual_comb!G:G,multi_cap_new_annual_comb!A:A,A630,multi_cap_new_annual_comb!B:B,B630,multi_cap_new_annual_comb!C:C,C630,multi_cap_new_annual_comb!E:E,"average",multi_cap_new_annual_comb!G:G,"&gt;0")*SUMIFS(mi_calc!D:D,mi_calc!A:A,VLOOKUP(C630,mapping!$B$2:$C$18,2,0),mi_calc!B:B,F630,mi_calc!C:C,"average")/1000</f>
        <v>0.16209405104994121</v>
      </c>
    </row>
    <row r="631" spans="1:9">
      <c r="A631">
        <v>2030</v>
      </c>
      <c r="B631" t="s">
        <v>21</v>
      </c>
      <c r="C631" t="s">
        <v>2</v>
      </c>
      <c r="D631" t="str">
        <f>VLOOKUP(C631,mapping!$B$2:$D$18,3,0)</f>
        <v>Hydro</v>
      </c>
      <c r="E631" t="s">
        <v>74</v>
      </c>
      <c r="F631" t="s">
        <v>61</v>
      </c>
      <c r="G631" t="s">
        <v>77</v>
      </c>
      <c r="H631">
        <f>SUMIFS(multi_cap_new_annual_comb!F:F,multi_cap_new_annual_comb!A:A,A631,multi_cap_new_annual_comb!B:B,B631,multi_cap_new_annual_comb!C:C,C631,multi_cap_new_annual_comb!E:E,"average",multi_cap_new_annual_comb!F:F,"&gt;0")*SUMIFS(mi_calc!D:D,mi_calc!A:A,VLOOKUP(C631,mapping!$B$2:$C$18,2,0),mi_calc!B:B,F631,mi_calc!C:C,"average")/1000</f>
        <v>0</v>
      </c>
      <c r="I631">
        <f>SUMIFS(multi_cap_new_annual_comb!G:G,multi_cap_new_annual_comb!A:A,A631,multi_cap_new_annual_comb!B:B,B631,multi_cap_new_annual_comb!C:C,C631,multi_cap_new_annual_comb!E:E,"average",multi_cap_new_annual_comb!G:G,"&gt;0")*SUMIFS(mi_calc!D:D,mi_calc!A:A,VLOOKUP(C631,mapping!$B$2:$C$18,2,0),mi_calc!B:B,F631,mi_calc!C:C,"average")/1000</f>
        <v>0</v>
      </c>
    </row>
    <row r="632" spans="1:9">
      <c r="A632">
        <v>2030</v>
      </c>
      <c r="B632" t="s">
        <v>21</v>
      </c>
      <c r="C632" t="s">
        <v>2</v>
      </c>
      <c r="D632" t="str">
        <f>VLOOKUP(C632,mapping!$B$2:$D$18,3,0)</f>
        <v>Hydro</v>
      </c>
      <c r="E632" t="s">
        <v>74</v>
      </c>
      <c r="F632" t="s">
        <v>67</v>
      </c>
      <c r="G632" t="s">
        <v>77</v>
      </c>
      <c r="H632">
        <f>SUMIFS(multi_cap_new_annual_comb!F:F,multi_cap_new_annual_comb!A:A,A632,multi_cap_new_annual_comb!B:B,B632,multi_cap_new_annual_comb!C:C,C632,multi_cap_new_annual_comb!E:E,"average",multi_cap_new_annual_comb!F:F,"&gt;0")*SUMIFS(mi_calc!D:D,mi_calc!A:A,VLOOKUP(C632,mapping!$B$2:$C$18,2,0),mi_calc!B:B,F632,mi_calc!C:C,"average")/1000</f>
        <v>0</v>
      </c>
      <c r="I632">
        <f>SUMIFS(multi_cap_new_annual_comb!G:G,multi_cap_new_annual_comb!A:A,A632,multi_cap_new_annual_comb!B:B,B632,multi_cap_new_annual_comb!C:C,C632,multi_cap_new_annual_comb!E:E,"average",multi_cap_new_annual_comb!G:G,"&gt;0")*SUMIFS(mi_calc!D:D,mi_calc!A:A,VLOOKUP(C632,mapping!$B$2:$C$18,2,0),mi_calc!B:B,F632,mi_calc!C:C,"average")/1000</f>
        <v>0</v>
      </c>
    </row>
    <row r="633" spans="1:9">
      <c r="A633">
        <v>2030</v>
      </c>
      <c r="B633" t="s">
        <v>21</v>
      </c>
      <c r="C633" t="s">
        <v>2</v>
      </c>
      <c r="D633" t="str">
        <f>VLOOKUP(C633,mapping!$B$2:$D$18,3,0)</f>
        <v>Hydro</v>
      </c>
      <c r="E633" t="s">
        <v>74</v>
      </c>
      <c r="F633" t="s">
        <v>52</v>
      </c>
      <c r="G633" t="s">
        <v>77</v>
      </c>
      <c r="H633">
        <f>SUMIFS(multi_cap_new_annual_comb!F:F,multi_cap_new_annual_comb!A:A,A633,multi_cap_new_annual_comb!B:B,B633,multi_cap_new_annual_comb!C:C,C633,multi_cap_new_annual_comb!E:E,"average",multi_cap_new_annual_comb!F:F,"&gt;0")*SUMIFS(mi_calc!D:D,mi_calc!A:A,VLOOKUP(C633,mapping!$B$2:$C$18,2,0),mi_calc!B:B,F633,mi_calc!C:C,"average")/1000</f>
        <v>0</v>
      </c>
      <c r="I633">
        <f>SUMIFS(multi_cap_new_annual_comb!G:G,multi_cap_new_annual_comb!A:A,A633,multi_cap_new_annual_comb!B:B,B633,multi_cap_new_annual_comb!C:C,C633,multi_cap_new_annual_comb!E:E,"average",multi_cap_new_annual_comb!G:G,"&gt;0")*SUMIFS(mi_calc!D:D,mi_calc!A:A,VLOOKUP(C633,mapping!$B$2:$C$18,2,0),mi_calc!B:B,F633,mi_calc!C:C,"average")/1000</f>
        <v>0</v>
      </c>
    </row>
    <row r="634" spans="1:9">
      <c r="A634">
        <v>2030</v>
      </c>
      <c r="B634" t="s">
        <v>21</v>
      </c>
      <c r="C634" t="s">
        <v>2</v>
      </c>
      <c r="D634" t="str">
        <f>VLOOKUP(C634,mapping!$B$2:$D$18,3,0)</f>
        <v>Hydro</v>
      </c>
      <c r="E634" t="s">
        <v>74</v>
      </c>
      <c r="F634" t="s">
        <v>56</v>
      </c>
      <c r="G634" t="s">
        <v>77</v>
      </c>
      <c r="H634">
        <f>SUMIFS(multi_cap_new_annual_comb!F:F,multi_cap_new_annual_comb!A:A,A634,multi_cap_new_annual_comb!B:B,B634,multi_cap_new_annual_comb!C:C,C634,multi_cap_new_annual_comb!E:E,"average",multi_cap_new_annual_comb!F:F,"&gt;0")*SUMIFS(mi_calc!D:D,mi_calc!A:A,VLOOKUP(C634,mapping!$B$2:$C$18,2,0),mi_calc!B:B,F634,mi_calc!C:C,"average")/1000</f>
        <v>0</v>
      </c>
      <c r="I634">
        <f>SUMIFS(multi_cap_new_annual_comb!G:G,multi_cap_new_annual_comb!A:A,A634,multi_cap_new_annual_comb!B:B,B634,multi_cap_new_annual_comb!C:C,C634,multi_cap_new_annual_comb!E:E,"average",multi_cap_new_annual_comb!G:G,"&gt;0")*SUMIFS(mi_calc!D:D,mi_calc!A:A,VLOOKUP(C634,mapping!$B$2:$C$18,2,0),mi_calc!B:B,F634,mi_calc!C:C,"average")/1000</f>
        <v>0</v>
      </c>
    </row>
    <row r="635" spans="1:9">
      <c r="A635">
        <v>2030</v>
      </c>
      <c r="B635" t="s">
        <v>21</v>
      </c>
      <c r="C635" t="s">
        <v>2</v>
      </c>
      <c r="D635" t="str">
        <f>VLOOKUP(C635,mapping!$B$2:$D$18,3,0)</f>
        <v>Hydro</v>
      </c>
      <c r="E635" t="s">
        <v>74</v>
      </c>
      <c r="F635" t="s">
        <v>59</v>
      </c>
      <c r="G635" t="s">
        <v>77</v>
      </c>
      <c r="H635">
        <f>SUMIFS(multi_cap_new_annual_comb!F:F,multi_cap_new_annual_comb!A:A,A635,multi_cap_new_annual_comb!B:B,B635,multi_cap_new_annual_comb!C:C,C635,multi_cap_new_annual_comb!E:E,"average",multi_cap_new_annual_comb!F:F,"&gt;0")*SUMIFS(mi_calc!D:D,mi_calc!A:A,VLOOKUP(C635,mapping!$B$2:$C$18,2,0),mi_calc!B:B,F635,mi_calc!C:C,"average")/1000</f>
        <v>0</v>
      </c>
      <c r="I635">
        <f>SUMIFS(multi_cap_new_annual_comb!G:G,multi_cap_new_annual_comb!A:A,A635,multi_cap_new_annual_comb!B:B,B635,multi_cap_new_annual_comb!C:C,C635,multi_cap_new_annual_comb!E:E,"average",multi_cap_new_annual_comb!G:G,"&gt;0")*SUMIFS(mi_calc!D:D,mi_calc!A:A,VLOOKUP(C635,mapping!$B$2:$C$18,2,0),mi_calc!B:B,F635,mi_calc!C:C,"average")/1000</f>
        <v>0</v>
      </c>
    </row>
    <row r="636" spans="1:9">
      <c r="A636">
        <v>2030</v>
      </c>
      <c r="B636" t="s">
        <v>21</v>
      </c>
      <c r="C636" t="s">
        <v>2</v>
      </c>
      <c r="D636" t="str">
        <f>VLOOKUP(C636,mapping!$B$2:$D$18,3,0)</f>
        <v>Hydro</v>
      </c>
      <c r="E636" t="s">
        <v>74</v>
      </c>
      <c r="F636" t="s">
        <v>55</v>
      </c>
      <c r="G636" t="s">
        <v>77</v>
      </c>
      <c r="H636">
        <f>SUMIFS(multi_cap_new_annual_comb!F:F,multi_cap_new_annual_comb!A:A,A636,multi_cap_new_annual_comb!B:B,B636,multi_cap_new_annual_comb!C:C,C636,multi_cap_new_annual_comb!E:E,"average",multi_cap_new_annual_comb!F:F,"&gt;0")*SUMIFS(mi_calc!D:D,mi_calc!A:A,VLOOKUP(C636,mapping!$B$2:$C$18,2,0),mi_calc!B:B,F636,mi_calc!C:C,"average")/1000</f>
        <v>0</v>
      </c>
      <c r="I636">
        <f>SUMIFS(multi_cap_new_annual_comb!G:G,multi_cap_new_annual_comb!A:A,A636,multi_cap_new_annual_comb!B:B,B636,multi_cap_new_annual_comb!C:C,C636,multi_cap_new_annual_comb!E:E,"average",multi_cap_new_annual_comb!G:G,"&gt;0")*SUMIFS(mi_calc!D:D,mi_calc!A:A,VLOOKUP(C636,mapping!$B$2:$C$18,2,0),mi_calc!B:B,F636,mi_calc!C:C,"average")/1000</f>
        <v>0</v>
      </c>
    </row>
    <row r="637" spans="1:9">
      <c r="A637">
        <v>2030</v>
      </c>
      <c r="B637" t="s">
        <v>21</v>
      </c>
      <c r="C637" t="s">
        <v>2</v>
      </c>
      <c r="D637" t="str">
        <f>VLOOKUP(C637,mapping!$B$2:$D$18,3,0)</f>
        <v>Hydro</v>
      </c>
      <c r="E637" t="s">
        <v>74</v>
      </c>
      <c r="F637" t="s">
        <v>47</v>
      </c>
      <c r="G637" t="s">
        <v>77</v>
      </c>
      <c r="H637">
        <f>SUMIFS(multi_cap_new_annual_comb!F:F,multi_cap_new_annual_comb!A:A,A637,multi_cap_new_annual_comb!B:B,B637,multi_cap_new_annual_comb!C:C,C637,multi_cap_new_annual_comb!E:E,"average",multi_cap_new_annual_comb!F:F,"&gt;0")*SUMIFS(mi_calc!D:D,mi_calc!A:A,VLOOKUP(C637,mapping!$B$2:$C$18,2,0),mi_calc!B:B,F637,mi_calc!C:C,"average")/1000</f>
        <v>0</v>
      </c>
      <c r="I637">
        <f>SUMIFS(multi_cap_new_annual_comb!G:G,multi_cap_new_annual_comb!A:A,A637,multi_cap_new_annual_comb!B:B,B637,multi_cap_new_annual_comb!C:C,C637,multi_cap_new_annual_comb!E:E,"average",multi_cap_new_annual_comb!G:G,"&gt;0")*SUMIFS(mi_calc!D:D,mi_calc!A:A,VLOOKUP(C637,mapping!$B$2:$C$18,2,0),mi_calc!B:B,F637,mi_calc!C:C,"average")/1000</f>
        <v>0</v>
      </c>
    </row>
    <row r="638" spans="1:9">
      <c r="A638">
        <v>2030</v>
      </c>
      <c r="B638" t="s">
        <v>21</v>
      </c>
      <c r="C638" t="s">
        <v>2</v>
      </c>
      <c r="D638" t="str">
        <f>VLOOKUP(C638,mapping!$B$2:$D$18,3,0)</f>
        <v>Hydro</v>
      </c>
      <c r="E638" t="s">
        <v>74</v>
      </c>
      <c r="F638" t="s">
        <v>60</v>
      </c>
      <c r="G638" t="s">
        <v>77</v>
      </c>
      <c r="H638">
        <f>SUMIFS(multi_cap_new_annual_comb!F:F,multi_cap_new_annual_comb!A:A,A638,multi_cap_new_annual_comb!B:B,B638,multi_cap_new_annual_comb!C:C,C638,multi_cap_new_annual_comb!E:E,"average",multi_cap_new_annual_comb!F:F,"&gt;0")*SUMIFS(mi_calc!D:D,mi_calc!A:A,VLOOKUP(C638,mapping!$B$2:$C$18,2,0),mi_calc!B:B,F638,mi_calc!C:C,"average")/1000</f>
        <v>0</v>
      </c>
      <c r="I638">
        <f>SUMIFS(multi_cap_new_annual_comb!G:G,multi_cap_new_annual_comb!A:A,A638,multi_cap_new_annual_comb!B:B,B638,multi_cap_new_annual_comb!C:C,C638,multi_cap_new_annual_comb!E:E,"average",multi_cap_new_annual_comb!G:G,"&gt;0")*SUMIFS(mi_calc!D:D,mi_calc!A:A,VLOOKUP(C638,mapping!$B$2:$C$18,2,0),mi_calc!B:B,F638,mi_calc!C:C,"average")/1000</f>
        <v>0</v>
      </c>
    </row>
    <row r="639" spans="1:9">
      <c r="A639">
        <v>2030</v>
      </c>
      <c r="B639" t="s">
        <v>21</v>
      </c>
      <c r="C639" t="s">
        <v>2</v>
      </c>
      <c r="D639" t="str">
        <f>VLOOKUP(C639,mapping!$B$2:$D$18,3,0)</f>
        <v>Hydro</v>
      </c>
      <c r="E639" t="s">
        <v>74</v>
      </c>
      <c r="F639" t="s">
        <v>48</v>
      </c>
      <c r="G639" t="s">
        <v>77</v>
      </c>
      <c r="H639">
        <f>SUMIFS(multi_cap_new_annual_comb!F:F,multi_cap_new_annual_comb!A:A,A639,multi_cap_new_annual_comb!B:B,B639,multi_cap_new_annual_comb!C:C,C639,multi_cap_new_annual_comb!E:E,"average",multi_cap_new_annual_comb!F:F,"&gt;0")*SUMIFS(mi_calc!D:D,mi_calc!A:A,VLOOKUP(C639,mapping!$B$2:$C$18,2,0),mi_calc!B:B,F639,mi_calc!C:C,"average")/1000</f>
        <v>0</v>
      </c>
      <c r="I639">
        <f>SUMIFS(multi_cap_new_annual_comb!G:G,multi_cap_new_annual_comb!A:A,A639,multi_cap_new_annual_comb!B:B,B639,multi_cap_new_annual_comb!C:C,C639,multi_cap_new_annual_comb!E:E,"average",multi_cap_new_annual_comb!G:G,"&gt;0")*SUMIFS(mi_calc!D:D,mi_calc!A:A,VLOOKUP(C639,mapping!$B$2:$C$18,2,0),mi_calc!B:B,F639,mi_calc!C:C,"average")/1000</f>
        <v>0</v>
      </c>
    </row>
    <row r="640" spans="1:9">
      <c r="A640">
        <v>2030</v>
      </c>
      <c r="B640" t="s">
        <v>21</v>
      </c>
      <c r="C640" t="s">
        <v>2</v>
      </c>
      <c r="D640" t="str">
        <f>VLOOKUP(C640,mapping!$B$2:$D$18,3,0)</f>
        <v>Hydro</v>
      </c>
      <c r="E640" t="s">
        <v>74</v>
      </c>
      <c r="F640" t="s">
        <v>62</v>
      </c>
      <c r="G640" t="s">
        <v>77</v>
      </c>
      <c r="H640">
        <f>SUMIFS(multi_cap_new_annual_comb!F:F,multi_cap_new_annual_comb!A:A,A640,multi_cap_new_annual_comb!B:B,B640,multi_cap_new_annual_comb!C:C,C640,multi_cap_new_annual_comb!E:E,"average",multi_cap_new_annual_comb!F:F,"&gt;0")*SUMIFS(mi_calc!D:D,mi_calc!A:A,VLOOKUP(C640,mapping!$B$2:$C$18,2,0),mi_calc!B:B,F640,mi_calc!C:C,"average")/1000</f>
        <v>0</v>
      </c>
      <c r="I640">
        <f>SUMIFS(multi_cap_new_annual_comb!G:G,multi_cap_new_annual_comb!A:A,A640,multi_cap_new_annual_comb!B:B,B640,multi_cap_new_annual_comb!C:C,C640,multi_cap_new_annual_comb!E:E,"average",multi_cap_new_annual_comb!G:G,"&gt;0")*SUMIFS(mi_calc!D:D,mi_calc!A:A,VLOOKUP(C640,mapping!$B$2:$C$18,2,0),mi_calc!B:B,F640,mi_calc!C:C,"average")/1000</f>
        <v>0</v>
      </c>
    </row>
    <row r="641" spans="1:9">
      <c r="A641">
        <v>2030</v>
      </c>
      <c r="B641" t="s">
        <v>21</v>
      </c>
      <c r="C641" t="s">
        <v>2</v>
      </c>
      <c r="D641" t="str">
        <f>VLOOKUP(C641,mapping!$B$2:$D$18,3,0)</f>
        <v>Hydro</v>
      </c>
      <c r="E641" t="s">
        <v>74</v>
      </c>
      <c r="F641" t="s">
        <v>63</v>
      </c>
      <c r="G641" t="s">
        <v>77</v>
      </c>
      <c r="H641">
        <f>SUMIFS(multi_cap_new_annual_comb!F:F,multi_cap_new_annual_comb!A:A,A641,multi_cap_new_annual_comb!B:B,B641,multi_cap_new_annual_comb!C:C,C641,multi_cap_new_annual_comb!E:E,"average",multi_cap_new_annual_comb!F:F,"&gt;0")*SUMIFS(mi_calc!D:D,mi_calc!A:A,VLOOKUP(C641,mapping!$B$2:$C$18,2,0),mi_calc!B:B,F641,mi_calc!C:C,"average")/1000</f>
        <v>0</v>
      </c>
      <c r="I641">
        <f>SUMIFS(multi_cap_new_annual_comb!G:G,multi_cap_new_annual_comb!A:A,A641,multi_cap_new_annual_comb!B:B,B641,multi_cap_new_annual_comb!C:C,C641,multi_cap_new_annual_comb!E:E,"average",multi_cap_new_annual_comb!G:G,"&gt;0")*SUMIFS(mi_calc!D:D,mi_calc!A:A,VLOOKUP(C641,mapping!$B$2:$C$18,2,0),mi_calc!B:B,F641,mi_calc!C:C,"average")/1000</f>
        <v>0</v>
      </c>
    </row>
    <row r="642" spans="1:9">
      <c r="A642">
        <v>2030</v>
      </c>
      <c r="B642" t="s">
        <v>21</v>
      </c>
      <c r="C642" t="s">
        <v>2</v>
      </c>
      <c r="D642" t="str">
        <f>VLOOKUP(C642,mapping!$B$2:$D$18,3,0)</f>
        <v>Hydro</v>
      </c>
      <c r="E642" t="s">
        <v>74</v>
      </c>
      <c r="F642" t="s">
        <v>45</v>
      </c>
      <c r="G642" t="s">
        <v>77</v>
      </c>
      <c r="H642">
        <f>SUMIFS(multi_cap_new_annual_comb!F:F,multi_cap_new_annual_comb!A:A,A642,multi_cap_new_annual_comb!B:B,B642,multi_cap_new_annual_comb!C:C,C642,multi_cap_new_annual_comb!E:E,"average",multi_cap_new_annual_comb!F:F,"&gt;0")*SUMIFS(mi_calc!D:D,mi_calc!A:A,VLOOKUP(C642,mapping!$B$2:$C$18,2,0),mi_calc!B:B,F642,mi_calc!C:C,"average")/1000</f>
        <v>0</v>
      </c>
      <c r="I642">
        <f>SUMIFS(multi_cap_new_annual_comb!G:G,multi_cap_new_annual_comb!A:A,A642,multi_cap_new_annual_comb!B:B,B642,multi_cap_new_annual_comb!C:C,C642,multi_cap_new_annual_comb!E:E,"average",multi_cap_new_annual_comb!G:G,"&gt;0")*SUMIFS(mi_calc!D:D,mi_calc!A:A,VLOOKUP(C642,mapping!$B$2:$C$18,2,0),mi_calc!B:B,F642,mi_calc!C:C,"average")/1000</f>
        <v>0</v>
      </c>
    </row>
    <row r="643" spans="1:9">
      <c r="A643">
        <v>2030</v>
      </c>
      <c r="B643" t="s">
        <v>21</v>
      </c>
      <c r="C643" t="s">
        <v>2</v>
      </c>
      <c r="D643" t="str">
        <f>VLOOKUP(C643,mapping!$B$2:$D$18,3,0)</f>
        <v>Hydro</v>
      </c>
      <c r="E643" t="s">
        <v>74</v>
      </c>
      <c r="F643" t="s">
        <v>58</v>
      </c>
      <c r="G643" t="s">
        <v>77</v>
      </c>
      <c r="H643">
        <f>SUMIFS(multi_cap_new_annual_comb!F:F,multi_cap_new_annual_comb!A:A,A643,multi_cap_new_annual_comb!B:B,B643,multi_cap_new_annual_comb!C:C,C643,multi_cap_new_annual_comb!E:E,"average",multi_cap_new_annual_comb!F:F,"&gt;0")*SUMIFS(mi_calc!D:D,mi_calc!A:A,VLOOKUP(C643,mapping!$B$2:$C$18,2,0),mi_calc!B:B,F643,mi_calc!C:C,"average")/1000</f>
        <v>0</v>
      </c>
      <c r="I643">
        <f>SUMIFS(multi_cap_new_annual_comb!G:G,multi_cap_new_annual_comb!A:A,A643,multi_cap_new_annual_comb!B:B,B643,multi_cap_new_annual_comb!C:C,C643,multi_cap_new_annual_comb!E:E,"average",multi_cap_new_annual_comb!G:G,"&gt;0")*SUMIFS(mi_calc!D:D,mi_calc!A:A,VLOOKUP(C643,mapping!$B$2:$C$18,2,0),mi_calc!B:B,F643,mi_calc!C:C,"average")/1000</f>
        <v>0</v>
      </c>
    </row>
    <row r="644" spans="1:9">
      <c r="A644">
        <v>2030</v>
      </c>
      <c r="B644" t="s">
        <v>21</v>
      </c>
      <c r="C644" t="s">
        <v>2</v>
      </c>
      <c r="D644" t="str">
        <f>VLOOKUP(C644,mapping!$B$2:$D$18,3,0)</f>
        <v>Hydro</v>
      </c>
      <c r="E644" t="s">
        <v>74</v>
      </c>
      <c r="F644" t="s">
        <v>53</v>
      </c>
      <c r="G644" t="s">
        <v>77</v>
      </c>
      <c r="H644">
        <f>SUMIFS(multi_cap_new_annual_comb!F:F,multi_cap_new_annual_comb!A:A,A644,multi_cap_new_annual_comb!B:B,B644,multi_cap_new_annual_comb!C:C,C644,multi_cap_new_annual_comb!E:E,"average",multi_cap_new_annual_comb!F:F,"&gt;0")*SUMIFS(mi_calc!D:D,mi_calc!A:A,VLOOKUP(C644,mapping!$B$2:$C$18,2,0),mi_calc!B:B,F644,mi_calc!C:C,"average")/1000</f>
        <v>250.03638740802884</v>
      </c>
      <c r="I644">
        <f>SUMIFS(multi_cap_new_annual_comb!G:G,multi_cap_new_annual_comb!A:A,A644,multi_cap_new_annual_comb!B:B,B644,multi_cap_new_annual_comb!C:C,C644,multi_cap_new_annual_comb!E:E,"average",multi_cap_new_annual_comb!G:G,"&gt;0")*SUMIFS(mi_calc!D:D,mi_calc!A:A,VLOOKUP(C644,mapping!$B$2:$C$18,2,0),mi_calc!B:B,F644,mi_calc!C:C,"average")/1000</f>
        <v>7.3598389984600709</v>
      </c>
    </row>
    <row r="645" spans="1:9">
      <c r="A645">
        <v>2030</v>
      </c>
      <c r="B645" t="s">
        <v>21</v>
      </c>
      <c r="C645" t="s">
        <v>2</v>
      </c>
      <c r="D645" t="str">
        <f>VLOOKUP(C645,mapping!$B$2:$D$18,3,0)</f>
        <v>Hydro</v>
      </c>
      <c r="E645" t="s">
        <v>74</v>
      </c>
      <c r="F645" t="s">
        <v>64</v>
      </c>
      <c r="G645" t="s">
        <v>77</v>
      </c>
      <c r="H645">
        <f>SUMIFS(multi_cap_new_annual_comb!F:F,multi_cap_new_annual_comb!A:A,A645,multi_cap_new_annual_comb!B:B,B645,multi_cap_new_annual_comb!C:C,C645,multi_cap_new_annual_comb!E:E,"average",multi_cap_new_annual_comb!F:F,"&gt;0")*SUMIFS(mi_calc!D:D,mi_calc!A:A,VLOOKUP(C645,mapping!$B$2:$C$18,2,0),mi_calc!B:B,F645,mi_calc!C:C,"average")/1000</f>
        <v>0</v>
      </c>
      <c r="I645">
        <f>SUMIFS(multi_cap_new_annual_comb!G:G,multi_cap_new_annual_comb!A:A,A645,multi_cap_new_annual_comb!B:B,B645,multi_cap_new_annual_comb!C:C,C645,multi_cap_new_annual_comb!E:E,"average",multi_cap_new_annual_comb!G:G,"&gt;0")*SUMIFS(mi_calc!D:D,mi_calc!A:A,VLOOKUP(C645,mapping!$B$2:$C$18,2,0),mi_calc!B:B,F645,mi_calc!C:C,"average")/1000</f>
        <v>0</v>
      </c>
    </row>
    <row r="646" spans="1:9">
      <c r="A646">
        <v>2030</v>
      </c>
      <c r="B646" t="s">
        <v>21</v>
      </c>
      <c r="C646" t="s">
        <v>2</v>
      </c>
      <c r="D646" t="str">
        <f>VLOOKUP(C646,mapping!$B$2:$D$18,3,0)</f>
        <v>Hydro</v>
      </c>
      <c r="E646" t="s">
        <v>74</v>
      </c>
      <c r="F646" t="s">
        <v>49</v>
      </c>
      <c r="G646" t="s">
        <v>77</v>
      </c>
      <c r="H646">
        <f>SUMIFS(multi_cap_new_annual_comb!F:F,multi_cap_new_annual_comb!A:A,A646,multi_cap_new_annual_comb!B:B,B646,multi_cap_new_annual_comb!C:C,C646,multi_cap_new_annual_comb!E:E,"average",multi_cap_new_annual_comb!F:F,"&gt;0")*SUMIFS(mi_calc!D:D,mi_calc!A:A,VLOOKUP(C646,mapping!$B$2:$C$18,2,0),mi_calc!B:B,F646,mi_calc!C:C,"average")/1000</f>
        <v>0</v>
      </c>
      <c r="I646">
        <f>SUMIFS(multi_cap_new_annual_comb!G:G,multi_cap_new_annual_comb!A:A,A646,multi_cap_new_annual_comb!B:B,B646,multi_cap_new_annual_comb!C:C,C646,multi_cap_new_annual_comb!E:E,"average",multi_cap_new_annual_comb!G:G,"&gt;0")*SUMIFS(mi_calc!D:D,mi_calc!A:A,VLOOKUP(C646,mapping!$B$2:$C$18,2,0),mi_calc!B:B,F646,mi_calc!C:C,"average")/1000</f>
        <v>0</v>
      </c>
    </row>
    <row r="647" spans="1:9">
      <c r="A647">
        <v>2030</v>
      </c>
      <c r="B647" t="s">
        <v>21</v>
      </c>
      <c r="C647" t="s">
        <v>2</v>
      </c>
      <c r="D647" t="str">
        <f>VLOOKUP(C647,mapping!$B$2:$D$18,3,0)</f>
        <v>Hydro</v>
      </c>
      <c r="E647" t="s">
        <v>74</v>
      </c>
      <c r="F647" t="s">
        <v>65</v>
      </c>
      <c r="G647" t="s">
        <v>77</v>
      </c>
      <c r="H647">
        <f>SUMIFS(multi_cap_new_annual_comb!F:F,multi_cap_new_annual_comb!A:A,A647,multi_cap_new_annual_comb!B:B,B647,multi_cap_new_annual_comb!C:C,C647,multi_cap_new_annual_comb!E:E,"average",multi_cap_new_annual_comb!F:F,"&gt;0")*SUMIFS(mi_calc!D:D,mi_calc!A:A,VLOOKUP(C647,mapping!$B$2:$C$18,2,0),mi_calc!B:B,F647,mi_calc!C:C,"average")/1000</f>
        <v>0</v>
      </c>
      <c r="I647">
        <f>SUMIFS(multi_cap_new_annual_comb!G:G,multi_cap_new_annual_comb!A:A,A647,multi_cap_new_annual_comb!B:B,B647,multi_cap_new_annual_comb!C:C,C647,multi_cap_new_annual_comb!E:E,"average",multi_cap_new_annual_comb!G:G,"&gt;0")*SUMIFS(mi_calc!D:D,mi_calc!A:A,VLOOKUP(C647,mapping!$B$2:$C$18,2,0),mi_calc!B:B,F647,mi_calc!C:C,"average")/1000</f>
        <v>0</v>
      </c>
    </row>
    <row r="648" spans="1:9">
      <c r="A648">
        <v>2030</v>
      </c>
      <c r="B648" t="s">
        <v>21</v>
      </c>
      <c r="C648" t="s">
        <v>2</v>
      </c>
      <c r="D648" t="str">
        <f>VLOOKUP(C648,mapping!$B$2:$D$18,3,0)</f>
        <v>Hydro</v>
      </c>
      <c r="E648" t="s">
        <v>74</v>
      </c>
      <c r="F648" t="s">
        <v>68</v>
      </c>
      <c r="G648" t="s">
        <v>77</v>
      </c>
      <c r="H648">
        <f>SUMIFS(multi_cap_new_annual_comb!F:F,multi_cap_new_annual_comb!A:A,A648,multi_cap_new_annual_comb!B:B,B648,multi_cap_new_annual_comb!C:C,C648,multi_cap_new_annual_comb!E:E,"average",multi_cap_new_annual_comb!F:F,"&gt;0")*SUMIFS(mi_calc!D:D,mi_calc!A:A,VLOOKUP(C648,mapping!$B$2:$C$18,2,0),mi_calc!B:B,F648,mi_calc!C:C,"average")/1000</f>
        <v>0</v>
      </c>
      <c r="I648">
        <f>SUMIFS(multi_cap_new_annual_comb!G:G,multi_cap_new_annual_comb!A:A,A648,multi_cap_new_annual_comb!B:B,B648,multi_cap_new_annual_comb!C:C,C648,multi_cap_new_annual_comb!E:E,"average",multi_cap_new_annual_comb!G:G,"&gt;0")*SUMIFS(mi_calc!D:D,mi_calc!A:A,VLOOKUP(C648,mapping!$B$2:$C$18,2,0),mi_calc!B:B,F648,mi_calc!C:C,"average")/1000</f>
        <v>0</v>
      </c>
    </row>
    <row r="649" spans="1:9">
      <c r="A649">
        <v>2030</v>
      </c>
      <c r="B649" t="s">
        <v>21</v>
      </c>
      <c r="C649" t="s">
        <v>2</v>
      </c>
      <c r="D649" t="str">
        <f>VLOOKUP(C649,mapping!$B$2:$D$18,3,0)</f>
        <v>Hydro</v>
      </c>
      <c r="E649" t="s">
        <v>74</v>
      </c>
      <c r="F649" t="s">
        <v>57</v>
      </c>
      <c r="G649" t="s">
        <v>77</v>
      </c>
      <c r="H649">
        <f>SUMIFS(multi_cap_new_annual_comb!F:F,multi_cap_new_annual_comb!A:A,A649,multi_cap_new_annual_comb!B:B,B649,multi_cap_new_annual_comb!C:C,C649,multi_cap_new_annual_comb!E:E,"average",multi_cap_new_annual_comb!F:F,"&gt;0")*SUMIFS(mi_calc!D:D,mi_calc!A:A,VLOOKUP(C649,mapping!$B$2:$C$18,2,0),mi_calc!B:B,F649,mi_calc!C:C,"average")/1000</f>
        <v>0</v>
      </c>
      <c r="I649">
        <f>SUMIFS(multi_cap_new_annual_comb!G:G,multi_cap_new_annual_comb!A:A,A649,multi_cap_new_annual_comb!B:B,B649,multi_cap_new_annual_comb!C:C,C649,multi_cap_new_annual_comb!E:E,"average",multi_cap_new_annual_comb!G:G,"&gt;0")*SUMIFS(mi_calc!D:D,mi_calc!A:A,VLOOKUP(C649,mapping!$B$2:$C$18,2,0),mi_calc!B:B,F649,mi_calc!C:C,"average")/1000</f>
        <v>0</v>
      </c>
    </row>
    <row r="650" spans="1:9">
      <c r="A650">
        <v>2030</v>
      </c>
      <c r="B650" t="s">
        <v>33</v>
      </c>
      <c r="C650" t="s">
        <v>2</v>
      </c>
      <c r="D650" t="str">
        <f>VLOOKUP(C650,mapping!$B$2:$D$18,3,0)</f>
        <v>Hydro</v>
      </c>
      <c r="E650" t="s">
        <v>74</v>
      </c>
      <c r="F650" t="s">
        <v>51</v>
      </c>
      <c r="G650" t="s">
        <v>77</v>
      </c>
      <c r="H650">
        <f>SUMIFS(multi_cap_new_annual_comb!F:F,multi_cap_new_annual_comb!A:A,A650,multi_cap_new_annual_comb!B:B,B650,multi_cap_new_annual_comb!C:C,C650,multi_cap_new_annual_comb!E:E,"average",multi_cap_new_annual_comb!F:F,"&gt;0")*SUMIFS(mi_calc!D:D,mi_calc!A:A,VLOOKUP(C650,mapping!$B$2:$C$18,2,0),mi_calc!B:B,F650,mi_calc!C:C,"average")/1000</f>
        <v>0.15253065312371339</v>
      </c>
      <c r="I650">
        <f>SUMIFS(multi_cap_new_annual_comb!G:G,multi_cap_new_annual_comb!A:A,A650,multi_cap_new_annual_comb!B:B,B650,multi_cap_new_annual_comb!C:C,C650,multi_cap_new_annual_comb!E:E,"average",multi_cap_new_annual_comb!G:G,"&gt;0")*SUMIFS(mi_calc!D:D,mi_calc!A:A,VLOOKUP(C650,mapping!$B$2:$C$18,2,0),mi_calc!B:B,F650,mi_calc!C:C,"average")/1000</f>
        <v>1.6803623143953233E-3</v>
      </c>
    </row>
    <row r="651" spans="1:9">
      <c r="A651">
        <v>2030</v>
      </c>
      <c r="B651" t="s">
        <v>33</v>
      </c>
      <c r="C651" t="s">
        <v>2</v>
      </c>
      <c r="D651" t="str">
        <f>VLOOKUP(C651,mapping!$B$2:$D$18,3,0)</f>
        <v>Hydro</v>
      </c>
      <c r="E651" t="s">
        <v>74</v>
      </c>
      <c r="F651" t="s">
        <v>66</v>
      </c>
      <c r="G651" t="s">
        <v>77</v>
      </c>
      <c r="H651">
        <f>SUMIFS(multi_cap_new_annual_comb!F:F,multi_cap_new_annual_comb!A:A,A651,multi_cap_new_annual_comb!B:B,B651,multi_cap_new_annual_comb!C:C,C651,multi_cap_new_annual_comb!E:E,"average",multi_cap_new_annual_comb!F:F,"&gt;0")*SUMIFS(mi_calc!D:D,mi_calc!A:A,VLOOKUP(C651,mapping!$B$2:$C$18,2,0),mi_calc!B:B,F651,mi_calc!C:C,"average")/1000</f>
        <v>0</v>
      </c>
      <c r="I651">
        <f>SUMIFS(multi_cap_new_annual_comb!G:G,multi_cap_new_annual_comb!A:A,A651,multi_cap_new_annual_comb!B:B,B651,multi_cap_new_annual_comb!C:C,C651,multi_cap_new_annual_comb!E:E,"average",multi_cap_new_annual_comb!G:G,"&gt;0")*SUMIFS(mi_calc!D:D,mi_calc!A:A,VLOOKUP(C651,mapping!$B$2:$C$18,2,0),mi_calc!B:B,F651,mi_calc!C:C,"average")/1000</f>
        <v>0</v>
      </c>
    </row>
    <row r="652" spans="1:9">
      <c r="A652">
        <v>2030</v>
      </c>
      <c r="B652" t="s">
        <v>33</v>
      </c>
      <c r="C652" t="s">
        <v>2</v>
      </c>
      <c r="D652" t="str">
        <f>VLOOKUP(C652,mapping!$B$2:$D$18,3,0)</f>
        <v>Hydro</v>
      </c>
      <c r="E652" t="s">
        <v>74</v>
      </c>
      <c r="F652" t="s">
        <v>54</v>
      </c>
      <c r="G652" t="s">
        <v>77</v>
      </c>
      <c r="H652">
        <f>SUMIFS(multi_cap_new_annual_comb!F:F,multi_cap_new_annual_comb!A:A,A652,multi_cap_new_annual_comb!B:B,B652,multi_cap_new_annual_comb!C:C,C652,multi_cap_new_annual_comb!E:E,"average",multi_cap_new_annual_comb!F:F,"&gt;0")*SUMIFS(mi_calc!D:D,mi_calc!A:A,VLOOKUP(C652,mapping!$B$2:$C$18,2,0),mi_calc!B:B,F652,mi_calc!C:C,"average")/1000</f>
        <v>2954.4300192321557</v>
      </c>
      <c r="I652">
        <f>SUMIFS(multi_cap_new_annual_comb!G:G,multi_cap_new_annual_comb!A:A,A652,multi_cap_new_annual_comb!B:B,B652,multi_cap_new_annual_comb!C:C,C652,multi_cap_new_annual_comb!E:E,"average",multi_cap_new_annual_comb!G:G,"&gt;0")*SUMIFS(mi_calc!D:D,mi_calc!A:A,VLOOKUP(C652,mapping!$B$2:$C$18,2,0),mi_calc!B:B,F652,mi_calc!C:C,"average")/1000</f>
        <v>32.547640511375668</v>
      </c>
    </row>
    <row r="653" spans="1:9">
      <c r="A653">
        <v>2030</v>
      </c>
      <c r="B653" t="s">
        <v>33</v>
      </c>
      <c r="C653" t="s">
        <v>2</v>
      </c>
      <c r="D653" t="str">
        <f>VLOOKUP(C653,mapping!$B$2:$D$18,3,0)</f>
        <v>Hydro</v>
      </c>
      <c r="E653" t="s">
        <v>74</v>
      </c>
      <c r="F653" t="s">
        <v>46</v>
      </c>
      <c r="G653" t="s">
        <v>77</v>
      </c>
      <c r="H653">
        <f>SUMIFS(multi_cap_new_annual_comb!F:F,multi_cap_new_annual_comb!A:A,A653,multi_cap_new_annual_comb!B:B,B653,multi_cap_new_annual_comb!C:C,C653,multi_cap_new_annual_comb!E:E,"average",multi_cap_new_annual_comb!F:F,"&gt;0")*SUMIFS(mi_calc!D:D,mi_calc!A:A,VLOOKUP(C653,mapping!$B$2:$C$18,2,0),mi_calc!B:B,F653,mi_calc!C:C,"average")/1000</f>
        <v>0</v>
      </c>
      <c r="I653">
        <f>SUMIFS(multi_cap_new_annual_comb!G:G,multi_cap_new_annual_comb!A:A,A653,multi_cap_new_annual_comb!B:B,B653,multi_cap_new_annual_comb!C:C,C653,multi_cap_new_annual_comb!E:E,"average",multi_cap_new_annual_comb!G:G,"&gt;0")*SUMIFS(mi_calc!D:D,mi_calc!A:A,VLOOKUP(C653,mapping!$B$2:$C$18,2,0),mi_calc!B:B,F653,mi_calc!C:C,"average")/1000</f>
        <v>0</v>
      </c>
    </row>
    <row r="654" spans="1:9">
      <c r="A654">
        <v>2030</v>
      </c>
      <c r="B654" t="s">
        <v>33</v>
      </c>
      <c r="C654" t="s">
        <v>2</v>
      </c>
      <c r="D654" t="str">
        <f>VLOOKUP(C654,mapping!$B$2:$D$18,3,0)</f>
        <v>Hydro</v>
      </c>
      <c r="E654" t="s">
        <v>74</v>
      </c>
      <c r="F654" t="s">
        <v>50</v>
      </c>
      <c r="G654" t="s">
        <v>77</v>
      </c>
      <c r="H654">
        <f>SUMIFS(multi_cap_new_annual_comb!F:F,multi_cap_new_annual_comb!A:A,A654,multi_cap_new_annual_comb!B:B,B654,multi_cap_new_annual_comb!C:C,C654,multi_cap_new_annual_comb!E:E,"average",multi_cap_new_annual_comb!F:F,"&gt;0")*SUMIFS(mi_calc!D:D,mi_calc!A:A,VLOOKUP(C654,mapping!$B$2:$C$18,2,0),mi_calc!B:B,F654,mi_calc!C:C,"average")/1000</f>
        <v>5.399194016340676</v>
      </c>
      <c r="I654">
        <f>SUMIFS(multi_cap_new_annual_comb!G:G,multi_cap_new_annual_comb!A:A,A654,multi_cap_new_annual_comb!B:B,B654,multi_cap_new_annual_comb!C:C,C654,multi_cap_new_annual_comb!E:E,"average",multi_cap_new_annual_comb!G:G,"&gt;0")*SUMIFS(mi_calc!D:D,mi_calc!A:A,VLOOKUP(C654,mapping!$B$2:$C$18,2,0),mi_calc!B:B,F654,mi_calc!C:C,"average")/1000</f>
        <v>5.9480517308275478E-2</v>
      </c>
    </row>
    <row r="655" spans="1:9">
      <c r="A655">
        <v>2030</v>
      </c>
      <c r="B655" t="s">
        <v>33</v>
      </c>
      <c r="C655" t="s">
        <v>2</v>
      </c>
      <c r="D655" t="str">
        <f>VLOOKUP(C655,mapping!$B$2:$D$18,3,0)</f>
        <v>Hydro</v>
      </c>
      <c r="E655" t="s">
        <v>74</v>
      </c>
      <c r="F655" t="s">
        <v>61</v>
      </c>
      <c r="G655" t="s">
        <v>77</v>
      </c>
      <c r="H655">
        <f>SUMIFS(multi_cap_new_annual_comb!F:F,multi_cap_new_annual_comb!A:A,A655,multi_cap_new_annual_comb!B:B,B655,multi_cap_new_annual_comb!C:C,C655,multi_cap_new_annual_comb!E:E,"average",multi_cap_new_annual_comb!F:F,"&gt;0")*SUMIFS(mi_calc!D:D,mi_calc!A:A,VLOOKUP(C655,mapping!$B$2:$C$18,2,0),mi_calc!B:B,F655,mi_calc!C:C,"average")/1000</f>
        <v>0</v>
      </c>
      <c r="I655">
        <f>SUMIFS(multi_cap_new_annual_comb!G:G,multi_cap_new_annual_comb!A:A,A655,multi_cap_new_annual_comb!B:B,B655,multi_cap_new_annual_comb!C:C,C655,multi_cap_new_annual_comb!E:E,"average",multi_cap_new_annual_comb!G:G,"&gt;0")*SUMIFS(mi_calc!D:D,mi_calc!A:A,VLOOKUP(C655,mapping!$B$2:$C$18,2,0),mi_calc!B:B,F655,mi_calc!C:C,"average")/1000</f>
        <v>0</v>
      </c>
    </row>
    <row r="656" spans="1:9">
      <c r="A656">
        <v>2030</v>
      </c>
      <c r="B656" t="s">
        <v>33</v>
      </c>
      <c r="C656" t="s">
        <v>2</v>
      </c>
      <c r="D656" t="str">
        <f>VLOOKUP(C656,mapping!$B$2:$D$18,3,0)</f>
        <v>Hydro</v>
      </c>
      <c r="E656" t="s">
        <v>74</v>
      </c>
      <c r="F656" t="s">
        <v>67</v>
      </c>
      <c r="G656" t="s">
        <v>77</v>
      </c>
      <c r="H656">
        <f>SUMIFS(multi_cap_new_annual_comb!F:F,multi_cap_new_annual_comb!A:A,A656,multi_cap_new_annual_comb!B:B,B656,multi_cap_new_annual_comb!C:C,C656,multi_cap_new_annual_comb!E:E,"average",multi_cap_new_annual_comb!F:F,"&gt;0")*SUMIFS(mi_calc!D:D,mi_calc!A:A,VLOOKUP(C656,mapping!$B$2:$C$18,2,0),mi_calc!B:B,F656,mi_calc!C:C,"average")/1000</f>
        <v>0</v>
      </c>
      <c r="I656">
        <f>SUMIFS(multi_cap_new_annual_comb!G:G,multi_cap_new_annual_comb!A:A,A656,multi_cap_new_annual_comb!B:B,B656,multi_cap_new_annual_comb!C:C,C656,multi_cap_new_annual_comb!E:E,"average",multi_cap_new_annual_comb!G:G,"&gt;0")*SUMIFS(mi_calc!D:D,mi_calc!A:A,VLOOKUP(C656,mapping!$B$2:$C$18,2,0),mi_calc!B:B,F656,mi_calc!C:C,"average")/1000</f>
        <v>0</v>
      </c>
    </row>
    <row r="657" spans="1:9">
      <c r="A657">
        <v>2030</v>
      </c>
      <c r="B657" t="s">
        <v>33</v>
      </c>
      <c r="C657" t="s">
        <v>2</v>
      </c>
      <c r="D657" t="str">
        <f>VLOOKUP(C657,mapping!$B$2:$D$18,3,0)</f>
        <v>Hydro</v>
      </c>
      <c r="E657" t="s">
        <v>74</v>
      </c>
      <c r="F657" t="s">
        <v>52</v>
      </c>
      <c r="G657" t="s">
        <v>77</v>
      </c>
      <c r="H657">
        <f>SUMIFS(multi_cap_new_annual_comb!F:F,multi_cap_new_annual_comb!A:A,A657,multi_cap_new_annual_comb!B:B,B657,multi_cap_new_annual_comb!C:C,C657,multi_cap_new_annual_comb!E:E,"average",multi_cap_new_annual_comb!F:F,"&gt;0")*SUMIFS(mi_calc!D:D,mi_calc!A:A,VLOOKUP(C657,mapping!$B$2:$C$18,2,0),mi_calc!B:B,F657,mi_calc!C:C,"average")/1000</f>
        <v>0</v>
      </c>
      <c r="I657">
        <f>SUMIFS(multi_cap_new_annual_comb!G:G,multi_cap_new_annual_comb!A:A,A657,multi_cap_new_annual_comb!B:B,B657,multi_cap_new_annual_comb!C:C,C657,multi_cap_new_annual_comb!E:E,"average",multi_cap_new_annual_comb!G:G,"&gt;0")*SUMIFS(mi_calc!D:D,mi_calc!A:A,VLOOKUP(C657,mapping!$B$2:$C$18,2,0),mi_calc!B:B,F657,mi_calc!C:C,"average")/1000</f>
        <v>0</v>
      </c>
    </row>
    <row r="658" spans="1:9">
      <c r="A658">
        <v>2030</v>
      </c>
      <c r="B658" t="s">
        <v>33</v>
      </c>
      <c r="C658" t="s">
        <v>2</v>
      </c>
      <c r="D658" t="str">
        <f>VLOOKUP(C658,mapping!$B$2:$D$18,3,0)</f>
        <v>Hydro</v>
      </c>
      <c r="E658" t="s">
        <v>74</v>
      </c>
      <c r="F658" t="s">
        <v>56</v>
      </c>
      <c r="G658" t="s">
        <v>77</v>
      </c>
      <c r="H658">
        <f>SUMIFS(multi_cap_new_annual_comb!F:F,multi_cap_new_annual_comb!A:A,A658,multi_cap_new_annual_comb!B:B,B658,multi_cap_new_annual_comb!C:C,C658,multi_cap_new_annual_comb!E:E,"average",multi_cap_new_annual_comb!F:F,"&gt;0")*SUMIFS(mi_calc!D:D,mi_calc!A:A,VLOOKUP(C658,mapping!$B$2:$C$18,2,0),mi_calc!B:B,F658,mi_calc!C:C,"average")/1000</f>
        <v>0</v>
      </c>
      <c r="I658">
        <f>SUMIFS(multi_cap_new_annual_comb!G:G,multi_cap_new_annual_comb!A:A,A658,multi_cap_new_annual_comb!B:B,B658,multi_cap_new_annual_comb!C:C,C658,multi_cap_new_annual_comb!E:E,"average",multi_cap_new_annual_comb!G:G,"&gt;0")*SUMIFS(mi_calc!D:D,mi_calc!A:A,VLOOKUP(C658,mapping!$B$2:$C$18,2,0),mi_calc!B:B,F658,mi_calc!C:C,"average")/1000</f>
        <v>0</v>
      </c>
    </row>
    <row r="659" spans="1:9">
      <c r="A659">
        <v>2030</v>
      </c>
      <c r="B659" t="s">
        <v>33</v>
      </c>
      <c r="C659" t="s">
        <v>2</v>
      </c>
      <c r="D659" t="str">
        <f>VLOOKUP(C659,mapping!$B$2:$D$18,3,0)</f>
        <v>Hydro</v>
      </c>
      <c r="E659" t="s">
        <v>74</v>
      </c>
      <c r="F659" t="s">
        <v>59</v>
      </c>
      <c r="G659" t="s">
        <v>77</v>
      </c>
      <c r="H659">
        <f>SUMIFS(multi_cap_new_annual_comb!F:F,multi_cap_new_annual_comb!A:A,A659,multi_cap_new_annual_comb!B:B,B659,multi_cap_new_annual_comb!C:C,C659,multi_cap_new_annual_comb!E:E,"average",multi_cap_new_annual_comb!F:F,"&gt;0")*SUMIFS(mi_calc!D:D,mi_calc!A:A,VLOOKUP(C659,mapping!$B$2:$C$18,2,0),mi_calc!B:B,F659,mi_calc!C:C,"average")/1000</f>
        <v>0</v>
      </c>
      <c r="I659">
        <f>SUMIFS(multi_cap_new_annual_comb!G:G,multi_cap_new_annual_comb!A:A,A659,multi_cap_new_annual_comb!B:B,B659,multi_cap_new_annual_comb!C:C,C659,multi_cap_new_annual_comb!E:E,"average",multi_cap_new_annual_comb!G:G,"&gt;0")*SUMIFS(mi_calc!D:D,mi_calc!A:A,VLOOKUP(C659,mapping!$B$2:$C$18,2,0),mi_calc!B:B,F659,mi_calc!C:C,"average")/1000</f>
        <v>0</v>
      </c>
    </row>
    <row r="660" spans="1:9">
      <c r="A660">
        <v>2030</v>
      </c>
      <c r="B660" t="s">
        <v>33</v>
      </c>
      <c r="C660" t="s">
        <v>2</v>
      </c>
      <c r="D660" t="str">
        <f>VLOOKUP(C660,mapping!$B$2:$D$18,3,0)</f>
        <v>Hydro</v>
      </c>
      <c r="E660" t="s">
        <v>74</v>
      </c>
      <c r="F660" t="s">
        <v>55</v>
      </c>
      <c r="G660" t="s">
        <v>77</v>
      </c>
      <c r="H660">
        <f>SUMIFS(multi_cap_new_annual_comb!F:F,multi_cap_new_annual_comb!A:A,A660,multi_cap_new_annual_comb!B:B,B660,multi_cap_new_annual_comb!C:C,C660,multi_cap_new_annual_comb!E:E,"average",multi_cap_new_annual_comb!F:F,"&gt;0")*SUMIFS(mi_calc!D:D,mi_calc!A:A,VLOOKUP(C660,mapping!$B$2:$C$18,2,0),mi_calc!B:B,F660,mi_calc!C:C,"average")/1000</f>
        <v>0</v>
      </c>
      <c r="I660">
        <f>SUMIFS(multi_cap_new_annual_comb!G:G,multi_cap_new_annual_comb!A:A,A660,multi_cap_new_annual_comb!B:B,B660,multi_cap_new_annual_comb!C:C,C660,multi_cap_new_annual_comb!E:E,"average",multi_cap_new_annual_comb!G:G,"&gt;0")*SUMIFS(mi_calc!D:D,mi_calc!A:A,VLOOKUP(C660,mapping!$B$2:$C$18,2,0),mi_calc!B:B,F660,mi_calc!C:C,"average")/1000</f>
        <v>0</v>
      </c>
    </row>
    <row r="661" spans="1:9">
      <c r="A661">
        <v>2030</v>
      </c>
      <c r="B661" t="s">
        <v>33</v>
      </c>
      <c r="C661" t="s">
        <v>2</v>
      </c>
      <c r="D661" t="str">
        <f>VLOOKUP(C661,mapping!$B$2:$D$18,3,0)</f>
        <v>Hydro</v>
      </c>
      <c r="E661" t="s">
        <v>74</v>
      </c>
      <c r="F661" t="s">
        <v>47</v>
      </c>
      <c r="G661" t="s">
        <v>77</v>
      </c>
      <c r="H661">
        <f>SUMIFS(multi_cap_new_annual_comb!F:F,multi_cap_new_annual_comb!A:A,A661,multi_cap_new_annual_comb!B:B,B661,multi_cap_new_annual_comb!C:C,C661,multi_cap_new_annual_comb!E:E,"average",multi_cap_new_annual_comb!F:F,"&gt;0")*SUMIFS(mi_calc!D:D,mi_calc!A:A,VLOOKUP(C661,mapping!$B$2:$C$18,2,0),mi_calc!B:B,F661,mi_calc!C:C,"average")/1000</f>
        <v>0</v>
      </c>
      <c r="I661">
        <f>SUMIFS(multi_cap_new_annual_comb!G:G,multi_cap_new_annual_comb!A:A,A661,multi_cap_new_annual_comb!B:B,B661,multi_cap_new_annual_comb!C:C,C661,multi_cap_new_annual_comb!E:E,"average",multi_cap_new_annual_comb!G:G,"&gt;0")*SUMIFS(mi_calc!D:D,mi_calc!A:A,VLOOKUP(C661,mapping!$B$2:$C$18,2,0),mi_calc!B:B,F661,mi_calc!C:C,"average")/1000</f>
        <v>0</v>
      </c>
    </row>
    <row r="662" spans="1:9">
      <c r="A662">
        <v>2030</v>
      </c>
      <c r="B662" t="s">
        <v>33</v>
      </c>
      <c r="C662" t="s">
        <v>2</v>
      </c>
      <c r="D662" t="str">
        <f>VLOOKUP(C662,mapping!$B$2:$D$18,3,0)</f>
        <v>Hydro</v>
      </c>
      <c r="E662" t="s">
        <v>74</v>
      </c>
      <c r="F662" t="s">
        <v>60</v>
      </c>
      <c r="G662" t="s">
        <v>77</v>
      </c>
      <c r="H662">
        <f>SUMIFS(multi_cap_new_annual_comb!F:F,multi_cap_new_annual_comb!A:A,A662,multi_cap_new_annual_comb!B:B,B662,multi_cap_new_annual_comb!C:C,C662,multi_cap_new_annual_comb!E:E,"average",multi_cap_new_annual_comb!F:F,"&gt;0")*SUMIFS(mi_calc!D:D,mi_calc!A:A,VLOOKUP(C662,mapping!$B$2:$C$18,2,0),mi_calc!B:B,F662,mi_calc!C:C,"average")/1000</f>
        <v>0</v>
      </c>
      <c r="I662">
        <f>SUMIFS(multi_cap_new_annual_comb!G:G,multi_cap_new_annual_comb!A:A,A662,multi_cap_new_annual_comb!B:B,B662,multi_cap_new_annual_comb!C:C,C662,multi_cap_new_annual_comb!E:E,"average",multi_cap_new_annual_comb!G:G,"&gt;0")*SUMIFS(mi_calc!D:D,mi_calc!A:A,VLOOKUP(C662,mapping!$B$2:$C$18,2,0),mi_calc!B:B,F662,mi_calc!C:C,"average")/1000</f>
        <v>0</v>
      </c>
    </row>
    <row r="663" spans="1:9">
      <c r="A663">
        <v>2030</v>
      </c>
      <c r="B663" t="s">
        <v>33</v>
      </c>
      <c r="C663" t="s">
        <v>2</v>
      </c>
      <c r="D663" t="str">
        <f>VLOOKUP(C663,mapping!$B$2:$D$18,3,0)</f>
        <v>Hydro</v>
      </c>
      <c r="E663" t="s">
        <v>74</v>
      </c>
      <c r="F663" t="s">
        <v>48</v>
      </c>
      <c r="G663" t="s">
        <v>77</v>
      </c>
      <c r="H663">
        <f>SUMIFS(multi_cap_new_annual_comb!F:F,multi_cap_new_annual_comb!A:A,A663,multi_cap_new_annual_comb!B:B,B663,multi_cap_new_annual_comb!C:C,C663,multi_cap_new_annual_comb!E:E,"average",multi_cap_new_annual_comb!F:F,"&gt;0")*SUMIFS(mi_calc!D:D,mi_calc!A:A,VLOOKUP(C663,mapping!$B$2:$C$18,2,0),mi_calc!B:B,F663,mi_calc!C:C,"average")/1000</f>
        <v>0</v>
      </c>
      <c r="I663">
        <f>SUMIFS(multi_cap_new_annual_comb!G:G,multi_cap_new_annual_comb!A:A,A663,multi_cap_new_annual_comb!B:B,B663,multi_cap_new_annual_comb!C:C,C663,multi_cap_new_annual_comb!E:E,"average",multi_cap_new_annual_comb!G:G,"&gt;0")*SUMIFS(mi_calc!D:D,mi_calc!A:A,VLOOKUP(C663,mapping!$B$2:$C$18,2,0),mi_calc!B:B,F663,mi_calc!C:C,"average")/1000</f>
        <v>0</v>
      </c>
    </row>
    <row r="664" spans="1:9">
      <c r="A664">
        <v>2030</v>
      </c>
      <c r="B664" t="s">
        <v>33</v>
      </c>
      <c r="C664" t="s">
        <v>2</v>
      </c>
      <c r="D664" t="str">
        <f>VLOOKUP(C664,mapping!$B$2:$D$18,3,0)</f>
        <v>Hydro</v>
      </c>
      <c r="E664" t="s">
        <v>74</v>
      </c>
      <c r="F664" t="s">
        <v>62</v>
      </c>
      <c r="G664" t="s">
        <v>77</v>
      </c>
      <c r="H664">
        <f>SUMIFS(multi_cap_new_annual_comb!F:F,multi_cap_new_annual_comb!A:A,A664,multi_cap_new_annual_comb!B:B,B664,multi_cap_new_annual_comb!C:C,C664,multi_cap_new_annual_comb!E:E,"average",multi_cap_new_annual_comb!F:F,"&gt;0")*SUMIFS(mi_calc!D:D,mi_calc!A:A,VLOOKUP(C664,mapping!$B$2:$C$18,2,0),mi_calc!B:B,F664,mi_calc!C:C,"average")/1000</f>
        <v>0</v>
      </c>
      <c r="I664">
        <f>SUMIFS(multi_cap_new_annual_comb!G:G,multi_cap_new_annual_comb!A:A,A664,multi_cap_new_annual_comb!B:B,B664,multi_cap_new_annual_comb!C:C,C664,multi_cap_new_annual_comb!E:E,"average",multi_cap_new_annual_comb!G:G,"&gt;0")*SUMIFS(mi_calc!D:D,mi_calc!A:A,VLOOKUP(C664,mapping!$B$2:$C$18,2,0),mi_calc!B:B,F664,mi_calc!C:C,"average")/1000</f>
        <v>0</v>
      </c>
    </row>
    <row r="665" spans="1:9">
      <c r="A665">
        <v>2030</v>
      </c>
      <c r="B665" t="s">
        <v>33</v>
      </c>
      <c r="C665" t="s">
        <v>2</v>
      </c>
      <c r="D665" t="str">
        <f>VLOOKUP(C665,mapping!$B$2:$D$18,3,0)</f>
        <v>Hydro</v>
      </c>
      <c r="E665" t="s">
        <v>74</v>
      </c>
      <c r="F665" t="s">
        <v>63</v>
      </c>
      <c r="G665" t="s">
        <v>77</v>
      </c>
      <c r="H665">
        <f>SUMIFS(multi_cap_new_annual_comb!F:F,multi_cap_new_annual_comb!A:A,A665,multi_cap_new_annual_comb!B:B,B665,multi_cap_new_annual_comb!C:C,C665,multi_cap_new_annual_comb!E:E,"average",multi_cap_new_annual_comb!F:F,"&gt;0")*SUMIFS(mi_calc!D:D,mi_calc!A:A,VLOOKUP(C665,mapping!$B$2:$C$18,2,0),mi_calc!B:B,F665,mi_calc!C:C,"average")/1000</f>
        <v>0</v>
      </c>
      <c r="I665">
        <f>SUMIFS(multi_cap_new_annual_comb!G:G,multi_cap_new_annual_comb!A:A,A665,multi_cap_new_annual_comb!B:B,B665,multi_cap_new_annual_comb!C:C,C665,multi_cap_new_annual_comb!E:E,"average",multi_cap_new_annual_comb!G:G,"&gt;0")*SUMIFS(mi_calc!D:D,mi_calc!A:A,VLOOKUP(C665,mapping!$B$2:$C$18,2,0),mi_calc!B:B,F665,mi_calc!C:C,"average")/1000</f>
        <v>0</v>
      </c>
    </row>
    <row r="666" spans="1:9">
      <c r="A666">
        <v>2030</v>
      </c>
      <c r="B666" t="s">
        <v>33</v>
      </c>
      <c r="C666" t="s">
        <v>2</v>
      </c>
      <c r="D666" t="str">
        <f>VLOOKUP(C666,mapping!$B$2:$D$18,3,0)</f>
        <v>Hydro</v>
      </c>
      <c r="E666" t="s">
        <v>74</v>
      </c>
      <c r="F666" t="s">
        <v>45</v>
      </c>
      <c r="G666" t="s">
        <v>77</v>
      </c>
      <c r="H666">
        <f>SUMIFS(multi_cap_new_annual_comb!F:F,multi_cap_new_annual_comb!A:A,A666,multi_cap_new_annual_comb!B:B,B666,multi_cap_new_annual_comb!C:C,C666,multi_cap_new_annual_comb!E:E,"average",multi_cap_new_annual_comb!F:F,"&gt;0")*SUMIFS(mi_calc!D:D,mi_calc!A:A,VLOOKUP(C666,mapping!$B$2:$C$18,2,0),mi_calc!B:B,F666,mi_calc!C:C,"average")/1000</f>
        <v>0</v>
      </c>
      <c r="I666">
        <f>SUMIFS(multi_cap_new_annual_comb!G:G,multi_cap_new_annual_comb!A:A,A666,multi_cap_new_annual_comb!B:B,B666,multi_cap_new_annual_comb!C:C,C666,multi_cap_new_annual_comb!E:E,"average",multi_cap_new_annual_comb!G:G,"&gt;0")*SUMIFS(mi_calc!D:D,mi_calc!A:A,VLOOKUP(C666,mapping!$B$2:$C$18,2,0),mi_calc!B:B,F666,mi_calc!C:C,"average")/1000</f>
        <v>0</v>
      </c>
    </row>
    <row r="667" spans="1:9">
      <c r="A667">
        <v>2030</v>
      </c>
      <c r="B667" t="s">
        <v>33</v>
      </c>
      <c r="C667" t="s">
        <v>2</v>
      </c>
      <c r="D667" t="str">
        <f>VLOOKUP(C667,mapping!$B$2:$D$18,3,0)</f>
        <v>Hydro</v>
      </c>
      <c r="E667" t="s">
        <v>74</v>
      </c>
      <c r="F667" t="s">
        <v>58</v>
      </c>
      <c r="G667" t="s">
        <v>77</v>
      </c>
      <c r="H667">
        <f>SUMIFS(multi_cap_new_annual_comb!F:F,multi_cap_new_annual_comb!A:A,A667,multi_cap_new_annual_comb!B:B,B667,multi_cap_new_annual_comb!C:C,C667,multi_cap_new_annual_comb!E:E,"average",multi_cap_new_annual_comb!F:F,"&gt;0")*SUMIFS(mi_calc!D:D,mi_calc!A:A,VLOOKUP(C667,mapping!$B$2:$C$18,2,0),mi_calc!B:B,F667,mi_calc!C:C,"average")/1000</f>
        <v>0</v>
      </c>
      <c r="I667">
        <f>SUMIFS(multi_cap_new_annual_comb!G:G,multi_cap_new_annual_comb!A:A,A667,multi_cap_new_annual_comb!B:B,B667,multi_cap_new_annual_comb!C:C,C667,multi_cap_new_annual_comb!E:E,"average",multi_cap_new_annual_comb!G:G,"&gt;0")*SUMIFS(mi_calc!D:D,mi_calc!A:A,VLOOKUP(C667,mapping!$B$2:$C$18,2,0),mi_calc!B:B,F667,mi_calc!C:C,"average")/1000</f>
        <v>0</v>
      </c>
    </row>
    <row r="668" spans="1:9">
      <c r="A668">
        <v>2030</v>
      </c>
      <c r="B668" t="s">
        <v>33</v>
      </c>
      <c r="C668" t="s">
        <v>2</v>
      </c>
      <c r="D668" t="str">
        <f>VLOOKUP(C668,mapping!$B$2:$D$18,3,0)</f>
        <v>Hydro</v>
      </c>
      <c r="E668" t="s">
        <v>74</v>
      </c>
      <c r="F668" t="s">
        <v>53</v>
      </c>
      <c r="G668" t="s">
        <v>77</v>
      </c>
      <c r="H668">
        <f>SUMIFS(multi_cap_new_annual_comb!F:F,multi_cap_new_annual_comb!A:A,A668,multi_cap_new_annual_comb!B:B,B668,multi_cap_new_annual_comb!C:C,C668,multi_cap_new_annual_comb!E:E,"average",multi_cap_new_annual_comb!F:F,"&gt;0")*SUMIFS(mi_calc!D:D,mi_calc!A:A,VLOOKUP(C668,mapping!$B$2:$C$18,2,0),mi_calc!B:B,F668,mi_calc!C:C,"average")/1000</f>
        <v>245.1490256695067</v>
      </c>
      <c r="I668">
        <f>SUMIFS(multi_cap_new_annual_comb!G:G,multi_cap_new_annual_comb!A:A,A668,multi_cap_new_annual_comb!B:B,B668,multi_cap_new_annual_comb!C:C,C668,multi_cap_new_annual_comb!E:E,"average",multi_cap_new_annual_comb!G:G,"&gt;0")*SUMIFS(mi_calc!D:D,mi_calc!A:A,VLOOKUP(C668,mapping!$B$2:$C$18,2,0),mi_calc!B:B,F668,mi_calc!C:C,"average")/1000</f>
        <v>2.7006977004920985</v>
      </c>
    </row>
    <row r="669" spans="1:9">
      <c r="A669">
        <v>2030</v>
      </c>
      <c r="B669" t="s">
        <v>33</v>
      </c>
      <c r="C669" t="s">
        <v>2</v>
      </c>
      <c r="D669" t="str">
        <f>VLOOKUP(C669,mapping!$B$2:$D$18,3,0)</f>
        <v>Hydro</v>
      </c>
      <c r="E669" t="s">
        <v>74</v>
      </c>
      <c r="F669" t="s">
        <v>64</v>
      </c>
      <c r="G669" t="s">
        <v>77</v>
      </c>
      <c r="H669">
        <f>SUMIFS(multi_cap_new_annual_comb!F:F,multi_cap_new_annual_comb!A:A,A669,multi_cap_new_annual_comb!B:B,B669,multi_cap_new_annual_comb!C:C,C669,multi_cap_new_annual_comb!E:E,"average",multi_cap_new_annual_comb!F:F,"&gt;0")*SUMIFS(mi_calc!D:D,mi_calc!A:A,VLOOKUP(C669,mapping!$B$2:$C$18,2,0),mi_calc!B:B,F669,mi_calc!C:C,"average")/1000</f>
        <v>0</v>
      </c>
      <c r="I669">
        <f>SUMIFS(multi_cap_new_annual_comb!G:G,multi_cap_new_annual_comb!A:A,A669,multi_cap_new_annual_comb!B:B,B669,multi_cap_new_annual_comb!C:C,C669,multi_cap_new_annual_comb!E:E,"average",multi_cap_new_annual_comb!G:G,"&gt;0")*SUMIFS(mi_calc!D:D,mi_calc!A:A,VLOOKUP(C669,mapping!$B$2:$C$18,2,0),mi_calc!B:B,F669,mi_calc!C:C,"average")/1000</f>
        <v>0</v>
      </c>
    </row>
    <row r="670" spans="1:9">
      <c r="A670">
        <v>2030</v>
      </c>
      <c r="B670" t="s">
        <v>33</v>
      </c>
      <c r="C670" t="s">
        <v>2</v>
      </c>
      <c r="D670" t="str">
        <f>VLOOKUP(C670,mapping!$B$2:$D$18,3,0)</f>
        <v>Hydro</v>
      </c>
      <c r="E670" t="s">
        <v>74</v>
      </c>
      <c r="F670" t="s">
        <v>49</v>
      </c>
      <c r="G670" t="s">
        <v>77</v>
      </c>
      <c r="H670">
        <f>SUMIFS(multi_cap_new_annual_comb!F:F,multi_cap_new_annual_comb!A:A,A670,multi_cap_new_annual_comb!B:B,B670,multi_cap_new_annual_comb!C:C,C670,multi_cap_new_annual_comb!E:E,"average",multi_cap_new_annual_comb!F:F,"&gt;0")*SUMIFS(mi_calc!D:D,mi_calc!A:A,VLOOKUP(C670,mapping!$B$2:$C$18,2,0),mi_calc!B:B,F670,mi_calc!C:C,"average")/1000</f>
        <v>0</v>
      </c>
      <c r="I670">
        <f>SUMIFS(multi_cap_new_annual_comb!G:G,multi_cap_new_annual_comb!A:A,A670,multi_cap_new_annual_comb!B:B,B670,multi_cap_new_annual_comb!C:C,C670,multi_cap_new_annual_comb!E:E,"average",multi_cap_new_annual_comb!G:G,"&gt;0")*SUMIFS(mi_calc!D:D,mi_calc!A:A,VLOOKUP(C670,mapping!$B$2:$C$18,2,0),mi_calc!B:B,F670,mi_calc!C:C,"average")/1000</f>
        <v>0</v>
      </c>
    </row>
    <row r="671" spans="1:9">
      <c r="A671">
        <v>2030</v>
      </c>
      <c r="B671" t="s">
        <v>33</v>
      </c>
      <c r="C671" t="s">
        <v>2</v>
      </c>
      <c r="D671" t="str">
        <f>VLOOKUP(C671,mapping!$B$2:$D$18,3,0)</f>
        <v>Hydro</v>
      </c>
      <c r="E671" t="s">
        <v>74</v>
      </c>
      <c r="F671" t="s">
        <v>65</v>
      </c>
      <c r="G671" t="s">
        <v>77</v>
      </c>
      <c r="H671">
        <f>SUMIFS(multi_cap_new_annual_comb!F:F,multi_cap_new_annual_comb!A:A,A671,multi_cap_new_annual_comb!B:B,B671,multi_cap_new_annual_comb!C:C,C671,multi_cap_new_annual_comb!E:E,"average",multi_cap_new_annual_comb!F:F,"&gt;0")*SUMIFS(mi_calc!D:D,mi_calc!A:A,VLOOKUP(C671,mapping!$B$2:$C$18,2,0),mi_calc!B:B,F671,mi_calc!C:C,"average")/1000</f>
        <v>0</v>
      </c>
      <c r="I671">
        <f>SUMIFS(multi_cap_new_annual_comb!G:G,multi_cap_new_annual_comb!A:A,A671,multi_cap_new_annual_comb!B:B,B671,multi_cap_new_annual_comb!C:C,C671,multi_cap_new_annual_comb!E:E,"average",multi_cap_new_annual_comb!G:G,"&gt;0")*SUMIFS(mi_calc!D:D,mi_calc!A:A,VLOOKUP(C671,mapping!$B$2:$C$18,2,0),mi_calc!B:B,F671,mi_calc!C:C,"average")/1000</f>
        <v>0</v>
      </c>
    </row>
    <row r="672" spans="1:9">
      <c r="A672">
        <v>2030</v>
      </c>
      <c r="B672" t="s">
        <v>33</v>
      </c>
      <c r="C672" t="s">
        <v>2</v>
      </c>
      <c r="D672" t="str">
        <f>VLOOKUP(C672,mapping!$B$2:$D$18,3,0)</f>
        <v>Hydro</v>
      </c>
      <c r="E672" t="s">
        <v>74</v>
      </c>
      <c r="F672" t="s">
        <v>68</v>
      </c>
      <c r="G672" t="s">
        <v>77</v>
      </c>
      <c r="H672">
        <f>SUMIFS(multi_cap_new_annual_comb!F:F,multi_cap_new_annual_comb!A:A,A672,multi_cap_new_annual_comb!B:B,B672,multi_cap_new_annual_comb!C:C,C672,multi_cap_new_annual_comb!E:E,"average",multi_cap_new_annual_comb!F:F,"&gt;0")*SUMIFS(mi_calc!D:D,mi_calc!A:A,VLOOKUP(C672,mapping!$B$2:$C$18,2,0),mi_calc!B:B,F672,mi_calc!C:C,"average")/1000</f>
        <v>0</v>
      </c>
      <c r="I672">
        <f>SUMIFS(multi_cap_new_annual_comb!G:G,multi_cap_new_annual_comb!A:A,A672,multi_cap_new_annual_comb!B:B,B672,multi_cap_new_annual_comb!C:C,C672,multi_cap_new_annual_comb!E:E,"average",multi_cap_new_annual_comb!G:G,"&gt;0")*SUMIFS(mi_calc!D:D,mi_calc!A:A,VLOOKUP(C672,mapping!$B$2:$C$18,2,0),mi_calc!B:B,F672,mi_calc!C:C,"average")/1000</f>
        <v>0</v>
      </c>
    </row>
    <row r="673" spans="1:9">
      <c r="A673">
        <v>2030</v>
      </c>
      <c r="B673" t="s">
        <v>33</v>
      </c>
      <c r="C673" t="s">
        <v>2</v>
      </c>
      <c r="D673" t="str">
        <f>VLOOKUP(C673,mapping!$B$2:$D$18,3,0)</f>
        <v>Hydro</v>
      </c>
      <c r="E673" t="s">
        <v>74</v>
      </c>
      <c r="F673" t="s">
        <v>57</v>
      </c>
      <c r="G673" t="s">
        <v>77</v>
      </c>
      <c r="H673">
        <f>SUMIFS(multi_cap_new_annual_comb!F:F,multi_cap_new_annual_comb!A:A,A673,multi_cap_new_annual_comb!B:B,B673,multi_cap_new_annual_comb!C:C,C673,multi_cap_new_annual_comb!E:E,"average",multi_cap_new_annual_comb!F:F,"&gt;0")*SUMIFS(mi_calc!D:D,mi_calc!A:A,VLOOKUP(C673,mapping!$B$2:$C$18,2,0),mi_calc!B:B,F673,mi_calc!C:C,"average")/1000</f>
        <v>0</v>
      </c>
      <c r="I673">
        <f>SUMIFS(multi_cap_new_annual_comb!G:G,multi_cap_new_annual_comb!A:A,A673,multi_cap_new_annual_comb!B:B,B673,multi_cap_new_annual_comb!C:C,C673,multi_cap_new_annual_comb!E:E,"average",multi_cap_new_annual_comb!G:G,"&gt;0")*SUMIFS(mi_calc!D:D,mi_calc!A:A,VLOOKUP(C673,mapping!$B$2:$C$18,2,0),mi_calc!B:B,F673,mi_calc!C:C,"average")/1000</f>
        <v>0</v>
      </c>
    </row>
    <row r="674" spans="1:9">
      <c r="A674">
        <v>2035</v>
      </c>
      <c r="B674" t="s">
        <v>21</v>
      </c>
      <c r="C674" t="s">
        <v>2</v>
      </c>
      <c r="D674" t="str">
        <f>VLOOKUP(C674,mapping!$B$2:$D$18,3,0)</f>
        <v>Hydro</v>
      </c>
      <c r="E674" t="s">
        <v>74</v>
      </c>
      <c r="F674" t="s">
        <v>51</v>
      </c>
      <c r="G674" t="s">
        <v>77</v>
      </c>
      <c r="H674">
        <f>SUMIFS(multi_cap_new_annual_comb!F:F,multi_cap_new_annual_comb!A:A,A674,multi_cap_new_annual_comb!B:B,B674,multi_cap_new_annual_comb!C:C,C674,multi_cap_new_annual_comb!E:E,"average",multi_cap_new_annual_comb!F:F,"&gt;0")*SUMIFS(mi_calc!D:D,mi_calc!A:A,VLOOKUP(C674,mapping!$B$2:$C$18,2,0),mi_calc!B:B,F674,mi_calc!C:C,"average")/1000</f>
        <v>1.5988519050655562E-3</v>
      </c>
      <c r="I674">
        <f>SUMIFS(multi_cap_new_annual_comb!G:G,multi_cap_new_annual_comb!A:A,A674,multi_cap_new_annual_comb!B:B,B674,multi_cap_new_annual_comb!C:C,C674,multi_cap_new_annual_comb!E:E,"average",multi_cap_new_annual_comb!G:G,"&gt;0")*SUMIFS(mi_calc!D:D,mi_calc!A:A,VLOOKUP(C674,mapping!$B$2:$C$18,2,0),mi_calc!B:B,F674,mi_calc!C:C,"average")/1000</f>
        <v>1.5988519050655562E-3</v>
      </c>
    </row>
    <row r="675" spans="1:9">
      <c r="A675">
        <v>2035</v>
      </c>
      <c r="B675" t="s">
        <v>21</v>
      </c>
      <c r="C675" t="s">
        <v>2</v>
      </c>
      <c r="D675" t="str">
        <f>VLOOKUP(C675,mapping!$B$2:$D$18,3,0)</f>
        <v>Hydro</v>
      </c>
      <c r="E675" t="s">
        <v>74</v>
      </c>
      <c r="F675" t="s">
        <v>66</v>
      </c>
      <c r="G675" t="s">
        <v>77</v>
      </c>
      <c r="H675">
        <f>SUMIFS(multi_cap_new_annual_comb!F:F,multi_cap_new_annual_comb!A:A,A675,multi_cap_new_annual_comb!B:B,B675,multi_cap_new_annual_comb!C:C,C675,multi_cap_new_annual_comb!E:E,"average",multi_cap_new_annual_comb!F:F,"&gt;0")*SUMIFS(mi_calc!D:D,mi_calc!A:A,VLOOKUP(C675,mapping!$B$2:$C$18,2,0),mi_calc!B:B,F675,mi_calc!C:C,"average")/1000</f>
        <v>0</v>
      </c>
      <c r="I675">
        <f>SUMIFS(multi_cap_new_annual_comb!G:G,multi_cap_new_annual_comb!A:A,A675,multi_cap_new_annual_comb!B:B,B675,multi_cap_new_annual_comb!C:C,C675,multi_cap_new_annual_comb!E:E,"average",multi_cap_new_annual_comb!G:G,"&gt;0")*SUMIFS(mi_calc!D:D,mi_calc!A:A,VLOOKUP(C675,mapping!$B$2:$C$18,2,0),mi_calc!B:B,F675,mi_calc!C:C,"average")/1000</f>
        <v>0</v>
      </c>
    </row>
    <row r="676" spans="1:9">
      <c r="A676">
        <v>2035</v>
      </c>
      <c r="B676" t="s">
        <v>21</v>
      </c>
      <c r="C676" t="s">
        <v>2</v>
      </c>
      <c r="D676" t="str">
        <f>VLOOKUP(C676,mapping!$B$2:$D$18,3,0)</f>
        <v>Hydro</v>
      </c>
      <c r="E676" t="s">
        <v>74</v>
      </c>
      <c r="F676" t="s">
        <v>54</v>
      </c>
      <c r="G676" t="s">
        <v>77</v>
      </c>
      <c r="H676">
        <f>SUMIFS(multi_cap_new_annual_comb!F:F,multi_cap_new_annual_comb!A:A,A676,multi_cap_new_annual_comb!B:B,B676,multi_cap_new_annual_comb!C:C,C676,multi_cap_new_annual_comb!E:E,"average",multi_cap_new_annual_comb!F:F,"&gt;0")*SUMIFS(mi_calc!D:D,mi_calc!A:A,VLOOKUP(C676,mapping!$B$2:$C$18,2,0),mi_calc!B:B,F676,mi_calc!C:C,"average")/1000</f>
        <v>30.968831299771207</v>
      </c>
      <c r="I676">
        <f>SUMIFS(multi_cap_new_annual_comb!G:G,multi_cap_new_annual_comb!A:A,A676,multi_cap_new_annual_comb!B:B,B676,multi_cap_new_annual_comb!C:C,C676,multi_cap_new_annual_comb!E:E,"average",multi_cap_new_annual_comb!G:G,"&gt;0")*SUMIFS(mi_calc!D:D,mi_calc!A:A,VLOOKUP(C676,mapping!$B$2:$C$18,2,0),mi_calc!B:B,F676,mi_calc!C:C,"average")/1000</f>
        <v>30.968831299771207</v>
      </c>
    </row>
    <row r="677" spans="1:9">
      <c r="A677">
        <v>2035</v>
      </c>
      <c r="B677" t="s">
        <v>21</v>
      </c>
      <c r="C677" t="s">
        <v>2</v>
      </c>
      <c r="D677" t="str">
        <f>VLOOKUP(C677,mapping!$B$2:$D$18,3,0)</f>
        <v>Hydro</v>
      </c>
      <c r="E677" t="s">
        <v>74</v>
      </c>
      <c r="F677" t="s">
        <v>46</v>
      </c>
      <c r="G677" t="s">
        <v>77</v>
      </c>
      <c r="H677">
        <f>SUMIFS(multi_cap_new_annual_comb!F:F,multi_cap_new_annual_comb!A:A,A677,multi_cap_new_annual_comb!B:B,B677,multi_cap_new_annual_comb!C:C,C677,multi_cap_new_annual_comb!E:E,"average",multi_cap_new_annual_comb!F:F,"&gt;0")*SUMIFS(mi_calc!D:D,mi_calc!A:A,VLOOKUP(C677,mapping!$B$2:$C$18,2,0),mi_calc!B:B,F677,mi_calc!C:C,"average")/1000</f>
        <v>0</v>
      </c>
      <c r="I677">
        <f>SUMIFS(multi_cap_new_annual_comb!G:G,multi_cap_new_annual_comb!A:A,A677,multi_cap_new_annual_comb!B:B,B677,multi_cap_new_annual_comb!C:C,C677,multi_cap_new_annual_comb!E:E,"average",multi_cap_new_annual_comb!G:G,"&gt;0")*SUMIFS(mi_calc!D:D,mi_calc!A:A,VLOOKUP(C677,mapping!$B$2:$C$18,2,0),mi_calc!B:B,F677,mi_calc!C:C,"average")/1000</f>
        <v>0</v>
      </c>
    </row>
    <row r="678" spans="1:9">
      <c r="A678">
        <v>2035</v>
      </c>
      <c r="B678" t="s">
        <v>21</v>
      </c>
      <c r="C678" t="s">
        <v>2</v>
      </c>
      <c r="D678" t="str">
        <f>VLOOKUP(C678,mapping!$B$2:$D$18,3,0)</f>
        <v>Hydro</v>
      </c>
      <c r="E678" t="s">
        <v>74</v>
      </c>
      <c r="F678" t="s">
        <v>50</v>
      </c>
      <c r="G678" t="s">
        <v>77</v>
      </c>
      <c r="H678">
        <f>SUMIFS(multi_cap_new_annual_comb!F:F,multi_cap_new_annual_comb!A:A,A678,multi_cap_new_annual_comb!B:B,B678,multi_cap_new_annual_comb!C:C,C678,multi_cap_new_annual_comb!E:E,"average",multi_cap_new_annual_comb!F:F,"&gt;0")*SUMIFS(mi_calc!D:D,mi_calc!A:A,VLOOKUP(C678,mapping!$B$2:$C$18,2,0),mi_calc!B:B,F678,mi_calc!C:C,"average")/1000</f>
        <v>5.6595257819051288E-2</v>
      </c>
      <c r="I678">
        <f>SUMIFS(multi_cap_new_annual_comb!G:G,multi_cap_new_annual_comb!A:A,A678,multi_cap_new_annual_comb!B:B,B678,multi_cap_new_annual_comb!C:C,C678,multi_cap_new_annual_comb!E:E,"average",multi_cap_new_annual_comb!G:G,"&gt;0")*SUMIFS(mi_calc!D:D,mi_calc!A:A,VLOOKUP(C678,mapping!$B$2:$C$18,2,0),mi_calc!B:B,F678,mi_calc!C:C,"average")/1000</f>
        <v>5.6595257819051288E-2</v>
      </c>
    </row>
    <row r="679" spans="1:9">
      <c r="A679">
        <v>2035</v>
      </c>
      <c r="B679" t="s">
        <v>21</v>
      </c>
      <c r="C679" t="s">
        <v>2</v>
      </c>
      <c r="D679" t="str">
        <f>VLOOKUP(C679,mapping!$B$2:$D$18,3,0)</f>
        <v>Hydro</v>
      </c>
      <c r="E679" t="s">
        <v>74</v>
      </c>
      <c r="F679" t="s">
        <v>61</v>
      </c>
      <c r="G679" t="s">
        <v>77</v>
      </c>
      <c r="H679">
        <f>SUMIFS(multi_cap_new_annual_comb!F:F,multi_cap_new_annual_comb!A:A,A679,multi_cap_new_annual_comb!B:B,B679,multi_cap_new_annual_comb!C:C,C679,multi_cap_new_annual_comb!E:E,"average",multi_cap_new_annual_comb!F:F,"&gt;0")*SUMIFS(mi_calc!D:D,mi_calc!A:A,VLOOKUP(C679,mapping!$B$2:$C$18,2,0),mi_calc!B:B,F679,mi_calc!C:C,"average")/1000</f>
        <v>0</v>
      </c>
      <c r="I679">
        <f>SUMIFS(multi_cap_new_annual_comb!G:G,multi_cap_new_annual_comb!A:A,A679,multi_cap_new_annual_comb!B:B,B679,multi_cap_new_annual_comb!C:C,C679,multi_cap_new_annual_comb!E:E,"average",multi_cap_new_annual_comb!G:G,"&gt;0")*SUMIFS(mi_calc!D:D,mi_calc!A:A,VLOOKUP(C679,mapping!$B$2:$C$18,2,0),mi_calc!B:B,F679,mi_calc!C:C,"average")/1000</f>
        <v>0</v>
      </c>
    </row>
    <row r="680" spans="1:9">
      <c r="A680">
        <v>2035</v>
      </c>
      <c r="B680" t="s">
        <v>21</v>
      </c>
      <c r="C680" t="s">
        <v>2</v>
      </c>
      <c r="D680" t="str">
        <f>VLOOKUP(C680,mapping!$B$2:$D$18,3,0)</f>
        <v>Hydro</v>
      </c>
      <c r="E680" t="s">
        <v>74</v>
      </c>
      <c r="F680" t="s">
        <v>67</v>
      </c>
      <c r="G680" t="s">
        <v>77</v>
      </c>
      <c r="H680">
        <f>SUMIFS(multi_cap_new_annual_comb!F:F,multi_cap_new_annual_comb!A:A,A680,multi_cap_new_annual_comb!B:B,B680,multi_cap_new_annual_comb!C:C,C680,multi_cap_new_annual_comb!E:E,"average",multi_cap_new_annual_comb!F:F,"&gt;0")*SUMIFS(mi_calc!D:D,mi_calc!A:A,VLOOKUP(C680,mapping!$B$2:$C$18,2,0),mi_calc!B:B,F680,mi_calc!C:C,"average")/1000</f>
        <v>0</v>
      </c>
      <c r="I680">
        <f>SUMIFS(multi_cap_new_annual_comb!G:G,multi_cap_new_annual_comb!A:A,A680,multi_cap_new_annual_comb!B:B,B680,multi_cap_new_annual_comb!C:C,C680,multi_cap_new_annual_comb!E:E,"average",multi_cap_new_annual_comb!G:G,"&gt;0")*SUMIFS(mi_calc!D:D,mi_calc!A:A,VLOOKUP(C680,mapping!$B$2:$C$18,2,0),mi_calc!B:B,F680,mi_calc!C:C,"average")/1000</f>
        <v>0</v>
      </c>
    </row>
    <row r="681" spans="1:9">
      <c r="A681">
        <v>2035</v>
      </c>
      <c r="B681" t="s">
        <v>21</v>
      </c>
      <c r="C681" t="s">
        <v>2</v>
      </c>
      <c r="D681" t="str">
        <f>VLOOKUP(C681,mapping!$B$2:$D$18,3,0)</f>
        <v>Hydro</v>
      </c>
      <c r="E681" t="s">
        <v>74</v>
      </c>
      <c r="F681" t="s">
        <v>52</v>
      </c>
      <c r="G681" t="s">
        <v>77</v>
      </c>
      <c r="H681">
        <f>SUMIFS(multi_cap_new_annual_comb!F:F,multi_cap_new_annual_comb!A:A,A681,multi_cap_new_annual_comb!B:B,B681,multi_cap_new_annual_comb!C:C,C681,multi_cap_new_annual_comb!E:E,"average",multi_cap_new_annual_comb!F:F,"&gt;0")*SUMIFS(mi_calc!D:D,mi_calc!A:A,VLOOKUP(C681,mapping!$B$2:$C$18,2,0),mi_calc!B:B,F681,mi_calc!C:C,"average")/1000</f>
        <v>0</v>
      </c>
      <c r="I681">
        <f>SUMIFS(multi_cap_new_annual_comb!G:G,multi_cap_new_annual_comb!A:A,A681,multi_cap_new_annual_comb!B:B,B681,multi_cap_new_annual_comb!C:C,C681,multi_cap_new_annual_comb!E:E,"average",multi_cap_new_annual_comb!G:G,"&gt;0")*SUMIFS(mi_calc!D:D,mi_calc!A:A,VLOOKUP(C681,mapping!$B$2:$C$18,2,0),mi_calc!B:B,F681,mi_calc!C:C,"average")/1000</f>
        <v>0</v>
      </c>
    </row>
    <row r="682" spans="1:9">
      <c r="A682">
        <v>2035</v>
      </c>
      <c r="B682" t="s">
        <v>21</v>
      </c>
      <c r="C682" t="s">
        <v>2</v>
      </c>
      <c r="D682" t="str">
        <f>VLOOKUP(C682,mapping!$B$2:$D$18,3,0)</f>
        <v>Hydro</v>
      </c>
      <c r="E682" t="s">
        <v>74</v>
      </c>
      <c r="F682" t="s">
        <v>56</v>
      </c>
      <c r="G682" t="s">
        <v>77</v>
      </c>
      <c r="H682">
        <f>SUMIFS(multi_cap_new_annual_comb!F:F,multi_cap_new_annual_comb!A:A,A682,multi_cap_new_annual_comb!B:B,B682,multi_cap_new_annual_comb!C:C,C682,multi_cap_new_annual_comb!E:E,"average",multi_cap_new_annual_comb!F:F,"&gt;0")*SUMIFS(mi_calc!D:D,mi_calc!A:A,VLOOKUP(C682,mapping!$B$2:$C$18,2,0),mi_calc!B:B,F682,mi_calc!C:C,"average")/1000</f>
        <v>0</v>
      </c>
      <c r="I682">
        <f>SUMIFS(multi_cap_new_annual_comb!G:G,multi_cap_new_annual_comb!A:A,A682,multi_cap_new_annual_comb!B:B,B682,multi_cap_new_annual_comb!C:C,C682,multi_cap_new_annual_comb!E:E,"average",multi_cap_new_annual_comb!G:G,"&gt;0")*SUMIFS(mi_calc!D:D,mi_calc!A:A,VLOOKUP(C682,mapping!$B$2:$C$18,2,0),mi_calc!B:B,F682,mi_calc!C:C,"average")/1000</f>
        <v>0</v>
      </c>
    </row>
    <row r="683" spans="1:9">
      <c r="A683">
        <v>2035</v>
      </c>
      <c r="B683" t="s">
        <v>21</v>
      </c>
      <c r="C683" t="s">
        <v>2</v>
      </c>
      <c r="D683" t="str">
        <f>VLOOKUP(C683,mapping!$B$2:$D$18,3,0)</f>
        <v>Hydro</v>
      </c>
      <c r="E683" t="s">
        <v>74</v>
      </c>
      <c r="F683" t="s">
        <v>59</v>
      </c>
      <c r="G683" t="s">
        <v>77</v>
      </c>
      <c r="H683">
        <f>SUMIFS(multi_cap_new_annual_comb!F:F,multi_cap_new_annual_comb!A:A,A683,multi_cap_new_annual_comb!B:B,B683,multi_cap_new_annual_comb!C:C,C683,multi_cap_new_annual_comb!E:E,"average",multi_cap_new_annual_comb!F:F,"&gt;0")*SUMIFS(mi_calc!D:D,mi_calc!A:A,VLOOKUP(C683,mapping!$B$2:$C$18,2,0),mi_calc!B:B,F683,mi_calc!C:C,"average")/1000</f>
        <v>0</v>
      </c>
      <c r="I683">
        <f>SUMIFS(multi_cap_new_annual_comb!G:G,multi_cap_new_annual_comb!A:A,A683,multi_cap_new_annual_comb!B:B,B683,multi_cap_new_annual_comb!C:C,C683,multi_cap_new_annual_comb!E:E,"average",multi_cap_new_annual_comb!G:G,"&gt;0")*SUMIFS(mi_calc!D:D,mi_calc!A:A,VLOOKUP(C683,mapping!$B$2:$C$18,2,0),mi_calc!B:B,F683,mi_calc!C:C,"average")/1000</f>
        <v>0</v>
      </c>
    </row>
    <row r="684" spans="1:9">
      <c r="A684">
        <v>2035</v>
      </c>
      <c r="B684" t="s">
        <v>21</v>
      </c>
      <c r="C684" t="s">
        <v>2</v>
      </c>
      <c r="D684" t="str">
        <f>VLOOKUP(C684,mapping!$B$2:$D$18,3,0)</f>
        <v>Hydro</v>
      </c>
      <c r="E684" t="s">
        <v>74</v>
      </c>
      <c r="F684" t="s">
        <v>55</v>
      </c>
      <c r="G684" t="s">
        <v>77</v>
      </c>
      <c r="H684">
        <f>SUMIFS(multi_cap_new_annual_comb!F:F,multi_cap_new_annual_comb!A:A,A684,multi_cap_new_annual_comb!B:B,B684,multi_cap_new_annual_comb!C:C,C684,multi_cap_new_annual_comb!E:E,"average",multi_cap_new_annual_comb!F:F,"&gt;0")*SUMIFS(mi_calc!D:D,mi_calc!A:A,VLOOKUP(C684,mapping!$B$2:$C$18,2,0),mi_calc!B:B,F684,mi_calc!C:C,"average")/1000</f>
        <v>0</v>
      </c>
      <c r="I684">
        <f>SUMIFS(multi_cap_new_annual_comb!G:G,multi_cap_new_annual_comb!A:A,A684,multi_cap_new_annual_comb!B:B,B684,multi_cap_new_annual_comb!C:C,C684,multi_cap_new_annual_comb!E:E,"average",multi_cap_new_annual_comb!G:G,"&gt;0")*SUMIFS(mi_calc!D:D,mi_calc!A:A,VLOOKUP(C684,mapping!$B$2:$C$18,2,0),mi_calc!B:B,F684,mi_calc!C:C,"average")/1000</f>
        <v>0</v>
      </c>
    </row>
    <row r="685" spans="1:9">
      <c r="A685">
        <v>2035</v>
      </c>
      <c r="B685" t="s">
        <v>21</v>
      </c>
      <c r="C685" t="s">
        <v>2</v>
      </c>
      <c r="D685" t="str">
        <f>VLOOKUP(C685,mapping!$B$2:$D$18,3,0)</f>
        <v>Hydro</v>
      </c>
      <c r="E685" t="s">
        <v>74</v>
      </c>
      <c r="F685" t="s">
        <v>47</v>
      </c>
      <c r="G685" t="s">
        <v>77</v>
      </c>
      <c r="H685">
        <f>SUMIFS(multi_cap_new_annual_comb!F:F,multi_cap_new_annual_comb!A:A,A685,multi_cap_new_annual_comb!B:B,B685,multi_cap_new_annual_comb!C:C,C685,multi_cap_new_annual_comb!E:E,"average",multi_cap_new_annual_comb!F:F,"&gt;0")*SUMIFS(mi_calc!D:D,mi_calc!A:A,VLOOKUP(C685,mapping!$B$2:$C$18,2,0),mi_calc!B:B,F685,mi_calc!C:C,"average")/1000</f>
        <v>0</v>
      </c>
      <c r="I685">
        <f>SUMIFS(multi_cap_new_annual_comb!G:G,multi_cap_new_annual_comb!A:A,A685,multi_cap_new_annual_comb!B:B,B685,multi_cap_new_annual_comb!C:C,C685,multi_cap_new_annual_comb!E:E,"average",multi_cap_new_annual_comb!G:G,"&gt;0")*SUMIFS(mi_calc!D:D,mi_calc!A:A,VLOOKUP(C685,mapping!$B$2:$C$18,2,0),mi_calc!B:B,F685,mi_calc!C:C,"average")/1000</f>
        <v>0</v>
      </c>
    </row>
    <row r="686" spans="1:9">
      <c r="A686">
        <v>2035</v>
      </c>
      <c r="B686" t="s">
        <v>21</v>
      </c>
      <c r="C686" t="s">
        <v>2</v>
      </c>
      <c r="D686" t="str">
        <f>VLOOKUP(C686,mapping!$B$2:$D$18,3,0)</f>
        <v>Hydro</v>
      </c>
      <c r="E686" t="s">
        <v>74</v>
      </c>
      <c r="F686" t="s">
        <v>60</v>
      </c>
      <c r="G686" t="s">
        <v>77</v>
      </c>
      <c r="H686">
        <f>SUMIFS(multi_cap_new_annual_comb!F:F,multi_cap_new_annual_comb!A:A,A686,multi_cap_new_annual_comb!B:B,B686,multi_cap_new_annual_comb!C:C,C686,multi_cap_new_annual_comb!E:E,"average",multi_cap_new_annual_comb!F:F,"&gt;0")*SUMIFS(mi_calc!D:D,mi_calc!A:A,VLOOKUP(C686,mapping!$B$2:$C$18,2,0),mi_calc!B:B,F686,mi_calc!C:C,"average")/1000</f>
        <v>0</v>
      </c>
      <c r="I686">
        <f>SUMIFS(multi_cap_new_annual_comb!G:G,multi_cap_new_annual_comb!A:A,A686,multi_cap_new_annual_comb!B:B,B686,multi_cap_new_annual_comb!C:C,C686,multi_cap_new_annual_comb!E:E,"average",multi_cap_new_annual_comb!G:G,"&gt;0")*SUMIFS(mi_calc!D:D,mi_calc!A:A,VLOOKUP(C686,mapping!$B$2:$C$18,2,0),mi_calc!B:B,F686,mi_calc!C:C,"average")/1000</f>
        <v>0</v>
      </c>
    </row>
    <row r="687" spans="1:9">
      <c r="A687">
        <v>2035</v>
      </c>
      <c r="B687" t="s">
        <v>21</v>
      </c>
      <c r="C687" t="s">
        <v>2</v>
      </c>
      <c r="D687" t="str">
        <f>VLOOKUP(C687,mapping!$B$2:$D$18,3,0)</f>
        <v>Hydro</v>
      </c>
      <c r="E687" t="s">
        <v>74</v>
      </c>
      <c r="F687" t="s">
        <v>48</v>
      </c>
      <c r="G687" t="s">
        <v>77</v>
      </c>
      <c r="H687">
        <f>SUMIFS(multi_cap_new_annual_comb!F:F,multi_cap_new_annual_comb!A:A,A687,multi_cap_new_annual_comb!B:B,B687,multi_cap_new_annual_comb!C:C,C687,multi_cap_new_annual_comb!E:E,"average",multi_cap_new_annual_comb!F:F,"&gt;0")*SUMIFS(mi_calc!D:D,mi_calc!A:A,VLOOKUP(C687,mapping!$B$2:$C$18,2,0),mi_calc!B:B,F687,mi_calc!C:C,"average")/1000</f>
        <v>0</v>
      </c>
      <c r="I687">
        <f>SUMIFS(multi_cap_new_annual_comb!G:G,multi_cap_new_annual_comb!A:A,A687,multi_cap_new_annual_comb!B:B,B687,multi_cap_new_annual_comb!C:C,C687,multi_cap_new_annual_comb!E:E,"average",multi_cap_new_annual_comb!G:G,"&gt;0")*SUMIFS(mi_calc!D:D,mi_calc!A:A,VLOOKUP(C687,mapping!$B$2:$C$18,2,0),mi_calc!B:B,F687,mi_calc!C:C,"average")/1000</f>
        <v>0</v>
      </c>
    </row>
    <row r="688" spans="1:9">
      <c r="A688">
        <v>2035</v>
      </c>
      <c r="B688" t="s">
        <v>21</v>
      </c>
      <c r="C688" t="s">
        <v>2</v>
      </c>
      <c r="D688" t="str">
        <f>VLOOKUP(C688,mapping!$B$2:$D$18,3,0)</f>
        <v>Hydro</v>
      </c>
      <c r="E688" t="s">
        <v>74</v>
      </c>
      <c r="F688" t="s">
        <v>62</v>
      </c>
      <c r="G688" t="s">
        <v>77</v>
      </c>
      <c r="H688">
        <f>SUMIFS(multi_cap_new_annual_comb!F:F,multi_cap_new_annual_comb!A:A,A688,multi_cap_new_annual_comb!B:B,B688,multi_cap_new_annual_comb!C:C,C688,multi_cap_new_annual_comb!E:E,"average",multi_cap_new_annual_comb!F:F,"&gt;0")*SUMIFS(mi_calc!D:D,mi_calc!A:A,VLOOKUP(C688,mapping!$B$2:$C$18,2,0),mi_calc!B:B,F688,mi_calc!C:C,"average")/1000</f>
        <v>0</v>
      </c>
      <c r="I688">
        <f>SUMIFS(multi_cap_new_annual_comb!G:G,multi_cap_new_annual_comb!A:A,A688,multi_cap_new_annual_comb!B:B,B688,multi_cap_new_annual_comb!C:C,C688,multi_cap_new_annual_comb!E:E,"average",multi_cap_new_annual_comb!G:G,"&gt;0")*SUMIFS(mi_calc!D:D,mi_calc!A:A,VLOOKUP(C688,mapping!$B$2:$C$18,2,0),mi_calc!B:B,F688,mi_calc!C:C,"average")/1000</f>
        <v>0</v>
      </c>
    </row>
    <row r="689" spans="1:9">
      <c r="A689">
        <v>2035</v>
      </c>
      <c r="B689" t="s">
        <v>21</v>
      </c>
      <c r="C689" t="s">
        <v>2</v>
      </c>
      <c r="D689" t="str">
        <f>VLOOKUP(C689,mapping!$B$2:$D$18,3,0)</f>
        <v>Hydro</v>
      </c>
      <c r="E689" t="s">
        <v>74</v>
      </c>
      <c r="F689" t="s">
        <v>63</v>
      </c>
      <c r="G689" t="s">
        <v>77</v>
      </c>
      <c r="H689">
        <f>SUMIFS(multi_cap_new_annual_comb!F:F,multi_cap_new_annual_comb!A:A,A689,multi_cap_new_annual_comb!B:B,B689,multi_cap_new_annual_comb!C:C,C689,multi_cap_new_annual_comb!E:E,"average",multi_cap_new_annual_comb!F:F,"&gt;0")*SUMIFS(mi_calc!D:D,mi_calc!A:A,VLOOKUP(C689,mapping!$B$2:$C$18,2,0),mi_calc!B:B,F689,mi_calc!C:C,"average")/1000</f>
        <v>0</v>
      </c>
      <c r="I689">
        <f>SUMIFS(multi_cap_new_annual_comb!G:G,multi_cap_new_annual_comb!A:A,A689,multi_cap_new_annual_comb!B:B,B689,multi_cap_new_annual_comb!C:C,C689,multi_cap_new_annual_comb!E:E,"average",multi_cap_new_annual_comb!G:G,"&gt;0")*SUMIFS(mi_calc!D:D,mi_calc!A:A,VLOOKUP(C689,mapping!$B$2:$C$18,2,0),mi_calc!B:B,F689,mi_calc!C:C,"average")/1000</f>
        <v>0</v>
      </c>
    </row>
    <row r="690" spans="1:9">
      <c r="A690">
        <v>2035</v>
      </c>
      <c r="B690" t="s">
        <v>21</v>
      </c>
      <c r="C690" t="s">
        <v>2</v>
      </c>
      <c r="D690" t="str">
        <f>VLOOKUP(C690,mapping!$B$2:$D$18,3,0)</f>
        <v>Hydro</v>
      </c>
      <c r="E690" t="s">
        <v>74</v>
      </c>
      <c r="F690" t="s">
        <v>45</v>
      </c>
      <c r="G690" t="s">
        <v>77</v>
      </c>
      <c r="H690">
        <f>SUMIFS(multi_cap_new_annual_comb!F:F,multi_cap_new_annual_comb!A:A,A690,multi_cap_new_annual_comb!B:B,B690,multi_cap_new_annual_comb!C:C,C690,multi_cap_new_annual_comb!E:E,"average",multi_cap_new_annual_comb!F:F,"&gt;0")*SUMIFS(mi_calc!D:D,mi_calc!A:A,VLOOKUP(C690,mapping!$B$2:$C$18,2,0),mi_calc!B:B,F690,mi_calc!C:C,"average")/1000</f>
        <v>0</v>
      </c>
      <c r="I690">
        <f>SUMIFS(multi_cap_new_annual_comb!G:G,multi_cap_new_annual_comb!A:A,A690,multi_cap_new_annual_comb!B:B,B690,multi_cap_new_annual_comb!C:C,C690,multi_cap_new_annual_comb!E:E,"average",multi_cap_new_annual_comb!G:G,"&gt;0")*SUMIFS(mi_calc!D:D,mi_calc!A:A,VLOOKUP(C690,mapping!$B$2:$C$18,2,0),mi_calc!B:B,F690,mi_calc!C:C,"average")/1000</f>
        <v>0</v>
      </c>
    </row>
    <row r="691" spans="1:9">
      <c r="A691">
        <v>2035</v>
      </c>
      <c r="B691" t="s">
        <v>21</v>
      </c>
      <c r="C691" t="s">
        <v>2</v>
      </c>
      <c r="D691" t="str">
        <f>VLOOKUP(C691,mapping!$B$2:$D$18,3,0)</f>
        <v>Hydro</v>
      </c>
      <c r="E691" t="s">
        <v>74</v>
      </c>
      <c r="F691" t="s">
        <v>58</v>
      </c>
      <c r="G691" t="s">
        <v>77</v>
      </c>
      <c r="H691">
        <f>SUMIFS(multi_cap_new_annual_comb!F:F,multi_cap_new_annual_comb!A:A,A691,multi_cap_new_annual_comb!B:B,B691,multi_cap_new_annual_comb!C:C,C691,multi_cap_new_annual_comb!E:E,"average",multi_cap_new_annual_comb!F:F,"&gt;0")*SUMIFS(mi_calc!D:D,mi_calc!A:A,VLOOKUP(C691,mapping!$B$2:$C$18,2,0),mi_calc!B:B,F691,mi_calc!C:C,"average")/1000</f>
        <v>0</v>
      </c>
      <c r="I691">
        <f>SUMIFS(multi_cap_new_annual_comb!G:G,multi_cap_new_annual_comb!A:A,A691,multi_cap_new_annual_comb!B:B,B691,multi_cap_new_annual_comb!C:C,C691,multi_cap_new_annual_comb!E:E,"average",multi_cap_new_annual_comb!G:G,"&gt;0")*SUMIFS(mi_calc!D:D,mi_calc!A:A,VLOOKUP(C691,mapping!$B$2:$C$18,2,0),mi_calc!B:B,F691,mi_calc!C:C,"average")/1000</f>
        <v>0</v>
      </c>
    </row>
    <row r="692" spans="1:9">
      <c r="A692">
        <v>2035</v>
      </c>
      <c r="B692" t="s">
        <v>21</v>
      </c>
      <c r="C692" t="s">
        <v>2</v>
      </c>
      <c r="D692" t="str">
        <f>VLOOKUP(C692,mapping!$B$2:$D$18,3,0)</f>
        <v>Hydro</v>
      </c>
      <c r="E692" t="s">
        <v>74</v>
      </c>
      <c r="F692" t="s">
        <v>53</v>
      </c>
      <c r="G692" t="s">
        <v>77</v>
      </c>
      <c r="H692">
        <f>SUMIFS(multi_cap_new_annual_comb!F:F,multi_cap_new_annual_comb!A:A,A692,multi_cap_new_annual_comb!B:B,B692,multi_cap_new_annual_comb!C:C,C692,multi_cap_new_annual_comb!E:E,"average",multi_cap_new_annual_comb!F:F,"&gt;0")*SUMIFS(mi_calc!D:D,mi_calc!A:A,VLOOKUP(C692,mapping!$B$2:$C$18,2,0),mi_calc!B:B,F692,mi_calc!C:C,"average")/1000</f>
        <v>2.5696932301125743</v>
      </c>
      <c r="I692">
        <f>SUMIFS(multi_cap_new_annual_comb!G:G,multi_cap_new_annual_comb!A:A,A692,multi_cap_new_annual_comb!B:B,B692,multi_cap_new_annual_comb!C:C,C692,multi_cap_new_annual_comb!E:E,"average",multi_cap_new_annual_comb!G:G,"&gt;0")*SUMIFS(mi_calc!D:D,mi_calc!A:A,VLOOKUP(C692,mapping!$B$2:$C$18,2,0),mi_calc!B:B,F692,mi_calc!C:C,"average")/1000</f>
        <v>2.5696932301125743</v>
      </c>
    </row>
    <row r="693" spans="1:9">
      <c r="A693">
        <v>2035</v>
      </c>
      <c r="B693" t="s">
        <v>21</v>
      </c>
      <c r="C693" t="s">
        <v>2</v>
      </c>
      <c r="D693" t="str">
        <f>VLOOKUP(C693,mapping!$B$2:$D$18,3,0)</f>
        <v>Hydro</v>
      </c>
      <c r="E693" t="s">
        <v>74</v>
      </c>
      <c r="F693" t="s">
        <v>64</v>
      </c>
      <c r="G693" t="s">
        <v>77</v>
      </c>
      <c r="H693">
        <f>SUMIFS(multi_cap_new_annual_comb!F:F,multi_cap_new_annual_comb!A:A,A693,multi_cap_new_annual_comb!B:B,B693,multi_cap_new_annual_comb!C:C,C693,multi_cap_new_annual_comb!E:E,"average",multi_cap_new_annual_comb!F:F,"&gt;0")*SUMIFS(mi_calc!D:D,mi_calc!A:A,VLOOKUP(C693,mapping!$B$2:$C$18,2,0),mi_calc!B:B,F693,mi_calc!C:C,"average")/1000</f>
        <v>0</v>
      </c>
      <c r="I693">
        <f>SUMIFS(multi_cap_new_annual_comb!G:G,multi_cap_new_annual_comb!A:A,A693,multi_cap_new_annual_comb!B:B,B693,multi_cap_new_annual_comb!C:C,C693,multi_cap_new_annual_comb!E:E,"average",multi_cap_new_annual_comb!G:G,"&gt;0")*SUMIFS(mi_calc!D:D,mi_calc!A:A,VLOOKUP(C693,mapping!$B$2:$C$18,2,0),mi_calc!B:B,F693,mi_calc!C:C,"average")/1000</f>
        <v>0</v>
      </c>
    </row>
    <row r="694" spans="1:9">
      <c r="A694">
        <v>2035</v>
      </c>
      <c r="B694" t="s">
        <v>21</v>
      </c>
      <c r="C694" t="s">
        <v>2</v>
      </c>
      <c r="D694" t="str">
        <f>VLOOKUP(C694,mapping!$B$2:$D$18,3,0)</f>
        <v>Hydro</v>
      </c>
      <c r="E694" t="s">
        <v>74</v>
      </c>
      <c r="F694" t="s">
        <v>49</v>
      </c>
      <c r="G694" t="s">
        <v>77</v>
      </c>
      <c r="H694">
        <f>SUMIFS(multi_cap_new_annual_comb!F:F,multi_cap_new_annual_comb!A:A,A694,multi_cap_new_annual_comb!B:B,B694,multi_cap_new_annual_comb!C:C,C694,multi_cap_new_annual_comb!E:E,"average",multi_cap_new_annual_comb!F:F,"&gt;0")*SUMIFS(mi_calc!D:D,mi_calc!A:A,VLOOKUP(C694,mapping!$B$2:$C$18,2,0),mi_calc!B:B,F694,mi_calc!C:C,"average")/1000</f>
        <v>0</v>
      </c>
      <c r="I694">
        <f>SUMIFS(multi_cap_new_annual_comb!G:G,multi_cap_new_annual_comb!A:A,A694,multi_cap_new_annual_comb!B:B,B694,multi_cap_new_annual_comb!C:C,C694,multi_cap_new_annual_comb!E:E,"average",multi_cap_new_annual_comb!G:G,"&gt;0")*SUMIFS(mi_calc!D:D,mi_calc!A:A,VLOOKUP(C694,mapping!$B$2:$C$18,2,0),mi_calc!B:B,F694,mi_calc!C:C,"average")/1000</f>
        <v>0</v>
      </c>
    </row>
    <row r="695" spans="1:9">
      <c r="A695">
        <v>2035</v>
      </c>
      <c r="B695" t="s">
        <v>21</v>
      </c>
      <c r="C695" t="s">
        <v>2</v>
      </c>
      <c r="D695" t="str">
        <f>VLOOKUP(C695,mapping!$B$2:$D$18,3,0)</f>
        <v>Hydro</v>
      </c>
      <c r="E695" t="s">
        <v>74</v>
      </c>
      <c r="F695" t="s">
        <v>65</v>
      </c>
      <c r="G695" t="s">
        <v>77</v>
      </c>
      <c r="H695">
        <f>SUMIFS(multi_cap_new_annual_comb!F:F,multi_cap_new_annual_comb!A:A,A695,multi_cap_new_annual_comb!B:B,B695,multi_cap_new_annual_comb!C:C,C695,multi_cap_new_annual_comb!E:E,"average",multi_cap_new_annual_comb!F:F,"&gt;0")*SUMIFS(mi_calc!D:D,mi_calc!A:A,VLOOKUP(C695,mapping!$B$2:$C$18,2,0),mi_calc!B:B,F695,mi_calc!C:C,"average")/1000</f>
        <v>0</v>
      </c>
      <c r="I695">
        <f>SUMIFS(multi_cap_new_annual_comb!G:G,multi_cap_new_annual_comb!A:A,A695,multi_cap_new_annual_comb!B:B,B695,multi_cap_new_annual_comb!C:C,C695,multi_cap_new_annual_comb!E:E,"average",multi_cap_new_annual_comb!G:G,"&gt;0")*SUMIFS(mi_calc!D:D,mi_calc!A:A,VLOOKUP(C695,mapping!$B$2:$C$18,2,0),mi_calc!B:B,F695,mi_calc!C:C,"average")/1000</f>
        <v>0</v>
      </c>
    </row>
    <row r="696" spans="1:9">
      <c r="A696">
        <v>2035</v>
      </c>
      <c r="B696" t="s">
        <v>21</v>
      </c>
      <c r="C696" t="s">
        <v>2</v>
      </c>
      <c r="D696" t="str">
        <f>VLOOKUP(C696,mapping!$B$2:$D$18,3,0)</f>
        <v>Hydro</v>
      </c>
      <c r="E696" t="s">
        <v>74</v>
      </c>
      <c r="F696" t="s">
        <v>68</v>
      </c>
      <c r="G696" t="s">
        <v>77</v>
      </c>
      <c r="H696">
        <f>SUMIFS(multi_cap_new_annual_comb!F:F,multi_cap_new_annual_comb!A:A,A696,multi_cap_new_annual_comb!B:B,B696,multi_cap_new_annual_comb!C:C,C696,multi_cap_new_annual_comb!E:E,"average",multi_cap_new_annual_comb!F:F,"&gt;0")*SUMIFS(mi_calc!D:D,mi_calc!A:A,VLOOKUP(C696,mapping!$B$2:$C$18,2,0),mi_calc!B:B,F696,mi_calc!C:C,"average")/1000</f>
        <v>0</v>
      </c>
      <c r="I696">
        <f>SUMIFS(multi_cap_new_annual_comb!G:G,multi_cap_new_annual_comb!A:A,A696,multi_cap_new_annual_comb!B:B,B696,multi_cap_new_annual_comb!C:C,C696,multi_cap_new_annual_comb!E:E,"average",multi_cap_new_annual_comb!G:G,"&gt;0")*SUMIFS(mi_calc!D:D,mi_calc!A:A,VLOOKUP(C696,mapping!$B$2:$C$18,2,0),mi_calc!B:B,F696,mi_calc!C:C,"average")/1000</f>
        <v>0</v>
      </c>
    </row>
    <row r="697" spans="1:9">
      <c r="A697">
        <v>2035</v>
      </c>
      <c r="B697" t="s">
        <v>21</v>
      </c>
      <c r="C697" t="s">
        <v>2</v>
      </c>
      <c r="D697" t="str">
        <f>VLOOKUP(C697,mapping!$B$2:$D$18,3,0)</f>
        <v>Hydro</v>
      </c>
      <c r="E697" t="s">
        <v>74</v>
      </c>
      <c r="F697" t="s">
        <v>57</v>
      </c>
      <c r="G697" t="s">
        <v>77</v>
      </c>
      <c r="H697">
        <f>SUMIFS(multi_cap_new_annual_comb!F:F,multi_cap_new_annual_comb!A:A,A697,multi_cap_new_annual_comb!B:B,B697,multi_cap_new_annual_comb!C:C,C697,multi_cap_new_annual_comb!E:E,"average",multi_cap_new_annual_comb!F:F,"&gt;0")*SUMIFS(mi_calc!D:D,mi_calc!A:A,VLOOKUP(C697,mapping!$B$2:$C$18,2,0),mi_calc!B:B,F697,mi_calc!C:C,"average")/1000</f>
        <v>0</v>
      </c>
      <c r="I697">
        <f>SUMIFS(multi_cap_new_annual_comb!G:G,multi_cap_new_annual_comb!A:A,A697,multi_cap_new_annual_comb!B:B,B697,multi_cap_new_annual_comb!C:C,C697,multi_cap_new_annual_comb!E:E,"average",multi_cap_new_annual_comb!G:G,"&gt;0")*SUMIFS(mi_calc!D:D,mi_calc!A:A,VLOOKUP(C697,mapping!$B$2:$C$18,2,0),mi_calc!B:B,F697,mi_calc!C:C,"average")/1000</f>
        <v>0</v>
      </c>
    </row>
    <row r="698" spans="1:9">
      <c r="A698">
        <v>2035</v>
      </c>
      <c r="B698" t="s">
        <v>33</v>
      </c>
      <c r="C698" t="s">
        <v>2</v>
      </c>
      <c r="D698" t="str">
        <f>VLOOKUP(C698,mapping!$B$2:$D$18,3,0)</f>
        <v>Hydro</v>
      </c>
      <c r="E698" t="s">
        <v>74</v>
      </c>
      <c r="F698" t="s">
        <v>51</v>
      </c>
      <c r="G698" t="s">
        <v>77</v>
      </c>
      <c r="H698">
        <f>SUMIFS(multi_cap_new_annual_comb!F:F,multi_cap_new_annual_comb!A:A,A698,multi_cap_new_annual_comb!B:B,B698,multi_cap_new_annual_comb!C:C,C698,multi_cap_new_annual_comb!E:E,"average",multi_cap_new_annual_comb!F:F,"&gt;0")*SUMIFS(mi_calc!D:D,mi_calc!A:A,VLOOKUP(C698,mapping!$B$2:$C$18,2,0),mi_calc!B:B,F698,mi_calc!C:C,"average")/1000</f>
        <v>1.049298675746691E-3</v>
      </c>
      <c r="I698">
        <f>SUMIFS(multi_cap_new_annual_comb!G:G,multi_cap_new_annual_comb!A:A,A698,multi_cap_new_annual_comb!B:B,B698,multi_cap_new_annual_comb!C:C,C698,multi_cap_new_annual_comb!E:E,"average",multi_cap_new_annual_comb!G:G,"&gt;0")*SUMIFS(mi_calc!D:D,mi_calc!A:A,VLOOKUP(C698,mapping!$B$2:$C$18,2,0),mi_calc!B:B,F698,mi_calc!C:C,"average")/1000</f>
        <v>1.049298675746691E-3</v>
      </c>
    </row>
    <row r="699" spans="1:9">
      <c r="A699">
        <v>2035</v>
      </c>
      <c r="B699" t="s">
        <v>33</v>
      </c>
      <c r="C699" t="s">
        <v>2</v>
      </c>
      <c r="D699" t="str">
        <f>VLOOKUP(C699,mapping!$B$2:$D$18,3,0)</f>
        <v>Hydro</v>
      </c>
      <c r="E699" t="s">
        <v>74</v>
      </c>
      <c r="F699" t="s">
        <v>66</v>
      </c>
      <c r="G699" t="s">
        <v>77</v>
      </c>
      <c r="H699">
        <f>SUMIFS(multi_cap_new_annual_comb!F:F,multi_cap_new_annual_comb!A:A,A699,multi_cap_new_annual_comb!B:B,B699,multi_cap_new_annual_comb!C:C,C699,multi_cap_new_annual_comb!E:E,"average",multi_cap_new_annual_comb!F:F,"&gt;0")*SUMIFS(mi_calc!D:D,mi_calc!A:A,VLOOKUP(C699,mapping!$B$2:$C$18,2,0),mi_calc!B:B,F699,mi_calc!C:C,"average")/1000</f>
        <v>0</v>
      </c>
      <c r="I699">
        <f>SUMIFS(multi_cap_new_annual_comb!G:G,multi_cap_new_annual_comb!A:A,A699,multi_cap_new_annual_comb!B:B,B699,multi_cap_new_annual_comb!C:C,C699,multi_cap_new_annual_comb!E:E,"average",multi_cap_new_annual_comb!G:G,"&gt;0")*SUMIFS(mi_calc!D:D,mi_calc!A:A,VLOOKUP(C699,mapping!$B$2:$C$18,2,0),mi_calc!B:B,F699,mi_calc!C:C,"average")/1000</f>
        <v>0</v>
      </c>
    </row>
    <row r="700" spans="1:9">
      <c r="A700">
        <v>2035</v>
      </c>
      <c r="B700" t="s">
        <v>33</v>
      </c>
      <c r="C700" t="s">
        <v>2</v>
      </c>
      <c r="D700" t="str">
        <f>VLOOKUP(C700,mapping!$B$2:$D$18,3,0)</f>
        <v>Hydro</v>
      </c>
      <c r="E700" t="s">
        <v>74</v>
      </c>
      <c r="F700" t="s">
        <v>54</v>
      </c>
      <c r="G700" t="s">
        <v>77</v>
      </c>
      <c r="H700">
        <f>SUMIFS(multi_cap_new_annual_comb!F:F,multi_cap_new_annual_comb!A:A,A700,multi_cap_new_annual_comb!B:B,B700,multi_cap_new_annual_comb!C:C,C700,multi_cap_new_annual_comb!E:E,"average",multi_cap_new_annual_comb!F:F,"&gt;0")*SUMIFS(mi_calc!D:D,mi_calc!A:A,VLOOKUP(C700,mapping!$B$2:$C$18,2,0),mi_calc!B:B,F700,mi_calc!C:C,"average")/1000</f>
        <v>20.324304939887607</v>
      </c>
      <c r="I700">
        <f>SUMIFS(multi_cap_new_annual_comb!G:G,multi_cap_new_annual_comb!A:A,A700,multi_cap_new_annual_comb!B:B,B700,multi_cap_new_annual_comb!C:C,C700,multi_cap_new_annual_comb!E:E,"average",multi_cap_new_annual_comb!G:G,"&gt;0")*SUMIFS(mi_calc!D:D,mi_calc!A:A,VLOOKUP(C700,mapping!$B$2:$C$18,2,0),mi_calc!B:B,F700,mi_calc!C:C,"average")/1000</f>
        <v>20.324304939887607</v>
      </c>
    </row>
    <row r="701" spans="1:9">
      <c r="A701">
        <v>2035</v>
      </c>
      <c r="B701" t="s">
        <v>33</v>
      </c>
      <c r="C701" t="s">
        <v>2</v>
      </c>
      <c r="D701" t="str">
        <f>VLOOKUP(C701,mapping!$B$2:$D$18,3,0)</f>
        <v>Hydro</v>
      </c>
      <c r="E701" t="s">
        <v>74</v>
      </c>
      <c r="F701" t="s">
        <v>46</v>
      </c>
      <c r="G701" t="s">
        <v>77</v>
      </c>
      <c r="H701">
        <f>SUMIFS(multi_cap_new_annual_comb!F:F,multi_cap_new_annual_comb!A:A,A701,multi_cap_new_annual_comb!B:B,B701,multi_cap_new_annual_comb!C:C,C701,multi_cap_new_annual_comb!E:E,"average",multi_cap_new_annual_comb!F:F,"&gt;0")*SUMIFS(mi_calc!D:D,mi_calc!A:A,VLOOKUP(C701,mapping!$B$2:$C$18,2,0),mi_calc!B:B,F701,mi_calc!C:C,"average")/1000</f>
        <v>0</v>
      </c>
      <c r="I701">
        <f>SUMIFS(multi_cap_new_annual_comb!G:G,multi_cap_new_annual_comb!A:A,A701,multi_cap_new_annual_comb!B:B,B701,multi_cap_new_annual_comb!C:C,C701,multi_cap_new_annual_comb!E:E,"average",multi_cap_new_annual_comb!G:G,"&gt;0")*SUMIFS(mi_calc!D:D,mi_calc!A:A,VLOOKUP(C701,mapping!$B$2:$C$18,2,0),mi_calc!B:B,F701,mi_calc!C:C,"average")/1000</f>
        <v>0</v>
      </c>
    </row>
    <row r="702" spans="1:9">
      <c r="A702">
        <v>2035</v>
      </c>
      <c r="B702" t="s">
        <v>33</v>
      </c>
      <c r="C702" t="s">
        <v>2</v>
      </c>
      <c r="D702" t="str">
        <f>VLOOKUP(C702,mapping!$B$2:$D$18,3,0)</f>
        <v>Hydro</v>
      </c>
      <c r="E702" t="s">
        <v>74</v>
      </c>
      <c r="F702" t="s">
        <v>50</v>
      </c>
      <c r="G702" t="s">
        <v>77</v>
      </c>
      <c r="H702">
        <f>SUMIFS(multi_cap_new_annual_comb!F:F,multi_cap_new_annual_comb!A:A,A702,multi_cap_new_annual_comb!B:B,B702,multi_cap_new_annual_comb!C:C,C702,multi_cap_new_annual_comb!E:E,"average",multi_cap_new_annual_comb!F:F,"&gt;0")*SUMIFS(mi_calc!D:D,mi_calc!A:A,VLOOKUP(C702,mapping!$B$2:$C$18,2,0),mi_calc!B:B,F702,mi_calc!C:C,"average")/1000</f>
        <v>3.7142482612007859E-2</v>
      </c>
      <c r="I702">
        <f>SUMIFS(multi_cap_new_annual_comb!G:G,multi_cap_new_annual_comb!A:A,A702,multi_cap_new_annual_comb!B:B,B702,multi_cap_new_annual_comb!C:C,C702,multi_cap_new_annual_comb!E:E,"average",multi_cap_new_annual_comb!G:G,"&gt;0")*SUMIFS(mi_calc!D:D,mi_calc!A:A,VLOOKUP(C702,mapping!$B$2:$C$18,2,0),mi_calc!B:B,F702,mi_calc!C:C,"average")/1000</f>
        <v>3.7142482612007859E-2</v>
      </c>
    </row>
    <row r="703" spans="1:9">
      <c r="A703">
        <v>2035</v>
      </c>
      <c r="B703" t="s">
        <v>33</v>
      </c>
      <c r="C703" t="s">
        <v>2</v>
      </c>
      <c r="D703" t="str">
        <f>VLOOKUP(C703,mapping!$B$2:$D$18,3,0)</f>
        <v>Hydro</v>
      </c>
      <c r="E703" t="s">
        <v>74</v>
      </c>
      <c r="F703" t="s">
        <v>61</v>
      </c>
      <c r="G703" t="s">
        <v>77</v>
      </c>
      <c r="H703">
        <f>SUMIFS(multi_cap_new_annual_comb!F:F,multi_cap_new_annual_comb!A:A,A703,multi_cap_new_annual_comb!B:B,B703,multi_cap_new_annual_comb!C:C,C703,multi_cap_new_annual_comb!E:E,"average",multi_cap_new_annual_comb!F:F,"&gt;0")*SUMIFS(mi_calc!D:D,mi_calc!A:A,VLOOKUP(C703,mapping!$B$2:$C$18,2,0),mi_calc!B:B,F703,mi_calc!C:C,"average")/1000</f>
        <v>0</v>
      </c>
      <c r="I703">
        <f>SUMIFS(multi_cap_new_annual_comb!G:G,multi_cap_new_annual_comb!A:A,A703,multi_cap_new_annual_comb!B:B,B703,multi_cap_new_annual_comb!C:C,C703,multi_cap_new_annual_comb!E:E,"average",multi_cap_new_annual_comb!G:G,"&gt;0")*SUMIFS(mi_calc!D:D,mi_calc!A:A,VLOOKUP(C703,mapping!$B$2:$C$18,2,0),mi_calc!B:B,F703,mi_calc!C:C,"average")/1000</f>
        <v>0</v>
      </c>
    </row>
    <row r="704" spans="1:9">
      <c r="A704">
        <v>2035</v>
      </c>
      <c r="B704" t="s">
        <v>33</v>
      </c>
      <c r="C704" t="s">
        <v>2</v>
      </c>
      <c r="D704" t="str">
        <f>VLOOKUP(C704,mapping!$B$2:$D$18,3,0)</f>
        <v>Hydro</v>
      </c>
      <c r="E704" t="s">
        <v>74</v>
      </c>
      <c r="F704" t="s">
        <v>67</v>
      </c>
      <c r="G704" t="s">
        <v>77</v>
      </c>
      <c r="H704">
        <f>SUMIFS(multi_cap_new_annual_comb!F:F,multi_cap_new_annual_comb!A:A,A704,multi_cap_new_annual_comb!B:B,B704,multi_cap_new_annual_comb!C:C,C704,multi_cap_new_annual_comb!E:E,"average",multi_cap_new_annual_comb!F:F,"&gt;0")*SUMIFS(mi_calc!D:D,mi_calc!A:A,VLOOKUP(C704,mapping!$B$2:$C$18,2,0),mi_calc!B:B,F704,mi_calc!C:C,"average")/1000</f>
        <v>0</v>
      </c>
      <c r="I704">
        <f>SUMIFS(multi_cap_new_annual_comb!G:G,multi_cap_new_annual_comb!A:A,A704,multi_cap_new_annual_comb!B:B,B704,multi_cap_new_annual_comb!C:C,C704,multi_cap_new_annual_comb!E:E,"average",multi_cap_new_annual_comb!G:G,"&gt;0")*SUMIFS(mi_calc!D:D,mi_calc!A:A,VLOOKUP(C704,mapping!$B$2:$C$18,2,0),mi_calc!B:B,F704,mi_calc!C:C,"average")/1000</f>
        <v>0</v>
      </c>
    </row>
    <row r="705" spans="1:9">
      <c r="A705">
        <v>2035</v>
      </c>
      <c r="B705" t="s">
        <v>33</v>
      </c>
      <c r="C705" t="s">
        <v>2</v>
      </c>
      <c r="D705" t="str">
        <f>VLOOKUP(C705,mapping!$B$2:$D$18,3,0)</f>
        <v>Hydro</v>
      </c>
      <c r="E705" t="s">
        <v>74</v>
      </c>
      <c r="F705" t="s">
        <v>52</v>
      </c>
      <c r="G705" t="s">
        <v>77</v>
      </c>
      <c r="H705">
        <f>SUMIFS(multi_cap_new_annual_comb!F:F,multi_cap_new_annual_comb!A:A,A705,multi_cap_new_annual_comb!B:B,B705,multi_cap_new_annual_comb!C:C,C705,multi_cap_new_annual_comb!E:E,"average",multi_cap_new_annual_comb!F:F,"&gt;0")*SUMIFS(mi_calc!D:D,mi_calc!A:A,VLOOKUP(C705,mapping!$B$2:$C$18,2,0),mi_calc!B:B,F705,mi_calc!C:C,"average")/1000</f>
        <v>0</v>
      </c>
      <c r="I705">
        <f>SUMIFS(multi_cap_new_annual_comb!G:G,multi_cap_new_annual_comb!A:A,A705,multi_cap_new_annual_comb!B:B,B705,multi_cap_new_annual_comb!C:C,C705,multi_cap_new_annual_comb!E:E,"average",multi_cap_new_annual_comb!G:G,"&gt;0")*SUMIFS(mi_calc!D:D,mi_calc!A:A,VLOOKUP(C705,mapping!$B$2:$C$18,2,0),mi_calc!B:B,F705,mi_calc!C:C,"average")/1000</f>
        <v>0</v>
      </c>
    </row>
    <row r="706" spans="1:9">
      <c r="A706">
        <v>2035</v>
      </c>
      <c r="B706" t="s">
        <v>33</v>
      </c>
      <c r="C706" t="s">
        <v>2</v>
      </c>
      <c r="D706" t="str">
        <f>VLOOKUP(C706,mapping!$B$2:$D$18,3,0)</f>
        <v>Hydro</v>
      </c>
      <c r="E706" t="s">
        <v>74</v>
      </c>
      <c r="F706" t="s">
        <v>56</v>
      </c>
      <c r="G706" t="s">
        <v>77</v>
      </c>
      <c r="H706">
        <f>SUMIFS(multi_cap_new_annual_comb!F:F,multi_cap_new_annual_comb!A:A,A706,multi_cap_new_annual_comb!B:B,B706,multi_cap_new_annual_comb!C:C,C706,multi_cap_new_annual_comb!E:E,"average",multi_cap_new_annual_comb!F:F,"&gt;0")*SUMIFS(mi_calc!D:D,mi_calc!A:A,VLOOKUP(C706,mapping!$B$2:$C$18,2,0),mi_calc!B:B,F706,mi_calc!C:C,"average")/1000</f>
        <v>0</v>
      </c>
      <c r="I706">
        <f>SUMIFS(multi_cap_new_annual_comb!G:G,multi_cap_new_annual_comb!A:A,A706,multi_cap_new_annual_comb!B:B,B706,multi_cap_new_annual_comb!C:C,C706,multi_cap_new_annual_comb!E:E,"average",multi_cap_new_annual_comb!G:G,"&gt;0")*SUMIFS(mi_calc!D:D,mi_calc!A:A,VLOOKUP(C706,mapping!$B$2:$C$18,2,0),mi_calc!B:B,F706,mi_calc!C:C,"average")/1000</f>
        <v>0</v>
      </c>
    </row>
    <row r="707" spans="1:9">
      <c r="A707">
        <v>2035</v>
      </c>
      <c r="B707" t="s">
        <v>33</v>
      </c>
      <c r="C707" t="s">
        <v>2</v>
      </c>
      <c r="D707" t="str">
        <f>VLOOKUP(C707,mapping!$B$2:$D$18,3,0)</f>
        <v>Hydro</v>
      </c>
      <c r="E707" t="s">
        <v>74</v>
      </c>
      <c r="F707" t="s">
        <v>59</v>
      </c>
      <c r="G707" t="s">
        <v>77</v>
      </c>
      <c r="H707">
        <f>SUMIFS(multi_cap_new_annual_comb!F:F,multi_cap_new_annual_comb!A:A,A707,multi_cap_new_annual_comb!B:B,B707,multi_cap_new_annual_comb!C:C,C707,multi_cap_new_annual_comb!E:E,"average",multi_cap_new_annual_comb!F:F,"&gt;0")*SUMIFS(mi_calc!D:D,mi_calc!A:A,VLOOKUP(C707,mapping!$B$2:$C$18,2,0),mi_calc!B:B,F707,mi_calc!C:C,"average")/1000</f>
        <v>0</v>
      </c>
      <c r="I707">
        <f>SUMIFS(multi_cap_new_annual_comb!G:G,multi_cap_new_annual_comb!A:A,A707,multi_cap_new_annual_comb!B:B,B707,multi_cap_new_annual_comb!C:C,C707,multi_cap_new_annual_comb!E:E,"average",multi_cap_new_annual_comb!G:G,"&gt;0")*SUMIFS(mi_calc!D:D,mi_calc!A:A,VLOOKUP(C707,mapping!$B$2:$C$18,2,0),mi_calc!B:B,F707,mi_calc!C:C,"average")/1000</f>
        <v>0</v>
      </c>
    </row>
    <row r="708" spans="1:9">
      <c r="A708">
        <v>2035</v>
      </c>
      <c r="B708" t="s">
        <v>33</v>
      </c>
      <c r="C708" t="s">
        <v>2</v>
      </c>
      <c r="D708" t="str">
        <f>VLOOKUP(C708,mapping!$B$2:$D$18,3,0)</f>
        <v>Hydro</v>
      </c>
      <c r="E708" t="s">
        <v>74</v>
      </c>
      <c r="F708" t="s">
        <v>55</v>
      </c>
      <c r="G708" t="s">
        <v>77</v>
      </c>
      <c r="H708">
        <f>SUMIFS(multi_cap_new_annual_comb!F:F,multi_cap_new_annual_comb!A:A,A708,multi_cap_new_annual_comb!B:B,B708,multi_cap_new_annual_comb!C:C,C708,multi_cap_new_annual_comb!E:E,"average",multi_cap_new_annual_comb!F:F,"&gt;0")*SUMIFS(mi_calc!D:D,mi_calc!A:A,VLOOKUP(C708,mapping!$B$2:$C$18,2,0),mi_calc!B:B,F708,mi_calc!C:C,"average")/1000</f>
        <v>0</v>
      </c>
      <c r="I708">
        <f>SUMIFS(multi_cap_new_annual_comb!G:G,multi_cap_new_annual_comb!A:A,A708,multi_cap_new_annual_comb!B:B,B708,multi_cap_new_annual_comb!C:C,C708,multi_cap_new_annual_comb!E:E,"average",multi_cap_new_annual_comb!G:G,"&gt;0")*SUMIFS(mi_calc!D:D,mi_calc!A:A,VLOOKUP(C708,mapping!$B$2:$C$18,2,0),mi_calc!B:B,F708,mi_calc!C:C,"average")/1000</f>
        <v>0</v>
      </c>
    </row>
    <row r="709" spans="1:9">
      <c r="A709">
        <v>2035</v>
      </c>
      <c r="B709" t="s">
        <v>33</v>
      </c>
      <c r="C709" t="s">
        <v>2</v>
      </c>
      <c r="D709" t="str">
        <f>VLOOKUP(C709,mapping!$B$2:$D$18,3,0)</f>
        <v>Hydro</v>
      </c>
      <c r="E709" t="s">
        <v>74</v>
      </c>
      <c r="F709" t="s">
        <v>47</v>
      </c>
      <c r="G709" t="s">
        <v>77</v>
      </c>
      <c r="H709">
        <f>SUMIFS(multi_cap_new_annual_comb!F:F,multi_cap_new_annual_comb!A:A,A709,multi_cap_new_annual_comb!B:B,B709,multi_cap_new_annual_comb!C:C,C709,multi_cap_new_annual_comb!E:E,"average",multi_cap_new_annual_comb!F:F,"&gt;0")*SUMIFS(mi_calc!D:D,mi_calc!A:A,VLOOKUP(C709,mapping!$B$2:$C$18,2,0),mi_calc!B:B,F709,mi_calc!C:C,"average")/1000</f>
        <v>0</v>
      </c>
      <c r="I709">
        <f>SUMIFS(multi_cap_new_annual_comb!G:G,multi_cap_new_annual_comb!A:A,A709,multi_cap_new_annual_comb!B:B,B709,multi_cap_new_annual_comb!C:C,C709,multi_cap_new_annual_comb!E:E,"average",multi_cap_new_annual_comb!G:G,"&gt;0")*SUMIFS(mi_calc!D:D,mi_calc!A:A,VLOOKUP(C709,mapping!$B$2:$C$18,2,0),mi_calc!B:B,F709,mi_calc!C:C,"average")/1000</f>
        <v>0</v>
      </c>
    </row>
    <row r="710" spans="1:9">
      <c r="A710">
        <v>2035</v>
      </c>
      <c r="B710" t="s">
        <v>33</v>
      </c>
      <c r="C710" t="s">
        <v>2</v>
      </c>
      <c r="D710" t="str">
        <f>VLOOKUP(C710,mapping!$B$2:$D$18,3,0)</f>
        <v>Hydro</v>
      </c>
      <c r="E710" t="s">
        <v>74</v>
      </c>
      <c r="F710" t="s">
        <v>60</v>
      </c>
      <c r="G710" t="s">
        <v>77</v>
      </c>
      <c r="H710">
        <f>SUMIFS(multi_cap_new_annual_comb!F:F,multi_cap_new_annual_comb!A:A,A710,multi_cap_new_annual_comb!B:B,B710,multi_cap_new_annual_comb!C:C,C710,multi_cap_new_annual_comb!E:E,"average",multi_cap_new_annual_comb!F:F,"&gt;0")*SUMIFS(mi_calc!D:D,mi_calc!A:A,VLOOKUP(C710,mapping!$B$2:$C$18,2,0),mi_calc!B:B,F710,mi_calc!C:C,"average")/1000</f>
        <v>0</v>
      </c>
      <c r="I710">
        <f>SUMIFS(multi_cap_new_annual_comb!G:G,multi_cap_new_annual_comb!A:A,A710,multi_cap_new_annual_comb!B:B,B710,multi_cap_new_annual_comb!C:C,C710,multi_cap_new_annual_comb!E:E,"average",multi_cap_new_annual_comb!G:G,"&gt;0")*SUMIFS(mi_calc!D:D,mi_calc!A:A,VLOOKUP(C710,mapping!$B$2:$C$18,2,0),mi_calc!B:B,F710,mi_calc!C:C,"average")/1000</f>
        <v>0</v>
      </c>
    </row>
    <row r="711" spans="1:9">
      <c r="A711">
        <v>2035</v>
      </c>
      <c r="B711" t="s">
        <v>33</v>
      </c>
      <c r="C711" t="s">
        <v>2</v>
      </c>
      <c r="D711" t="str">
        <f>VLOOKUP(C711,mapping!$B$2:$D$18,3,0)</f>
        <v>Hydro</v>
      </c>
      <c r="E711" t="s">
        <v>74</v>
      </c>
      <c r="F711" t="s">
        <v>48</v>
      </c>
      <c r="G711" t="s">
        <v>77</v>
      </c>
      <c r="H711">
        <f>SUMIFS(multi_cap_new_annual_comb!F:F,multi_cap_new_annual_comb!A:A,A711,multi_cap_new_annual_comb!B:B,B711,multi_cap_new_annual_comb!C:C,C711,multi_cap_new_annual_comb!E:E,"average",multi_cap_new_annual_comb!F:F,"&gt;0")*SUMIFS(mi_calc!D:D,mi_calc!A:A,VLOOKUP(C711,mapping!$B$2:$C$18,2,0),mi_calc!B:B,F711,mi_calc!C:C,"average")/1000</f>
        <v>0</v>
      </c>
      <c r="I711">
        <f>SUMIFS(multi_cap_new_annual_comb!G:G,multi_cap_new_annual_comb!A:A,A711,multi_cap_new_annual_comb!B:B,B711,multi_cap_new_annual_comb!C:C,C711,multi_cap_new_annual_comb!E:E,"average",multi_cap_new_annual_comb!G:G,"&gt;0")*SUMIFS(mi_calc!D:D,mi_calc!A:A,VLOOKUP(C711,mapping!$B$2:$C$18,2,0),mi_calc!B:B,F711,mi_calc!C:C,"average")/1000</f>
        <v>0</v>
      </c>
    </row>
    <row r="712" spans="1:9">
      <c r="A712">
        <v>2035</v>
      </c>
      <c r="B712" t="s">
        <v>33</v>
      </c>
      <c r="C712" t="s">
        <v>2</v>
      </c>
      <c r="D712" t="str">
        <f>VLOOKUP(C712,mapping!$B$2:$D$18,3,0)</f>
        <v>Hydro</v>
      </c>
      <c r="E712" t="s">
        <v>74</v>
      </c>
      <c r="F712" t="s">
        <v>62</v>
      </c>
      <c r="G712" t="s">
        <v>77</v>
      </c>
      <c r="H712">
        <f>SUMIFS(multi_cap_new_annual_comb!F:F,multi_cap_new_annual_comb!A:A,A712,multi_cap_new_annual_comb!B:B,B712,multi_cap_new_annual_comb!C:C,C712,multi_cap_new_annual_comb!E:E,"average",multi_cap_new_annual_comb!F:F,"&gt;0")*SUMIFS(mi_calc!D:D,mi_calc!A:A,VLOOKUP(C712,mapping!$B$2:$C$18,2,0),mi_calc!B:B,F712,mi_calc!C:C,"average")/1000</f>
        <v>0</v>
      </c>
      <c r="I712">
        <f>SUMIFS(multi_cap_new_annual_comb!G:G,multi_cap_new_annual_comb!A:A,A712,multi_cap_new_annual_comb!B:B,B712,multi_cap_new_annual_comb!C:C,C712,multi_cap_new_annual_comb!E:E,"average",multi_cap_new_annual_comb!G:G,"&gt;0")*SUMIFS(mi_calc!D:D,mi_calc!A:A,VLOOKUP(C712,mapping!$B$2:$C$18,2,0),mi_calc!B:B,F712,mi_calc!C:C,"average")/1000</f>
        <v>0</v>
      </c>
    </row>
    <row r="713" spans="1:9">
      <c r="A713">
        <v>2035</v>
      </c>
      <c r="B713" t="s">
        <v>33</v>
      </c>
      <c r="C713" t="s">
        <v>2</v>
      </c>
      <c r="D713" t="str">
        <f>VLOOKUP(C713,mapping!$B$2:$D$18,3,0)</f>
        <v>Hydro</v>
      </c>
      <c r="E713" t="s">
        <v>74</v>
      </c>
      <c r="F713" t="s">
        <v>63</v>
      </c>
      <c r="G713" t="s">
        <v>77</v>
      </c>
      <c r="H713">
        <f>SUMIFS(multi_cap_new_annual_comb!F:F,multi_cap_new_annual_comb!A:A,A713,multi_cap_new_annual_comb!B:B,B713,multi_cap_new_annual_comb!C:C,C713,multi_cap_new_annual_comb!E:E,"average",multi_cap_new_annual_comb!F:F,"&gt;0")*SUMIFS(mi_calc!D:D,mi_calc!A:A,VLOOKUP(C713,mapping!$B$2:$C$18,2,0),mi_calc!B:B,F713,mi_calc!C:C,"average")/1000</f>
        <v>0</v>
      </c>
      <c r="I713">
        <f>SUMIFS(multi_cap_new_annual_comb!G:G,multi_cap_new_annual_comb!A:A,A713,multi_cap_new_annual_comb!B:B,B713,multi_cap_new_annual_comb!C:C,C713,multi_cap_new_annual_comb!E:E,"average",multi_cap_new_annual_comb!G:G,"&gt;0")*SUMIFS(mi_calc!D:D,mi_calc!A:A,VLOOKUP(C713,mapping!$B$2:$C$18,2,0),mi_calc!B:B,F713,mi_calc!C:C,"average")/1000</f>
        <v>0</v>
      </c>
    </row>
    <row r="714" spans="1:9">
      <c r="A714">
        <v>2035</v>
      </c>
      <c r="B714" t="s">
        <v>33</v>
      </c>
      <c r="C714" t="s">
        <v>2</v>
      </c>
      <c r="D714" t="str">
        <f>VLOOKUP(C714,mapping!$B$2:$D$18,3,0)</f>
        <v>Hydro</v>
      </c>
      <c r="E714" t="s">
        <v>74</v>
      </c>
      <c r="F714" t="s">
        <v>45</v>
      </c>
      <c r="G714" t="s">
        <v>77</v>
      </c>
      <c r="H714">
        <f>SUMIFS(multi_cap_new_annual_comb!F:F,multi_cap_new_annual_comb!A:A,A714,multi_cap_new_annual_comb!B:B,B714,multi_cap_new_annual_comb!C:C,C714,multi_cap_new_annual_comb!E:E,"average",multi_cap_new_annual_comb!F:F,"&gt;0")*SUMIFS(mi_calc!D:D,mi_calc!A:A,VLOOKUP(C714,mapping!$B$2:$C$18,2,0),mi_calc!B:B,F714,mi_calc!C:C,"average")/1000</f>
        <v>0</v>
      </c>
      <c r="I714">
        <f>SUMIFS(multi_cap_new_annual_comb!G:G,multi_cap_new_annual_comb!A:A,A714,multi_cap_new_annual_comb!B:B,B714,multi_cap_new_annual_comb!C:C,C714,multi_cap_new_annual_comb!E:E,"average",multi_cap_new_annual_comb!G:G,"&gt;0")*SUMIFS(mi_calc!D:D,mi_calc!A:A,VLOOKUP(C714,mapping!$B$2:$C$18,2,0),mi_calc!B:B,F714,mi_calc!C:C,"average")/1000</f>
        <v>0</v>
      </c>
    </row>
    <row r="715" spans="1:9">
      <c r="A715">
        <v>2035</v>
      </c>
      <c r="B715" t="s">
        <v>33</v>
      </c>
      <c r="C715" t="s">
        <v>2</v>
      </c>
      <c r="D715" t="str">
        <f>VLOOKUP(C715,mapping!$B$2:$D$18,3,0)</f>
        <v>Hydro</v>
      </c>
      <c r="E715" t="s">
        <v>74</v>
      </c>
      <c r="F715" t="s">
        <v>58</v>
      </c>
      <c r="G715" t="s">
        <v>77</v>
      </c>
      <c r="H715">
        <f>SUMIFS(multi_cap_new_annual_comb!F:F,multi_cap_new_annual_comb!A:A,A715,multi_cap_new_annual_comb!B:B,B715,multi_cap_new_annual_comb!C:C,C715,multi_cap_new_annual_comb!E:E,"average",multi_cap_new_annual_comb!F:F,"&gt;0")*SUMIFS(mi_calc!D:D,mi_calc!A:A,VLOOKUP(C715,mapping!$B$2:$C$18,2,0),mi_calc!B:B,F715,mi_calc!C:C,"average")/1000</f>
        <v>0</v>
      </c>
      <c r="I715">
        <f>SUMIFS(multi_cap_new_annual_comb!G:G,multi_cap_new_annual_comb!A:A,A715,multi_cap_new_annual_comb!B:B,B715,multi_cap_new_annual_comb!C:C,C715,multi_cap_new_annual_comb!E:E,"average",multi_cap_new_annual_comb!G:G,"&gt;0")*SUMIFS(mi_calc!D:D,mi_calc!A:A,VLOOKUP(C715,mapping!$B$2:$C$18,2,0),mi_calc!B:B,F715,mi_calc!C:C,"average")/1000</f>
        <v>0</v>
      </c>
    </row>
    <row r="716" spans="1:9">
      <c r="A716">
        <v>2035</v>
      </c>
      <c r="B716" t="s">
        <v>33</v>
      </c>
      <c r="C716" t="s">
        <v>2</v>
      </c>
      <c r="D716" t="str">
        <f>VLOOKUP(C716,mapping!$B$2:$D$18,3,0)</f>
        <v>Hydro</v>
      </c>
      <c r="E716" t="s">
        <v>74</v>
      </c>
      <c r="F716" t="s">
        <v>53</v>
      </c>
      <c r="G716" t="s">
        <v>77</v>
      </c>
      <c r="H716">
        <f>SUMIFS(multi_cap_new_annual_comb!F:F,multi_cap_new_annual_comb!A:A,A716,multi_cap_new_annual_comb!B:B,B716,multi_cap_new_annual_comb!C:C,C716,multi_cap_new_annual_comb!E:E,"average",multi_cap_new_annual_comb!F:F,"&gt;0")*SUMIFS(mi_calc!D:D,mi_calc!A:A,VLOOKUP(C716,mapping!$B$2:$C$18,2,0),mi_calc!B:B,F716,mi_calc!C:C,"average")/1000</f>
        <v>1.6864449389524938</v>
      </c>
      <c r="I716">
        <f>SUMIFS(multi_cap_new_annual_comb!G:G,multi_cap_new_annual_comb!A:A,A716,multi_cap_new_annual_comb!B:B,B716,multi_cap_new_annual_comb!C:C,C716,multi_cap_new_annual_comb!E:E,"average",multi_cap_new_annual_comb!G:G,"&gt;0")*SUMIFS(mi_calc!D:D,mi_calc!A:A,VLOOKUP(C716,mapping!$B$2:$C$18,2,0),mi_calc!B:B,F716,mi_calc!C:C,"average")/1000</f>
        <v>1.6864449389524938</v>
      </c>
    </row>
    <row r="717" spans="1:9">
      <c r="A717">
        <v>2035</v>
      </c>
      <c r="B717" t="s">
        <v>33</v>
      </c>
      <c r="C717" t="s">
        <v>2</v>
      </c>
      <c r="D717" t="str">
        <f>VLOOKUP(C717,mapping!$B$2:$D$18,3,0)</f>
        <v>Hydro</v>
      </c>
      <c r="E717" t="s">
        <v>74</v>
      </c>
      <c r="F717" t="s">
        <v>64</v>
      </c>
      <c r="G717" t="s">
        <v>77</v>
      </c>
      <c r="H717">
        <f>SUMIFS(multi_cap_new_annual_comb!F:F,multi_cap_new_annual_comb!A:A,A717,multi_cap_new_annual_comb!B:B,B717,multi_cap_new_annual_comb!C:C,C717,multi_cap_new_annual_comb!E:E,"average",multi_cap_new_annual_comb!F:F,"&gt;0")*SUMIFS(mi_calc!D:D,mi_calc!A:A,VLOOKUP(C717,mapping!$B$2:$C$18,2,0),mi_calc!B:B,F717,mi_calc!C:C,"average")/1000</f>
        <v>0</v>
      </c>
      <c r="I717">
        <f>SUMIFS(multi_cap_new_annual_comb!G:G,multi_cap_new_annual_comb!A:A,A717,multi_cap_new_annual_comb!B:B,B717,multi_cap_new_annual_comb!C:C,C717,multi_cap_new_annual_comb!E:E,"average",multi_cap_new_annual_comb!G:G,"&gt;0")*SUMIFS(mi_calc!D:D,mi_calc!A:A,VLOOKUP(C717,mapping!$B$2:$C$18,2,0),mi_calc!B:B,F717,mi_calc!C:C,"average")/1000</f>
        <v>0</v>
      </c>
    </row>
    <row r="718" spans="1:9">
      <c r="A718">
        <v>2035</v>
      </c>
      <c r="B718" t="s">
        <v>33</v>
      </c>
      <c r="C718" t="s">
        <v>2</v>
      </c>
      <c r="D718" t="str">
        <f>VLOOKUP(C718,mapping!$B$2:$D$18,3,0)</f>
        <v>Hydro</v>
      </c>
      <c r="E718" t="s">
        <v>74</v>
      </c>
      <c r="F718" t="s">
        <v>49</v>
      </c>
      <c r="G718" t="s">
        <v>77</v>
      </c>
      <c r="H718">
        <f>SUMIFS(multi_cap_new_annual_comb!F:F,multi_cap_new_annual_comb!A:A,A718,multi_cap_new_annual_comb!B:B,B718,multi_cap_new_annual_comb!C:C,C718,multi_cap_new_annual_comb!E:E,"average",multi_cap_new_annual_comb!F:F,"&gt;0")*SUMIFS(mi_calc!D:D,mi_calc!A:A,VLOOKUP(C718,mapping!$B$2:$C$18,2,0),mi_calc!B:B,F718,mi_calc!C:C,"average")/1000</f>
        <v>0</v>
      </c>
      <c r="I718">
        <f>SUMIFS(multi_cap_new_annual_comb!G:G,multi_cap_new_annual_comb!A:A,A718,multi_cap_new_annual_comb!B:B,B718,multi_cap_new_annual_comb!C:C,C718,multi_cap_new_annual_comb!E:E,"average",multi_cap_new_annual_comb!G:G,"&gt;0")*SUMIFS(mi_calc!D:D,mi_calc!A:A,VLOOKUP(C718,mapping!$B$2:$C$18,2,0),mi_calc!B:B,F718,mi_calc!C:C,"average")/1000</f>
        <v>0</v>
      </c>
    </row>
    <row r="719" spans="1:9">
      <c r="A719">
        <v>2035</v>
      </c>
      <c r="B719" t="s">
        <v>33</v>
      </c>
      <c r="C719" t="s">
        <v>2</v>
      </c>
      <c r="D719" t="str">
        <f>VLOOKUP(C719,mapping!$B$2:$D$18,3,0)</f>
        <v>Hydro</v>
      </c>
      <c r="E719" t="s">
        <v>74</v>
      </c>
      <c r="F719" t="s">
        <v>65</v>
      </c>
      <c r="G719" t="s">
        <v>77</v>
      </c>
      <c r="H719">
        <f>SUMIFS(multi_cap_new_annual_comb!F:F,multi_cap_new_annual_comb!A:A,A719,multi_cap_new_annual_comb!B:B,B719,multi_cap_new_annual_comb!C:C,C719,multi_cap_new_annual_comb!E:E,"average",multi_cap_new_annual_comb!F:F,"&gt;0")*SUMIFS(mi_calc!D:D,mi_calc!A:A,VLOOKUP(C719,mapping!$B$2:$C$18,2,0),mi_calc!B:B,F719,mi_calc!C:C,"average")/1000</f>
        <v>0</v>
      </c>
      <c r="I719">
        <f>SUMIFS(multi_cap_new_annual_comb!G:G,multi_cap_new_annual_comb!A:A,A719,multi_cap_new_annual_comb!B:B,B719,multi_cap_new_annual_comb!C:C,C719,multi_cap_new_annual_comb!E:E,"average",multi_cap_new_annual_comb!G:G,"&gt;0")*SUMIFS(mi_calc!D:D,mi_calc!A:A,VLOOKUP(C719,mapping!$B$2:$C$18,2,0),mi_calc!B:B,F719,mi_calc!C:C,"average")/1000</f>
        <v>0</v>
      </c>
    </row>
    <row r="720" spans="1:9">
      <c r="A720">
        <v>2035</v>
      </c>
      <c r="B720" t="s">
        <v>33</v>
      </c>
      <c r="C720" t="s">
        <v>2</v>
      </c>
      <c r="D720" t="str">
        <f>VLOOKUP(C720,mapping!$B$2:$D$18,3,0)</f>
        <v>Hydro</v>
      </c>
      <c r="E720" t="s">
        <v>74</v>
      </c>
      <c r="F720" t="s">
        <v>68</v>
      </c>
      <c r="G720" t="s">
        <v>77</v>
      </c>
      <c r="H720">
        <f>SUMIFS(multi_cap_new_annual_comb!F:F,multi_cap_new_annual_comb!A:A,A720,multi_cap_new_annual_comb!B:B,B720,multi_cap_new_annual_comb!C:C,C720,multi_cap_new_annual_comb!E:E,"average",multi_cap_new_annual_comb!F:F,"&gt;0")*SUMIFS(mi_calc!D:D,mi_calc!A:A,VLOOKUP(C720,mapping!$B$2:$C$18,2,0),mi_calc!B:B,F720,mi_calc!C:C,"average")/1000</f>
        <v>0</v>
      </c>
      <c r="I720">
        <f>SUMIFS(multi_cap_new_annual_comb!G:G,multi_cap_new_annual_comb!A:A,A720,multi_cap_new_annual_comb!B:B,B720,multi_cap_new_annual_comb!C:C,C720,multi_cap_new_annual_comb!E:E,"average",multi_cap_new_annual_comb!G:G,"&gt;0")*SUMIFS(mi_calc!D:D,mi_calc!A:A,VLOOKUP(C720,mapping!$B$2:$C$18,2,0),mi_calc!B:B,F720,mi_calc!C:C,"average")/1000</f>
        <v>0</v>
      </c>
    </row>
    <row r="721" spans="1:9">
      <c r="A721">
        <v>2035</v>
      </c>
      <c r="B721" t="s">
        <v>33</v>
      </c>
      <c r="C721" t="s">
        <v>2</v>
      </c>
      <c r="D721" t="str">
        <f>VLOOKUP(C721,mapping!$B$2:$D$18,3,0)</f>
        <v>Hydro</v>
      </c>
      <c r="E721" t="s">
        <v>74</v>
      </c>
      <c r="F721" t="s">
        <v>57</v>
      </c>
      <c r="G721" t="s">
        <v>77</v>
      </c>
      <c r="H721">
        <f>SUMIFS(multi_cap_new_annual_comb!F:F,multi_cap_new_annual_comb!A:A,A721,multi_cap_new_annual_comb!B:B,B721,multi_cap_new_annual_comb!C:C,C721,multi_cap_new_annual_comb!E:E,"average",multi_cap_new_annual_comb!F:F,"&gt;0")*SUMIFS(mi_calc!D:D,mi_calc!A:A,VLOOKUP(C721,mapping!$B$2:$C$18,2,0),mi_calc!B:B,F721,mi_calc!C:C,"average")/1000</f>
        <v>0</v>
      </c>
      <c r="I721">
        <f>SUMIFS(multi_cap_new_annual_comb!G:G,multi_cap_new_annual_comb!A:A,A721,multi_cap_new_annual_comb!B:B,B721,multi_cap_new_annual_comb!C:C,C721,multi_cap_new_annual_comb!E:E,"average",multi_cap_new_annual_comb!G:G,"&gt;0")*SUMIFS(mi_calc!D:D,mi_calc!A:A,VLOOKUP(C721,mapping!$B$2:$C$18,2,0),mi_calc!B:B,F721,mi_calc!C:C,"average")/1000</f>
        <v>0</v>
      </c>
    </row>
    <row r="722" spans="1:9">
      <c r="A722">
        <v>2025</v>
      </c>
      <c r="B722" t="s">
        <v>21</v>
      </c>
      <c r="C722" t="s">
        <v>10</v>
      </c>
      <c r="D722" t="str">
        <f>VLOOKUP(C722,mapping!$B$2:$D$18,3,0)</f>
        <v>-</v>
      </c>
      <c r="E722" t="s">
        <v>74</v>
      </c>
      <c r="F722" t="s">
        <v>51</v>
      </c>
      <c r="G722" t="s">
        <v>77</v>
      </c>
      <c r="H722">
        <f>SUMIFS(multi_cap_new_annual_comb!F:F,multi_cap_new_annual_comb!A:A,A722,multi_cap_new_annual_comb!B:B,B722,multi_cap_new_annual_comb!C:C,C722,multi_cap_new_annual_comb!E:E,"average",multi_cap_new_annual_comb!F:F,"&gt;0")*SUMIFS(mi_calc!D:D,mi_calc!A:A,VLOOKUP(C722,mapping!$B$2:$C$18,2,0),mi_calc!B:B,F722,mi_calc!C:C,"average")/1000</f>
        <v>0</v>
      </c>
      <c r="I722">
        <f>SUMIFS(multi_cap_new_annual_comb!G:G,multi_cap_new_annual_comb!A:A,A722,multi_cap_new_annual_comb!B:B,B722,multi_cap_new_annual_comb!C:C,C722,multi_cap_new_annual_comb!E:E,"average",multi_cap_new_annual_comb!G:G,"&gt;0")*SUMIFS(mi_calc!D:D,mi_calc!A:A,VLOOKUP(C722,mapping!$B$2:$C$18,2,0),mi_calc!B:B,F722,mi_calc!C:C,"average")/1000</f>
        <v>0</v>
      </c>
    </row>
    <row r="723" spans="1:9">
      <c r="A723">
        <v>2025</v>
      </c>
      <c r="B723" t="s">
        <v>21</v>
      </c>
      <c r="C723" t="s">
        <v>10</v>
      </c>
      <c r="D723" t="str">
        <f>VLOOKUP(C723,mapping!$B$2:$D$18,3,0)</f>
        <v>-</v>
      </c>
      <c r="E723" t="s">
        <v>74</v>
      </c>
      <c r="F723" t="s">
        <v>66</v>
      </c>
      <c r="G723" t="s">
        <v>77</v>
      </c>
      <c r="H723">
        <f>SUMIFS(multi_cap_new_annual_comb!F:F,multi_cap_new_annual_comb!A:A,A723,multi_cap_new_annual_comb!B:B,B723,multi_cap_new_annual_comb!C:C,C723,multi_cap_new_annual_comb!E:E,"average",multi_cap_new_annual_comb!F:F,"&gt;0")*SUMIFS(mi_calc!D:D,mi_calc!A:A,VLOOKUP(C723,mapping!$B$2:$C$18,2,0),mi_calc!B:B,F723,mi_calc!C:C,"average")/1000</f>
        <v>0</v>
      </c>
      <c r="I723">
        <f>SUMIFS(multi_cap_new_annual_comb!G:G,multi_cap_new_annual_comb!A:A,A723,multi_cap_new_annual_comb!B:B,B723,multi_cap_new_annual_comb!C:C,C723,multi_cap_new_annual_comb!E:E,"average",multi_cap_new_annual_comb!G:G,"&gt;0")*SUMIFS(mi_calc!D:D,mi_calc!A:A,VLOOKUP(C723,mapping!$B$2:$C$18,2,0),mi_calc!B:B,F723,mi_calc!C:C,"average")/1000</f>
        <v>0</v>
      </c>
    </row>
    <row r="724" spans="1:9">
      <c r="A724">
        <v>2025</v>
      </c>
      <c r="B724" t="s">
        <v>21</v>
      </c>
      <c r="C724" t="s">
        <v>10</v>
      </c>
      <c r="D724" t="str">
        <f>VLOOKUP(C724,mapping!$B$2:$D$18,3,0)</f>
        <v>-</v>
      </c>
      <c r="E724" t="s">
        <v>74</v>
      </c>
      <c r="F724" t="s">
        <v>54</v>
      </c>
      <c r="G724" t="s">
        <v>77</v>
      </c>
      <c r="H724">
        <f>SUMIFS(multi_cap_new_annual_comb!F:F,multi_cap_new_annual_comb!A:A,A724,multi_cap_new_annual_comb!B:B,B724,multi_cap_new_annual_comb!C:C,C724,multi_cap_new_annual_comb!E:E,"average",multi_cap_new_annual_comb!F:F,"&gt;0")*SUMIFS(mi_calc!D:D,mi_calc!A:A,VLOOKUP(C724,mapping!$B$2:$C$18,2,0),mi_calc!B:B,F724,mi_calc!C:C,"average")/1000</f>
        <v>0</v>
      </c>
      <c r="I724">
        <f>SUMIFS(multi_cap_new_annual_comb!G:G,multi_cap_new_annual_comb!A:A,A724,multi_cap_new_annual_comb!B:B,B724,multi_cap_new_annual_comb!C:C,C724,multi_cap_new_annual_comb!E:E,"average",multi_cap_new_annual_comb!G:G,"&gt;0")*SUMIFS(mi_calc!D:D,mi_calc!A:A,VLOOKUP(C724,mapping!$B$2:$C$18,2,0),mi_calc!B:B,F724,mi_calc!C:C,"average")/1000</f>
        <v>0</v>
      </c>
    </row>
    <row r="725" spans="1:9">
      <c r="A725">
        <v>2025</v>
      </c>
      <c r="B725" t="s">
        <v>21</v>
      </c>
      <c r="C725" t="s">
        <v>10</v>
      </c>
      <c r="D725" t="str">
        <f>VLOOKUP(C725,mapping!$B$2:$D$18,3,0)</f>
        <v>-</v>
      </c>
      <c r="E725" t="s">
        <v>74</v>
      </c>
      <c r="F725" t="s">
        <v>46</v>
      </c>
      <c r="G725" t="s">
        <v>77</v>
      </c>
      <c r="H725">
        <f>SUMIFS(multi_cap_new_annual_comb!F:F,multi_cap_new_annual_comb!A:A,A725,multi_cap_new_annual_comb!B:B,B725,multi_cap_new_annual_comb!C:C,C725,multi_cap_new_annual_comb!E:E,"average",multi_cap_new_annual_comb!F:F,"&gt;0")*SUMIFS(mi_calc!D:D,mi_calc!A:A,VLOOKUP(C725,mapping!$B$2:$C$18,2,0),mi_calc!B:B,F725,mi_calc!C:C,"average")/1000</f>
        <v>0</v>
      </c>
      <c r="I725">
        <f>SUMIFS(multi_cap_new_annual_comb!G:G,multi_cap_new_annual_comb!A:A,A725,multi_cap_new_annual_comb!B:B,B725,multi_cap_new_annual_comb!C:C,C725,multi_cap_new_annual_comb!E:E,"average",multi_cap_new_annual_comb!G:G,"&gt;0")*SUMIFS(mi_calc!D:D,mi_calc!A:A,VLOOKUP(C725,mapping!$B$2:$C$18,2,0),mi_calc!B:B,F725,mi_calc!C:C,"average")/1000</f>
        <v>0</v>
      </c>
    </row>
    <row r="726" spans="1:9">
      <c r="A726">
        <v>2025</v>
      </c>
      <c r="B726" t="s">
        <v>21</v>
      </c>
      <c r="C726" t="s">
        <v>10</v>
      </c>
      <c r="D726" t="str">
        <f>VLOOKUP(C726,mapping!$B$2:$D$18,3,0)</f>
        <v>-</v>
      </c>
      <c r="E726" t="s">
        <v>74</v>
      </c>
      <c r="F726" t="s">
        <v>50</v>
      </c>
      <c r="G726" t="s">
        <v>77</v>
      </c>
      <c r="H726">
        <f>SUMIFS(multi_cap_new_annual_comb!F:F,multi_cap_new_annual_comb!A:A,A726,multi_cap_new_annual_comb!B:B,B726,multi_cap_new_annual_comb!C:C,C726,multi_cap_new_annual_comb!E:E,"average",multi_cap_new_annual_comb!F:F,"&gt;0")*SUMIFS(mi_calc!D:D,mi_calc!A:A,VLOOKUP(C726,mapping!$B$2:$C$18,2,0),mi_calc!B:B,F726,mi_calc!C:C,"average")/1000</f>
        <v>0</v>
      </c>
      <c r="I726">
        <f>SUMIFS(multi_cap_new_annual_comb!G:G,multi_cap_new_annual_comb!A:A,A726,multi_cap_new_annual_comb!B:B,B726,multi_cap_new_annual_comb!C:C,C726,multi_cap_new_annual_comb!E:E,"average",multi_cap_new_annual_comb!G:G,"&gt;0")*SUMIFS(mi_calc!D:D,mi_calc!A:A,VLOOKUP(C726,mapping!$B$2:$C$18,2,0),mi_calc!B:B,F726,mi_calc!C:C,"average")/1000</f>
        <v>0</v>
      </c>
    </row>
    <row r="727" spans="1:9">
      <c r="A727">
        <v>2025</v>
      </c>
      <c r="B727" t="s">
        <v>21</v>
      </c>
      <c r="C727" t="s">
        <v>10</v>
      </c>
      <c r="D727" t="str">
        <f>VLOOKUP(C727,mapping!$B$2:$D$18,3,0)</f>
        <v>-</v>
      </c>
      <c r="E727" t="s">
        <v>74</v>
      </c>
      <c r="F727" t="s">
        <v>61</v>
      </c>
      <c r="G727" t="s">
        <v>77</v>
      </c>
      <c r="H727">
        <f>SUMIFS(multi_cap_new_annual_comb!F:F,multi_cap_new_annual_comb!A:A,A727,multi_cap_new_annual_comb!B:B,B727,multi_cap_new_annual_comb!C:C,C727,multi_cap_new_annual_comb!E:E,"average",multi_cap_new_annual_comb!F:F,"&gt;0")*SUMIFS(mi_calc!D:D,mi_calc!A:A,VLOOKUP(C727,mapping!$B$2:$C$18,2,0),mi_calc!B:B,F727,mi_calc!C:C,"average")/1000</f>
        <v>0</v>
      </c>
      <c r="I727">
        <f>SUMIFS(multi_cap_new_annual_comb!G:G,multi_cap_new_annual_comb!A:A,A727,multi_cap_new_annual_comb!B:B,B727,multi_cap_new_annual_comb!C:C,C727,multi_cap_new_annual_comb!E:E,"average",multi_cap_new_annual_comb!G:G,"&gt;0")*SUMIFS(mi_calc!D:D,mi_calc!A:A,VLOOKUP(C727,mapping!$B$2:$C$18,2,0),mi_calc!B:B,F727,mi_calc!C:C,"average")/1000</f>
        <v>0</v>
      </c>
    </row>
    <row r="728" spans="1:9">
      <c r="A728">
        <v>2025</v>
      </c>
      <c r="B728" t="s">
        <v>21</v>
      </c>
      <c r="C728" t="s">
        <v>10</v>
      </c>
      <c r="D728" t="str">
        <f>VLOOKUP(C728,mapping!$B$2:$D$18,3,0)</f>
        <v>-</v>
      </c>
      <c r="E728" t="s">
        <v>74</v>
      </c>
      <c r="F728" t="s">
        <v>67</v>
      </c>
      <c r="G728" t="s">
        <v>77</v>
      </c>
      <c r="H728">
        <f>SUMIFS(multi_cap_new_annual_comb!F:F,multi_cap_new_annual_comb!A:A,A728,multi_cap_new_annual_comb!B:B,B728,multi_cap_new_annual_comb!C:C,C728,multi_cap_new_annual_comb!E:E,"average",multi_cap_new_annual_comb!F:F,"&gt;0")*SUMIFS(mi_calc!D:D,mi_calc!A:A,VLOOKUP(C728,mapping!$B$2:$C$18,2,0),mi_calc!B:B,F728,mi_calc!C:C,"average")/1000</f>
        <v>0</v>
      </c>
      <c r="I728">
        <f>SUMIFS(multi_cap_new_annual_comb!G:G,multi_cap_new_annual_comb!A:A,A728,multi_cap_new_annual_comb!B:B,B728,multi_cap_new_annual_comb!C:C,C728,multi_cap_new_annual_comb!E:E,"average",multi_cap_new_annual_comb!G:G,"&gt;0")*SUMIFS(mi_calc!D:D,mi_calc!A:A,VLOOKUP(C728,mapping!$B$2:$C$18,2,0),mi_calc!B:B,F728,mi_calc!C:C,"average")/1000</f>
        <v>0</v>
      </c>
    </row>
    <row r="729" spans="1:9">
      <c r="A729">
        <v>2025</v>
      </c>
      <c r="B729" t="s">
        <v>21</v>
      </c>
      <c r="C729" t="s">
        <v>10</v>
      </c>
      <c r="D729" t="str">
        <f>VLOOKUP(C729,mapping!$B$2:$D$18,3,0)</f>
        <v>-</v>
      </c>
      <c r="E729" t="s">
        <v>74</v>
      </c>
      <c r="F729" t="s">
        <v>52</v>
      </c>
      <c r="G729" t="s">
        <v>77</v>
      </c>
      <c r="H729">
        <f>SUMIFS(multi_cap_new_annual_comb!F:F,multi_cap_new_annual_comb!A:A,A729,multi_cap_new_annual_comb!B:B,B729,multi_cap_new_annual_comb!C:C,C729,multi_cap_new_annual_comb!E:E,"average",multi_cap_new_annual_comb!F:F,"&gt;0")*SUMIFS(mi_calc!D:D,mi_calc!A:A,VLOOKUP(C729,mapping!$B$2:$C$18,2,0),mi_calc!B:B,F729,mi_calc!C:C,"average")/1000</f>
        <v>0</v>
      </c>
      <c r="I729">
        <f>SUMIFS(multi_cap_new_annual_comb!G:G,multi_cap_new_annual_comb!A:A,A729,multi_cap_new_annual_comb!B:B,B729,multi_cap_new_annual_comb!C:C,C729,multi_cap_new_annual_comb!E:E,"average",multi_cap_new_annual_comb!G:G,"&gt;0")*SUMIFS(mi_calc!D:D,mi_calc!A:A,VLOOKUP(C729,mapping!$B$2:$C$18,2,0),mi_calc!B:B,F729,mi_calc!C:C,"average")/1000</f>
        <v>0</v>
      </c>
    </row>
    <row r="730" spans="1:9">
      <c r="A730">
        <v>2025</v>
      </c>
      <c r="B730" t="s">
        <v>21</v>
      </c>
      <c r="C730" t="s">
        <v>10</v>
      </c>
      <c r="D730" t="str">
        <f>VLOOKUP(C730,mapping!$B$2:$D$18,3,0)</f>
        <v>-</v>
      </c>
      <c r="E730" t="s">
        <v>74</v>
      </c>
      <c r="F730" t="s">
        <v>56</v>
      </c>
      <c r="G730" t="s">
        <v>77</v>
      </c>
      <c r="H730">
        <f>SUMIFS(multi_cap_new_annual_comb!F:F,multi_cap_new_annual_comb!A:A,A730,multi_cap_new_annual_comb!B:B,B730,multi_cap_new_annual_comb!C:C,C730,multi_cap_new_annual_comb!E:E,"average",multi_cap_new_annual_comb!F:F,"&gt;0")*SUMIFS(mi_calc!D:D,mi_calc!A:A,VLOOKUP(C730,mapping!$B$2:$C$18,2,0),mi_calc!B:B,F730,mi_calc!C:C,"average")/1000</f>
        <v>0</v>
      </c>
      <c r="I730">
        <f>SUMIFS(multi_cap_new_annual_comb!G:G,multi_cap_new_annual_comb!A:A,A730,multi_cap_new_annual_comb!B:B,B730,multi_cap_new_annual_comb!C:C,C730,multi_cap_new_annual_comb!E:E,"average",multi_cap_new_annual_comb!G:G,"&gt;0")*SUMIFS(mi_calc!D:D,mi_calc!A:A,VLOOKUP(C730,mapping!$B$2:$C$18,2,0),mi_calc!B:B,F730,mi_calc!C:C,"average")/1000</f>
        <v>0</v>
      </c>
    </row>
    <row r="731" spans="1:9">
      <c r="A731">
        <v>2025</v>
      </c>
      <c r="B731" t="s">
        <v>21</v>
      </c>
      <c r="C731" t="s">
        <v>10</v>
      </c>
      <c r="D731" t="str">
        <f>VLOOKUP(C731,mapping!$B$2:$D$18,3,0)</f>
        <v>-</v>
      </c>
      <c r="E731" t="s">
        <v>74</v>
      </c>
      <c r="F731" t="s">
        <v>59</v>
      </c>
      <c r="G731" t="s">
        <v>77</v>
      </c>
      <c r="H731">
        <f>SUMIFS(multi_cap_new_annual_comb!F:F,multi_cap_new_annual_comb!A:A,A731,multi_cap_new_annual_comb!B:B,B731,multi_cap_new_annual_comb!C:C,C731,multi_cap_new_annual_comb!E:E,"average",multi_cap_new_annual_comb!F:F,"&gt;0")*SUMIFS(mi_calc!D:D,mi_calc!A:A,VLOOKUP(C731,mapping!$B$2:$C$18,2,0),mi_calc!B:B,F731,mi_calc!C:C,"average")/1000</f>
        <v>0</v>
      </c>
      <c r="I731">
        <f>SUMIFS(multi_cap_new_annual_comb!G:G,multi_cap_new_annual_comb!A:A,A731,multi_cap_new_annual_comb!B:B,B731,multi_cap_new_annual_comb!C:C,C731,multi_cap_new_annual_comb!E:E,"average",multi_cap_new_annual_comb!G:G,"&gt;0")*SUMIFS(mi_calc!D:D,mi_calc!A:A,VLOOKUP(C731,mapping!$B$2:$C$18,2,0),mi_calc!B:B,F731,mi_calc!C:C,"average")/1000</f>
        <v>0</v>
      </c>
    </row>
    <row r="732" spans="1:9">
      <c r="A732">
        <v>2025</v>
      </c>
      <c r="B732" t="s">
        <v>21</v>
      </c>
      <c r="C732" t="s">
        <v>10</v>
      </c>
      <c r="D732" t="str">
        <f>VLOOKUP(C732,mapping!$B$2:$D$18,3,0)</f>
        <v>-</v>
      </c>
      <c r="E732" t="s">
        <v>74</v>
      </c>
      <c r="F732" t="s">
        <v>55</v>
      </c>
      <c r="G732" t="s">
        <v>77</v>
      </c>
      <c r="H732">
        <f>SUMIFS(multi_cap_new_annual_comb!F:F,multi_cap_new_annual_comb!A:A,A732,multi_cap_new_annual_comb!B:B,B732,multi_cap_new_annual_comb!C:C,C732,multi_cap_new_annual_comb!E:E,"average",multi_cap_new_annual_comb!F:F,"&gt;0")*SUMIFS(mi_calc!D:D,mi_calc!A:A,VLOOKUP(C732,mapping!$B$2:$C$18,2,0),mi_calc!B:B,F732,mi_calc!C:C,"average")/1000</f>
        <v>0</v>
      </c>
      <c r="I732">
        <f>SUMIFS(multi_cap_new_annual_comb!G:G,multi_cap_new_annual_comb!A:A,A732,multi_cap_new_annual_comb!B:B,B732,multi_cap_new_annual_comb!C:C,C732,multi_cap_new_annual_comb!E:E,"average",multi_cap_new_annual_comb!G:G,"&gt;0")*SUMIFS(mi_calc!D:D,mi_calc!A:A,VLOOKUP(C732,mapping!$B$2:$C$18,2,0),mi_calc!B:B,F732,mi_calc!C:C,"average")/1000</f>
        <v>0</v>
      </c>
    </row>
    <row r="733" spans="1:9">
      <c r="A733">
        <v>2025</v>
      </c>
      <c r="B733" t="s">
        <v>21</v>
      </c>
      <c r="C733" t="s">
        <v>10</v>
      </c>
      <c r="D733" t="str">
        <f>VLOOKUP(C733,mapping!$B$2:$D$18,3,0)</f>
        <v>-</v>
      </c>
      <c r="E733" t="s">
        <v>74</v>
      </c>
      <c r="F733" t="s">
        <v>47</v>
      </c>
      <c r="G733" t="s">
        <v>77</v>
      </c>
      <c r="H733">
        <f>SUMIFS(multi_cap_new_annual_comb!F:F,multi_cap_new_annual_comb!A:A,A733,multi_cap_new_annual_comb!B:B,B733,multi_cap_new_annual_comb!C:C,C733,multi_cap_new_annual_comb!E:E,"average",multi_cap_new_annual_comb!F:F,"&gt;0")*SUMIFS(mi_calc!D:D,mi_calc!A:A,VLOOKUP(C733,mapping!$B$2:$C$18,2,0),mi_calc!B:B,F733,mi_calc!C:C,"average")/1000</f>
        <v>0</v>
      </c>
      <c r="I733">
        <f>SUMIFS(multi_cap_new_annual_comb!G:G,multi_cap_new_annual_comb!A:A,A733,multi_cap_new_annual_comb!B:B,B733,multi_cap_new_annual_comb!C:C,C733,multi_cap_new_annual_comb!E:E,"average",multi_cap_new_annual_comb!G:G,"&gt;0")*SUMIFS(mi_calc!D:D,mi_calc!A:A,VLOOKUP(C733,mapping!$B$2:$C$18,2,0),mi_calc!B:B,F733,mi_calc!C:C,"average")/1000</f>
        <v>0</v>
      </c>
    </row>
    <row r="734" spans="1:9">
      <c r="A734">
        <v>2025</v>
      </c>
      <c r="B734" t="s">
        <v>21</v>
      </c>
      <c r="C734" t="s">
        <v>10</v>
      </c>
      <c r="D734" t="str">
        <f>VLOOKUP(C734,mapping!$B$2:$D$18,3,0)</f>
        <v>-</v>
      </c>
      <c r="E734" t="s">
        <v>74</v>
      </c>
      <c r="F734" t="s">
        <v>60</v>
      </c>
      <c r="G734" t="s">
        <v>77</v>
      </c>
      <c r="H734">
        <f>SUMIFS(multi_cap_new_annual_comb!F:F,multi_cap_new_annual_comb!A:A,A734,multi_cap_new_annual_comb!B:B,B734,multi_cap_new_annual_comb!C:C,C734,multi_cap_new_annual_comb!E:E,"average",multi_cap_new_annual_comb!F:F,"&gt;0")*SUMIFS(mi_calc!D:D,mi_calc!A:A,VLOOKUP(C734,mapping!$B$2:$C$18,2,0),mi_calc!B:B,F734,mi_calc!C:C,"average")/1000</f>
        <v>0</v>
      </c>
      <c r="I734">
        <f>SUMIFS(multi_cap_new_annual_comb!G:G,multi_cap_new_annual_comb!A:A,A734,multi_cap_new_annual_comb!B:B,B734,multi_cap_new_annual_comb!C:C,C734,multi_cap_new_annual_comb!E:E,"average",multi_cap_new_annual_comb!G:G,"&gt;0")*SUMIFS(mi_calc!D:D,mi_calc!A:A,VLOOKUP(C734,mapping!$B$2:$C$18,2,0),mi_calc!B:B,F734,mi_calc!C:C,"average")/1000</f>
        <v>0</v>
      </c>
    </row>
    <row r="735" spans="1:9">
      <c r="A735">
        <v>2025</v>
      </c>
      <c r="B735" t="s">
        <v>21</v>
      </c>
      <c r="C735" t="s">
        <v>10</v>
      </c>
      <c r="D735" t="str">
        <f>VLOOKUP(C735,mapping!$B$2:$D$18,3,0)</f>
        <v>-</v>
      </c>
      <c r="E735" t="s">
        <v>74</v>
      </c>
      <c r="F735" t="s">
        <v>48</v>
      </c>
      <c r="G735" t="s">
        <v>77</v>
      </c>
      <c r="H735">
        <f>SUMIFS(multi_cap_new_annual_comb!F:F,multi_cap_new_annual_comb!A:A,A735,multi_cap_new_annual_comb!B:B,B735,multi_cap_new_annual_comb!C:C,C735,multi_cap_new_annual_comb!E:E,"average",multi_cap_new_annual_comb!F:F,"&gt;0")*SUMIFS(mi_calc!D:D,mi_calc!A:A,VLOOKUP(C735,mapping!$B$2:$C$18,2,0),mi_calc!B:B,F735,mi_calc!C:C,"average")/1000</f>
        <v>0</v>
      </c>
      <c r="I735">
        <f>SUMIFS(multi_cap_new_annual_comb!G:G,multi_cap_new_annual_comb!A:A,A735,multi_cap_new_annual_comb!B:B,B735,multi_cap_new_annual_comb!C:C,C735,multi_cap_new_annual_comb!E:E,"average",multi_cap_new_annual_comb!G:G,"&gt;0")*SUMIFS(mi_calc!D:D,mi_calc!A:A,VLOOKUP(C735,mapping!$B$2:$C$18,2,0),mi_calc!B:B,F735,mi_calc!C:C,"average")/1000</f>
        <v>0</v>
      </c>
    </row>
    <row r="736" spans="1:9">
      <c r="A736">
        <v>2025</v>
      </c>
      <c r="B736" t="s">
        <v>21</v>
      </c>
      <c r="C736" t="s">
        <v>10</v>
      </c>
      <c r="D736" t="str">
        <f>VLOOKUP(C736,mapping!$B$2:$D$18,3,0)</f>
        <v>-</v>
      </c>
      <c r="E736" t="s">
        <v>74</v>
      </c>
      <c r="F736" t="s">
        <v>62</v>
      </c>
      <c r="G736" t="s">
        <v>77</v>
      </c>
      <c r="H736">
        <f>SUMIFS(multi_cap_new_annual_comb!F:F,multi_cap_new_annual_comb!A:A,A736,multi_cap_new_annual_comb!B:B,B736,multi_cap_new_annual_comb!C:C,C736,multi_cap_new_annual_comb!E:E,"average",multi_cap_new_annual_comb!F:F,"&gt;0")*SUMIFS(mi_calc!D:D,mi_calc!A:A,VLOOKUP(C736,mapping!$B$2:$C$18,2,0),mi_calc!B:B,F736,mi_calc!C:C,"average")/1000</f>
        <v>0</v>
      </c>
      <c r="I736">
        <f>SUMIFS(multi_cap_new_annual_comb!G:G,multi_cap_new_annual_comb!A:A,A736,multi_cap_new_annual_comb!B:B,B736,multi_cap_new_annual_comb!C:C,C736,multi_cap_new_annual_comb!E:E,"average",multi_cap_new_annual_comb!G:G,"&gt;0")*SUMIFS(mi_calc!D:D,mi_calc!A:A,VLOOKUP(C736,mapping!$B$2:$C$18,2,0),mi_calc!B:B,F736,mi_calc!C:C,"average")/1000</f>
        <v>0</v>
      </c>
    </row>
    <row r="737" spans="1:9">
      <c r="A737">
        <v>2025</v>
      </c>
      <c r="B737" t="s">
        <v>21</v>
      </c>
      <c r="C737" t="s">
        <v>10</v>
      </c>
      <c r="D737" t="str">
        <f>VLOOKUP(C737,mapping!$B$2:$D$18,3,0)</f>
        <v>-</v>
      </c>
      <c r="E737" t="s">
        <v>74</v>
      </c>
      <c r="F737" t="s">
        <v>63</v>
      </c>
      <c r="G737" t="s">
        <v>77</v>
      </c>
      <c r="H737">
        <f>SUMIFS(multi_cap_new_annual_comb!F:F,multi_cap_new_annual_comb!A:A,A737,multi_cap_new_annual_comb!B:B,B737,multi_cap_new_annual_comb!C:C,C737,multi_cap_new_annual_comb!E:E,"average",multi_cap_new_annual_comb!F:F,"&gt;0")*SUMIFS(mi_calc!D:D,mi_calc!A:A,VLOOKUP(C737,mapping!$B$2:$C$18,2,0),mi_calc!B:B,F737,mi_calc!C:C,"average")/1000</f>
        <v>0</v>
      </c>
      <c r="I737">
        <f>SUMIFS(multi_cap_new_annual_comb!G:G,multi_cap_new_annual_comb!A:A,A737,multi_cap_new_annual_comb!B:B,B737,multi_cap_new_annual_comb!C:C,C737,multi_cap_new_annual_comb!E:E,"average",multi_cap_new_annual_comb!G:G,"&gt;0")*SUMIFS(mi_calc!D:D,mi_calc!A:A,VLOOKUP(C737,mapping!$B$2:$C$18,2,0),mi_calc!B:B,F737,mi_calc!C:C,"average")/1000</f>
        <v>0</v>
      </c>
    </row>
    <row r="738" spans="1:9">
      <c r="A738">
        <v>2025</v>
      </c>
      <c r="B738" t="s">
        <v>21</v>
      </c>
      <c r="C738" t="s">
        <v>10</v>
      </c>
      <c r="D738" t="str">
        <f>VLOOKUP(C738,mapping!$B$2:$D$18,3,0)</f>
        <v>-</v>
      </c>
      <c r="E738" t="s">
        <v>74</v>
      </c>
      <c r="F738" t="s">
        <v>45</v>
      </c>
      <c r="G738" t="s">
        <v>77</v>
      </c>
      <c r="H738">
        <f>SUMIFS(multi_cap_new_annual_comb!F:F,multi_cap_new_annual_comb!A:A,A738,multi_cap_new_annual_comb!B:B,B738,multi_cap_new_annual_comb!C:C,C738,multi_cap_new_annual_comb!E:E,"average",multi_cap_new_annual_comb!F:F,"&gt;0")*SUMIFS(mi_calc!D:D,mi_calc!A:A,VLOOKUP(C738,mapping!$B$2:$C$18,2,0),mi_calc!B:B,F738,mi_calc!C:C,"average")/1000</f>
        <v>0</v>
      </c>
      <c r="I738">
        <f>SUMIFS(multi_cap_new_annual_comb!G:G,multi_cap_new_annual_comb!A:A,A738,multi_cap_new_annual_comb!B:B,B738,multi_cap_new_annual_comb!C:C,C738,multi_cap_new_annual_comb!E:E,"average",multi_cap_new_annual_comb!G:G,"&gt;0")*SUMIFS(mi_calc!D:D,mi_calc!A:A,VLOOKUP(C738,mapping!$B$2:$C$18,2,0),mi_calc!B:B,F738,mi_calc!C:C,"average")/1000</f>
        <v>0</v>
      </c>
    </row>
    <row r="739" spans="1:9">
      <c r="A739">
        <v>2025</v>
      </c>
      <c r="B739" t="s">
        <v>21</v>
      </c>
      <c r="C739" t="s">
        <v>10</v>
      </c>
      <c r="D739" t="str">
        <f>VLOOKUP(C739,mapping!$B$2:$D$18,3,0)</f>
        <v>-</v>
      </c>
      <c r="E739" t="s">
        <v>74</v>
      </c>
      <c r="F739" t="s">
        <v>58</v>
      </c>
      <c r="G739" t="s">
        <v>77</v>
      </c>
      <c r="H739">
        <f>SUMIFS(multi_cap_new_annual_comb!F:F,multi_cap_new_annual_comb!A:A,A739,multi_cap_new_annual_comb!B:B,B739,multi_cap_new_annual_comb!C:C,C739,multi_cap_new_annual_comb!E:E,"average",multi_cap_new_annual_comb!F:F,"&gt;0")*SUMIFS(mi_calc!D:D,mi_calc!A:A,VLOOKUP(C739,mapping!$B$2:$C$18,2,0),mi_calc!B:B,F739,mi_calc!C:C,"average")/1000</f>
        <v>0</v>
      </c>
      <c r="I739">
        <f>SUMIFS(multi_cap_new_annual_comb!G:G,multi_cap_new_annual_comb!A:A,A739,multi_cap_new_annual_comb!B:B,B739,multi_cap_new_annual_comb!C:C,C739,multi_cap_new_annual_comb!E:E,"average",multi_cap_new_annual_comb!G:G,"&gt;0")*SUMIFS(mi_calc!D:D,mi_calc!A:A,VLOOKUP(C739,mapping!$B$2:$C$18,2,0),mi_calc!B:B,F739,mi_calc!C:C,"average")/1000</f>
        <v>0</v>
      </c>
    </row>
    <row r="740" spans="1:9">
      <c r="A740">
        <v>2025</v>
      </c>
      <c r="B740" t="s">
        <v>21</v>
      </c>
      <c r="C740" t="s">
        <v>10</v>
      </c>
      <c r="D740" t="str">
        <f>VLOOKUP(C740,mapping!$B$2:$D$18,3,0)</f>
        <v>-</v>
      </c>
      <c r="E740" t="s">
        <v>74</v>
      </c>
      <c r="F740" t="s">
        <v>53</v>
      </c>
      <c r="G740" t="s">
        <v>77</v>
      </c>
      <c r="H740">
        <f>SUMIFS(multi_cap_new_annual_comb!F:F,multi_cap_new_annual_comb!A:A,A740,multi_cap_new_annual_comb!B:B,B740,multi_cap_new_annual_comb!C:C,C740,multi_cap_new_annual_comb!E:E,"average",multi_cap_new_annual_comb!F:F,"&gt;0")*SUMIFS(mi_calc!D:D,mi_calc!A:A,VLOOKUP(C740,mapping!$B$2:$C$18,2,0),mi_calc!B:B,F740,mi_calc!C:C,"average")/1000</f>
        <v>0</v>
      </c>
      <c r="I740">
        <f>SUMIFS(multi_cap_new_annual_comb!G:G,multi_cap_new_annual_comb!A:A,A740,multi_cap_new_annual_comb!B:B,B740,multi_cap_new_annual_comb!C:C,C740,multi_cap_new_annual_comb!E:E,"average",multi_cap_new_annual_comb!G:G,"&gt;0")*SUMIFS(mi_calc!D:D,mi_calc!A:A,VLOOKUP(C740,mapping!$B$2:$C$18,2,0),mi_calc!B:B,F740,mi_calc!C:C,"average")/1000</f>
        <v>0</v>
      </c>
    </row>
    <row r="741" spans="1:9">
      <c r="A741">
        <v>2025</v>
      </c>
      <c r="B741" t="s">
        <v>21</v>
      </c>
      <c r="C741" t="s">
        <v>10</v>
      </c>
      <c r="D741" t="str">
        <f>VLOOKUP(C741,mapping!$B$2:$D$18,3,0)</f>
        <v>-</v>
      </c>
      <c r="E741" t="s">
        <v>74</v>
      </c>
      <c r="F741" t="s">
        <v>64</v>
      </c>
      <c r="G741" t="s">
        <v>77</v>
      </c>
      <c r="H741">
        <f>SUMIFS(multi_cap_new_annual_comb!F:F,multi_cap_new_annual_comb!A:A,A741,multi_cap_new_annual_comb!B:B,B741,multi_cap_new_annual_comb!C:C,C741,multi_cap_new_annual_comb!E:E,"average",multi_cap_new_annual_comb!F:F,"&gt;0")*SUMIFS(mi_calc!D:D,mi_calc!A:A,VLOOKUP(C741,mapping!$B$2:$C$18,2,0),mi_calc!B:B,F741,mi_calc!C:C,"average")/1000</f>
        <v>0</v>
      </c>
      <c r="I741">
        <f>SUMIFS(multi_cap_new_annual_comb!G:G,multi_cap_new_annual_comb!A:A,A741,multi_cap_new_annual_comb!B:B,B741,multi_cap_new_annual_comb!C:C,C741,multi_cap_new_annual_comb!E:E,"average",multi_cap_new_annual_comb!G:G,"&gt;0")*SUMIFS(mi_calc!D:D,mi_calc!A:A,VLOOKUP(C741,mapping!$B$2:$C$18,2,0),mi_calc!B:B,F741,mi_calc!C:C,"average")/1000</f>
        <v>0</v>
      </c>
    </row>
    <row r="742" spans="1:9">
      <c r="A742">
        <v>2025</v>
      </c>
      <c r="B742" t="s">
        <v>21</v>
      </c>
      <c r="C742" t="s">
        <v>10</v>
      </c>
      <c r="D742" t="str">
        <f>VLOOKUP(C742,mapping!$B$2:$D$18,3,0)</f>
        <v>-</v>
      </c>
      <c r="E742" t="s">
        <v>74</v>
      </c>
      <c r="F742" t="s">
        <v>49</v>
      </c>
      <c r="G742" t="s">
        <v>77</v>
      </c>
      <c r="H742">
        <f>SUMIFS(multi_cap_new_annual_comb!F:F,multi_cap_new_annual_comb!A:A,A742,multi_cap_new_annual_comb!B:B,B742,multi_cap_new_annual_comb!C:C,C742,multi_cap_new_annual_comb!E:E,"average",multi_cap_new_annual_comb!F:F,"&gt;0")*SUMIFS(mi_calc!D:D,mi_calc!A:A,VLOOKUP(C742,mapping!$B$2:$C$18,2,0),mi_calc!B:B,F742,mi_calc!C:C,"average")/1000</f>
        <v>0</v>
      </c>
      <c r="I742">
        <f>SUMIFS(multi_cap_new_annual_comb!G:G,multi_cap_new_annual_comb!A:A,A742,multi_cap_new_annual_comb!B:B,B742,multi_cap_new_annual_comb!C:C,C742,multi_cap_new_annual_comb!E:E,"average",multi_cap_new_annual_comb!G:G,"&gt;0")*SUMIFS(mi_calc!D:D,mi_calc!A:A,VLOOKUP(C742,mapping!$B$2:$C$18,2,0),mi_calc!B:B,F742,mi_calc!C:C,"average")/1000</f>
        <v>0</v>
      </c>
    </row>
    <row r="743" spans="1:9">
      <c r="A743">
        <v>2025</v>
      </c>
      <c r="B743" t="s">
        <v>21</v>
      </c>
      <c r="C743" t="s">
        <v>10</v>
      </c>
      <c r="D743" t="str">
        <f>VLOOKUP(C743,mapping!$B$2:$D$18,3,0)</f>
        <v>-</v>
      </c>
      <c r="E743" t="s">
        <v>74</v>
      </c>
      <c r="F743" t="s">
        <v>65</v>
      </c>
      <c r="G743" t="s">
        <v>77</v>
      </c>
      <c r="H743">
        <f>SUMIFS(multi_cap_new_annual_comb!F:F,multi_cap_new_annual_comb!A:A,A743,multi_cap_new_annual_comb!B:B,B743,multi_cap_new_annual_comb!C:C,C743,multi_cap_new_annual_comb!E:E,"average",multi_cap_new_annual_comb!F:F,"&gt;0")*SUMIFS(mi_calc!D:D,mi_calc!A:A,VLOOKUP(C743,mapping!$B$2:$C$18,2,0),mi_calc!B:B,F743,mi_calc!C:C,"average")/1000</f>
        <v>0</v>
      </c>
      <c r="I743">
        <f>SUMIFS(multi_cap_new_annual_comb!G:G,multi_cap_new_annual_comb!A:A,A743,multi_cap_new_annual_comb!B:B,B743,multi_cap_new_annual_comb!C:C,C743,multi_cap_new_annual_comb!E:E,"average",multi_cap_new_annual_comb!G:G,"&gt;0")*SUMIFS(mi_calc!D:D,mi_calc!A:A,VLOOKUP(C743,mapping!$B$2:$C$18,2,0),mi_calc!B:B,F743,mi_calc!C:C,"average")/1000</f>
        <v>0</v>
      </c>
    </row>
    <row r="744" spans="1:9">
      <c r="A744">
        <v>2025</v>
      </c>
      <c r="B744" t="s">
        <v>21</v>
      </c>
      <c r="C744" t="s">
        <v>10</v>
      </c>
      <c r="D744" t="str">
        <f>VLOOKUP(C744,mapping!$B$2:$D$18,3,0)</f>
        <v>-</v>
      </c>
      <c r="E744" t="s">
        <v>74</v>
      </c>
      <c r="F744" t="s">
        <v>68</v>
      </c>
      <c r="G744" t="s">
        <v>77</v>
      </c>
      <c r="H744">
        <f>SUMIFS(multi_cap_new_annual_comb!F:F,multi_cap_new_annual_comb!A:A,A744,multi_cap_new_annual_comb!B:B,B744,multi_cap_new_annual_comb!C:C,C744,multi_cap_new_annual_comb!E:E,"average",multi_cap_new_annual_comb!F:F,"&gt;0")*SUMIFS(mi_calc!D:D,mi_calc!A:A,VLOOKUP(C744,mapping!$B$2:$C$18,2,0),mi_calc!B:B,F744,mi_calc!C:C,"average")/1000</f>
        <v>0</v>
      </c>
      <c r="I744">
        <f>SUMIFS(multi_cap_new_annual_comb!G:G,multi_cap_new_annual_comb!A:A,A744,multi_cap_new_annual_comb!B:B,B744,multi_cap_new_annual_comb!C:C,C744,multi_cap_new_annual_comb!E:E,"average",multi_cap_new_annual_comb!G:G,"&gt;0")*SUMIFS(mi_calc!D:D,mi_calc!A:A,VLOOKUP(C744,mapping!$B$2:$C$18,2,0),mi_calc!B:B,F744,mi_calc!C:C,"average")/1000</f>
        <v>0</v>
      </c>
    </row>
    <row r="745" spans="1:9">
      <c r="A745">
        <v>2025</v>
      </c>
      <c r="B745" t="s">
        <v>21</v>
      </c>
      <c r="C745" t="s">
        <v>10</v>
      </c>
      <c r="D745" t="str">
        <f>VLOOKUP(C745,mapping!$B$2:$D$18,3,0)</f>
        <v>-</v>
      </c>
      <c r="E745" t="s">
        <v>74</v>
      </c>
      <c r="F745" t="s">
        <v>57</v>
      </c>
      <c r="G745" t="s">
        <v>77</v>
      </c>
      <c r="H745">
        <f>SUMIFS(multi_cap_new_annual_comb!F:F,multi_cap_new_annual_comb!A:A,A745,multi_cap_new_annual_comb!B:B,B745,multi_cap_new_annual_comb!C:C,C745,multi_cap_new_annual_comb!E:E,"average",multi_cap_new_annual_comb!F:F,"&gt;0")*SUMIFS(mi_calc!D:D,mi_calc!A:A,VLOOKUP(C745,mapping!$B$2:$C$18,2,0),mi_calc!B:B,F745,mi_calc!C:C,"average")/1000</f>
        <v>0</v>
      </c>
      <c r="I745">
        <f>SUMIFS(multi_cap_new_annual_comb!G:G,multi_cap_new_annual_comb!A:A,A745,multi_cap_new_annual_comb!B:B,B745,multi_cap_new_annual_comb!C:C,C745,multi_cap_new_annual_comb!E:E,"average",multi_cap_new_annual_comb!G:G,"&gt;0")*SUMIFS(mi_calc!D:D,mi_calc!A:A,VLOOKUP(C745,mapping!$B$2:$C$18,2,0),mi_calc!B:B,F745,mi_calc!C:C,"average")/1000</f>
        <v>0</v>
      </c>
    </row>
    <row r="746" spans="1:9">
      <c r="A746">
        <v>2025</v>
      </c>
      <c r="B746" t="s">
        <v>33</v>
      </c>
      <c r="C746" t="s">
        <v>10</v>
      </c>
      <c r="D746" t="str">
        <f>VLOOKUP(C746,mapping!$B$2:$D$18,3,0)</f>
        <v>-</v>
      </c>
      <c r="E746" t="s">
        <v>74</v>
      </c>
      <c r="F746" t="s">
        <v>51</v>
      </c>
      <c r="G746" t="s">
        <v>77</v>
      </c>
      <c r="H746">
        <f>SUMIFS(multi_cap_new_annual_comb!F:F,multi_cap_new_annual_comb!A:A,A746,multi_cap_new_annual_comb!B:B,B746,multi_cap_new_annual_comb!C:C,C746,multi_cap_new_annual_comb!E:E,"average",multi_cap_new_annual_comb!F:F,"&gt;0")*SUMIFS(mi_calc!D:D,mi_calc!A:A,VLOOKUP(C746,mapping!$B$2:$C$18,2,0),mi_calc!B:B,F746,mi_calc!C:C,"average")/1000</f>
        <v>0</v>
      </c>
      <c r="I746">
        <f>SUMIFS(multi_cap_new_annual_comb!G:G,multi_cap_new_annual_comb!A:A,A746,multi_cap_new_annual_comb!B:B,B746,multi_cap_new_annual_comb!C:C,C746,multi_cap_new_annual_comb!E:E,"average",multi_cap_new_annual_comb!G:G,"&gt;0")*SUMIFS(mi_calc!D:D,mi_calc!A:A,VLOOKUP(C746,mapping!$B$2:$C$18,2,0),mi_calc!B:B,F746,mi_calc!C:C,"average")/1000</f>
        <v>0</v>
      </c>
    </row>
    <row r="747" spans="1:9">
      <c r="A747">
        <v>2025</v>
      </c>
      <c r="B747" t="s">
        <v>33</v>
      </c>
      <c r="C747" t="s">
        <v>10</v>
      </c>
      <c r="D747" t="str">
        <f>VLOOKUP(C747,mapping!$B$2:$D$18,3,0)</f>
        <v>-</v>
      </c>
      <c r="E747" t="s">
        <v>74</v>
      </c>
      <c r="F747" t="s">
        <v>66</v>
      </c>
      <c r="G747" t="s">
        <v>77</v>
      </c>
      <c r="H747">
        <f>SUMIFS(multi_cap_new_annual_comb!F:F,multi_cap_new_annual_comb!A:A,A747,multi_cap_new_annual_comb!B:B,B747,multi_cap_new_annual_comb!C:C,C747,multi_cap_new_annual_comb!E:E,"average",multi_cap_new_annual_comb!F:F,"&gt;0")*SUMIFS(mi_calc!D:D,mi_calc!A:A,VLOOKUP(C747,mapping!$B$2:$C$18,2,0),mi_calc!B:B,F747,mi_calc!C:C,"average")/1000</f>
        <v>0</v>
      </c>
      <c r="I747">
        <f>SUMIFS(multi_cap_new_annual_comb!G:G,multi_cap_new_annual_comb!A:A,A747,multi_cap_new_annual_comb!B:B,B747,multi_cap_new_annual_comb!C:C,C747,multi_cap_new_annual_comb!E:E,"average",multi_cap_new_annual_comb!G:G,"&gt;0")*SUMIFS(mi_calc!D:D,mi_calc!A:A,VLOOKUP(C747,mapping!$B$2:$C$18,2,0),mi_calc!B:B,F747,mi_calc!C:C,"average")/1000</f>
        <v>0</v>
      </c>
    </row>
    <row r="748" spans="1:9">
      <c r="A748">
        <v>2025</v>
      </c>
      <c r="B748" t="s">
        <v>33</v>
      </c>
      <c r="C748" t="s">
        <v>10</v>
      </c>
      <c r="D748" t="str">
        <f>VLOOKUP(C748,mapping!$B$2:$D$18,3,0)</f>
        <v>-</v>
      </c>
      <c r="E748" t="s">
        <v>74</v>
      </c>
      <c r="F748" t="s">
        <v>54</v>
      </c>
      <c r="G748" t="s">
        <v>77</v>
      </c>
      <c r="H748">
        <f>SUMIFS(multi_cap_new_annual_comb!F:F,multi_cap_new_annual_comb!A:A,A748,multi_cap_new_annual_comb!B:B,B748,multi_cap_new_annual_comb!C:C,C748,multi_cap_new_annual_comb!E:E,"average",multi_cap_new_annual_comb!F:F,"&gt;0")*SUMIFS(mi_calc!D:D,mi_calc!A:A,VLOOKUP(C748,mapping!$B$2:$C$18,2,0),mi_calc!B:B,F748,mi_calc!C:C,"average")/1000</f>
        <v>0</v>
      </c>
      <c r="I748">
        <f>SUMIFS(multi_cap_new_annual_comb!G:G,multi_cap_new_annual_comb!A:A,A748,multi_cap_new_annual_comb!B:B,B748,multi_cap_new_annual_comb!C:C,C748,multi_cap_new_annual_comb!E:E,"average",multi_cap_new_annual_comb!G:G,"&gt;0")*SUMIFS(mi_calc!D:D,mi_calc!A:A,VLOOKUP(C748,mapping!$B$2:$C$18,2,0),mi_calc!B:B,F748,mi_calc!C:C,"average")/1000</f>
        <v>0</v>
      </c>
    </row>
    <row r="749" spans="1:9">
      <c r="A749">
        <v>2025</v>
      </c>
      <c r="B749" t="s">
        <v>33</v>
      </c>
      <c r="C749" t="s">
        <v>10</v>
      </c>
      <c r="D749" t="str">
        <f>VLOOKUP(C749,mapping!$B$2:$D$18,3,0)</f>
        <v>-</v>
      </c>
      <c r="E749" t="s">
        <v>74</v>
      </c>
      <c r="F749" t="s">
        <v>46</v>
      </c>
      <c r="G749" t="s">
        <v>77</v>
      </c>
      <c r="H749">
        <f>SUMIFS(multi_cap_new_annual_comb!F:F,multi_cap_new_annual_comb!A:A,A749,multi_cap_new_annual_comb!B:B,B749,multi_cap_new_annual_comb!C:C,C749,multi_cap_new_annual_comb!E:E,"average",multi_cap_new_annual_comb!F:F,"&gt;0")*SUMIFS(mi_calc!D:D,mi_calc!A:A,VLOOKUP(C749,mapping!$B$2:$C$18,2,0),mi_calc!B:B,F749,mi_calc!C:C,"average")/1000</f>
        <v>0</v>
      </c>
      <c r="I749">
        <f>SUMIFS(multi_cap_new_annual_comb!G:G,multi_cap_new_annual_comb!A:A,A749,multi_cap_new_annual_comb!B:B,B749,multi_cap_new_annual_comb!C:C,C749,multi_cap_new_annual_comb!E:E,"average",multi_cap_new_annual_comb!G:G,"&gt;0")*SUMIFS(mi_calc!D:D,mi_calc!A:A,VLOOKUP(C749,mapping!$B$2:$C$18,2,0),mi_calc!B:B,F749,mi_calc!C:C,"average")/1000</f>
        <v>0</v>
      </c>
    </row>
    <row r="750" spans="1:9">
      <c r="A750">
        <v>2025</v>
      </c>
      <c r="B750" t="s">
        <v>33</v>
      </c>
      <c r="C750" t="s">
        <v>10</v>
      </c>
      <c r="D750" t="str">
        <f>VLOOKUP(C750,mapping!$B$2:$D$18,3,0)</f>
        <v>-</v>
      </c>
      <c r="E750" t="s">
        <v>74</v>
      </c>
      <c r="F750" t="s">
        <v>50</v>
      </c>
      <c r="G750" t="s">
        <v>77</v>
      </c>
      <c r="H750">
        <f>SUMIFS(multi_cap_new_annual_comb!F:F,multi_cap_new_annual_comb!A:A,A750,multi_cap_new_annual_comb!B:B,B750,multi_cap_new_annual_comb!C:C,C750,multi_cap_new_annual_comb!E:E,"average",multi_cap_new_annual_comb!F:F,"&gt;0")*SUMIFS(mi_calc!D:D,mi_calc!A:A,VLOOKUP(C750,mapping!$B$2:$C$18,2,0),mi_calc!B:B,F750,mi_calc!C:C,"average")/1000</f>
        <v>0</v>
      </c>
      <c r="I750">
        <f>SUMIFS(multi_cap_new_annual_comb!G:G,multi_cap_new_annual_comb!A:A,A750,multi_cap_new_annual_comb!B:B,B750,multi_cap_new_annual_comb!C:C,C750,multi_cap_new_annual_comb!E:E,"average",multi_cap_new_annual_comb!G:G,"&gt;0")*SUMIFS(mi_calc!D:D,mi_calc!A:A,VLOOKUP(C750,mapping!$B$2:$C$18,2,0),mi_calc!B:B,F750,mi_calc!C:C,"average")/1000</f>
        <v>0</v>
      </c>
    </row>
    <row r="751" spans="1:9">
      <c r="A751">
        <v>2025</v>
      </c>
      <c r="B751" t="s">
        <v>33</v>
      </c>
      <c r="C751" t="s">
        <v>10</v>
      </c>
      <c r="D751" t="str">
        <f>VLOOKUP(C751,mapping!$B$2:$D$18,3,0)</f>
        <v>-</v>
      </c>
      <c r="E751" t="s">
        <v>74</v>
      </c>
      <c r="F751" t="s">
        <v>61</v>
      </c>
      <c r="G751" t="s">
        <v>77</v>
      </c>
      <c r="H751">
        <f>SUMIFS(multi_cap_new_annual_comb!F:F,multi_cap_new_annual_comb!A:A,A751,multi_cap_new_annual_comb!B:B,B751,multi_cap_new_annual_comb!C:C,C751,multi_cap_new_annual_comb!E:E,"average",multi_cap_new_annual_comb!F:F,"&gt;0")*SUMIFS(mi_calc!D:D,mi_calc!A:A,VLOOKUP(C751,mapping!$B$2:$C$18,2,0),mi_calc!B:B,F751,mi_calc!C:C,"average")/1000</f>
        <v>0</v>
      </c>
      <c r="I751">
        <f>SUMIFS(multi_cap_new_annual_comb!G:G,multi_cap_new_annual_comb!A:A,A751,multi_cap_new_annual_comb!B:B,B751,multi_cap_new_annual_comb!C:C,C751,multi_cap_new_annual_comb!E:E,"average",multi_cap_new_annual_comb!G:G,"&gt;0")*SUMIFS(mi_calc!D:D,mi_calc!A:A,VLOOKUP(C751,mapping!$B$2:$C$18,2,0),mi_calc!B:B,F751,mi_calc!C:C,"average")/1000</f>
        <v>0</v>
      </c>
    </row>
    <row r="752" spans="1:9">
      <c r="A752">
        <v>2025</v>
      </c>
      <c r="B752" t="s">
        <v>33</v>
      </c>
      <c r="C752" t="s">
        <v>10</v>
      </c>
      <c r="D752" t="str">
        <f>VLOOKUP(C752,mapping!$B$2:$D$18,3,0)</f>
        <v>-</v>
      </c>
      <c r="E752" t="s">
        <v>74</v>
      </c>
      <c r="F752" t="s">
        <v>67</v>
      </c>
      <c r="G752" t="s">
        <v>77</v>
      </c>
      <c r="H752">
        <f>SUMIFS(multi_cap_new_annual_comb!F:F,multi_cap_new_annual_comb!A:A,A752,multi_cap_new_annual_comb!B:B,B752,multi_cap_new_annual_comb!C:C,C752,multi_cap_new_annual_comb!E:E,"average",multi_cap_new_annual_comb!F:F,"&gt;0")*SUMIFS(mi_calc!D:D,mi_calc!A:A,VLOOKUP(C752,mapping!$B$2:$C$18,2,0),mi_calc!B:B,F752,mi_calc!C:C,"average")/1000</f>
        <v>0</v>
      </c>
      <c r="I752">
        <f>SUMIFS(multi_cap_new_annual_comb!G:G,multi_cap_new_annual_comb!A:A,A752,multi_cap_new_annual_comb!B:B,B752,multi_cap_new_annual_comb!C:C,C752,multi_cap_new_annual_comb!E:E,"average",multi_cap_new_annual_comb!G:G,"&gt;0")*SUMIFS(mi_calc!D:D,mi_calc!A:A,VLOOKUP(C752,mapping!$B$2:$C$18,2,0),mi_calc!B:B,F752,mi_calc!C:C,"average")/1000</f>
        <v>0</v>
      </c>
    </row>
    <row r="753" spans="1:9">
      <c r="A753">
        <v>2025</v>
      </c>
      <c r="B753" t="s">
        <v>33</v>
      </c>
      <c r="C753" t="s">
        <v>10</v>
      </c>
      <c r="D753" t="str">
        <f>VLOOKUP(C753,mapping!$B$2:$D$18,3,0)</f>
        <v>-</v>
      </c>
      <c r="E753" t="s">
        <v>74</v>
      </c>
      <c r="F753" t="s">
        <v>52</v>
      </c>
      <c r="G753" t="s">
        <v>77</v>
      </c>
      <c r="H753">
        <f>SUMIFS(multi_cap_new_annual_comb!F:F,multi_cap_new_annual_comb!A:A,A753,multi_cap_new_annual_comb!B:B,B753,multi_cap_new_annual_comb!C:C,C753,multi_cap_new_annual_comb!E:E,"average",multi_cap_new_annual_comb!F:F,"&gt;0")*SUMIFS(mi_calc!D:D,mi_calc!A:A,VLOOKUP(C753,mapping!$B$2:$C$18,2,0),mi_calc!B:B,F753,mi_calc!C:C,"average")/1000</f>
        <v>0</v>
      </c>
      <c r="I753">
        <f>SUMIFS(multi_cap_new_annual_comb!G:G,multi_cap_new_annual_comb!A:A,A753,multi_cap_new_annual_comb!B:B,B753,multi_cap_new_annual_comb!C:C,C753,multi_cap_new_annual_comb!E:E,"average",multi_cap_new_annual_comb!G:G,"&gt;0")*SUMIFS(mi_calc!D:D,mi_calc!A:A,VLOOKUP(C753,mapping!$B$2:$C$18,2,0),mi_calc!B:B,F753,mi_calc!C:C,"average")/1000</f>
        <v>0</v>
      </c>
    </row>
    <row r="754" spans="1:9">
      <c r="A754">
        <v>2025</v>
      </c>
      <c r="B754" t="s">
        <v>33</v>
      </c>
      <c r="C754" t="s">
        <v>10</v>
      </c>
      <c r="D754" t="str">
        <f>VLOOKUP(C754,mapping!$B$2:$D$18,3,0)</f>
        <v>-</v>
      </c>
      <c r="E754" t="s">
        <v>74</v>
      </c>
      <c r="F754" t="s">
        <v>56</v>
      </c>
      <c r="G754" t="s">
        <v>77</v>
      </c>
      <c r="H754">
        <f>SUMIFS(multi_cap_new_annual_comb!F:F,multi_cap_new_annual_comb!A:A,A754,multi_cap_new_annual_comb!B:B,B754,multi_cap_new_annual_comb!C:C,C754,multi_cap_new_annual_comb!E:E,"average",multi_cap_new_annual_comb!F:F,"&gt;0")*SUMIFS(mi_calc!D:D,mi_calc!A:A,VLOOKUP(C754,mapping!$B$2:$C$18,2,0),mi_calc!B:B,F754,mi_calc!C:C,"average")/1000</f>
        <v>0</v>
      </c>
      <c r="I754">
        <f>SUMIFS(multi_cap_new_annual_comb!G:G,multi_cap_new_annual_comb!A:A,A754,multi_cap_new_annual_comb!B:B,B754,multi_cap_new_annual_comb!C:C,C754,multi_cap_new_annual_comb!E:E,"average",multi_cap_new_annual_comb!G:G,"&gt;0")*SUMIFS(mi_calc!D:D,mi_calc!A:A,VLOOKUP(C754,mapping!$B$2:$C$18,2,0),mi_calc!B:B,F754,mi_calc!C:C,"average")/1000</f>
        <v>0</v>
      </c>
    </row>
    <row r="755" spans="1:9">
      <c r="A755">
        <v>2025</v>
      </c>
      <c r="B755" t="s">
        <v>33</v>
      </c>
      <c r="C755" t="s">
        <v>10</v>
      </c>
      <c r="D755" t="str">
        <f>VLOOKUP(C755,mapping!$B$2:$D$18,3,0)</f>
        <v>-</v>
      </c>
      <c r="E755" t="s">
        <v>74</v>
      </c>
      <c r="F755" t="s">
        <v>59</v>
      </c>
      <c r="G755" t="s">
        <v>77</v>
      </c>
      <c r="H755">
        <f>SUMIFS(multi_cap_new_annual_comb!F:F,multi_cap_new_annual_comb!A:A,A755,multi_cap_new_annual_comb!B:B,B755,multi_cap_new_annual_comb!C:C,C755,multi_cap_new_annual_comb!E:E,"average",multi_cap_new_annual_comb!F:F,"&gt;0")*SUMIFS(mi_calc!D:D,mi_calc!A:A,VLOOKUP(C755,mapping!$B$2:$C$18,2,0),mi_calc!B:B,F755,mi_calc!C:C,"average")/1000</f>
        <v>0</v>
      </c>
      <c r="I755">
        <f>SUMIFS(multi_cap_new_annual_comb!G:G,multi_cap_new_annual_comb!A:A,A755,multi_cap_new_annual_comb!B:B,B755,multi_cap_new_annual_comb!C:C,C755,multi_cap_new_annual_comb!E:E,"average",multi_cap_new_annual_comb!G:G,"&gt;0")*SUMIFS(mi_calc!D:D,mi_calc!A:A,VLOOKUP(C755,mapping!$B$2:$C$18,2,0),mi_calc!B:B,F755,mi_calc!C:C,"average")/1000</f>
        <v>0</v>
      </c>
    </row>
    <row r="756" spans="1:9">
      <c r="A756">
        <v>2025</v>
      </c>
      <c r="B756" t="s">
        <v>33</v>
      </c>
      <c r="C756" t="s">
        <v>10</v>
      </c>
      <c r="D756" t="str">
        <f>VLOOKUP(C756,mapping!$B$2:$D$18,3,0)</f>
        <v>-</v>
      </c>
      <c r="E756" t="s">
        <v>74</v>
      </c>
      <c r="F756" t="s">
        <v>55</v>
      </c>
      <c r="G756" t="s">
        <v>77</v>
      </c>
      <c r="H756">
        <f>SUMIFS(multi_cap_new_annual_comb!F:F,multi_cap_new_annual_comb!A:A,A756,multi_cap_new_annual_comb!B:B,B756,multi_cap_new_annual_comb!C:C,C756,multi_cap_new_annual_comb!E:E,"average",multi_cap_new_annual_comb!F:F,"&gt;0")*SUMIFS(mi_calc!D:D,mi_calc!A:A,VLOOKUP(C756,mapping!$B$2:$C$18,2,0),mi_calc!B:B,F756,mi_calc!C:C,"average")/1000</f>
        <v>0</v>
      </c>
      <c r="I756">
        <f>SUMIFS(multi_cap_new_annual_comb!G:G,multi_cap_new_annual_comb!A:A,A756,multi_cap_new_annual_comb!B:B,B756,multi_cap_new_annual_comb!C:C,C756,multi_cap_new_annual_comb!E:E,"average",multi_cap_new_annual_comb!G:G,"&gt;0")*SUMIFS(mi_calc!D:D,mi_calc!A:A,VLOOKUP(C756,mapping!$B$2:$C$18,2,0),mi_calc!B:B,F756,mi_calc!C:C,"average")/1000</f>
        <v>0</v>
      </c>
    </row>
    <row r="757" spans="1:9">
      <c r="A757">
        <v>2025</v>
      </c>
      <c r="B757" t="s">
        <v>33</v>
      </c>
      <c r="C757" t="s">
        <v>10</v>
      </c>
      <c r="D757" t="str">
        <f>VLOOKUP(C757,mapping!$B$2:$D$18,3,0)</f>
        <v>-</v>
      </c>
      <c r="E757" t="s">
        <v>74</v>
      </c>
      <c r="F757" t="s">
        <v>47</v>
      </c>
      <c r="G757" t="s">
        <v>77</v>
      </c>
      <c r="H757">
        <f>SUMIFS(multi_cap_new_annual_comb!F:F,multi_cap_new_annual_comb!A:A,A757,multi_cap_new_annual_comb!B:B,B757,multi_cap_new_annual_comb!C:C,C757,multi_cap_new_annual_comb!E:E,"average",multi_cap_new_annual_comb!F:F,"&gt;0")*SUMIFS(mi_calc!D:D,mi_calc!A:A,VLOOKUP(C757,mapping!$B$2:$C$18,2,0),mi_calc!B:B,F757,mi_calc!C:C,"average")/1000</f>
        <v>0</v>
      </c>
      <c r="I757">
        <f>SUMIFS(multi_cap_new_annual_comb!G:G,multi_cap_new_annual_comb!A:A,A757,multi_cap_new_annual_comb!B:B,B757,multi_cap_new_annual_comb!C:C,C757,multi_cap_new_annual_comb!E:E,"average",multi_cap_new_annual_comb!G:G,"&gt;0")*SUMIFS(mi_calc!D:D,mi_calc!A:A,VLOOKUP(C757,mapping!$B$2:$C$18,2,0),mi_calc!B:B,F757,mi_calc!C:C,"average")/1000</f>
        <v>0</v>
      </c>
    </row>
    <row r="758" spans="1:9">
      <c r="A758">
        <v>2025</v>
      </c>
      <c r="B758" t="s">
        <v>33</v>
      </c>
      <c r="C758" t="s">
        <v>10</v>
      </c>
      <c r="D758" t="str">
        <f>VLOOKUP(C758,mapping!$B$2:$D$18,3,0)</f>
        <v>-</v>
      </c>
      <c r="E758" t="s">
        <v>74</v>
      </c>
      <c r="F758" t="s">
        <v>60</v>
      </c>
      <c r="G758" t="s">
        <v>77</v>
      </c>
      <c r="H758">
        <f>SUMIFS(multi_cap_new_annual_comb!F:F,multi_cap_new_annual_comb!A:A,A758,multi_cap_new_annual_comb!B:B,B758,multi_cap_new_annual_comb!C:C,C758,multi_cap_new_annual_comb!E:E,"average",multi_cap_new_annual_comb!F:F,"&gt;0")*SUMIFS(mi_calc!D:D,mi_calc!A:A,VLOOKUP(C758,mapping!$B$2:$C$18,2,0),mi_calc!B:B,F758,mi_calc!C:C,"average")/1000</f>
        <v>0</v>
      </c>
      <c r="I758">
        <f>SUMIFS(multi_cap_new_annual_comb!G:G,multi_cap_new_annual_comb!A:A,A758,multi_cap_new_annual_comb!B:B,B758,multi_cap_new_annual_comb!C:C,C758,multi_cap_new_annual_comb!E:E,"average",multi_cap_new_annual_comb!G:G,"&gt;0")*SUMIFS(mi_calc!D:D,mi_calc!A:A,VLOOKUP(C758,mapping!$B$2:$C$18,2,0),mi_calc!B:B,F758,mi_calc!C:C,"average")/1000</f>
        <v>0</v>
      </c>
    </row>
    <row r="759" spans="1:9">
      <c r="A759">
        <v>2025</v>
      </c>
      <c r="B759" t="s">
        <v>33</v>
      </c>
      <c r="C759" t="s">
        <v>10</v>
      </c>
      <c r="D759" t="str">
        <f>VLOOKUP(C759,mapping!$B$2:$D$18,3,0)</f>
        <v>-</v>
      </c>
      <c r="E759" t="s">
        <v>74</v>
      </c>
      <c r="F759" t="s">
        <v>48</v>
      </c>
      <c r="G759" t="s">
        <v>77</v>
      </c>
      <c r="H759">
        <f>SUMIFS(multi_cap_new_annual_comb!F:F,multi_cap_new_annual_comb!A:A,A759,multi_cap_new_annual_comb!B:B,B759,multi_cap_new_annual_comb!C:C,C759,multi_cap_new_annual_comb!E:E,"average",multi_cap_new_annual_comb!F:F,"&gt;0")*SUMIFS(mi_calc!D:D,mi_calc!A:A,VLOOKUP(C759,mapping!$B$2:$C$18,2,0),mi_calc!B:B,F759,mi_calc!C:C,"average")/1000</f>
        <v>0</v>
      </c>
      <c r="I759">
        <f>SUMIFS(multi_cap_new_annual_comb!G:G,multi_cap_new_annual_comb!A:A,A759,multi_cap_new_annual_comb!B:B,B759,multi_cap_new_annual_comb!C:C,C759,multi_cap_new_annual_comb!E:E,"average",multi_cap_new_annual_comb!G:G,"&gt;0")*SUMIFS(mi_calc!D:D,mi_calc!A:A,VLOOKUP(C759,mapping!$B$2:$C$18,2,0),mi_calc!B:B,F759,mi_calc!C:C,"average")/1000</f>
        <v>0</v>
      </c>
    </row>
    <row r="760" spans="1:9">
      <c r="A760">
        <v>2025</v>
      </c>
      <c r="B760" t="s">
        <v>33</v>
      </c>
      <c r="C760" t="s">
        <v>10</v>
      </c>
      <c r="D760" t="str">
        <f>VLOOKUP(C760,mapping!$B$2:$D$18,3,0)</f>
        <v>-</v>
      </c>
      <c r="E760" t="s">
        <v>74</v>
      </c>
      <c r="F760" t="s">
        <v>62</v>
      </c>
      <c r="G760" t="s">
        <v>77</v>
      </c>
      <c r="H760">
        <f>SUMIFS(multi_cap_new_annual_comb!F:F,multi_cap_new_annual_comb!A:A,A760,multi_cap_new_annual_comb!B:B,B760,multi_cap_new_annual_comb!C:C,C760,multi_cap_new_annual_comb!E:E,"average",multi_cap_new_annual_comb!F:F,"&gt;0")*SUMIFS(mi_calc!D:D,mi_calc!A:A,VLOOKUP(C760,mapping!$B$2:$C$18,2,0),mi_calc!B:B,F760,mi_calc!C:C,"average")/1000</f>
        <v>0</v>
      </c>
      <c r="I760">
        <f>SUMIFS(multi_cap_new_annual_comb!G:G,multi_cap_new_annual_comb!A:A,A760,multi_cap_new_annual_comb!B:B,B760,multi_cap_new_annual_comb!C:C,C760,multi_cap_new_annual_comb!E:E,"average",multi_cap_new_annual_comb!G:G,"&gt;0")*SUMIFS(mi_calc!D:D,mi_calc!A:A,VLOOKUP(C760,mapping!$B$2:$C$18,2,0),mi_calc!B:B,F760,mi_calc!C:C,"average")/1000</f>
        <v>0</v>
      </c>
    </row>
    <row r="761" spans="1:9">
      <c r="A761">
        <v>2025</v>
      </c>
      <c r="B761" t="s">
        <v>33</v>
      </c>
      <c r="C761" t="s">
        <v>10</v>
      </c>
      <c r="D761" t="str">
        <f>VLOOKUP(C761,mapping!$B$2:$D$18,3,0)</f>
        <v>-</v>
      </c>
      <c r="E761" t="s">
        <v>74</v>
      </c>
      <c r="F761" t="s">
        <v>63</v>
      </c>
      <c r="G761" t="s">
        <v>77</v>
      </c>
      <c r="H761">
        <f>SUMIFS(multi_cap_new_annual_comb!F:F,multi_cap_new_annual_comb!A:A,A761,multi_cap_new_annual_comb!B:B,B761,multi_cap_new_annual_comb!C:C,C761,multi_cap_new_annual_comb!E:E,"average",multi_cap_new_annual_comb!F:F,"&gt;0")*SUMIFS(mi_calc!D:D,mi_calc!A:A,VLOOKUP(C761,mapping!$B$2:$C$18,2,0),mi_calc!B:B,F761,mi_calc!C:C,"average")/1000</f>
        <v>0</v>
      </c>
      <c r="I761">
        <f>SUMIFS(multi_cap_new_annual_comb!G:G,multi_cap_new_annual_comb!A:A,A761,multi_cap_new_annual_comb!B:B,B761,multi_cap_new_annual_comb!C:C,C761,multi_cap_new_annual_comb!E:E,"average",multi_cap_new_annual_comb!G:G,"&gt;0")*SUMIFS(mi_calc!D:D,mi_calc!A:A,VLOOKUP(C761,mapping!$B$2:$C$18,2,0),mi_calc!B:B,F761,mi_calc!C:C,"average")/1000</f>
        <v>0</v>
      </c>
    </row>
    <row r="762" spans="1:9">
      <c r="A762">
        <v>2025</v>
      </c>
      <c r="B762" t="s">
        <v>33</v>
      </c>
      <c r="C762" t="s">
        <v>10</v>
      </c>
      <c r="D762" t="str">
        <f>VLOOKUP(C762,mapping!$B$2:$D$18,3,0)</f>
        <v>-</v>
      </c>
      <c r="E762" t="s">
        <v>74</v>
      </c>
      <c r="F762" t="s">
        <v>45</v>
      </c>
      <c r="G762" t="s">
        <v>77</v>
      </c>
      <c r="H762">
        <f>SUMIFS(multi_cap_new_annual_comb!F:F,multi_cap_new_annual_comb!A:A,A762,multi_cap_new_annual_comb!B:B,B762,multi_cap_new_annual_comb!C:C,C762,multi_cap_new_annual_comb!E:E,"average",multi_cap_new_annual_comb!F:F,"&gt;0")*SUMIFS(mi_calc!D:D,mi_calc!A:A,VLOOKUP(C762,mapping!$B$2:$C$18,2,0),mi_calc!B:B,F762,mi_calc!C:C,"average")/1000</f>
        <v>0</v>
      </c>
      <c r="I762">
        <f>SUMIFS(multi_cap_new_annual_comb!G:G,multi_cap_new_annual_comb!A:A,A762,multi_cap_new_annual_comb!B:B,B762,multi_cap_new_annual_comb!C:C,C762,multi_cap_new_annual_comb!E:E,"average",multi_cap_new_annual_comb!G:G,"&gt;0")*SUMIFS(mi_calc!D:D,mi_calc!A:A,VLOOKUP(C762,mapping!$B$2:$C$18,2,0),mi_calc!B:B,F762,mi_calc!C:C,"average")/1000</f>
        <v>0</v>
      </c>
    </row>
    <row r="763" spans="1:9">
      <c r="A763">
        <v>2025</v>
      </c>
      <c r="B763" t="s">
        <v>33</v>
      </c>
      <c r="C763" t="s">
        <v>10</v>
      </c>
      <c r="D763" t="str">
        <f>VLOOKUP(C763,mapping!$B$2:$D$18,3,0)</f>
        <v>-</v>
      </c>
      <c r="E763" t="s">
        <v>74</v>
      </c>
      <c r="F763" t="s">
        <v>58</v>
      </c>
      <c r="G763" t="s">
        <v>77</v>
      </c>
      <c r="H763">
        <f>SUMIFS(multi_cap_new_annual_comb!F:F,multi_cap_new_annual_comb!A:A,A763,multi_cap_new_annual_comb!B:B,B763,multi_cap_new_annual_comb!C:C,C763,multi_cap_new_annual_comb!E:E,"average",multi_cap_new_annual_comb!F:F,"&gt;0")*SUMIFS(mi_calc!D:D,mi_calc!A:A,VLOOKUP(C763,mapping!$B$2:$C$18,2,0),mi_calc!B:B,F763,mi_calc!C:C,"average")/1000</f>
        <v>0</v>
      </c>
      <c r="I763">
        <f>SUMIFS(multi_cap_new_annual_comb!G:G,multi_cap_new_annual_comb!A:A,A763,multi_cap_new_annual_comb!B:B,B763,multi_cap_new_annual_comb!C:C,C763,multi_cap_new_annual_comb!E:E,"average",multi_cap_new_annual_comb!G:G,"&gt;0")*SUMIFS(mi_calc!D:D,mi_calc!A:A,VLOOKUP(C763,mapping!$B$2:$C$18,2,0),mi_calc!B:B,F763,mi_calc!C:C,"average")/1000</f>
        <v>0</v>
      </c>
    </row>
    <row r="764" spans="1:9">
      <c r="A764">
        <v>2025</v>
      </c>
      <c r="B764" t="s">
        <v>33</v>
      </c>
      <c r="C764" t="s">
        <v>10</v>
      </c>
      <c r="D764" t="str">
        <f>VLOOKUP(C764,mapping!$B$2:$D$18,3,0)</f>
        <v>-</v>
      </c>
      <c r="E764" t="s">
        <v>74</v>
      </c>
      <c r="F764" t="s">
        <v>53</v>
      </c>
      <c r="G764" t="s">
        <v>77</v>
      </c>
      <c r="H764">
        <f>SUMIFS(multi_cap_new_annual_comb!F:F,multi_cap_new_annual_comb!A:A,A764,multi_cap_new_annual_comb!B:B,B764,multi_cap_new_annual_comb!C:C,C764,multi_cap_new_annual_comb!E:E,"average",multi_cap_new_annual_comb!F:F,"&gt;0")*SUMIFS(mi_calc!D:D,mi_calc!A:A,VLOOKUP(C764,mapping!$B$2:$C$18,2,0),mi_calc!B:B,F764,mi_calc!C:C,"average")/1000</f>
        <v>0</v>
      </c>
      <c r="I764">
        <f>SUMIFS(multi_cap_new_annual_comb!G:G,multi_cap_new_annual_comb!A:A,A764,multi_cap_new_annual_comb!B:B,B764,multi_cap_new_annual_comb!C:C,C764,multi_cap_new_annual_comb!E:E,"average",multi_cap_new_annual_comb!G:G,"&gt;0")*SUMIFS(mi_calc!D:D,mi_calc!A:A,VLOOKUP(C764,mapping!$B$2:$C$18,2,0),mi_calc!B:B,F764,mi_calc!C:C,"average")/1000</f>
        <v>0</v>
      </c>
    </row>
    <row r="765" spans="1:9">
      <c r="A765">
        <v>2025</v>
      </c>
      <c r="B765" t="s">
        <v>33</v>
      </c>
      <c r="C765" t="s">
        <v>10</v>
      </c>
      <c r="D765" t="str">
        <f>VLOOKUP(C765,mapping!$B$2:$D$18,3,0)</f>
        <v>-</v>
      </c>
      <c r="E765" t="s">
        <v>74</v>
      </c>
      <c r="F765" t="s">
        <v>64</v>
      </c>
      <c r="G765" t="s">
        <v>77</v>
      </c>
      <c r="H765">
        <f>SUMIFS(multi_cap_new_annual_comb!F:F,multi_cap_new_annual_comb!A:A,A765,multi_cap_new_annual_comb!B:B,B765,multi_cap_new_annual_comb!C:C,C765,multi_cap_new_annual_comb!E:E,"average",multi_cap_new_annual_comb!F:F,"&gt;0")*SUMIFS(mi_calc!D:D,mi_calc!A:A,VLOOKUP(C765,mapping!$B$2:$C$18,2,0),mi_calc!B:B,F765,mi_calc!C:C,"average")/1000</f>
        <v>0</v>
      </c>
      <c r="I765">
        <f>SUMIFS(multi_cap_new_annual_comb!G:G,multi_cap_new_annual_comb!A:A,A765,multi_cap_new_annual_comb!B:B,B765,multi_cap_new_annual_comb!C:C,C765,multi_cap_new_annual_comb!E:E,"average",multi_cap_new_annual_comb!G:G,"&gt;0")*SUMIFS(mi_calc!D:D,mi_calc!A:A,VLOOKUP(C765,mapping!$B$2:$C$18,2,0),mi_calc!B:B,F765,mi_calc!C:C,"average")/1000</f>
        <v>0</v>
      </c>
    </row>
    <row r="766" spans="1:9">
      <c r="A766">
        <v>2025</v>
      </c>
      <c r="B766" t="s">
        <v>33</v>
      </c>
      <c r="C766" t="s">
        <v>10</v>
      </c>
      <c r="D766" t="str">
        <f>VLOOKUP(C766,mapping!$B$2:$D$18,3,0)</f>
        <v>-</v>
      </c>
      <c r="E766" t="s">
        <v>74</v>
      </c>
      <c r="F766" t="s">
        <v>49</v>
      </c>
      <c r="G766" t="s">
        <v>77</v>
      </c>
      <c r="H766">
        <f>SUMIFS(multi_cap_new_annual_comb!F:F,multi_cap_new_annual_comb!A:A,A766,multi_cap_new_annual_comb!B:B,B766,multi_cap_new_annual_comb!C:C,C766,multi_cap_new_annual_comb!E:E,"average",multi_cap_new_annual_comb!F:F,"&gt;0")*SUMIFS(mi_calc!D:D,mi_calc!A:A,VLOOKUP(C766,mapping!$B$2:$C$18,2,0),mi_calc!B:B,F766,mi_calc!C:C,"average")/1000</f>
        <v>0</v>
      </c>
      <c r="I766">
        <f>SUMIFS(multi_cap_new_annual_comb!G:G,multi_cap_new_annual_comb!A:A,A766,multi_cap_new_annual_comb!B:B,B766,multi_cap_new_annual_comb!C:C,C766,multi_cap_new_annual_comb!E:E,"average",multi_cap_new_annual_comb!G:G,"&gt;0")*SUMIFS(mi_calc!D:D,mi_calc!A:A,VLOOKUP(C766,mapping!$B$2:$C$18,2,0),mi_calc!B:B,F766,mi_calc!C:C,"average")/1000</f>
        <v>0</v>
      </c>
    </row>
    <row r="767" spans="1:9">
      <c r="A767">
        <v>2025</v>
      </c>
      <c r="B767" t="s">
        <v>33</v>
      </c>
      <c r="C767" t="s">
        <v>10</v>
      </c>
      <c r="D767" t="str">
        <f>VLOOKUP(C767,mapping!$B$2:$D$18,3,0)</f>
        <v>-</v>
      </c>
      <c r="E767" t="s">
        <v>74</v>
      </c>
      <c r="F767" t="s">
        <v>65</v>
      </c>
      <c r="G767" t="s">
        <v>77</v>
      </c>
      <c r="H767">
        <f>SUMIFS(multi_cap_new_annual_comb!F:F,multi_cap_new_annual_comb!A:A,A767,multi_cap_new_annual_comb!B:B,B767,multi_cap_new_annual_comb!C:C,C767,multi_cap_new_annual_comb!E:E,"average",multi_cap_new_annual_comb!F:F,"&gt;0")*SUMIFS(mi_calc!D:D,mi_calc!A:A,VLOOKUP(C767,mapping!$B$2:$C$18,2,0),mi_calc!B:B,F767,mi_calc!C:C,"average")/1000</f>
        <v>0</v>
      </c>
      <c r="I767">
        <f>SUMIFS(multi_cap_new_annual_comb!G:G,multi_cap_new_annual_comb!A:A,A767,multi_cap_new_annual_comb!B:B,B767,multi_cap_new_annual_comb!C:C,C767,multi_cap_new_annual_comb!E:E,"average",multi_cap_new_annual_comb!G:G,"&gt;0")*SUMIFS(mi_calc!D:D,mi_calc!A:A,VLOOKUP(C767,mapping!$B$2:$C$18,2,0),mi_calc!B:B,F767,mi_calc!C:C,"average")/1000</f>
        <v>0</v>
      </c>
    </row>
    <row r="768" spans="1:9">
      <c r="A768">
        <v>2025</v>
      </c>
      <c r="B768" t="s">
        <v>33</v>
      </c>
      <c r="C768" t="s">
        <v>10</v>
      </c>
      <c r="D768" t="str">
        <f>VLOOKUP(C768,mapping!$B$2:$D$18,3,0)</f>
        <v>-</v>
      </c>
      <c r="E768" t="s">
        <v>74</v>
      </c>
      <c r="F768" t="s">
        <v>68</v>
      </c>
      <c r="G768" t="s">
        <v>77</v>
      </c>
      <c r="H768">
        <f>SUMIFS(multi_cap_new_annual_comb!F:F,multi_cap_new_annual_comb!A:A,A768,multi_cap_new_annual_comb!B:B,B768,multi_cap_new_annual_comb!C:C,C768,multi_cap_new_annual_comb!E:E,"average",multi_cap_new_annual_comb!F:F,"&gt;0")*SUMIFS(mi_calc!D:D,mi_calc!A:A,VLOOKUP(C768,mapping!$B$2:$C$18,2,0),mi_calc!B:B,F768,mi_calc!C:C,"average")/1000</f>
        <v>0</v>
      </c>
      <c r="I768">
        <f>SUMIFS(multi_cap_new_annual_comb!G:G,multi_cap_new_annual_comb!A:A,A768,multi_cap_new_annual_comb!B:B,B768,multi_cap_new_annual_comb!C:C,C768,multi_cap_new_annual_comb!E:E,"average",multi_cap_new_annual_comb!G:G,"&gt;0")*SUMIFS(mi_calc!D:D,mi_calc!A:A,VLOOKUP(C768,mapping!$B$2:$C$18,2,0),mi_calc!B:B,F768,mi_calc!C:C,"average")/1000</f>
        <v>0</v>
      </c>
    </row>
    <row r="769" spans="1:9">
      <c r="A769">
        <v>2025</v>
      </c>
      <c r="B769" t="s">
        <v>33</v>
      </c>
      <c r="C769" t="s">
        <v>10</v>
      </c>
      <c r="D769" t="str">
        <f>VLOOKUP(C769,mapping!$B$2:$D$18,3,0)</f>
        <v>-</v>
      </c>
      <c r="E769" t="s">
        <v>74</v>
      </c>
      <c r="F769" t="s">
        <v>57</v>
      </c>
      <c r="G769" t="s">
        <v>77</v>
      </c>
      <c r="H769">
        <f>SUMIFS(multi_cap_new_annual_comb!F:F,multi_cap_new_annual_comb!A:A,A769,multi_cap_new_annual_comb!B:B,B769,multi_cap_new_annual_comb!C:C,C769,multi_cap_new_annual_comb!E:E,"average",multi_cap_new_annual_comb!F:F,"&gt;0")*SUMIFS(mi_calc!D:D,mi_calc!A:A,VLOOKUP(C769,mapping!$B$2:$C$18,2,0),mi_calc!B:B,F769,mi_calc!C:C,"average")/1000</f>
        <v>0</v>
      </c>
      <c r="I769">
        <f>SUMIFS(multi_cap_new_annual_comb!G:G,multi_cap_new_annual_comb!A:A,A769,multi_cap_new_annual_comb!B:B,B769,multi_cap_new_annual_comb!C:C,C769,multi_cap_new_annual_comb!E:E,"average",multi_cap_new_annual_comb!G:G,"&gt;0")*SUMIFS(mi_calc!D:D,mi_calc!A:A,VLOOKUP(C769,mapping!$B$2:$C$18,2,0),mi_calc!B:B,F769,mi_calc!C:C,"average")/1000</f>
        <v>0</v>
      </c>
    </row>
    <row r="770" spans="1:9">
      <c r="A770">
        <v>2030</v>
      </c>
      <c r="B770" t="s">
        <v>21</v>
      </c>
      <c r="C770" t="s">
        <v>10</v>
      </c>
      <c r="D770" t="str">
        <f>VLOOKUP(C770,mapping!$B$2:$D$18,3,0)</f>
        <v>-</v>
      </c>
      <c r="E770" t="s">
        <v>74</v>
      </c>
      <c r="F770" t="s">
        <v>51</v>
      </c>
      <c r="G770" t="s">
        <v>77</v>
      </c>
      <c r="H770">
        <f>SUMIFS(multi_cap_new_annual_comb!F:F,multi_cap_new_annual_comb!A:A,A770,multi_cap_new_annual_comb!B:B,B770,multi_cap_new_annual_comb!C:C,C770,multi_cap_new_annual_comb!E:E,"average",multi_cap_new_annual_comb!F:F,"&gt;0")*SUMIFS(mi_calc!D:D,mi_calc!A:A,VLOOKUP(C770,mapping!$B$2:$C$18,2,0),mi_calc!B:B,F770,mi_calc!C:C,"average")/1000</f>
        <v>0</v>
      </c>
      <c r="I770">
        <f>SUMIFS(multi_cap_new_annual_comb!G:G,multi_cap_new_annual_comb!A:A,A770,multi_cap_new_annual_comb!B:B,B770,multi_cap_new_annual_comb!C:C,C770,multi_cap_new_annual_comb!E:E,"average",multi_cap_new_annual_comb!G:G,"&gt;0")*SUMIFS(mi_calc!D:D,mi_calc!A:A,VLOOKUP(C770,mapping!$B$2:$C$18,2,0),mi_calc!B:B,F770,mi_calc!C:C,"average")/1000</f>
        <v>0</v>
      </c>
    </row>
    <row r="771" spans="1:9">
      <c r="A771">
        <v>2030</v>
      </c>
      <c r="B771" t="s">
        <v>21</v>
      </c>
      <c r="C771" t="s">
        <v>10</v>
      </c>
      <c r="D771" t="str">
        <f>VLOOKUP(C771,mapping!$B$2:$D$18,3,0)</f>
        <v>-</v>
      </c>
      <c r="E771" t="s">
        <v>74</v>
      </c>
      <c r="F771" t="s">
        <v>66</v>
      </c>
      <c r="G771" t="s">
        <v>77</v>
      </c>
      <c r="H771">
        <f>SUMIFS(multi_cap_new_annual_comb!F:F,multi_cap_new_annual_comb!A:A,A771,multi_cap_new_annual_comb!B:B,B771,multi_cap_new_annual_comb!C:C,C771,multi_cap_new_annual_comb!E:E,"average",multi_cap_new_annual_comb!F:F,"&gt;0")*SUMIFS(mi_calc!D:D,mi_calc!A:A,VLOOKUP(C771,mapping!$B$2:$C$18,2,0),mi_calc!B:B,F771,mi_calc!C:C,"average")/1000</f>
        <v>0</v>
      </c>
      <c r="I771">
        <f>SUMIFS(multi_cap_new_annual_comb!G:G,multi_cap_new_annual_comb!A:A,A771,multi_cap_new_annual_comb!B:B,B771,multi_cap_new_annual_comb!C:C,C771,multi_cap_new_annual_comb!E:E,"average",multi_cap_new_annual_comb!G:G,"&gt;0")*SUMIFS(mi_calc!D:D,mi_calc!A:A,VLOOKUP(C771,mapping!$B$2:$C$18,2,0),mi_calc!B:B,F771,mi_calc!C:C,"average")/1000</f>
        <v>0</v>
      </c>
    </row>
    <row r="772" spans="1:9">
      <c r="A772">
        <v>2030</v>
      </c>
      <c r="B772" t="s">
        <v>21</v>
      </c>
      <c r="C772" t="s">
        <v>10</v>
      </c>
      <c r="D772" t="str">
        <f>VLOOKUP(C772,mapping!$B$2:$D$18,3,0)</f>
        <v>-</v>
      </c>
      <c r="E772" t="s">
        <v>74</v>
      </c>
      <c r="F772" t="s">
        <v>54</v>
      </c>
      <c r="G772" t="s">
        <v>77</v>
      </c>
      <c r="H772">
        <f>SUMIFS(multi_cap_new_annual_comb!F:F,multi_cap_new_annual_comb!A:A,A772,multi_cap_new_annual_comb!B:B,B772,multi_cap_new_annual_comb!C:C,C772,multi_cap_new_annual_comb!E:E,"average",multi_cap_new_annual_comb!F:F,"&gt;0")*SUMIFS(mi_calc!D:D,mi_calc!A:A,VLOOKUP(C772,mapping!$B$2:$C$18,2,0),mi_calc!B:B,F772,mi_calc!C:C,"average")/1000</f>
        <v>0</v>
      </c>
      <c r="I772">
        <f>SUMIFS(multi_cap_new_annual_comb!G:G,multi_cap_new_annual_comb!A:A,A772,multi_cap_new_annual_comb!B:B,B772,multi_cap_new_annual_comb!C:C,C772,multi_cap_new_annual_comb!E:E,"average",multi_cap_new_annual_comb!G:G,"&gt;0")*SUMIFS(mi_calc!D:D,mi_calc!A:A,VLOOKUP(C772,mapping!$B$2:$C$18,2,0),mi_calc!B:B,F772,mi_calc!C:C,"average")/1000</f>
        <v>0</v>
      </c>
    </row>
    <row r="773" spans="1:9">
      <c r="A773">
        <v>2030</v>
      </c>
      <c r="B773" t="s">
        <v>21</v>
      </c>
      <c r="C773" t="s">
        <v>10</v>
      </c>
      <c r="D773" t="str">
        <f>VLOOKUP(C773,mapping!$B$2:$D$18,3,0)</f>
        <v>-</v>
      </c>
      <c r="E773" t="s">
        <v>74</v>
      </c>
      <c r="F773" t="s">
        <v>46</v>
      </c>
      <c r="G773" t="s">
        <v>77</v>
      </c>
      <c r="H773">
        <f>SUMIFS(multi_cap_new_annual_comb!F:F,multi_cap_new_annual_comb!A:A,A773,multi_cap_new_annual_comb!B:B,B773,multi_cap_new_annual_comb!C:C,C773,multi_cap_new_annual_comb!E:E,"average",multi_cap_new_annual_comb!F:F,"&gt;0")*SUMIFS(mi_calc!D:D,mi_calc!A:A,VLOOKUP(C773,mapping!$B$2:$C$18,2,0),mi_calc!B:B,F773,mi_calc!C:C,"average")/1000</f>
        <v>0</v>
      </c>
      <c r="I773">
        <f>SUMIFS(multi_cap_new_annual_comb!G:G,multi_cap_new_annual_comb!A:A,A773,multi_cap_new_annual_comb!B:B,B773,multi_cap_new_annual_comb!C:C,C773,multi_cap_new_annual_comb!E:E,"average",multi_cap_new_annual_comb!G:G,"&gt;0")*SUMIFS(mi_calc!D:D,mi_calc!A:A,VLOOKUP(C773,mapping!$B$2:$C$18,2,0),mi_calc!B:B,F773,mi_calc!C:C,"average")/1000</f>
        <v>0</v>
      </c>
    </row>
    <row r="774" spans="1:9">
      <c r="A774">
        <v>2030</v>
      </c>
      <c r="B774" t="s">
        <v>21</v>
      </c>
      <c r="C774" t="s">
        <v>10</v>
      </c>
      <c r="D774" t="str">
        <f>VLOOKUP(C774,mapping!$B$2:$D$18,3,0)</f>
        <v>-</v>
      </c>
      <c r="E774" t="s">
        <v>74</v>
      </c>
      <c r="F774" t="s">
        <v>50</v>
      </c>
      <c r="G774" t="s">
        <v>77</v>
      </c>
      <c r="H774">
        <f>SUMIFS(multi_cap_new_annual_comb!F:F,multi_cap_new_annual_comb!A:A,A774,multi_cap_new_annual_comb!B:B,B774,multi_cap_new_annual_comb!C:C,C774,multi_cap_new_annual_comb!E:E,"average",multi_cap_new_annual_comb!F:F,"&gt;0")*SUMIFS(mi_calc!D:D,mi_calc!A:A,VLOOKUP(C774,mapping!$B$2:$C$18,2,0),mi_calc!B:B,F774,mi_calc!C:C,"average")/1000</f>
        <v>0</v>
      </c>
      <c r="I774">
        <f>SUMIFS(multi_cap_new_annual_comb!G:G,multi_cap_new_annual_comb!A:A,A774,multi_cap_new_annual_comb!B:B,B774,multi_cap_new_annual_comb!C:C,C774,multi_cap_new_annual_comb!E:E,"average",multi_cap_new_annual_comb!G:G,"&gt;0")*SUMIFS(mi_calc!D:D,mi_calc!A:A,VLOOKUP(C774,mapping!$B$2:$C$18,2,0),mi_calc!B:B,F774,mi_calc!C:C,"average")/1000</f>
        <v>0</v>
      </c>
    </row>
    <row r="775" spans="1:9">
      <c r="A775">
        <v>2030</v>
      </c>
      <c r="B775" t="s">
        <v>21</v>
      </c>
      <c r="C775" t="s">
        <v>10</v>
      </c>
      <c r="D775" t="str">
        <f>VLOOKUP(C775,mapping!$B$2:$D$18,3,0)</f>
        <v>-</v>
      </c>
      <c r="E775" t="s">
        <v>74</v>
      </c>
      <c r="F775" t="s">
        <v>61</v>
      </c>
      <c r="G775" t="s">
        <v>77</v>
      </c>
      <c r="H775">
        <f>SUMIFS(multi_cap_new_annual_comb!F:F,multi_cap_new_annual_comb!A:A,A775,multi_cap_new_annual_comb!B:B,B775,multi_cap_new_annual_comb!C:C,C775,multi_cap_new_annual_comb!E:E,"average",multi_cap_new_annual_comb!F:F,"&gt;0")*SUMIFS(mi_calc!D:D,mi_calc!A:A,VLOOKUP(C775,mapping!$B$2:$C$18,2,0),mi_calc!B:B,F775,mi_calc!C:C,"average")/1000</f>
        <v>0</v>
      </c>
      <c r="I775">
        <f>SUMIFS(multi_cap_new_annual_comb!G:G,multi_cap_new_annual_comb!A:A,A775,multi_cap_new_annual_comb!B:B,B775,multi_cap_new_annual_comb!C:C,C775,multi_cap_new_annual_comb!E:E,"average",multi_cap_new_annual_comb!G:G,"&gt;0")*SUMIFS(mi_calc!D:D,mi_calc!A:A,VLOOKUP(C775,mapping!$B$2:$C$18,2,0),mi_calc!B:B,F775,mi_calc!C:C,"average")/1000</f>
        <v>0</v>
      </c>
    </row>
    <row r="776" spans="1:9">
      <c r="A776">
        <v>2030</v>
      </c>
      <c r="B776" t="s">
        <v>21</v>
      </c>
      <c r="C776" t="s">
        <v>10</v>
      </c>
      <c r="D776" t="str">
        <f>VLOOKUP(C776,mapping!$B$2:$D$18,3,0)</f>
        <v>-</v>
      </c>
      <c r="E776" t="s">
        <v>74</v>
      </c>
      <c r="F776" t="s">
        <v>67</v>
      </c>
      <c r="G776" t="s">
        <v>77</v>
      </c>
      <c r="H776">
        <f>SUMIFS(multi_cap_new_annual_comb!F:F,multi_cap_new_annual_comb!A:A,A776,multi_cap_new_annual_comb!B:B,B776,multi_cap_new_annual_comb!C:C,C776,multi_cap_new_annual_comb!E:E,"average",multi_cap_new_annual_comb!F:F,"&gt;0")*SUMIFS(mi_calc!D:D,mi_calc!A:A,VLOOKUP(C776,mapping!$B$2:$C$18,2,0),mi_calc!B:B,F776,mi_calc!C:C,"average")/1000</f>
        <v>0</v>
      </c>
      <c r="I776">
        <f>SUMIFS(multi_cap_new_annual_comb!G:G,multi_cap_new_annual_comb!A:A,A776,multi_cap_new_annual_comb!B:B,B776,multi_cap_new_annual_comb!C:C,C776,multi_cap_new_annual_comb!E:E,"average",multi_cap_new_annual_comb!G:G,"&gt;0")*SUMIFS(mi_calc!D:D,mi_calc!A:A,VLOOKUP(C776,mapping!$B$2:$C$18,2,0),mi_calc!B:B,F776,mi_calc!C:C,"average")/1000</f>
        <v>0</v>
      </c>
    </row>
    <row r="777" spans="1:9">
      <c r="A777">
        <v>2030</v>
      </c>
      <c r="B777" t="s">
        <v>21</v>
      </c>
      <c r="C777" t="s">
        <v>10</v>
      </c>
      <c r="D777" t="str">
        <f>VLOOKUP(C777,mapping!$B$2:$D$18,3,0)</f>
        <v>-</v>
      </c>
      <c r="E777" t="s">
        <v>74</v>
      </c>
      <c r="F777" t="s">
        <v>52</v>
      </c>
      <c r="G777" t="s">
        <v>77</v>
      </c>
      <c r="H777">
        <f>SUMIFS(multi_cap_new_annual_comb!F:F,multi_cap_new_annual_comb!A:A,A777,multi_cap_new_annual_comb!B:B,B777,multi_cap_new_annual_comb!C:C,C777,multi_cap_new_annual_comb!E:E,"average",multi_cap_new_annual_comb!F:F,"&gt;0")*SUMIFS(mi_calc!D:D,mi_calc!A:A,VLOOKUP(C777,mapping!$B$2:$C$18,2,0),mi_calc!B:B,F777,mi_calc!C:C,"average")/1000</f>
        <v>0</v>
      </c>
      <c r="I777">
        <f>SUMIFS(multi_cap_new_annual_comb!G:G,multi_cap_new_annual_comb!A:A,A777,multi_cap_new_annual_comb!B:B,B777,multi_cap_new_annual_comb!C:C,C777,multi_cap_new_annual_comb!E:E,"average",multi_cap_new_annual_comb!G:G,"&gt;0")*SUMIFS(mi_calc!D:D,mi_calc!A:A,VLOOKUP(C777,mapping!$B$2:$C$18,2,0),mi_calc!B:B,F777,mi_calc!C:C,"average")/1000</f>
        <v>0</v>
      </c>
    </row>
    <row r="778" spans="1:9">
      <c r="A778">
        <v>2030</v>
      </c>
      <c r="B778" t="s">
        <v>21</v>
      </c>
      <c r="C778" t="s">
        <v>10</v>
      </c>
      <c r="D778" t="str">
        <f>VLOOKUP(C778,mapping!$B$2:$D$18,3,0)</f>
        <v>-</v>
      </c>
      <c r="E778" t="s">
        <v>74</v>
      </c>
      <c r="F778" t="s">
        <v>56</v>
      </c>
      <c r="G778" t="s">
        <v>77</v>
      </c>
      <c r="H778">
        <f>SUMIFS(multi_cap_new_annual_comb!F:F,multi_cap_new_annual_comb!A:A,A778,multi_cap_new_annual_comb!B:B,B778,multi_cap_new_annual_comb!C:C,C778,multi_cap_new_annual_comb!E:E,"average",multi_cap_new_annual_comb!F:F,"&gt;0")*SUMIFS(mi_calc!D:D,mi_calc!A:A,VLOOKUP(C778,mapping!$B$2:$C$18,2,0),mi_calc!B:B,F778,mi_calc!C:C,"average")/1000</f>
        <v>0</v>
      </c>
      <c r="I778">
        <f>SUMIFS(multi_cap_new_annual_comb!G:G,multi_cap_new_annual_comb!A:A,A778,multi_cap_new_annual_comb!B:B,B778,multi_cap_new_annual_comb!C:C,C778,multi_cap_new_annual_comb!E:E,"average",multi_cap_new_annual_comb!G:G,"&gt;0")*SUMIFS(mi_calc!D:D,mi_calc!A:A,VLOOKUP(C778,mapping!$B$2:$C$18,2,0),mi_calc!B:B,F778,mi_calc!C:C,"average")/1000</f>
        <v>0</v>
      </c>
    </row>
    <row r="779" spans="1:9">
      <c r="A779">
        <v>2030</v>
      </c>
      <c r="B779" t="s">
        <v>21</v>
      </c>
      <c r="C779" t="s">
        <v>10</v>
      </c>
      <c r="D779" t="str">
        <f>VLOOKUP(C779,mapping!$B$2:$D$18,3,0)</f>
        <v>-</v>
      </c>
      <c r="E779" t="s">
        <v>74</v>
      </c>
      <c r="F779" t="s">
        <v>59</v>
      </c>
      <c r="G779" t="s">
        <v>77</v>
      </c>
      <c r="H779">
        <f>SUMIFS(multi_cap_new_annual_comb!F:F,multi_cap_new_annual_comb!A:A,A779,multi_cap_new_annual_comb!B:B,B779,multi_cap_new_annual_comb!C:C,C779,multi_cap_new_annual_comb!E:E,"average",multi_cap_new_annual_comb!F:F,"&gt;0")*SUMIFS(mi_calc!D:D,mi_calc!A:A,VLOOKUP(C779,mapping!$B$2:$C$18,2,0),mi_calc!B:B,F779,mi_calc!C:C,"average")/1000</f>
        <v>0</v>
      </c>
      <c r="I779">
        <f>SUMIFS(multi_cap_new_annual_comb!G:G,multi_cap_new_annual_comb!A:A,A779,multi_cap_new_annual_comb!B:B,B779,multi_cap_new_annual_comb!C:C,C779,multi_cap_new_annual_comb!E:E,"average",multi_cap_new_annual_comb!G:G,"&gt;0")*SUMIFS(mi_calc!D:D,mi_calc!A:A,VLOOKUP(C779,mapping!$B$2:$C$18,2,0),mi_calc!B:B,F779,mi_calc!C:C,"average")/1000</f>
        <v>0</v>
      </c>
    </row>
    <row r="780" spans="1:9">
      <c r="A780">
        <v>2030</v>
      </c>
      <c r="B780" t="s">
        <v>21</v>
      </c>
      <c r="C780" t="s">
        <v>10</v>
      </c>
      <c r="D780" t="str">
        <f>VLOOKUP(C780,mapping!$B$2:$D$18,3,0)</f>
        <v>-</v>
      </c>
      <c r="E780" t="s">
        <v>74</v>
      </c>
      <c r="F780" t="s">
        <v>55</v>
      </c>
      <c r="G780" t="s">
        <v>77</v>
      </c>
      <c r="H780">
        <f>SUMIFS(multi_cap_new_annual_comb!F:F,multi_cap_new_annual_comb!A:A,A780,multi_cap_new_annual_comb!B:B,B780,multi_cap_new_annual_comb!C:C,C780,multi_cap_new_annual_comb!E:E,"average",multi_cap_new_annual_comb!F:F,"&gt;0")*SUMIFS(mi_calc!D:D,mi_calc!A:A,VLOOKUP(C780,mapping!$B$2:$C$18,2,0),mi_calc!B:B,F780,mi_calc!C:C,"average")/1000</f>
        <v>0</v>
      </c>
      <c r="I780">
        <f>SUMIFS(multi_cap_new_annual_comb!G:G,multi_cap_new_annual_comb!A:A,A780,multi_cap_new_annual_comb!B:B,B780,multi_cap_new_annual_comb!C:C,C780,multi_cap_new_annual_comb!E:E,"average",multi_cap_new_annual_comb!G:G,"&gt;0")*SUMIFS(mi_calc!D:D,mi_calc!A:A,VLOOKUP(C780,mapping!$B$2:$C$18,2,0),mi_calc!B:B,F780,mi_calc!C:C,"average")/1000</f>
        <v>0</v>
      </c>
    </row>
    <row r="781" spans="1:9">
      <c r="A781">
        <v>2030</v>
      </c>
      <c r="B781" t="s">
        <v>21</v>
      </c>
      <c r="C781" t="s">
        <v>10</v>
      </c>
      <c r="D781" t="str">
        <f>VLOOKUP(C781,mapping!$B$2:$D$18,3,0)</f>
        <v>-</v>
      </c>
      <c r="E781" t="s">
        <v>74</v>
      </c>
      <c r="F781" t="s">
        <v>47</v>
      </c>
      <c r="G781" t="s">
        <v>77</v>
      </c>
      <c r="H781">
        <f>SUMIFS(multi_cap_new_annual_comb!F:F,multi_cap_new_annual_comb!A:A,A781,multi_cap_new_annual_comb!B:B,B781,multi_cap_new_annual_comb!C:C,C781,multi_cap_new_annual_comb!E:E,"average",multi_cap_new_annual_comb!F:F,"&gt;0")*SUMIFS(mi_calc!D:D,mi_calc!A:A,VLOOKUP(C781,mapping!$B$2:$C$18,2,0),mi_calc!B:B,F781,mi_calc!C:C,"average")/1000</f>
        <v>0</v>
      </c>
      <c r="I781">
        <f>SUMIFS(multi_cap_new_annual_comb!G:G,multi_cap_new_annual_comb!A:A,A781,multi_cap_new_annual_comb!B:B,B781,multi_cap_new_annual_comb!C:C,C781,multi_cap_new_annual_comb!E:E,"average",multi_cap_new_annual_comb!G:G,"&gt;0")*SUMIFS(mi_calc!D:D,mi_calc!A:A,VLOOKUP(C781,mapping!$B$2:$C$18,2,0),mi_calc!B:B,F781,mi_calc!C:C,"average")/1000</f>
        <v>0</v>
      </c>
    </row>
    <row r="782" spans="1:9">
      <c r="A782">
        <v>2030</v>
      </c>
      <c r="B782" t="s">
        <v>21</v>
      </c>
      <c r="C782" t="s">
        <v>10</v>
      </c>
      <c r="D782" t="str">
        <f>VLOOKUP(C782,mapping!$B$2:$D$18,3,0)</f>
        <v>-</v>
      </c>
      <c r="E782" t="s">
        <v>74</v>
      </c>
      <c r="F782" t="s">
        <v>60</v>
      </c>
      <c r="G782" t="s">
        <v>77</v>
      </c>
      <c r="H782">
        <f>SUMIFS(multi_cap_new_annual_comb!F:F,multi_cap_new_annual_comb!A:A,A782,multi_cap_new_annual_comb!B:B,B782,multi_cap_new_annual_comb!C:C,C782,multi_cap_new_annual_comb!E:E,"average",multi_cap_new_annual_comb!F:F,"&gt;0")*SUMIFS(mi_calc!D:D,mi_calc!A:A,VLOOKUP(C782,mapping!$B$2:$C$18,2,0),mi_calc!B:B,F782,mi_calc!C:C,"average")/1000</f>
        <v>0</v>
      </c>
      <c r="I782">
        <f>SUMIFS(multi_cap_new_annual_comb!G:G,multi_cap_new_annual_comb!A:A,A782,multi_cap_new_annual_comb!B:B,B782,multi_cap_new_annual_comb!C:C,C782,multi_cap_new_annual_comb!E:E,"average",multi_cap_new_annual_comb!G:G,"&gt;0")*SUMIFS(mi_calc!D:D,mi_calc!A:A,VLOOKUP(C782,mapping!$B$2:$C$18,2,0),mi_calc!B:B,F782,mi_calc!C:C,"average")/1000</f>
        <v>0</v>
      </c>
    </row>
    <row r="783" spans="1:9">
      <c r="A783">
        <v>2030</v>
      </c>
      <c r="B783" t="s">
        <v>21</v>
      </c>
      <c r="C783" t="s">
        <v>10</v>
      </c>
      <c r="D783" t="str">
        <f>VLOOKUP(C783,mapping!$B$2:$D$18,3,0)</f>
        <v>-</v>
      </c>
      <c r="E783" t="s">
        <v>74</v>
      </c>
      <c r="F783" t="s">
        <v>48</v>
      </c>
      <c r="G783" t="s">
        <v>77</v>
      </c>
      <c r="H783">
        <f>SUMIFS(multi_cap_new_annual_comb!F:F,multi_cap_new_annual_comb!A:A,A783,multi_cap_new_annual_comb!B:B,B783,multi_cap_new_annual_comb!C:C,C783,multi_cap_new_annual_comb!E:E,"average",multi_cap_new_annual_comb!F:F,"&gt;0")*SUMIFS(mi_calc!D:D,mi_calc!A:A,VLOOKUP(C783,mapping!$B$2:$C$18,2,0),mi_calc!B:B,F783,mi_calc!C:C,"average")/1000</f>
        <v>0</v>
      </c>
      <c r="I783">
        <f>SUMIFS(multi_cap_new_annual_comb!G:G,multi_cap_new_annual_comb!A:A,A783,multi_cap_new_annual_comb!B:B,B783,multi_cap_new_annual_comb!C:C,C783,multi_cap_new_annual_comb!E:E,"average",multi_cap_new_annual_comb!G:G,"&gt;0")*SUMIFS(mi_calc!D:D,mi_calc!A:A,VLOOKUP(C783,mapping!$B$2:$C$18,2,0),mi_calc!B:B,F783,mi_calc!C:C,"average")/1000</f>
        <v>0</v>
      </c>
    </row>
    <row r="784" spans="1:9">
      <c r="A784">
        <v>2030</v>
      </c>
      <c r="B784" t="s">
        <v>21</v>
      </c>
      <c r="C784" t="s">
        <v>10</v>
      </c>
      <c r="D784" t="str">
        <f>VLOOKUP(C784,mapping!$B$2:$D$18,3,0)</f>
        <v>-</v>
      </c>
      <c r="E784" t="s">
        <v>74</v>
      </c>
      <c r="F784" t="s">
        <v>62</v>
      </c>
      <c r="G784" t="s">
        <v>77</v>
      </c>
      <c r="H784">
        <f>SUMIFS(multi_cap_new_annual_comb!F:F,multi_cap_new_annual_comb!A:A,A784,multi_cap_new_annual_comb!B:B,B784,multi_cap_new_annual_comb!C:C,C784,multi_cap_new_annual_comb!E:E,"average",multi_cap_new_annual_comb!F:F,"&gt;0")*SUMIFS(mi_calc!D:D,mi_calc!A:A,VLOOKUP(C784,mapping!$B$2:$C$18,2,0),mi_calc!B:B,F784,mi_calc!C:C,"average")/1000</f>
        <v>0</v>
      </c>
      <c r="I784">
        <f>SUMIFS(multi_cap_new_annual_comb!G:G,multi_cap_new_annual_comb!A:A,A784,multi_cap_new_annual_comb!B:B,B784,multi_cap_new_annual_comb!C:C,C784,multi_cap_new_annual_comb!E:E,"average",multi_cap_new_annual_comb!G:G,"&gt;0")*SUMIFS(mi_calc!D:D,mi_calc!A:A,VLOOKUP(C784,mapping!$B$2:$C$18,2,0),mi_calc!B:B,F784,mi_calc!C:C,"average")/1000</f>
        <v>0</v>
      </c>
    </row>
    <row r="785" spans="1:9">
      <c r="A785">
        <v>2030</v>
      </c>
      <c r="B785" t="s">
        <v>21</v>
      </c>
      <c r="C785" t="s">
        <v>10</v>
      </c>
      <c r="D785" t="str">
        <f>VLOOKUP(C785,mapping!$B$2:$D$18,3,0)</f>
        <v>-</v>
      </c>
      <c r="E785" t="s">
        <v>74</v>
      </c>
      <c r="F785" t="s">
        <v>63</v>
      </c>
      <c r="G785" t="s">
        <v>77</v>
      </c>
      <c r="H785">
        <f>SUMIFS(multi_cap_new_annual_comb!F:F,multi_cap_new_annual_comb!A:A,A785,multi_cap_new_annual_comb!B:B,B785,multi_cap_new_annual_comb!C:C,C785,multi_cap_new_annual_comb!E:E,"average",multi_cap_new_annual_comb!F:F,"&gt;0")*SUMIFS(mi_calc!D:D,mi_calc!A:A,VLOOKUP(C785,mapping!$B$2:$C$18,2,0),mi_calc!B:B,F785,mi_calc!C:C,"average")/1000</f>
        <v>0</v>
      </c>
      <c r="I785">
        <f>SUMIFS(multi_cap_new_annual_comb!G:G,multi_cap_new_annual_comb!A:A,A785,multi_cap_new_annual_comb!B:B,B785,multi_cap_new_annual_comb!C:C,C785,multi_cap_new_annual_comb!E:E,"average",multi_cap_new_annual_comb!G:G,"&gt;0")*SUMIFS(mi_calc!D:D,mi_calc!A:A,VLOOKUP(C785,mapping!$B$2:$C$18,2,0),mi_calc!B:B,F785,mi_calc!C:C,"average")/1000</f>
        <v>0</v>
      </c>
    </row>
    <row r="786" spans="1:9">
      <c r="A786">
        <v>2030</v>
      </c>
      <c r="B786" t="s">
        <v>21</v>
      </c>
      <c r="C786" t="s">
        <v>10</v>
      </c>
      <c r="D786" t="str">
        <f>VLOOKUP(C786,mapping!$B$2:$D$18,3,0)</f>
        <v>-</v>
      </c>
      <c r="E786" t="s">
        <v>74</v>
      </c>
      <c r="F786" t="s">
        <v>45</v>
      </c>
      <c r="G786" t="s">
        <v>77</v>
      </c>
      <c r="H786">
        <f>SUMIFS(multi_cap_new_annual_comb!F:F,multi_cap_new_annual_comb!A:A,A786,multi_cap_new_annual_comb!B:B,B786,multi_cap_new_annual_comb!C:C,C786,multi_cap_new_annual_comb!E:E,"average",multi_cap_new_annual_comb!F:F,"&gt;0")*SUMIFS(mi_calc!D:D,mi_calc!A:A,VLOOKUP(C786,mapping!$B$2:$C$18,2,0),mi_calc!B:B,F786,mi_calc!C:C,"average")/1000</f>
        <v>0</v>
      </c>
      <c r="I786">
        <f>SUMIFS(multi_cap_new_annual_comb!G:G,multi_cap_new_annual_comb!A:A,A786,multi_cap_new_annual_comb!B:B,B786,multi_cap_new_annual_comb!C:C,C786,multi_cap_new_annual_comb!E:E,"average",multi_cap_new_annual_comb!G:G,"&gt;0")*SUMIFS(mi_calc!D:D,mi_calc!A:A,VLOOKUP(C786,mapping!$B$2:$C$18,2,0),mi_calc!B:B,F786,mi_calc!C:C,"average")/1000</f>
        <v>0</v>
      </c>
    </row>
    <row r="787" spans="1:9">
      <c r="A787">
        <v>2030</v>
      </c>
      <c r="B787" t="s">
        <v>21</v>
      </c>
      <c r="C787" t="s">
        <v>10</v>
      </c>
      <c r="D787" t="str">
        <f>VLOOKUP(C787,mapping!$B$2:$D$18,3,0)</f>
        <v>-</v>
      </c>
      <c r="E787" t="s">
        <v>74</v>
      </c>
      <c r="F787" t="s">
        <v>58</v>
      </c>
      <c r="G787" t="s">
        <v>77</v>
      </c>
      <c r="H787">
        <f>SUMIFS(multi_cap_new_annual_comb!F:F,multi_cap_new_annual_comb!A:A,A787,multi_cap_new_annual_comb!B:B,B787,multi_cap_new_annual_comb!C:C,C787,multi_cap_new_annual_comb!E:E,"average",multi_cap_new_annual_comb!F:F,"&gt;0")*SUMIFS(mi_calc!D:D,mi_calc!A:A,VLOOKUP(C787,mapping!$B$2:$C$18,2,0),mi_calc!B:B,F787,mi_calc!C:C,"average")/1000</f>
        <v>0</v>
      </c>
      <c r="I787">
        <f>SUMIFS(multi_cap_new_annual_comb!G:G,multi_cap_new_annual_comb!A:A,A787,multi_cap_new_annual_comb!B:B,B787,multi_cap_new_annual_comb!C:C,C787,multi_cap_new_annual_comb!E:E,"average",multi_cap_new_annual_comb!G:G,"&gt;0")*SUMIFS(mi_calc!D:D,mi_calc!A:A,VLOOKUP(C787,mapping!$B$2:$C$18,2,0),mi_calc!B:B,F787,mi_calc!C:C,"average")/1000</f>
        <v>0</v>
      </c>
    </row>
    <row r="788" spans="1:9">
      <c r="A788">
        <v>2030</v>
      </c>
      <c r="B788" t="s">
        <v>21</v>
      </c>
      <c r="C788" t="s">
        <v>10</v>
      </c>
      <c r="D788" t="str">
        <f>VLOOKUP(C788,mapping!$B$2:$D$18,3,0)</f>
        <v>-</v>
      </c>
      <c r="E788" t="s">
        <v>74</v>
      </c>
      <c r="F788" t="s">
        <v>53</v>
      </c>
      <c r="G788" t="s">
        <v>77</v>
      </c>
      <c r="H788">
        <f>SUMIFS(multi_cap_new_annual_comb!F:F,multi_cap_new_annual_comb!A:A,A788,multi_cap_new_annual_comb!B:B,B788,multi_cap_new_annual_comb!C:C,C788,multi_cap_new_annual_comb!E:E,"average",multi_cap_new_annual_comb!F:F,"&gt;0")*SUMIFS(mi_calc!D:D,mi_calc!A:A,VLOOKUP(C788,mapping!$B$2:$C$18,2,0),mi_calc!B:B,F788,mi_calc!C:C,"average")/1000</f>
        <v>0</v>
      </c>
      <c r="I788">
        <f>SUMIFS(multi_cap_new_annual_comb!G:G,multi_cap_new_annual_comb!A:A,A788,multi_cap_new_annual_comb!B:B,B788,multi_cap_new_annual_comb!C:C,C788,multi_cap_new_annual_comb!E:E,"average",multi_cap_new_annual_comb!G:G,"&gt;0")*SUMIFS(mi_calc!D:D,mi_calc!A:A,VLOOKUP(C788,mapping!$B$2:$C$18,2,0),mi_calc!B:B,F788,mi_calc!C:C,"average")/1000</f>
        <v>0</v>
      </c>
    </row>
    <row r="789" spans="1:9">
      <c r="A789">
        <v>2030</v>
      </c>
      <c r="B789" t="s">
        <v>21</v>
      </c>
      <c r="C789" t="s">
        <v>10</v>
      </c>
      <c r="D789" t="str">
        <f>VLOOKUP(C789,mapping!$B$2:$D$18,3,0)</f>
        <v>-</v>
      </c>
      <c r="E789" t="s">
        <v>74</v>
      </c>
      <c r="F789" t="s">
        <v>64</v>
      </c>
      <c r="G789" t="s">
        <v>77</v>
      </c>
      <c r="H789">
        <f>SUMIFS(multi_cap_new_annual_comb!F:F,multi_cap_new_annual_comb!A:A,A789,multi_cap_new_annual_comb!B:B,B789,multi_cap_new_annual_comb!C:C,C789,multi_cap_new_annual_comb!E:E,"average",multi_cap_new_annual_comb!F:F,"&gt;0")*SUMIFS(mi_calc!D:D,mi_calc!A:A,VLOOKUP(C789,mapping!$B$2:$C$18,2,0),mi_calc!B:B,F789,mi_calc!C:C,"average")/1000</f>
        <v>0</v>
      </c>
      <c r="I789">
        <f>SUMIFS(multi_cap_new_annual_comb!G:G,multi_cap_new_annual_comb!A:A,A789,multi_cap_new_annual_comb!B:B,B789,multi_cap_new_annual_comb!C:C,C789,multi_cap_new_annual_comb!E:E,"average",multi_cap_new_annual_comb!G:G,"&gt;0")*SUMIFS(mi_calc!D:D,mi_calc!A:A,VLOOKUP(C789,mapping!$B$2:$C$18,2,0),mi_calc!B:B,F789,mi_calc!C:C,"average")/1000</f>
        <v>0</v>
      </c>
    </row>
    <row r="790" spans="1:9">
      <c r="A790">
        <v>2030</v>
      </c>
      <c r="B790" t="s">
        <v>21</v>
      </c>
      <c r="C790" t="s">
        <v>10</v>
      </c>
      <c r="D790" t="str">
        <f>VLOOKUP(C790,mapping!$B$2:$D$18,3,0)</f>
        <v>-</v>
      </c>
      <c r="E790" t="s">
        <v>74</v>
      </c>
      <c r="F790" t="s">
        <v>49</v>
      </c>
      <c r="G790" t="s">
        <v>77</v>
      </c>
      <c r="H790">
        <f>SUMIFS(multi_cap_new_annual_comb!F:F,multi_cap_new_annual_comb!A:A,A790,multi_cap_new_annual_comb!B:B,B790,multi_cap_new_annual_comb!C:C,C790,multi_cap_new_annual_comb!E:E,"average",multi_cap_new_annual_comb!F:F,"&gt;0")*SUMIFS(mi_calc!D:D,mi_calc!A:A,VLOOKUP(C790,mapping!$B$2:$C$18,2,0),mi_calc!B:B,F790,mi_calc!C:C,"average")/1000</f>
        <v>0</v>
      </c>
      <c r="I790">
        <f>SUMIFS(multi_cap_new_annual_comb!G:G,multi_cap_new_annual_comb!A:A,A790,multi_cap_new_annual_comb!B:B,B790,multi_cap_new_annual_comb!C:C,C790,multi_cap_new_annual_comb!E:E,"average",multi_cap_new_annual_comb!G:G,"&gt;0")*SUMIFS(mi_calc!D:D,mi_calc!A:A,VLOOKUP(C790,mapping!$B$2:$C$18,2,0),mi_calc!B:B,F790,mi_calc!C:C,"average")/1000</f>
        <v>0</v>
      </c>
    </row>
    <row r="791" spans="1:9">
      <c r="A791">
        <v>2030</v>
      </c>
      <c r="B791" t="s">
        <v>21</v>
      </c>
      <c r="C791" t="s">
        <v>10</v>
      </c>
      <c r="D791" t="str">
        <f>VLOOKUP(C791,mapping!$B$2:$D$18,3,0)</f>
        <v>-</v>
      </c>
      <c r="E791" t="s">
        <v>74</v>
      </c>
      <c r="F791" t="s">
        <v>65</v>
      </c>
      <c r="G791" t="s">
        <v>77</v>
      </c>
      <c r="H791">
        <f>SUMIFS(multi_cap_new_annual_comb!F:F,multi_cap_new_annual_comb!A:A,A791,multi_cap_new_annual_comb!B:B,B791,multi_cap_new_annual_comb!C:C,C791,multi_cap_new_annual_comb!E:E,"average",multi_cap_new_annual_comb!F:F,"&gt;0")*SUMIFS(mi_calc!D:D,mi_calc!A:A,VLOOKUP(C791,mapping!$B$2:$C$18,2,0),mi_calc!B:B,F791,mi_calc!C:C,"average")/1000</f>
        <v>0</v>
      </c>
      <c r="I791">
        <f>SUMIFS(multi_cap_new_annual_comb!G:G,multi_cap_new_annual_comb!A:A,A791,multi_cap_new_annual_comb!B:B,B791,multi_cap_new_annual_comb!C:C,C791,multi_cap_new_annual_comb!E:E,"average",multi_cap_new_annual_comb!G:G,"&gt;0")*SUMIFS(mi_calc!D:D,mi_calc!A:A,VLOOKUP(C791,mapping!$B$2:$C$18,2,0),mi_calc!B:B,F791,mi_calc!C:C,"average")/1000</f>
        <v>0</v>
      </c>
    </row>
    <row r="792" spans="1:9">
      <c r="A792">
        <v>2030</v>
      </c>
      <c r="B792" t="s">
        <v>21</v>
      </c>
      <c r="C792" t="s">
        <v>10</v>
      </c>
      <c r="D792" t="str">
        <f>VLOOKUP(C792,mapping!$B$2:$D$18,3,0)</f>
        <v>-</v>
      </c>
      <c r="E792" t="s">
        <v>74</v>
      </c>
      <c r="F792" t="s">
        <v>68</v>
      </c>
      <c r="G792" t="s">
        <v>77</v>
      </c>
      <c r="H792">
        <f>SUMIFS(multi_cap_new_annual_comb!F:F,multi_cap_new_annual_comb!A:A,A792,multi_cap_new_annual_comb!B:B,B792,multi_cap_new_annual_comb!C:C,C792,multi_cap_new_annual_comb!E:E,"average",multi_cap_new_annual_comb!F:F,"&gt;0")*SUMIFS(mi_calc!D:D,mi_calc!A:A,VLOOKUP(C792,mapping!$B$2:$C$18,2,0),mi_calc!B:B,F792,mi_calc!C:C,"average")/1000</f>
        <v>0</v>
      </c>
      <c r="I792">
        <f>SUMIFS(multi_cap_new_annual_comb!G:G,multi_cap_new_annual_comb!A:A,A792,multi_cap_new_annual_comb!B:B,B792,multi_cap_new_annual_comb!C:C,C792,multi_cap_new_annual_comb!E:E,"average",multi_cap_new_annual_comb!G:G,"&gt;0")*SUMIFS(mi_calc!D:D,mi_calc!A:A,VLOOKUP(C792,mapping!$B$2:$C$18,2,0),mi_calc!B:B,F792,mi_calc!C:C,"average")/1000</f>
        <v>0</v>
      </c>
    </row>
    <row r="793" spans="1:9">
      <c r="A793">
        <v>2030</v>
      </c>
      <c r="B793" t="s">
        <v>21</v>
      </c>
      <c r="C793" t="s">
        <v>10</v>
      </c>
      <c r="D793" t="str">
        <f>VLOOKUP(C793,mapping!$B$2:$D$18,3,0)</f>
        <v>-</v>
      </c>
      <c r="E793" t="s">
        <v>74</v>
      </c>
      <c r="F793" t="s">
        <v>57</v>
      </c>
      <c r="G793" t="s">
        <v>77</v>
      </c>
      <c r="H793">
        <f>SUMIFS(multi_cap_new_annual_comb!F:F,multi_cap_new_annual_comb!A:A,A793,multi_cap_new_annual_comb!B:B,B793,multi_cap_new_annual_comb!C:C,C793,multi_cap_new_annual_comb!E:E,"average",multi_cap_new_annual_comb!F:F,"&gt;0")*SUMIFS(mi_calc!D:D,mi_calc!A:A,VLOOKUP(C793,mapping!$B$2:$C$18,2,0),mi_calc!B:B,F793,mi_calc!C:C,"average")/1000</f>
        <v>0</v>
      </c>
      <c r="I793">
        <f>SUMIFS(multi_cap_new_annual_comb!G:G,multi_cap_new_annual_comb!A:A,A793,multi_cap_new_annual_comb!B:B,B793,multi_cap_new_annual_comb!C:C,C793,multi_cap_new_annual_comb!E:E,"average",multi_cap_new_annual_comb!G:G,"&gt;0")*SUMIFS(mi_calc!D:D,mi_calc!A:A,VLOOKUP(C793,mapping!$B$2:$C$18,2,0),mi_calc!B:B,F793,mi_calc!C:C,"average")/1000</f>
        <v>0</v>
      </c>
    </row>
    <row r="794" spans="1:9">
      <c r="A794">
        <v>2030</v>
      </c>
      <c r="B794" t="s">
        <v>33</v>
      </c>
      <c r="C794" t="s">
        <v>10</v>
      </c>
      <c r="D794" t="str">
        <f>VLOOKUP(C794,mapping!$B$2:$D$18,3,0)</f>
        <v>-</v>
      </c>
      <c r="E794" t="s">
        <v>74</v>
      </c>
      <c r="F794" t="s">
        <v>51</v>
      </c>
      <c r="G794" t="s">
        <v>77</v>
      </c>
      <c r="H794">
        <f>SUMIFS(multi_cap_new_annual_comb!F:F,multi_cap_new_annual_comb!A:A,A794,multi_cap_new_annual_comb!B:B,B794,multi_cap_new_annual_comb!C:C,C794,multi_cap_new_annual_comb!E:E,"average",multi_cap_new_annual_comb!F:F,"&gt;0")*SUMIFS(mi_calc!D:D,mi_calc!A:A,VLOOKUP(C794,mapping!$B$2:$C$18,2,0),mi_calc!B:B,F794,mi_calc!C:C,"average")/1000</f>
        <v>0</v>
      </c>
      <c r="I794">
        <f>SUMIFS(multi_cap_new_annual_comb!G:G,multi_cap_new_annual_comb!A:A,A794,multi_cap_new_annual_comb!B:B,B794,multi_cap_new_annual_comb!C:C,C794,multi_cap_new_annual_comb!E:E,"average",multi_cap_new_annual_comb!G:G,"&gt;0")*SUMIFS(mi_calc!D:D,mi_calc!A:A,VLOOKUP(C794,mapping!$B$2:$C$18,2,0),mi_calc!B:B,F794,mi_calc!C:C,"average")/1000</f>
        <v>0</v>
      </c>
    </row>
    <row r="795" spans="1:9">
      <c r="A795">
        <v>2030</v>
      </c>
      <c r="B795" t="s">
        <v>33</v>
      </c>
      <c r="C795" t="s">
        <v>10</v>
      </c>
      <c r="D795" t="str">
        <f>VLOOKUP(C795,mapping!$B$2:$D$18,3,0)</f>
        <v>-</v>
      </c>
      <c r="E795" t="s">
        <v>74</v>
      </c>
      <c r="F795" t="s">
        <v>66</v>
      </c>
      <c r="G795" t="s">
        <v>77</v>
      </c>
      <c r="H795">
        <f>SUMIFS(multi_cap_new_annual_comb!F:F,multi_cap_new_annual_comb!A:A,A795,multi_cap_new_annual_comb!B:B,B795,multi_cap_new_annual_comb!C:C,C795,multi_cap_new_annual_comb!E:E,"average",multi_cap_new_annual_comb!F:F,"&gt;0")*SUMIFS(mi_calc!D:D,mi_calc!A:A,VLOOKUP(C795,mapping!$B$2:$C$18,2,0),mi_calc!B:B,F795,mi_calc!C:C,"average")/1000</f>
        <v>0</v>
      </c>
      <c r="I795">
        <f>SUMIFS(multi_cap_new_annual_comb!G:G,multi_cap_new_annual_comb!A:A,A795,multi_cap_new_annual_comb!B:B,B795,multi_cap_new_annual_comb!C:C,C795,multi_cap_new_annual_comb!E:E,"average",multi_cap_new_annual_comb!G:G,"&gt;0")*SUMIFS(mi_calc!D:D,mi_calc!A:A,VLOOKUP(C795,mapping!$B$2:$C$18,2,0),mi_calc!B:B,F795,mi_calc!C:C,"average")/1000</f>
        <v>0</v>
      </c>
    </row>
    <row r="796" spans="1:9">
      <c r="A796">
        <v>2030</v>
      </c>
      <c r="B796" t="s">
        <v>33</v>
      </c>
      <c r="C796" t="s">
        <v>10</v>
      </c>
      <c r="D796" t="str">
        <f>VLOOKUP(C796,mapping!$B$2:$D$18,3,0)</f>
        <v>-</v>
      </c>
      <c r="E796" t="s">
        <v>74</v>
      </c>
      <c r="F796" t="s">
        <v>54</v>
      </c>
      <c r="G796" t="s">
        <v>77</v>
      </c>
      <c r="H796">
        <f>SUMIFS(multi_cap_new_annual_comb!F:F,multi_cap_new_annual_comb!A:A,A796,multi_cap_new_annual_comb!B:B,B796,multi_cap_new_annual_comb!C:C,C796,multi_cap_new_annual_comb!E:E,"average",multi_cap_new_annual_comb!F:F,"&gt;0")*SUMIFS(mi_calc!D:D,mi_calc!A:A,VLOOKUP(C796,mapping!$B$2:$C$18,2,0),mi_calc!B:B,F796,mi_calc!C:C,"average")/1000</f>
        <v>0</v>
      </c>
      <c r="I796">
        <f>SUMIFS(multi_cap_new_annual_comb!G:G,multi_cap_new_annual_comb!A:A,A796,multi_cap_new_annual_comb!B:B,B796,multi_cap_new_annual_comb!C:C,C796,multi_cap_new_annual_comb!E:E,"average",multi_cap_new_annual_comb!G:G,"&gt;0")*SUMIFS(mi_calc!D:D,mi_calc!A:A,VLOOKUP(C796,mapping!$B$2:$C$18,2,0),mi_calc!B:B,F796,mi_calc!C:C,"average")/1000</f>
        <v>0</v>
      </c>
    </row>
    <row r="797" spans="1:9">
      <c r="A797">
        <v>2030</v>
      </c>
      <c r="B797" t="s">
        <v>33</v>
      </c>
      <c r="C797" t="s">
        <v>10</v>
      </c>
      <c r="D797" t="str">
        <f>VLOOKUP(C797,mapping!$B$2:$D$18,3,0)</f>
        <v>-</v>
      </c>
      <c r="E797" t="s">
        <v>74</v>
      </c>
      <c r="F797" t="s">
        <v>46</v>
      </c>
      <c r="G797" t="s">
        <v>77</v>
      </c>
      <c r="H797">
        <f>SUMIFS(multi_cap_new_annual_comb!F:F,multi_cap_new_annual_comb!A:A,A797,multi_cap_new_annual_comb!B:B,B797,multi_cap_new_annual_comb!C:C,C797,multi_cap_new_annual_comb!E:E,"average",multi_cap_new_annual_comb!F:F,"&gt;0")*SUMIFS(mi_calc!D:D,mi_calc!A:A,VLOOKUP(C797,mapping!$B$2:$C$18,2,0),mi_calc!B:B,F797,mi_calc!C:C,"average")/1000</f>
        <v>0</v>
      </c>
      <c r="I797">
        <f>SUMIFS(multi_cap_new_annual_comb!G:G,multi_cap_new_annual_comb!A:A,A797,multi_cap_new_annual_comb!B:B,B797,multi_cap_new_annual_comb!C:C,C797,multi_cap_new_annual_comb!E:E,"average",multi_cap_new_annual_comb!G:G,"&gt;0")*SUMIFS(mi_calc!D:D,mi_calc!A:A,VLOOKUP(C797,mapping!$B$2:$C$18,2,0),mi_calc!B:B,F797,mi_calc!C:C,"average")/1000</f>
        <v>0</v>
      </c>
    </row>
    <row r="798" spans="1:9">
      <c r="A798">
        <v>2030</v>
      </c>
      <c r="B798" t="s">
        <v>33</v>
      </c>
      <c r="C798" t="s">
        <v>10</v>
      </c>
      <c r="D798" t="str">
        <f>VLOOKUP(C798,mapping!$B$2:$D$18,3,0)</f>
        <v>-</v>
      </c>
      <c r="E798" t="s">
        <v>74</v>
      </c>
      <c r="F798" t="s">
        <v>50</v>
      </c>
      <c r="G798" t="s">
        <v>77</v>
      </c>
      <c r="H798">
        <f>SUMIFS(multi_cap_new_annual_comb!F:F,multi_cap_new_annual_comb!A:A,A798,multi_cap_new_annual_comb!B:B,B798,multi_cap_new_annual_comb!C:C,C798,multi_cap_new_annual_comb!E:E,"average",multi_cap_new_annual_comb!F:F,"&gt;0")*SUMIFS(mi_calc!D:D,mi_calc!A:A,VLOOKUP(C798,mapping!$B$2:$C$18,2,0),mi_calc!B:B,F798,mi_calc!C:C,"average")/1000</f>
        <v>0</v>
      </c>
      <c r="I798">
        <f>SUMIFS(multi_cap_new_annual_comb!G:G,multi_cap_new_annual_comb!A:A,A798,multi_cap_new_annual_comb!B:B,B798,multi_cap_new_annual_comb!C:C,C798,multi_cap_new_annual_comb!E:E,"average",multi_cap_new_annual_comb!G:G,"&gt;0")*SUMIFS(mi_calc!D:D,mi_calc!A:A,VLOOKUP(C798,mapping!$B$2:$C$18,2,0),mi_calc!B:B,F798,mi_calc!C:C,"average")/1000</f>
        <v>0</v>
      </c>
    </row>
    <row r="799" spans="1:9">
      <c r="A799">
        <v>2030</v>
      </c>
      <c r="B799" t="s">
        <v>33</v>
      </c>
      <c r="C799" t="s">
        <v>10</v>
      </c>
      <c r="D799" t="str">
        <f>VLOOKUP(C799,mapping!$B$2:$D$18,3,0)</f>
        <v>-</v>
      </c>
      <c r="E799" t="s">
        <v>74</v>
      </c>
      <c r="F799" t="s">
        <v>61</v>
      </c>
      <c r="G799" t="s">
        <v>77</v>
      </c>
      <c r="H799">
        <f>SUMIFS(multi_cap_new_annual_comb!F:F,multi_cap_new_annual_comb!A:A,A799,multi_cap_new_annual_comb!B:B,B799,multi_cap_new_annual_comb!C:C,C799,multi_cap_new_annual_comb!E:E,"average",multi_cap_new_annual_comb!F:F,"&gt;0")*SUMIFS(mi_calc!D:D,mi_calc!A:A,VLOOKUP(C799,mapping!$B$2:$C$18,2,0),mi_calc!B:B,F799,mi_calc!C:C,"average")/1000</f>
        <v>0</v>
      </c>
      <c r="I799">
        <f>SUMIFS(multi_cap_new_annual_comb!G:G,multi_cap_new_annual_comb!A:A,A799,multi_cap_new_annual_comb!B:B,B799,multi_cap_new_annual_comb!C:C,C799,multi_cap_new_annual_comb!E:E,"average",multi_cap_new_annual_comb!G:G,"&gt;0")*SUMIFS(mi_calc!D:D,mi_calc!A:A,VLOOKUP(C799,mapping!$B$2:$C$18,2,0),mi_calc!B:B,F799,mi_calc!C:C,"average")/1000</f>
        <v>0</v>
      </c>
    </row>
    <row r="800" spans="1:9">
      <c r="A800">
        <v>2030</v>
      </c>
      <c r="B800" t="s">
        <v>33</v>
      </c>
      <c r="C800" t="s">
        <v>10</v>
      </c>
      <c r="D800" t="str">
        <f>VLOOKUP(C800,mapping!$B$2:$D$18,3,0)</f>
        <v>-</v>
      </c>
      <c r="E800" t="s">
        <v>74</v>
      </c>
      <c r="F800" t="s">
        <v>67</v>
      </c>
      <c r="G800" t="s">
        <v>77</v>
      </c>
      <c r="H800">
        <f>SUMIFS(multi_cap_new_annual_comb!F:F,multi_cap_new_annual_comb!A:A,A800,multi_cap_new_annual_comb!B:B,B800,multi_cap_new_annual_comb!C:C,C800,multi_cap_new_annual_comb!E:E,"average",multi_cap_new_annual_comb!F:F,"&gt;0")*SUMIFS(mi_calc!D:D,mi_calc!A:A,VLOOKUP(C800,mapping!$B$2:$C$18,2,0),mi_calc!B:B,F800,mi_calc!C:C,"average")/1000</f>
        <v>0</v>
      </c>
      <c r="I800">
        <f>SUMIFS(multi_cap_new_annual_comb!G:G,multi_cap_new_annual_comb!A:A,A800,multi_cap_new_annual_comb!B:B,B800,multi_cap_new_annual_comb!C:C,C800,multi_cap_new_annual_comb!E:E,"average",multi_cap_new_annual_comb!G:G,"&gt;0")*SUMIFS(mi_calc!D:D,mi_calc!A:A,VLOOKUP(C800,mapping!$B$2:$C$18,2,0),mi_calc!B:B,F800,mi_calc!C:C,"average")/1000</f>
        <v>0</v>
      </c>
    </row>
    <row r="801" spans="1:9">
      <c r="A801">
        <v>2030</v>
      </c>
      <c r="B801" t="s">
        <v>33</v>
      </c>
      <c r="C801" t="s">
        <v>10</v>
      </c>
      <c r="D801" t="str">
        <f>VLOOKUP(C801,mapping!$B$2:$D$18,3,0)</f>
        <v>-</v>
      </c>
      <c r="E801" t="s">
        <v>74</v>
      </c>
      <c r="F801" t="s">
        <v>52</v>
      </c>
      <c r="G801" t="s">
        <v>77</v>
      </c>
      <c r="H801">
        <f>SUMIFS(multi_cap_new_annual_comb!F:F,multi_cap_new_annual_comb!A:A,A801,multi_cap_new_annual_comb!B:B,B801,multi_cap_new_annual_comb!C:C,C801,multi_cap_new_annual_comb!E:E,"average",multi_cap_new_annual_comb!F:F,"&gt;0")*SUMIFS(mi_calc!D:D,mi_calc!A:A,VLOOKUP(C801,mapping!$B$2:$C$18,2,0),mi_calc!B:B,F801,mi_calc!C:C,"average")/1000</f>
        <v>0</v>
      </c>
      <c r="I801">
        <f>SUMIFS(multi_cap_new_annual_comb!G:G,multi_cap_new_annual_comb!A:A,A801,multi_cap_new_annual_comb!B:B,B801,multi_cap_new_annual_comb!C:C,C801,multi_cap_new_annual_comb!E:E,"average",multi_cap_new_annual_comb!G:G,"&gt;0")*SUMIFS(mi_calc!D:D,mi_calc!A:A,VLOOKUP(C801,mapping!$B$2:$C$18,2,0),mi_calc!B:B,F801,mi_calc!C:C,"average")/1000</f>
        <v>0</v>
      </c>
    </row>
    <row r="802" spans="1:9">
      <c r="A802">
        <v>2030</v>
      </c>
      <c r="B802" t="s">
        <v>33</v>
      </c>
      <c r="C802" t="s">
        <v>10</v>
      </c>
      <c r="D802" t="str">
        <f>VLOOKUP(C802,mapping!$B$2:$D$18,3,0)</f>
        <v>-</v>
      </c>
      <c r="E802" t="s">
        <v>74</v>
      </c>
      <c r="F802" t="s">
        <v>56</v>
      </c>
      <c r="G802" t="s">
        <v>77</v>
      </c>
      <c r="H802">
        <f>SUMIFS(multi_cap_new_annual_comb!F:F,multi_cap_new_annual_comb!A:A,A802,multi_cap_new_annual_comb!B:B,B802,multi_cap_new_annual_comb!C:C,C802,multi_cap_new_annual_comb!E:E,"average",multi_cap_new_annual_comb!F:F,"&gt;0")*SUMIFS(mi_calc!D:D,mi_calc!A:A,VLOOKUP(C802,mapping!$B$2:$C$18,2,0),mi_calc!B:B,F802,mi_calc!C:C,"average")/1000</f>
        <v>0</v>
      </c>
      <c r="I802">
        <f>SUMIFS(multi_cap_new_annual_comb!G:G,multi_cap_new_annual_comb!A:A,A802,multi_cap_new_annual_comb!B:B,B802,multi_cap_new_annual_comb!C:C,C802,multi_cap_new_annual_comb!E:E,"average",multi_cap_new_annual_comb!G:G,"&gt;0")*SUMIFS(mi_calc!D:D,mi_calc!A:A,VLOOKUP(C802,mapping!$B$2:$C$18,2,0),mi_calc!B:B,F802,mi_calc!C:C,"average")/1000</f>
        <v>0</v>
      </c>
    </row>
    <row r="803" spans="1:9">
      <c r="A803">
        <v>2030</v>
      </c>
      <c r="B803" t="s">
        <v>33</v>
      </c>
      <c r="C803" t="s">
        <v>10</v>
      </c>
      <c r="D803" t="str">
        <f>VLOOKUP(C803,mapping!$B$2:$D$18,3,0)</f>
        <v>-</v>
      </c>
      <c r="E803" t="s">
        <v>74</v>
      </c>
      <c r="F803" t="s">
        <v>59</v>
      </c>
      <c r="G803" t="s">
        <v>77</v>
      </c>
      <c r="H803">
        <f>SUMIFS(multi_cap_new_annual_comb!F:F,multi_cap_new_annual_comb!A:A,A803,multi_cap_new_annual_comb!B:B,B803,multi_cap_new_annual_comb!C:C,C803,multi_cap_new_annual_comb!E:E,"average",multi_cap_new_annual_comb!F:F,"&gt;0")*SUMIFS(mi_calc!D:D,mi_calc!A:A,VLOOKUP(C803,mapping!$B$2:$C$18,2,0),mi_calc!B:B,F803,mi_calc!C:C,"average")/1000</f>
        <v>0</v>
      </c>
      <c r="I803">
        <f>SUMIFS(multi_cap_new_annual_comb!G:G,multi_cap_new_annual_comb!A:A,A803,multi_cap_new_annual_comb!B:B,B803,multi_cap_new_annual_comb!C:C,C803,multi_cap_new_annual_comb!E:E,"average",multi_cap_new_annual_comb!G:G,"&gt;0")*SUMIFS(mi_calc!D:D,mi_calc!A:A,VLOOKUP(C803,mapping!$B$2:$C$18,2,0),mi_calc!B:B,F803,mi_calc!C:C,"average")/1000</f>
        <v>0</v>
      </c>
    </row>
    <row r="804" spans="1:9">
      <c r="A804">
        <v>2030</v>
      </c>
      <c r="B804" t="s">
        <v>33</v>
      </c>
      <c r="C804" t="s">
        <v>10</v>
      </c>
      <c r="D804" t="str">
        <f>VLOOKUP(C804,mapping!$B$2:$D$18,3,0)</f>
        <v>-</v>
      </c>
      <c r="E804" t="s">
        <v>74</v>
      </c>
      <c r="F804" t="s">
        <v>55</v>
      </c>
      <c r="G804" t="s">
        <v>77</v>
      </c>
      <c r="H804">
        <f>SUMIFS(multi_cap_new_annual_comb!F:F,multi_cap_new_annual_comb!A:A,A804,multi_cap_new_annual_comb!B:B,B804,multi_cap_new_annual_comb!C:C,C804,multi_cap_new_annual_comb!E:E,"average",multi_cap_new_annual_comb!F:F,"&gt;0")*SUMIFS(mi_calc!D:D,mi_calc!A:A,VLOOKUP(C804,mapping!$B$2:$C$18,2,0),mi_calc!B:B,F804,mi_calc!C:C,"average")/1000</f>
        <v>0</v>
      </c>
      <c r="I804">
        <f>SUMIFS(multi_cap_new_annual_comb!G:G,multi_cap_new_annual_comb!A:A,A804,multi_cap_new_annual_comb!B:B,B804,multi_cap_new_annual_comb!C:C,C804,multi_cap_new_annual_comb!E:E,"average",multi_cap_new_annual_comb!G:G,"&gt;0")*SUMIFS(mi_calc!D:D,mi_calc!A:A,VLOOKUP(C804,mapping!$B$2:$C$18,2,0),mi_calc!B:B,F804,mi_calc!C:C,"average")/1000</f>
        <v>0</v>
      </c>
    </row>
    <row r="805" spans="1:9">
      <c r="A805">
        <v>2030</v>
      </c>
      <c r="B805" t="s">
        <v>33</v>
      </c>
      <c r="C805" t="s">
        <v>10</v>
      </c>
      <c r="D805" t="str">
        <f>VLOOKUP(C805,mapping!$B$2:$D$18,3,0)</f>
        <v>-</v>
      </c>
      <c r="E805" t="s">
        <v>74</v>
      </c>
      <c r="F805" t="s">
        <v>47</v>
      </c>
      <c r="G805" t="s">
        <v>77</v>
      </c>
      <c r="H805">
        <f>SUMIFS(multi_cap_new_annual_comb!F:F,multi_cap_new_annual_comb!A:A,A805,multi_cap_new_annual_comb!B:B,B805,multi_cap_new_annual_comb!C:C,C805,multi_cap_new_annual_comb!E:E,"average",multi_cap_new_annual_comb!F:F,"&gt;0")*SUMIFS(mi_calc!D:D,mi_calc!A:A,VLOOKUP(C805,mapping!$B$2:$C$18,2,0),mi_calc!B:B,F805,mi_calc!C:C,"average")/1000</f>
        <v>0</v>
      </c>
      <c r="I805">
        <f>SUMIFS(multi_cap_new_annual_comb!G:G,multi_cap_new_annual_comb!A:A,A805,multi_cap_new_annual_comb!B:B,B805,multi_cap_new_annual_comb!C:C,C805,multi_cap_new_annual_comb!E:E,"average",multi_cap_new_annual_comb!G:G,"&gt;0")*SUMIFS(mi_calc!D:D,mi_calc!A:A,VLOOKUP(C805,mapping!$B$2:$C$18,2,0),mi_calc!B:B,F805,mi_calc!C:C,"average")/1000</f>
        <v>0</v>
      </c>
    </row>
    <row r="806" spans="1:9">
      <c r="A806">
        <v>2030</v>
      </c>
      <c r="B806" t="s">
        <v>33</v>
      </c>
      <c r="C806" t="s">
        <v>10</v>
      </c>
      <c r="D806" t="str">
        <f>VLOOKUP(C806,mapping!$B$2:$D$18,3,0)</f>
        <v>-</v>
      </c>
      <c r="E806" t="s">
        <v>74</v>
      </c>
      <c r="F806" t="s">
        <v>60</v>
      </c>
      <c r="G806" t="s">
        <v>77</v>
      </c>
      <c r="H806">
        <f>SUMIFS(multi_cap_new_annual_comb!F:F,multi_cap_new_annual_comb!A:A,A806,multi_cap_new_annual_comb!B:B,B806,multi_cap_new_annual_comb!C:C,C806,multi_cap_new_annual_comb!E:E,"average",multi_cap_new_annual_comb!F:F,"&gt;0")*SUMIFS(mi_calc!D:D,mi_calc!A:A,VLOOKUP(C806,mapping!$B$2:$C$18,2,0),mi_calc!B:B,F806,mi_calc!C:C,"average")/1000</f>
        <v>0</v>
      </c>
      <c r="I806">
        <f>SUMIFS(multi_cap_new_annual_comb!G:G,multi_cap_new_annual_comb!A:A,A806,multi_cap_new_annual_comb!B:B,B806,multi_cap_new_annual_comb!C:C,C806,multi_cap_new_annual_comb!E:E,"average",multi_cap_new_annual_comb!G:G,"&gt;0")*SUMIFS(mi_calc!D:D,mi_calc!A:A,VLOOKUP(C806,mapping!$B$2:$C$18,2,0),mi_calc!B:B,F806,mi_calc!C:C,"average")/1000</f>
        <v>0</v>
      </c>
    </row>
    <row r="807" spans="1:9">
      <c r="A807">
        <v>2030</v>
      </c>
      <c r="B807" t="s">
        <v>33</v>
      </c>
      <c r="C807" t="s">
        <v>10</v>
      </c>
      <c r="D807" t="str">
        <f>VLOOKUP(C807,mapping!$B$2:$D$18,3,0)</f>
        <v>-</v>
      </c>
      <c r="E807" t="s">
        <v>74</v>
      </c>
      <c r="F807" t="s">
        <v>48</v>
      </c>
      <c r="G807" t="s">
        <v>77</v>
      </c>
      <c r="H807">
        <f>SUMIFS(multi_cap_new_annual_comb!F:F,multi_cap_new_annual_comb!A:A,A807,multi_cap_new_annual_comb!B:B,B807,multi_cap_new_annual_comb!C:C,C807,multi_cap_new_annual_comb!E:E,"average",multi_cap_new_annual_comb!F:F,"&gt;0")*SUMIFS(mi_calc!D:D,mi_calc!A:A,VLOOKUP(C807,mapping!$B$2:$C$18,2,0),mi_calc!B:B,F807,mi_calc!C:C,"average")/1000</f>
        <v>0</v>
      </c>
      <c r="I807">
        <f>SUMIFS(multi_cap_new_annual_comb!G:G,multi_cap_new_annual_comb!A:A,A807,multi_cap_new_annual_comb!B:B,B807,multi_cap_new_annual_comb!C:C,C807,multi_cap_new_annual_comb!E:E,"average",multi_cap_new_annual_comb!G:G,"&gt;0")*SUMIFS(mi_calc!D:D,mi_calc!A:A,VLOOKUP(C807,mapping!$B$2:$C$18,2,0),mi_calc!B:B,F807,mi_calc!C:C,"average")/1000</f>
        <v>0</v>
      </c>
    </row>
    <row r="808" spans="1:9">
      <c r="A808">
        <v>2030</v>
      </c>
      <c r="B808" t="s">
        <v>33</v>
      </c>
      <c r="C808" t="s">
        <v>10</v>
      </c>
      <c r="D808" t="str">
        <f>VLOOKUP(C808,mapping!$B$2:$D$18,3,0)</f>
        <v>-</v>
      </c>
      <c r="E808" t="s">
        <v>74</v>
      </c>
      <c r="F808" t="s">
        <v>62</v>
      </c>
      <c r="G808" t="s">
        <v>77</v>
      </c>
      <c r="H808">
        <f>SUMIFS(multi_cap_new_annual_comb!F:F,multi_cap_new_annual_comb!A:A,A808,multi_cap_new_annual_comb!B:B,B808,multi_cap_new_annual_comb!C:C,C808,multi_cap_new_annual_comb!E:E,"average",multi_cap_new_annual_comb!F:F,"&gt;0")*SUMIFS(mi_calc!D:D,mi_calc!A:A,VLOOKUP(C808,mapping!$B$2:$C$18,2,0),mi_calc!B:B,F808,mi_calc!C:C,"average")/1000</f>
        <v>0</v>
      </c>
      <c r="I808">
        <f>SUMIFS(multi_cap_new_annual_comb!G:G,multi_cap_new_annual_comb!A:A,A808,multi_cap_new_annual_comb!B:B,B808,multi_cap_new_annual_comb!C:C,C808,multi_cap_new_annual_comb!E:E,"average",multi_cap_new_annual_comb!G:G,"&gt;0")*SUMIFS(mi_calc!D:D,mi_calc!A:A,VLOOKUP(C808,mapping!$B$2:$C$18,2,0),mi_calc!B:B,F808,mi_calc!C:C,"average")/1000</f>
        <v>0</v>
      </c>
    </row>
    <row r="809" spans="1:9">
      <c r="A809">
        <v>2030</v>
      </c>
      <c r="B809" t="s">
        <v>33</v>
      </c>
      <c r="C809" t="s">
        <v>10</v>
      </c>
      <c r="D809" t="str">
        <f>VLOOKUP(C809,mapping!$B$2:$D$18,3,0)</f>
        <v>-</v>
      </c>
      <c r="E809" t="s">
        <v>74</v>
      </c>
      <c r="F809" t="s">
        <v>63</v>
      </c>
      <c r="G809" t="s">
        <v>77</v>
      </c>
      <c r="H809">
        <f>SUMIFS(multi_cap_new_annual_comb!F:F,multi_cap_new_annual_comb!A:A,A809,multi_cap_new_annual_comb!B:B,B809,multi_cap_new_annual_comb!C:C,C809,multi_cap_new_annual_comb!E:E,"average",multi_cap_new_annual_comb!F:F,"&gt;0")*SUMIFS(mi_calc!D:D,mi_calc!A:A,VLOOKUP(C809,mapping!$B$2:$C$18,2,0),mi_calc!B:B,F809,mi_calc!C:C,"average")/1000</f>
        <v>0</v>
      </c>
      <c r="I809">
        <f>SUMIFS(multi_cap_new_annual_comb!G:G,multi_cap_new_annual_comb!A:A,A809,multi_cap_new_annual_comb!B:B,B809,multi_cap_new_annual_comb!C:C,C809,multi_cap_new_annual_comb!E:E,"average",multi_cap_new_annual_comb!G:G,"&gt;0")*SUMIFS(mi_calc!D:D,mi_calc!A:A,VLOOKUP(C809,mapping!$B$2:$C$18,2,0),mi_calc!B:B,F809,mi_calc!C:C,"average")/1000</f>
        <v>0</v>
      </c>
    </row>
    <row r="810" spans="1:9">
      <c r="A810">
        <v>2030</v>
      </c>
      <c r="B810" t="s">
        <v>33</v>
      </c>
      <c r="C810" t="s">
        <v>10</v>
      </c>
      <c r="D810" t="str">
        <f>VLOOKUP(C810,mapping!$B$2:$D$18,3,0)</f>
        <v>-</v>
      </c>
      <c r="E810" t="s">
        <v>74</v>
      </c>
      <c r="F810" t="s">
        <v>45</v>
      </c>
      <c r="G810" t="s">
        <v>77</v>
      </c>
      <c r="H810">
        <f>SUMIFS(multi_cap_new_annual_comb!F:F,multi_cap_new_annual_comb!A:A,A810,multi_cap_new_annual_comb!B:B,B810,multi_cap_new_annual_comb!C:C,C810,multi_cap_new_annual_comb!E:E,"average",multi_cap_new_annual_comb!F:F,"&gt;0")*SUMIFS(mi_calc!D:D,mi_calc!A:A,VLOOKUP(C810,mapping!$B$2:$C$18,2,0),mi_calc!B:B,F810,mi_calc!C:C,"average")/1000</f>
        <v>0</v>
      </c>
      <c r="I810">
        <f>SUMIFS(multi_cap_new_annual_comb!G:G,multi_cap_new_annual_comb!A:A,A810,multi_cap_new_annual_comb!B:B,B810,multi_cap_new_annual_comb!C:C,C810,multi_cap_new_annual_comb!E:E,"average",multi_cap_new_annual_comb!G:G,"&gt;0")*SUMIFS(mi_calc!D:D,mi_calc!A:A,VLOOKUP(C810,mapping!$B$2:$C$18,2,0),mi_calc!B:B,F810,mi_calc!C:C,"average")/1000</f>
        <v>0</v>
      </c>
    </row>
    <row r="811" spans="1:9">
      <c r="A811">
        <v>2030</v>
      </c>
      <c r="B811" t="s">
        <v>33</v>
      </c>
      <c r="C811" t="s">
        <v>10</v>
      </c>
      <c r="D811" t="str">
        <f>VLOOKUP(C811,mapping!$B$2:$D$18,3,0)</f>
        <v>-</v>
      </c>
      <c r="E811" t="s">
        <v>74</v>
      </c>
      <c r="F811" t="s">
        <v>58</v>
      </c>
      <c r="G811" t="s">
        <v>77</v>
      </c>
      <c r="H811">
        <f>SUMIFS(multi_cap_new_annual_comb!F:F,multi_cap_new_annual_comb!A:A,A811,multi_cap_new_annual_comb!B:B,B811,multi_cap_new_annual_comb!C:C,C811,multi_cap_new_annual_comb!E:E,"average",multi_cap_new_annual_comb!F:F,"&gt;0")*SUMIFS(mi_calc!D:D,mi_calc!A:A,VLOOKUP(C811,mapping!$B$2:$C$18,2,0),mi_calc!B:B,F811,mi_calc!C:C,"average")/1000</f>
        <v>0</v>
      </c>
      <c r="I811">
        <f>SUMIFS(multi_cap_new_annual_comb!G:G,multi_cap_new_annual_comb!A:A,A811,multi_cap_new_annual_comb!B:B,B811,multi_cap_new_annual_comb!C:C,C811,multi_cap_new_annual_comb!E:E,"average",multi_cap_new_annual_comb!G:G,"&gt;0")*SUMIFS(mi_calc!D:D,mi_calc!A:A,VLOOKUP(C811,mapping!$B$2:$C$18,2,0),mi_calc!B:B,F811,mi_calc!C:C,"average")/1000</f>
        <v>0</v>
      </c>
    </row>
    <row r="812" spans="1:9">
      <c r="A812">
        <v>2030</v>
      </c>
      <c r="B812" t="s">
        <v>33</v>
      </c>
      <c r="C812" t="s">
        <v>10</v>
      </c>
      <c r="D812" t="str">
        <f>VLOOKUP(C812,mapping!$B$2:$D$18,3,0)</f>
        <v>-</v>
      </c>
      <c r="E812" t="s">
        <v>74</v>
      </c>
      <c r="F812" t="s">
        <v>53</v>
      </c>
      <c r="G812" t="s">
        <v>77</v>
      </c>
      <c r="H812">
        <f>SUMIFS(multi_cap_new_annual_comb!F:F,multi_cap_new_annual_comb!A:A,A812,multi_cap_new_annual_comb!B:B,B812,multi_cap_new_annual_comb!C:C,C812,multi_cap_new_annual_comb!E:E,"average",multi_cap_new_annual_comb!F:F,"&gt;0")*SUMIFS(mi_calc!D:D,mi_calc!A:A,VLOOKUP(C812,mapping!$B$2:$C$18,2,0),mi_calc!B:B,F812,mi_calc!C:C,"average")/1000</f>
        <v>0</v>
      </c>
      <c r="I812">
        <f>SUMIFS(multi_cap_new_annual_comb!G:G,multi_cap_new_annual_comb!A:A,A812,multi_cap_new_annual_comb!B:B,B812,multi_cap_new_annual_comb!C:C,C812,multi_cap_new_annual_comb!E:E,"average",multi_cap_new_annual_comb!G:G,"&gt;0")*SUMIFS(mi_calc!D:D,mi_calc!A:A,VLOOKUP(C812,mapping!$B$2:$C$18,2,0),mi_calc!B:B,F812,mi_calc!C:C,"average")/1000</f>
        <v>0</v>
      </c>
    </row>
    <row r="813" spans="1:9">
      <c r="A813">
        <v>2030</v>
      </c>
      <c r="B813" t="s">
        <v>33</v>
      </c>
      <c r="C813" t="s">
        <v>10</v>
      </c>
      <c r="D813" t="str">
        <f>VLOOKUP(C813,mapping!$B$2:$D$18,3,0)</f>
        <v>-</v>
      </c>
      <c r="E813" t="s">
        <v>74</v>
      </c>
      <c r="F813" t="s">
        <v>64</v>
      </c>
      <c r="G813" t="s">
        <v>77</v>
      </c>
      <c r="H813">
        <f>SUMIFS(multi_cap_new_annual_comb!F:F,multi_cap_new_annual_comb!A:A,A813,multi_cap_new_annual_comb!B:B,B813,multi_cap_new_annual_comb!C:C,C813,multi_cap_new_annual_comb!E:E,"average",multi_cap_new_annual_comb!F:F,"&gt;0")*SUMIFS(mi_calc!D:D,mi_calc!A:A,VLOOKUP(C813,mapping!$B$2:$C$18,2,0),mi_calc!B:B,F813,mi_calc!C:C,"average")/1000</f>
        <v>0</v>
      </c>
      <c r="I813">
        <f>SUMIFS(multi_cap_new_annual_comb!G:G,multi_cap_new_annual_comb!A:A,A813,multi_cap_new_annual_comb!B:B,B813,multi_cap_new_annual_comb!C:C,C813,multi_cap_new_annual_comb!E:E,"average",multi_cap_new_annual_comb!G:G,"&gt;0")*SUMIFS(mi_calc!D:D,mi_calc!A:A,VLOOKUP(C813,mapping!$B$2:$C$18,2,0),mi_calc!B:B,F813,mi_calc!C:C,"average")/1000</f>
        <v>0</v>
      </c>
    </row>
    <row r="814" spans="1:9">
      <c r="A814">
        <v>2030</v>
      </c>
      <c r="B814" t="s">
        <v>33</v>
      </c>
      <c r="C814" t="s">
        <v>10</v>
      </c>
      <c r="D814" t="str">
        <f>VLOOKUP(C814,mapping!$B$2:$D$18,3,0)</f>
        <v>-</v>
      </c>
      <c r="E814" t="s">
        <v>74</v>
      </c>
      <c r="F814" t="s">
        <v>49</v>
      </c>
      <c r="G814" t="s">
        <v>77</v>
      </c>
      <c r="H814">
        <f>SUMIFS(multi_cap_new_annual_comb!F:F,multi_cap_new_annual_comb!A:A,A814,multi_cap_new_annual_comb!B:B,B814,multi_cap_new_annual_comb!C:C,C814,multi_cap_new_annual_comb!E:E,"average",multi_cap_new_annual_comb!F:F,"&gt;0")*SUMIFS(mi_calc!D:D,mi_calc!A:A,VLOOKUP(C814,mapping!$B$2:$C$18,2,0),mi_calc!B:B,F814,mi_calc!C:C,"average")/1000</f>
        <v>0</v>
      </c>
      <c r="I814">
        <f>SUMIFS(multi_cap_new_annual_comb!G:G,multi_cap_new_annual_comb!A:A,A814,multi_cap_new_annual_comb!B:B,B814,multi_cap_new_annual_comb!C:C,C814,multi_cap_new_annual_comb!E:E,"average",multi_cap_new_annual_comb!G:G,"&gt;0")*SUMIFS(mi_calc!D:D,mi_calc!A:A,VLOOKUP(C814,mapping!$B$2:$C$18,2,0),mi_calc!B:B,F814,mi_calc!C:C,"average")/1000</f>
        <v>0</v>
      </c>
    </row>
    <row r="815" spans="1:9">
      <c r="A815">
        <v>2030</v>
      </c>
      <c r="B815" t="s">
        <v>33</v>
      </c>
      <c r="C815" t="s">
        <v>10</v>
      </c>
      <c r="D815" t="str">
        <f>VLOOKUP(C815,mapping!$B$2:$D$18,3,0)</f>
        <v>-</v>
      </c>
      <c r="E815" t="s">
        <v>74</v>
      </c>
      <c r="F815" t="s">
        <v>65</v>
      </c>
      <c r="G815" t="s">
        <v>77</v>
      </c>
      <c r="H815">
        <f>SUMIFS(multi_cap_new_annual_comb!F:F,multi_cap_new_annual_comb!A:A,A815,multi_cap_new_annual_comb!B:B,B815,multi_cap_new_annual_comb!C:C,C815,multi_cap_new_annual_comb!E:E,"average",multi_cap_new_annual_comb!F:F,"&gt;0")*SUMIFS(mi_calc!D:D,mi_calc!A:A,VLOOKUP(C815,mapping!$B$2:$C$18,2,0),mi_calc!B:B,F815,mi_calc!C:C,"average")/1000</f>
        <v>0</v>
      </c>
      <c r="I815">
        <f>SUMIFS(multi_cap_new_annual_comb!G:G,multi_cap_new_annual_comb!A:A,A815,multi_cap_new_annual_comb!B:B,B815,multi_cap_new_annual_comb!C:C,C815,multi_cap_new_annual_comb!E:E,"average",multi_cap_new_annual_comb!G:G,"&gt;0")*SUMIFS(mi_calc!D:D,mi_calc!A:A,VLOOKUP(C815,mapping!$B$2:$C$18,2,0),mi_calc!B:B,F815,mi_calc!C:C,"average")/1000</f>
        <v>0</v>
      </c>
    </row>
    <row r="816" spans="1:9">
      <c r="A816">
        <v>2030</v>
      </c>
      <c r="B816" t="s">
        <v>33</v>
      </c>
      <c r="C816" t="s">
        <v>10</v>
      </c>
      <c r="D816" t="str">
        <f>VLOOKUP(C816,mapping!$B$2:$D$18,3,0)</f>
        <v>-</v>
      </c>
      <c r="E816" t="s">
        <v>74</v>
      </c>
      <c r="F816" t="s">
        <v>68</v>
      </c>
      <c r="G816" t="s">
        <v>77</v>
      </c>
      <c r="H816">
        <f>SUMIFS(multi_cap_new_annual_comb!F:F,multi_cap_new_annual_comb!A:A,A816,multi_cap_new_annual_comb!B:B,B816,multi_cap_new_annual_comb!C:C,C816,multi_cap_new_annual_comb!E:E,"average",multi_cap_new_annual_comb!F:F,"&gt;0")*SUMIFS(mi_calc!D:D,mi_calc!A:A,VLOOKUP(C816,mapping!$B$2:$C$18,2,0),mi_calc!B:B,F816,mi_calc!C:C,"average")/1000</f>
        <v>0</v>
      </c>
      <c r="I816">
        <f>SUMIFS(multi_cap_new_annual_comb!G:G,multi_cap_new_annual_comb!A:A,A816,multi_cap_new_annual_comb!B:B,B816,multi_cap_new_annual_comb!C:C,C816,multi_cap_new_annual_comb!E:E,"average",multi_cap_new_annual_comb!G:G,"&gt;0")*SUMIFS(mi_calc!D:D,mi_calc!A:A,VLOOKUP(C816,mapping!$B$2:$C$18,2,0),mi_calc!B:B,F816,mi_calc!C:C,"average")/1000</f>
        <v>0</v>
      </c>
    </row>
    <row r="817" spans="1:9">
      <c r="A817">
        <v>2030</v>
      </c>
      <c r="B817" t="s">
        <v>33</v>
      </c>
      <c r="C817" t="s">
        <v>10</v>
      </c>
      <c r="D817" t="str">
        <f>VLOOKUP(C817,mapping!$B$2:$D$18,3,0)</f>
        <v>-</v>
      </c>
      <c r="E817" t="s">
        <v>74</v>
      </c>
      <c r="F817" t="s">
        <v>57</v>
      </c>
      <c r="G817" t="s">
        <v>77</v>
      </c>
      <c r="H817">
        <f>SUMIFS(multi_cap_new_annual_comb!F:F,multi_cap_new_annual_comb!A:A,A817,multi_cap_new_annual_comb!B:B,B817,multi_cap_new_annual_comb!C:C,C817,multi_cap_new_annual_comb!E:E,"average",multi_cap_new_annual_comb!F:F,"&gt;0")*SUMIFS(mi_calc!D:D,mi_calc!A:A,VLOOKUP(C817,mapping!$B$2:$C$18,2,0),mi_calc!B:B,F817,mi_calc!C:C,"average")/1000</f>
        <v>0</v>
      </c>
      <c r="I817">
        <f>SUMIFS(multi_cap_new_annual_comb!G:G,multi_cap_new_annual_comb!A:A,A817,multi_cap_new_annual_comb!B:B,B817,multi_cap_new_annual_comb!C:C,C817,multi_cap_new_annual_comb!E:E,"average",multi_cap_new_annual_comb!G:G,"&gt;0")*SUMIFS(mi_calc!D:D,mi_calc!A:A,VLOOKUP(C817,mapping!$B$2:$C$18,2,0),mi_calc!B:B,F817,mi_calc!C:C,"average")/1000</f>
        <v>0</v>
      </c>
    </row>
    <row r="818" spans="1:9">
      <c r="A818">
        <v>2035</v>
      </c>
      <c r="B818" t="s">
        <v>21</v>
      </c>
      <c r="C818" t="s">
        <v>10</v>
      </c>
      <c r="D818" t="str">
        <f>VLOOKUP(C818,mapping!$B$2:$D$18,3,0)</f>
        <v>-</v>
      </c>
      <c r="E818" t="s">
        <v>74</v>
      </c>
      <c r="F818" t="s">
        <v>51</v>
      </c>
      <c r="G818" t="s">
        <v>77</v>
      </c>
      <c r="H818">
        <f>SUMIFS(multi_cap_new_annual_comb!F:F,multi_cap_new_annual_comb!A:A,A818,multi_cap_new_annual_comb!B:B,B818,multi_cap_new_annual_comb!C:C,C818,multi_cap_new_annual_comb!E:E,"average",multi_cap_new_annual_comb!F:F,"&gt;0")*SUMIFS(mi_calc!D:D,mi_calc!A:A,VLOOKUP(C818,mapping!$B$2:$C$18,2,0),mi_calc!B:B,F818,mi_calc!C:C,"average")/1000</f>
        <v>0</v>
      </c>
      <c r="I818">
        <f>SUMIFS(multi_cap_new_annual_comb!G:G,multi_cap_new_annual_comb!A:A,A818,multi_cap_new_annual_comb!B:B,B818,multi_cap_new_annual_comb!C:C,C818,multi_cap_new_annual_comb!E:E,"average",multi_cap_new_annual_comb!G:G,"&gt;0")*SUMIFS(mi_calc!D:D,mi_calc!A:A,VLOOKUP(C818,mapping!$B$2:$C$18,2,0),mi_calc!B:B,F818,mi_calc!C:C,"average")/1000</f>
        <v>0</v>
      </c>
    </row>
    <row r="819" spans="1:9">
      <c r="A819">
        <v>2035</v>
      </c>
      <c r="B819" t="s">
        <v>21</v>
      </c>
      <c r="C819" t="s">
        <v>10</v>
      </c>
      <c r="D819" t="str">
        <f>VLOOKUP(C819,mapping!$B$2:$D$18,3,0)</f>
        <v>-</v>
      </c>
      <c r="E819" t="s">
        <v>74</v>
      </c>
      <c r="F819" t="s">
        <v>66</v>
      </c>
      <c r="G819" t="s">
        <v>77</v>
      </c>
      <c r="H819">
        <f>SUMIFS(multi_cap_new_annual_comb!F:F,multi_cap_new_annual_comb!A:A,A819,multi_cap_new_annual_comb!B:B,B819,multi_cap_new_annual_comb!C:C,C819,multi_cap_new_annual_comb!E:E,"average",multi_cap_new_annual_comb!F:F,"&gt;0")*SUMIFS(mi_calc!D:D,mi_calc!A:A,VLOOKUP(C819,mapping!$B$2:$C$18,2,0),mi_calc!B:B,F819,mi_calc!C:C,"average")/1000</f>
        <v>0</v>
      </c>
      <c r="I819">
        <f>SUMIFS(multi_cap_new_annual_comb!G:G,multi_cap_new_annual_comb!A:A,A819,multi_cap_new_annual_comb!B:B,B819,multi_cap_new_annual_comb!C:C,C819,multi_cap_new_annual_comb!E:E,"average",multi_cap_new_annual_comb!G:G,"&gt;0")*SUMIFS(mi_calc!D:D,mi_calc!A:A,VLOOKUP(C819,mapping!$B$2:$C$18,2,0),mi_calc!B:B,F819,mi_calc!C:C,"average")/1000</f>
        <v>0</v>
      </c>
    </row>
    <row r="820" spans="1:9">
      <c r="A820">
        <v>2035</v>
      </c>
      <c r="B820" t="s">
        <v>21</v>
      </c>
      <c r="C820" t="s">
        <v>10</v>
      </c>
      <c r="D820" t="str">
        <f>VLOOKUP(C820,mapping!$B$2:$D$18,3,0)</f>
        <v>-</v>
      </c>
      <c r="E820" t="s">
        <v>74</v>
      </c>
      <c r="F820" t="s">
        <v>54</v>
      </c>
      <c r="G820" t="s">
        <v>77</v>
      </c>
      <c r="H820">
        <f>SUMIFS(multi_cap_new_annual_comb!F:F,multi_cap_new_annual_comb!A:A,A820,multi_cap_new_annual_comb!B:B,B820,multi_cap_new_annual_comb!C:C,C820,multi_cap_new_annual_comb!E:E,"average",multi_cap_new_annual_comb!F:F,"&gt;0")*SUMIFS(mi_calc!D:D,mi_calc!A:A,VLOOKUP(C820,mapping!$B$2:$C$18,2,0),mi_calc!B:B,F820,mi_calc!C:C,"average")/1000</f>
        <v>0</v>
      </c>
      <c r="I820">
        <f>SUMIFS(multi_cap_new_annual_comb!G:G,multi_cap_new_annual_comb!A:A,A820,multi_cap_new_annual_comb!B:B,B820,multi_cap_new_annual_comb!C:C,C820,multi_cap_new_annual_comb!E:E,"average",multi_cap_new_annual_comb!G:G,"&gt;0")*SUMIFS(mi_calc!D:D,mi_calc!A:A,VLOOKUP(C820,mapping!$B$2:$C$18,2,0),mi_calc!B:B,F820,mi_calc!C:C,"average")/1000</f>
        <v>0</v>
      </c>
    </row>
    <row r="821" spans="1:9">
      <c r="A821">
        <v>2035</v>
      </c>
      <c r="B821" t="s">
        <v>21</v>
      </c>
      <c r="C821" t="s">
        <v>10</v>
      </c>
      <c r="D821" t="str">
        <f>VLOOKUP(C821,mapping!$B$2:$D$18,3,0)</f>
        <v>-</v>
      </c>
      <c r="E821" t="s">
        <v>74</v>
      </c>
      <c r="F821" t="s">
        <v>46</v>
      </c>
      <c r="G821" t="s">
        <v>77</v>
      </c>
      <c r="H821">
        <f>SUMIFS(multi_cap_new_annual_comb!F:F,multi_cap_new_annual_comb!A:A,A821,multi_cap_new_annual_comb!B:B,B821,multi_cap_new_annual_comb!C:C,C821,multi_cap_new_annual_comb!E:E,"average",multi_cap_new_annual_comb!F:F,"&gt;0")*SUMIFS(mi_calc!D:D,mi_calc!A:A,VLOOKUP(C821,mapping!$B$2:$C$18,2,0),mi_calc!B:B,F821,mi_calc!C:C,"average")/1000</f>
        <v>0</v>
      </c>
      <c r="I821">
        <f>SUMIFS(multi_cap_new_annual_comb!G:G,multi_cap_new_annual_comb!A:A,A821,multi_cap_new_annual_comb!B:B,B821,multi_cap_new_annual_comb!C:C,C821,multi_cap_new_annual_comb!E:E,"average",multi_cap_new_annual_comb!G:G,"&gt;0")*SUMIFS(mi_calc!D:D,mi_calc!A:A,VLOOKUP(C821,mapping!$B$2:$C$18,2,0),mi_calc!B:B,F821,mi_calc!C:C,"average")/1000</f>
        <v>0</v>
      </c>
    </row>
    <row r="822" spans="1:9">
      <c r="A822">
        <v>2035</v>
      </c>
      <c r="B822" t="s">
        <v>21</v>
      </c>
      <c r="C822" t="s">
        <v>10</v>
      </c>
      <c r="D822" t="str">
        <f>VLOOKUP(C822,mapping!$B$2:$D$18,3,0)</f>
        <v>-</v>
      </c>
      <c r="E822" t="s">
        <v>74</v>
      </c>
      <c r="F822" t="s">
        <v>50</v>
      </c>
      <c r="G822" t="s">
        <v>77</v>
      </c>
      <c r="H822">
        <f>SUMIFS(multi_cap_new_annual_comb!F:F,multi_cap_new_annual_comb!A:A,A822,multi_cap_new_annual_comb!B:B,B822,multi_cap_new_annual_comb!C:C,C822,multi_cap_new_annual_comb!E:E,"average",multi_cap_new_annual_comb!F:F,"&gt;0")*SUMIFS(mi_calc!D:D,mi_calc!A:A,VLOOKUP(C822,mapping!$B$2:$C$18,2,0),mi_calc!B:B,F822,mi_calc!C:C,"average")/1000</f>
        <v>0</v>
      </c>
      <c r="I822">
        <f>SUMIFS(multi_cap_new_annual_comb!G:G,multi_cap_new_annual_comb!A:A,A822,multi_cap_new_annual_comb!B:B,B822,multi_cap_new_annual_comb!C:C,C822,multi_cap_new_annual_comb!E:E,"average",multi_cap_new_annual_comb!G:G,"&gt;0")*SUMIFS(mi_calc!D:D,mi_calc!A:A,VLOOKUP(C822,mapping!$B$2:$C$18,2,0),mi_calc!B:B,F822,mi_calc!C:C,"average")/1000</f>
        <v>0</v>
      </c>
    </row>
    <row r="823" spans="1:9">
      <c r="A823">
        <v>2035</v>
      </c>
      <c r="B823" t="s">
        <v>21</v>
      </c>
      <c r="C823" t="s">
        <v>10</v>
      </c>
      <c r="D823" t="str">
        <f>VLOOKUP(C823,mapping!$B$2:$D$18,3,0)</f>
        <v>-</v>
      </c>
      <c r="E823" t="s">
        <v>74</v>
      </c>
      <c r="F823" t="s">
        <v>61</v>
      </c>
      <c r="G823" t="s">
        <v>77</v>
      </c>
      <c r="H823">
        <f>SUMIFS(multi_cap_new_annual_comb!F:F,multi_cap_new_annual_comb!A:A,A823,multi_cap_new_annual_comb!B:B,B823,multi_cap_new_annual_comb!C:C,C823,multi_cap_new_annual_comb!E:E,"average",multi_cap_new_annual_comb!F:F,"&gt;0")*SUMIFS(mi_calc!D:D,mi_calc!A:A,VLOOKUP(C823,mapping!$B$2:$C$18,2,0),mi_calc!B:B,F823,mi_calc!C:C,"average")/1000</f>
        <v>0</v>
      </c>
      <c r="I823">
        <f>SUMIFS(multi_cap_new_annual_comb!G:G,multi_cap_new_annual_comb!A:A,A823,multi_cap_new_annual_comb!B:B,B823,multi_cap_new_annual_comb!C:C,C823,multi_cap_new_annual_comb!E:E,"average",multi_cap_new_annual_comb!G:G,"&gt;0")*SUMIFS(mi_calc!D:D,mi_calc!A:A,VLOOKUP(C823,mapping!$B$2:$C$18,2,0),mi_calc!B:B,F823,mi_calc!C:C,"average")/1000</f>
        <v>0</v>
      </c>
    </row>
    <row r="824" spans="1:9">
      <c r="A824">
        <v>2035</v>
      </c>
      <c r="B824" t="s">
        <v>21</v>
      </c>
      <c r="C824" t="s">
        <v>10</v>
      </c>
      <c r="D824" t="str">
        <f>VLOOKUP(C824,mapping!$B$2:$D$18,3,0)</f>
        <v>-</v>
      </c>
      <c r="E824" t="s">
        <v>74</v>
      </c>
      <c r="F824" t="s">
        <v>67</v>
      </c>
      <c r="G824" t="s">
        <v>77</v>
      </c>
      <c r="H824">
        <f>SUMIFS(multi_cap_new_annual_comb!F:F,multi_cap_new_annual_comb!A:A,A824,multi_cap_new_annual_comb!B:B,B824,multi_cap_new_annual_comb!C:C,C824,multi_cap_new_annual_comb!E:E,"average",multi_cap_new_annual_comb!F:F,"&gt;0")*SUMIFS(mi_calc!D:D,mi_calc!A:A,VLOOKUP(C824,mapping!$B$2:$C$18,2,0),mi_calc!B:B,F824,mi_calc!C:C,"average")/1000</f>
        <v>0</v>
      </c>
      <c r="I824">
        <f>SUMIFS(multi_cap_new_annual_comb!G:G,multi_cap_new_annual_comb!A:A,A824,multi_cap_new_annual_comb!B:B,B824,multi_cap_new_annual_comb!C:C,C824,multi_cap_new_annual_comb!E:E,"average",multi_cap_new_annual_comb!G:G,"&gt;0")*SUMIFS(mi_calc!D:D,mi_calc!A:A,VLOOKUP(C824,mapping!$B$2:$C$18,2,0),mi_calc!B:B,F824,mi_calc!C:C,"average")/1000</f>
        <v>0</v>
      </c>
    </row>
    <row r="825" spans="1:9">
      <c r="A825">
        <v>2035</v>
      </c>
      <c r="B825" t="s">
        <v>21</v>
      </c>
      <c r="C825" t="s">
        <v>10</v>
      </c>
      <c r="D825" t="str">
        <f>VLOOKUP(C825,mapping!$B$2:$D$18,3,0)</f>
        <v>-</v>
      </c>
      <c r="E825" t="s">
        <v>74</v>
      </c>
      <c r="F825" t="s">
        <v>52</v>
      </c>
      <c r="G825" t="s">
        <v>77</v>
      </c>
      <c r="H825">
        <f>SUMIFS(multi_cap_new_annual_comb!F:F,multi_cap_new_annual_comb!A:A,A825,multi_cap_new_annual_comb!B:B,B825,multi_cap_new_annual_comb!C:C,C825,multi_cap_new_annual_comb!E:E,"average",multi_cap_new_annual_comb!F:F,"&gt;0")*SUMIFS(mi_calc!D:D,mi_calc!A:A,VLOOKUP(C825,mapping!$B$2:$C$18,2,0),mi_calc!B:B,F825,mi_calc!C:C,"average")/1000</f>
        <v>0</v>
      </c>
      <c r="I825">
        <f>SUMIFS(multi_cap_new_annual_comb!G:G,multi_cap_new_annual_comb!A:A,A825,multi_cap_new_annual_comb!B:B,B825,multi_cap_new_annual_comb!C:C,C825,multi_cap_new_annual_comb!E:E,"average",multi_cap_new_annual_comb!G:G,"&gt;0")*SUMIFS(mi_calc!D:D,mi_calc!A:A,VLOOKUP(C825,mapping!$B$2:$C$18,2,0),mi_calc!B:B,F825,mi_calc!C:C,"average")/1000</f>
        <v>0</v>
      </c>
    </row>
    <row r="826" spans="1:9">
      <c r="A826">
        <v>2035</v>
      </c>
      <c r="B826" t="s">
        <v>21</v>
      </c>
      <c r="C826" t="s">
        <v>10</v>
      </c>
      <c r="D826" t="str">
        <f>VLOOKUP(C826,mapping!$B$2:$D$18,3,0)</f>
        <v>-</v>
      </c>
      <c r="E826" t="s">
        <v>74</v>
      </c>
      <c r="F826" t="s">
        <v>56</v>
      </c>
      <c r="G826" t="s">
        <v>77</v>
      </c>
      <c r="H826">
        <f>SUMIFS(multi_cap_new_annual_comb!F:F,multi_cap_new_annual_comb!A:A,A826,multi_cap_new_annual_comb!B:B,B826,multi_cap_new_annual_comb!C:C,C826,multi_cap_new_annual_comb!E:E,"average",multi_cap_new_annual_comb!F:F,"&gt;0")*SUMIFS(mi_calc!D:D,mi_calc!A:A,VLOOKUP(C826,mapping!$B$2:$C$18,2,0),mi_calc!B:B,F826,mi_calc!C:C,"average")/1000</f>
        <v>0</v>
      </c>
      <c r="I826">
        <f>SUMIFS(multi_cap_new_annual_comb!G:G,multi_cap_new_annual_comb!A:A,A826,multi_cap_new_annual_comb!B:B,B826,multi_cap_new_annual_comb!C:C,C826,multi_cap_new_annual_comb!E:E,"average",multi_cap_new_annual_comb!G:G,"&gt;0")*SUMIFS(mi_calc!D:D,mi_calc!A:A,VLOOKUP(C826,mapping!$B$2:$C$18,2,0),mi_calc!B:B,F826,mi_calc!C:C,"average")/1000</f>
        <v>0</v>
      </c>
    </row>
    <row r="827" spans="1:9">
      <c r="A827">
        <v>2035</v>
      </c>
      <c r="B827" t="s">
        <v>21</v>
      </c>
      <c r="C827" t="s">
        <v>10</v>
      </c>
      <c r="D827" t="str">
        <f>VLOOKUP(C827,mapping!$B$2:$D$18,3,0)</f>
        <v>-</v>
      </c>
      <c r="E827" t="s">
        <v>74</v>
      </c>
      <c r="F827" t="s">
        <v>59</v>
      </c>
      <c r="G827" t="s">
        <v>77</v>
      </c>
      <c r="H827">
        <f>SUMIFS(multi_cap_new_annual_comb!F:F,multi_cap_new_annual_comb!A:A,A827,multi_cap_new_annual_comb!B:B,B827,multi_cap_new_annual_comb!C:C,C827,multi_cap_new_annual_comb!E:E,"average",multi_cap_new_annual_comb!F:F,"&gt;0")*SUMIFS(mi_calc!D:D,mi_calc!A:A,VLOOKUP(C827,mapping!$B$2:$C$18,2,0),mi_calc!B:B,F827,mi_calc!C:C,"average")/1000</f>
        <v>0</v>
      </c>
      <c r="I827">
        <f>SUMIFS(multi_cap_new_annual_comb!G:G,multi_cap_new_annual_comb!A:A,A827,multi_cap_new_annual_comb!B:B,B827,multi_cap_new_annual_comb!C:C,C827,multi_cap_new_annual_comb!E:E,"average",multi_cap_new_annual_comb!G:G,"&gt;0")*SUMIFS(mi_calc!D:D,mi_calc!A:A,VLOOKUP(C827,mapping!$B$2:$C$18,2,0),mi_calc!B:B,F827,mi_calc!C:C,"average")/1000</f>
        <v>0</v>
      </c>
    </row>
    <row r="828" spans="1:9">
      <c r="A828">
        <v>2035</v>
      </c>
      <c r="B828" t="s">
        <v>21</v>
      </c>
      <c r="C828" t="s">
        <v>10</v>
      </c>
      <c r="D828" t="str">
        <f>VLOOKUP(C828,mapping!$B$2:$D$18,3,0)</f>
        <v>-</v>
      </c>
      <c r="E828" t="s">
        <v>74</v>
      </c>
      <c r="F828" t="s">
        <v>55</v>
      </c>
      <c r="G828" t="s">
        <v>77</v>
      </c>
      <c r="H828">
        <f>SUMIFS(multi_cap_new_annual_comb!F:F,multi_cap_new_annual_comb!A:A,A828,multi_cap_new_annual_comb!B:B,B828,multi_cap_new_annual_comb!C:C,C828,multi_cap_new_annual_comb!E:E,"average",multi_cap_new_annual_comb!F:F,"&gt;0")*SUMIFS(mi_calc!D:D,mi_calc!A:A,VLOOKUP(C828,mapping!$B$2:$C$18,2,0),mi_calc!B:B,F828,mi_calc!C:C,"average")/1000</f>
        <v>0</v>
      </c>
      <c r="I828">
        <f>SUMIFS(multi_cap_new_annual_comb!G:G,multi_cap_new_annual_comb!A:A,A828,multi_cap_new_annual_comb!B:B,B828,multi_cap_new_annual_comb!C:C,C828,multi_cap_new_annual_comb!E:E,"average",multi_cap_new_annual_comb!G:G,"&gt;0")*SUMIFS(mi_calc!D:D,mi_calc!A:A,VLOOKUP(C828,mapping!$B$2:$C$18,2,0),mi_calc!B:B,F828,mi_calc!C:C,"average")/1000</f>
        <v>0</v>
      </c>
    </row>
    <row r="829" spans="1:9">
      <c r="A829">
        <v>2035</v>
      </c>
      <c r="B829" t="s">
        <v>21</v>
      </c>
      <c r="C829" t="s">
        <v>10</v>
      </c>
      <c r="D829" t="str">
        <f>VLOOKUP(C829,mapping!$B$2:$D$18,3,0)</f>
        <v>-</v>
      </c>
      <c r="E829" t="s">
        <v>74</v>
      </c>
      <c r="F829" t="s">
        <v>47</v>
      </c>
      <c r="G829" t="s">
        <v>77</v>
      </c>
      <c r="H829">
        <f>SUMIFS(multi_cap_new_annual_comb!F:F,multi_cap_new_annual_comb!A:A,A829,multi_cap_new_annual_comb!B:B,B829,multi_cap_new_annual_comb!C:C,C829,multi_cap_new_annual_comb!E:E,"average",multi_cap_new_annual_comb!F:F,"&gt;0")*SUMIFS(mi_calc!D:D,mi_calc!A:A,VLOOKUP(C829,mapping!$B$2:$C$18,2,0),mi_calc!B:B,F829,mi_calc!C:C,"average")/1000</f>
        <v>0</v>
      </c>
      <c r="I829">
        <f>SUMIFS(multi_cap_new_annual_comb!G:G,multi_cap_new_annual_comb!A:A,A829,multi_cap_new_annual_comb!B:B,B829,multi_cap_new_annual_comb!C:C,C829,multi_cap_new_annual_comb!E:E,"average",multi_cap_new_annual_comb!G:G,"&gt;0")*SUMIFS(mi_calc!D:D,mi_calc!A:A,VLOOKUP(C829,mapping!$B$2:$C$18,2,0),mi_calc!B:B,F829,mi_calc!C:C,"average")/1000</f>
        <v>0</v>
      </c>
    </row>
    <row r="830" spans="1:9">
      <c r="A830">
        <v>2035</v>
      </c>
      <c r="B830" t="s">
        <v>21</v>
      </c>
      <c r="C830" t="s">
        <v>10</v>
      </c>
      <c r="D830" t="str">
        <f>VLOOKUP(C830,mapping!$B$2:$D$18,3,0)</f>
        <v>-</v>
      </c>
      <c r="E830" t="s">
        <v>74</v>
      </c>
      <c r="F830" t="s">
        <v>60</v>
      </c>
      <c r="G830" t="s">
        <v>77</v>
      </c>
      <c r="H830">
        <f>SUMIFS(multi_cap_new_annual_comb!F:F,multi_cap_new_annual_comb!A:A,A830,multi_cap_new_annual_comb!B:B,B830,multi_cap_new_annual_comb!C:C,C830,multi_cap_new_annual_comb!E:E,"average",multi_cap_new_annual_comb!F:F,"&gt;0")*SUMIFS(mi_calc!D:D,mi_calc!A:A,VLOOKUP(C830,mapping!$B$2:$C$18,2,0),mi_calc!B:B,F830,mi_calc!C:C,"average")/1000</f>
        <v>0</v>
      </c>
      <c r="I830">
        <f>SUMIFS(multi_cap_new_annual_comb!G:G,multi_cap_new_annual_comb!A:A,A830,multi_cap_new_annual_comb!B:B,B830,multi_cap_new_annual_comb!C:C,C830,multi_cap_new_annual_comb!E:E,"average",multi_cap_new_annual_comb!G:G,"&gt;0")*SUMIFS(mi_calc!D:D,mi_calc!A:A,VLOOKUP(C830,mapping!$B$2:$C$18,2,0),mi_calc!B:B,F830,mi_calc!C:C,"average")/1000</f>
        <v>0</v>
      </c>
    </row>
    <row r="831" spans="1:9">
      <c r="A831">
        <v>2035</v>
      </c>
      <c r="B831" t="s">
        <v>21</v>
      </c>
      <c r="C831" t="s">
        <v>10</v>
      </c>
      <c r="D831" t="str">
        <f>VLOOKUP(C831,mapping!$B$2:$D$18,3,0)</f>
        <v>-</v>
      </c>
      <c r="E831" t="s">
        <v>74</v>
      </c>
      <c r="F831" t="s">
        <v>48</v>
      </c>
      <c r="G831" t="s">
        <v>77</v>
      </c>
      <c r="H831">
        <f>SUMIFS(multi_cap_new_annual_comb!F:F,multi_cap_new_annual_comb!A:A,A831,multi_cap_new_annual_comb!B:B,B831,multi_cap_new_annual_comb!C:C,C831,multi_cap_new_annual_comb!E:E,"average",multi_cap_new_annual_comb!F:F,"&gt;0")*SUMIFS(mi_calc!D:D,mi_calc!A:A,VLOOKUP(C831,mapping!$B$2:$C$18,2,0),mi_calc!B:B,F831,mi_calc!C:C,"average")/1000</f>
        <v>0</v>
      </c>
      <c r="I831">
        <f>SUMIFS(multi_cap_new_annual_comb!G:G,multi_cap_new_annual_comb!A:A,A831,multi_cap_new_annual_comb!B:B,B831,multi_cap_new_annual_comb!C:C,C831,multi_cap_new_annual_comb!E:E,"average",multi_cap_new_annual_comb!G:G,"&gt;0")*SUMIFS(mi_calc!D:D,mi_calc!A:A,VLOOKUP(C831,mapping!$B$2:$C$18,2,0),mi_calc!B:B,F831,mi_calc!C:C,"average")/1000</f>
        <v>0</v>
      </c>
    </row>
    <row r="832" spans="1:9">
      <c r="A832">
        <v>2035</v>
      </c>
      <c r="B832" t="s">
        <v>21</v>
      </c>
      <c r="C832" t="s">
        <v>10</v>
      </c>
      <c r="D832" t="str">
        <f>VLOOKUP(C832,mapping!$B$2:$D$18,3,0)</f>
        <v>-</v>
      </c>
      <c r="E832" t="s">
        <v>74</v>
      </c>
      <c r="F832" t="s">
        <v>62</v>
      </c>
      <c r="G832" t="s">
        <v>77</v>
      </c>
      <c r="H832">
        <f>SUMIFS(multi_cap_new_annual_comb!F:F,multi_cap_new_annual_comb!A:A,A832,multi_cap_new_annual_comb!B:B,B832,multi_cap_new_annual_comb!C:C,C832,multi_cap_new_annual_comb!E:E,"average",multi_cap_new_annual_comb!F:F,"&gt;0")*SUMIFS(mi_calc!D:D,mi_calc!A:A,VLOOKUP(C832,mapping!$B$2:$C$18,2,0),mi_calc!B:B,F832,mi_calc!C:C,"average")/1000</f>
        <v>0</v>
      </c>
      <c r="I832">
        <f>SUMIFS(multi_cap_new_annual_comb!G:G,multi_cap_new_annual_comb!A:A,A832,multi_cap_new_annual_comb!B:B,B832,multi_cap_new_annual_comb!C:C,C832,multi_cap_new_annual_comb!E:E,"average",multi_cap_new_annual_comb!G:G,"&gt;0")*SUMIFS(mi_calc!D:D,mi_calc!A:A,VLOOKUP(C832,mapping!$B$2:$C$18,2,0),mi_calc!B:B,F832,mi_calc!C:C,"average")/1000</f>
        <v>0</v>
      </c>
    </row>
    <row r="833" spans="1:9">
      <c r="A833">
        <v>2035</v>
      </c>
      <c r="B833" t="s">
        <v>21</v>
      </c>
      <c r="C833" t="s">
        <v>10</v>
      </c>
      <c r="D833" t="str">
        <f>VLOOKUP(C833,mapping!$B$2:$D$18,3,0)</f>
        <v>-</v>
      </c>
      <c r="E833" t="s">
        <v>74</v>
      </c>
      <c r="F833" t="s">
        <v>63</v>
      </c>
      <c r="G833" t="s">
        <v>77</v>
      </c>
      <c r="H833">
        <f>SUMIFS(multi_cap_new_annual_comb!F:F,multi_cap_new_annual_comb!A:A,A833,multi_cap_new_annual_comb!B:B,B833,multi_cap_new_annual_comb!C:C,C833,multi_cap_new_annual_comb!E:E,"average",multi_cap_new_annual_comb!F:F,"&gt;0")*SUMIFS(mi_calc!D:D,mi_calc!A:A,VLOOKUP(C833,mapping!$B$2:$C$18,2,0),mi_calc!B:B,F833,mi_calc!C:C,"average")/1000</f>
        <v>0</v>
      </c>
      <c r="I833">
        <f>SUMIFS(multi_cap_new_annual_comb!G:G,multi_cap_new_annual_comb!A:A,A833,multi_cap_new_annual_comb!B:B,B833,multi_cap_new_annual_comb!C:C,C833,multi_cap_new_annual_comb!E:E,"average",multi_cap_new_annual_comb!G:G,"&gt;0")*SUMIFS(mi_calc!D:D,mi_calc!A:A,VLOOKUP(C833,mapping!$B$2:$C$18,2,0),mi_calc!B:B,F833,mi_calc!C:C,"average")/1000</f>
        <v>0</v>
      </c>
    </row>
    <row r="834" spans="1:9">
      <c r="A834">
        <v>2035</v>
      </c>
      <c r="B834" t="s">
        <v>21</v>
      </c>
      <c r="C834" t="s">
        <v>10</v>
      </c>
      <c r="D834" t="str">
        <f>VLOOKUP(C834,mapping!$B$2:$D$18,3,0)</f>
        <v>-</v>
      </c>
      <c r="E834" t="s">
        <v>74</v>
      </c>
      <c r="F834" t="s">
        <v>45</v>
      </c>
      <c r="G834" t="s">
        <v>77</v>
      </c>
      <c r="H834">
        <f>SUMIFS(multi_cap_new_annual_comb!F:F,multi_cap_new_annual_comb!A:A,A834,multi_cap_new_annual_comb!B:B,B834,multi_cap_new_annual_comb!C:C,C834,multi_cap_new_annual_comb!E:E,"average",multi_cap_new_annual_comb!F:F,"&gt;0")*SUMIFS(mi_calc!D:D,mi_calc!A:A,VLOOKUP(C834,mapping!$B$2:$C$18,2,0),mi_calc!B:B,F834,mi_calc!C:C,"average")/1000</f>
        <v>0</v>
      </c>
      <c r="I834">
        <f>SUMIFS(multi_cap_new_annual_comb!G:G,multi_cap_new_annual_comb!A:A,A834,multi_cap_new_annual_comb!B:B,B834,multi_cap_new_annual_comb!C:C,C834,multi_cap_new_annual_comb!E:E,"average",multi_cap_new_annual_comb!G:G,"&gt;0")*SUMIFS(mi_calc!D:D,mi_calc!A:A,VLOOKUP(C834,mapping!$B$2:$C$18,2,0),mi_calc!B:B,F834,mi_calc!C:C,"average")/1000</f>
        <v>0</v>
      </c>
    </row>
    <row r="835" spans="1:9">
      <c r="A835">
        <v>2035</v>
      </c>
      <c r="B835" t="s">
        <v>21</v>
      </c>
      <c r="C835" t="s">
        <v>10</v>
      </c>
      <c r="D835" t="str">
        <f>VLOOKUP(C835,mapping!$B$2:$D$18,3,0)</f>
        <v>-</v>
      </c>
      <c r="E835" t="s">
        <v>74</v>
      </c>
      <c r="F835" t="s">
        <v>58</v>
      </c>
      <c r="G835" t="s">
        <v>77</v>
      </c>
      <c r="H835">
        <f>SUMIFS(multi_cap_new_annual_comb!F:F,multi_cap_new_annual_comb!A:A,A835,multi_cap_new_annual_comb!B:B,B835,multi_cap_new_annual_comb!C:C,C835,multi_cap_new_annual_comb!E:E,"average",multi_cap_new_annual_comb!F:F,"&gt;0")*SUMIFS(mi_calc!D:D,mi_calc!A:A,VLOOKUP(C835,mapping!$B$2:$C$18,2,0),mi_calc!B:B,F835,mi_calc!C:C,"average")/1000</f>
        <v>0</v>
      </c>
      <c r="I835">
        <f>SUMIFS(multi_cap_new_annual_comb!G:G,multi_cap_new_annual_comb!A:A,A835,multi_cap_new_annual_comb!B:B,B835,multi_cap_new_annual_comb!C:C,C835,multi_cap_new_annual_comb!E:E,"average",multi_cap_new_annual_comb!G:G,"&gt;0")*SUMIFS(mi_calc!D:D,mi_calc!A:A,VLOOKUP(C835,mapping!$B$2:$C$18,2,0),mi_calc!B:B,F835,mi_calc!C:C,"average")/1000</f>
        <v>0</v>
      </c>
    </row>
    <row r="836" spans="1:9">
      <c r="A836">
        <v>2035</v>
      </c>
      <c r="B836" t="s">
        <v>21</v>
      </c>
      <c r="C836" t="s">
        <v>10</v>
      </c>
      <c r="D836" t="str">
        <f>VLOOKUP(C836,mapping!$B$2:$D$18,3,0)</f>
        <v>-</v>
      </c>
      <c r="E836" t="s">
        <v>74</v>
      </c>
      <c r="F836" t="s">
        <v>53</v>
      </c>
      <c r="G836" t="s">
        <v>77</v>
      </c>
      <c r="H836">
        <f>SUMIFS(multi_cap_new_annual_comb!F:F,multi_cap_new_annual_comb!A:A,A836,multi_cap_new_annual_comb!B:B,B836,multi_cap_new_annual_comb!C:C,C836,multi_cap_new_annual_comb!E:E,"average",multi_cap_new_annual_comb!F:F,"&gt;0")*SUMIFS(mi_calc!D:D,mi_calc!A:A,VLOOKUP(C836,mapping!$B$2:$C$18,2,0),mi_calc!B:B,F836,mi_calc!C:C,"average")/1000</f>
        <v>0</v>
      </c>
      <c r="I836">
        <f>SUMIFS(multi_cap_new_annual_comb!G:G,multi_cap_new_annual_comb!A:A,A836,multi_cap_new_annual_comb!B:B,B836,multi_cap_new_annual_comb!C:C,C836,multi_cap_new_annual_comb!E:E,"average",multi_cap_new_annual_comb!G:G,"&gt;0")*SUMIFS(mi_calc!D:D,mi_calc!A:A,VLOOKUP(C836,mapping!$B$2:$C$18,2,0),mi_calc!B:B,F836,mi_calc!C:C,"average")/1000</f>
        <v>0</v>
      </c>
    </row>
    <row r="837" spans="1:9">
      <c r="A837">
        <v>2035</v>
      </c>
      <c r="B837" t="s">
        <v>21</v>
      </c>
      <c r="C837" t="s">
        <v>10</v>
      </c>
      <c r="D837" t="str">
        <f>VLOOKUP(C837,mapping!$B$2:$D$18,3,0)</f>
        <v>-</v>
      </c>
      <c r="E837" t="s">
        <v>74</v>
      </c>
      <c r="F837" t="s">
        <v>64</v>
      </c>
      <c r="G837" t="s">
        <v>77</v>
      </c>
      <c r="H837">
        <f>SUMIFS(multi_cap_new_annual_comb!F:F,multi_cap_new_annual_comb!A:A,A837,multi_cap_new_annual_comb!B:B,B837,multi_cap_new_annual_comb!C:C,C837,multi_cap_new_annual_comb!E:E,"average",multi_cap_new_annual_comb!F:F,"&gt;0")*SUMIFS(mi_calc!D:D,mi_calc!A:A,VLOOKUP(C837,mapping!$B$2:$C$18,2,0),mi_calc!B:B,F837,mi_calc!C:C,"average")/1000</f>
        <v>0</v>
      </c>
      <c r="I837">
        <f>SUMIFS(multi_cap_new_annual_comb!G:G,multi_cap_new_annual_comb!A:A,A837,multi_cap_new_annual_comb!B:B,B837,multi_cap_new_annual_comb!C:C,C837,multi_cap_new_annual_comb!E:E,"average",multi_cap_new_annual_comb!G:G,"&gt;0")*SUMIFS(mi_calc!D:D,mi_calc!A:A,VLOOKUP(C837,mapping!$B$2:$C$18,2,0),mi_calc!B:B,F837,mi_calc!C:C,"average")/1000</f>
        <v>0</v>
      </c>
    </row>
    <row r="838" spans="1:9">
      <c r="A838">
        <v>2035</v>
      </c>
      <c r="B838" t="s">
        <v>21</v>
      </c>
      <c r="C838" t="s">
        <v>10</v>
      </c>
      <c r="D838" t="str">
        <f>VLOOKUP(C838,mapping!$B$2:$D$18,3,0)</f>
        <v>-</v>
      </c>
      <c r="E838" t="s">
        <v>74</v>
      </c>
      <c r="F838" t="s">
        <v>49</v>
      </c>
      <c r="G838" t="s">
        <v>77</v>
      </c>
      <c r="H838">
        <f>SUMIFS(multi_cap_new_annual_comb!F:F,multi_cap_new_annual_comb!A:A,A838,multi_cap_new_annual_comb!B:B,B838,multi_cap_new_annual_comb!C:C,C838,multi_cap_new_annual_comb!E:E,"average",multi_cap_new_annual_comb!F:F,"&gt;0")*SUMIFS(mi_calc!D:D,mi_calc!A:A,VLOOKUP(C838,mapping!$B$2:$C$18,2,0),mi_calc!B:B,F838,mi_calc!C:C,"average")/1000</f>
        <v>0</v>
      </c>
      <c r="I838">
        <f>SUMIFS(multi_cap_new_annual_comb!G:G,multi_cap_new_annual_comb!A:A,A838,multi_cap_new_annual_comb!B:B,B838,multi_cap_new_annual_comb!C:C,C838,multi_cap_new_annual_comb!E:E,"average",multi_cap_new_annual_comb!G:G,"&gt;0")*SUMIFS(mi_calc!D:D,mi_calc!A:A,VLOOKUP(C838,mapping!$B$2:$C$18,2,0),mi_calc!B:B,F838,mi_calc!C:C,"average")/1000</f>
        <v>0</v>
      </c>
    </row>
    <row r="839" spans="1:9">
      <c r="A839">
        <v>2035</v>
      </c>
      <c r="B839" t="s">
        <v>21</v>
      </c>
      <c r="C839" t="s">
        <v>10</v>
      </c>
      <c r="D839" t="str">
        <f>VLOOKUP(C839,mapping!$B$2:$D$18,3,0)</f>
        <v>-</v>
      </c>
      <c r="E839" t="s">
        <v>74</v>
      </c>
      <c r="F839" t="s">
        <v>65</v>
      </c>
      <c r="G839" t="s">
        <v>77</v>
      </c>
      <c r="H839">
        <f>SUMIFS(multi_cap_new_annual_comb!F:F,multi_cap_new_annual_comb!A:A,A839,multi_cap_new_annual_comb!B:B,B839,multi_cap_new_annual_comb!C:C,C839,multi_cap_new_annual_comb!E:E,"average",multi_cap_new_annual_comb!F:F,"&gt;0")*SUMIFS(mi_calc!D:D,mi_calc!A:A,VLOOKUP(C839,mapping!$B$2:$C$18,2,0),mi_calc!B:B,F839,mi_calc!C:C,"average")/1000</f>
        <v>0</v>
      </c>
      <c r="I839">
        <f>SUMIFS(multi_cap_new_annual_comb!G:G,multi_cap_new_annual_comb!A:A,A839,multi_cap_new_annual_comb!B:B,B839,multi_cap_new_annual_comb!C:C,C839,multi_cap_new_annual_comb!E:E,"average",multi_cap_new_annual_comb!G:G,"&gt;0")*SUMIFS(mi_calc!D:D,mi_calc!A:A,VLOOKUP(C839,mapping!$B$2:$C$18,2,0),mi_calc!B:B,F839,mi_calc!C:C,"average")/1000</f>
        <v>0</v>
      </c>
    </row>
    <row r="840" spans="1:9">
      <c r="A840">
        <v>2035</v>
      </c>
      <c r="B840" t="s">
        <v>21</v>
      </c>
      <c r="C840" t="s">
        <v>10</v>
      </c>
      <c r="D840" t="str">
        <f>VLOOKUP(C840,mapping!$B$2:$D$18,3,0)</f>
        <v>-</v>
      </c>
      <c r="E840" t="s">
        <v>74</v>
      </c>
      <c r="F840" t="s">
        <v>68</v>
      </c>
      <c r="G840" t="s">
        <v>77</v>
      </c>
      <c r="H840">
        <f>SUMIFS(multi_cap_new_annual_comb!F:F,multi_cap_new_annual_comb!A:A,A840,multi_cap_new_annual_comb!B:B,B840,multi_cap_new_annual_comb!C:C,C840,multi_cap_new_annual_comb!E:E,"average",multi_cap_new_annual_comb!F:F,"&gt;0")*SUMIFS(mi_calc!D:D,mi_calc!A:A,VLOOKUP(C840,mapping!$B$2:$C$18,2,0),mi_calc!B:B,F840,mi_calc!C:C,"average")/1000</f>
        <v>0</v>
      </c>
      <c r="I840">
        <f>SUMIFS(multi_cap_new_annual_comb!G:G,multi_cap_new_annual_comb!A:A,A840,multi_cap_new_annual_comb!B:B,B840,multi_cap_new_annual_comb!C:C,C840,multi_cap_new_annual_comb!E:E,"average",multi_cap_new_annual_comb!G:G,"&gt;0")*SUMIFS(mi_calc!D:D,mi_calc!A:A,VLOOKUP(C840,mapping!$B$2:$C$18,2,0),mi_calc!B:B,F840,mi_calc!C:C,"average")/1000</f>
        <v>0</v>
      </c>
    </row>
    <row r="841" spans="1:9">
      <c r="A841">
        <v>2035</v>
      </c>
      <c r="B841" t="s">
        <v>21</v>
      </c>
      <c r="C841" t="s">
        <v>10</v>
      </c>
      <c r="D841" t="str">
        <f>VLOOKUP(C841,mapping!$B$2:$D$18,3,0)</f>
        <v>-</v>
      </c>
      <c r="E841" t="s">
        <v>74</v>
      </c>
      <c r="F841" t="s">
        <v>57</v>
      </c>
      <c r="G841" t="s">
        <v>77</v>
      </c>
      <c r="H841">
        <f>SUMIFS(multi_cap_new_annual_comb!F:F,multi_cap_new_annual_comb!A:A,A841,multi_cap_new_annual_comb!B:B,B841,multi_cap_new_annual_comb!C:C,C841,multi_cap_new_annual_comb!E:E,"average",multi_cap_new_annual_comb!F:F,"&gt;0")*SUMIFS(mi_calc!D:D,mi_calc!A:A,VLOOKUP(C841,mapping!$B$2:$C$18,2,0),mi_calc!B:B,F841,mi_calc!C:C,"average")/1000</f>
        <v>0</v>
      </c>
      <c r="I841">
        <f>SUMIFS(multi_cap_new_annual_comb!G:G,multi_cap_new_annual_comb!A:A,A841,multi_cap_new_annual_comb!B:B,B841,multi_cap_new_annual_comb!C:C,C841,multi_cap_new_annual_comb!E:E,"average",multi_cap_new_annual_comb!G:G,"&gt;0")*SUMIFS(mi_calc!D:D,mi_calc!A:A,VLOOKUP(C841,mapping!$B$2:$C$18,2,0),mi_calc!B:B,F841,mi_calc!C:C,"average")/1000</f>
        <v>0</v>
      </c>
    </row>
    <row r="842" spans="1:9">
      <c r="A842">
        <v>2035</v>
      </c>
      <c r="B842" t="s">
        <v>33</v>
      </c>
      <c r="C842" t="s">
        <v>10</v>
      </c>
      <c r="D842" t="str">
        <f>VLOOKUP(C842,mapping!$B$2:$D$18,3,0)</f>
        <v>-</v>
      </c>
      <c r="E842" t="s">
        <v>74</v>
      </c>
      <c r="F842" t="s">
        <v>51</v>
      </c>
      <c r="G842" t="s">
        <v>77</v>
      </c>
      <c r="H842">
        <f>SUMIFS(multi_cap_new_annual_comb!F:F,multi_cap_new_annual_comb!A:A,A842,multi_cap_new_annual_comb!B:B,B842,multi_cap_new_annual_comb!C:C,C842,multi_cap_new_annual_comb!E:E,"average",multi_cap_new_annual_comb!F:F,"&gt;0")*SUMIFS(mi_calc!D:D,mi_calc!A:A,VLOOKUP(C842,mapping!$B$2:$C$18,2,0),mi_calc!B:B,F842,mi_calc!C:C,"average")/1000</f>
        <v>0</v>
      </c>
      <c r="I842">
        <f>SUMIFS(multi_cap_new_annual_comb!G:G,multi_cap_new_annual_comb!A:A,A842,multi_cap_new_annual_comb!B:B,B842,multi_cap_new_annual_comb!C:C,C842,multi_cap_new_annual_comb!E:E,"average",multi_cap_new_annual_comb!G:G,"&gt;0")*SUMIFS(mi_calc!D:D,mi_calc!A:A,VLOOKUP(C842,mapping!$B$2:$C$18,2,0),mi_calc!B:B,F842,mi_calc!C:C,"average")/1000</f>
        <v>0</v>
      </c>
    </row>
    <row r="843" spans="1:9">
      <c r="A843">
        <v>2035</v>
      </c>
      <c r="B843" t="s">
        <v>33</v>
      </c>
      <c r="C843" t="s">
        <v>10</v>
      </c>
      <c r="D843" t="str">
        <f>VLOOKUP(C843,mapping!$B$2:$D$18,3,0)</f>
        <v>-</v>
      </c>
      <c r="E843" t="s">
        <v>74</v>
      </c>
      <c r="F843" t="s">
        <v>66</v>
      </c>
      <c r="G843" t="s">
        <v>77</v>
      </c>
      <c r="H843">
        <f>SUMIFS(multi_cap_new_annual_comb!F:F,multi_cap_new_annual_comb!A:A,A843,multi_cap_new_annual_comb!B:B,B843,multi_cap_new_annual_comb!C:C,C843,multi_cap_new_annual_comb!E:E,"average",multi_cap_new_annual_comb!F:F,"&gt;0")*SUMIFS(mi_calc!D:D,mi_calc!A:A,VLOOKUP(C843,mapping!$B$2:$C$18,2,0),mi_calc!B:B,F843,mi_calc!C:C,"average")/1000</f>
        <v>0</v>
      </c>
      <c r="I843">
        <f>SUMIFS(multi_cap_new_annual_comb!G:G,multi_cap_new_annual_comb!A:A,A843,multi_cap_new_annual_comb!B:B,B843,multi_cap_new_annual_comb!C:C,C843,multi_cap_new_annual_comb!E:E,"average",multi_cap_new_annual_comb!G:G,"&gt;0")*SUMIFS(mi_calc!D:D,mi_calc!A:A,VLOOKUP(C843,mapping!$B$2:$C$18,2,0),mi_calc!B:B,F843,mi_calc!C:C,"average")/1000</f>
        <v>0</v>
      </c>
    </row>
    <row r="844" spans="1:9">
      <c r="A844">
        <v>2035</v>
      </c>
      <c r="B844" t="s">
        <v>33</v>
      </c>
      <c r="C844" t="s">
        <v>10</v>
      </c>
      <c r="D844" t="str">
        <f>VLOOKUP(C844,mapping!$B$2:$D$18,3,0)</f>
        <v>-</v>
      </c>
      <c r="E844" t="s">
        <v>74</v>
      </c>
      <c r="F844" t="s">
        <v>54</v>
      </c>
      <c r="G844" t="s">
        <v>77</v>
      </c>
      <c r="H844">
        <f>SUMIFS(multi_cap_new_annual_comb!F:F,multi_cap_new_annual_comb!A:A,A844,multi_cap_new_annual_comb!B:B,B844,multi_cap_new_annual_comb!C:C,C844,multi_cap_new_annual_comb!E:E,"average",multi_cap_new_annual_comb!F:F,"&gt;0")*SUMIFS(mi_calc!D:D,mi_calc!A:A,VLOOKUP(C844,mapping!$B$2:$C$18,2,0),mi_calc!B:B,F844,mi_calc!C:C,"average")/1000</f>
        <v>0</v>
      </c>
      <c r="I844">
        <f>SUMIFS(multi_cap_new_annual_comb!G:G,multi_cap_new_annual_comb!A:A,A844,multi_cap_new_annual_comb!B:B,B844,multi_cap_new_annual_comb!C:C,C844,multi_cap_new_annual_comb!E:E,"average",multi_cap_new_annual_comb!G:G,"&gt;0")*SUMIFS(mi_calc!D:D,mi_calc!A:A,VLOOKUP(C844,mapping!$B$2:$C$18,2,0),mi_calc!B:B,F844,mi_calc!C:C,"average")/1000</f>
        <v>0</v>
      </c>
    </row>
    <row r="845" spans="1:9">
      <c r="A845">
        <v>2035</v>
      </c>
      <c r="B845" t="s">
        <v>33</v>
      </c>
      <c r="C845" t="s">
        <v>10</v>
      </c>
      <c r="D845" t="str">
        <f>VLOOKUP(C845,mapping!$B$2:$D$18,3,0)</f>
        <v>-</v>
      </c>
      <c r="E845" t="s">
        <v>74</v>
      </c>
      <c r="F845" t="s">
        <v>46</v>
      </c>
      <c r="G845" t="s">
        <v>77</v>
      </c>
      <c r="H845">
        <f>SUMIFS(multi_cap_new_annual_comb!F:F,multi_cap_new_annual_comb!A:A,A845,multi_cap_new_annual_comb!B:B,B845,multi_cap_new_annual_comb!C:C,C845,multi_cap_new_annual_comb!E:E,"average",multi_cap_new_annual_comb!F:F,"&gt;0")*SUMIFS(mi_calc!D:D,mi_calc!A:A,VLOOKUP(C845,mapping!$B$2:$C$18,2,0),mi_calc!B:B,F845,mi_calc!C:C,"average")/1000</f>
        <v>0</v>
      </c>
      <c r="I845">
        <f>SUMIFS(multi_cap_new_annual_comb!G:G,multi_cap_new_annual_comb!A:A,A845,multi_cap_new_annual_comb!B:B,B845,multi_cap_new_annual_comb!C:C,C845,multi_cap_new_annual_comb!E:E,"average",multi_cap_new_annual_comb!G:G,"&gt;0")*SUMIFS(mi_calc!D:D,mi_calc!A:A,VLOOKUP(C845,mapping!$B$2:$C$18,2,0),mi_calc!B:B,F845,mi_calc!C:C,"average")/1000</f>
        <v>0</v>
      </c>
    </row>
    <row r="846" spans="1:9">
      <c r="A846">
        <v>2035</v>
      </c>
      <c r="B846" t="s">
        <v>33</v>
      </c>
      <c r="C846" t="s">
        <v>10</v>
      </c>
      <c r="D846" t="str">
        <f>VLOOKUP(C846,mapping!$B$2:$D$18,3,0)</f>
        <v>-</v>
      </c>
      <c r="E846" t="s">
        <v>74</v>
      </c>
      <c r="F846" t="s">
        <v>50</v>
      </c>
      <c r="G846" t="s">
        <v>77</v>
      </c>
      <c r="H846">
        <f>SUMIFS(multi_cap_new_annual_comb!F:F,multi_cap_new_annual_comb!A:A,A846,multi_cap_new_annual_comb!B:B,B846,multi_cap_new_annual_comb!C:C,C846,multi_cap_new_annual_comb!E:E,"average",multi_cap_new_annual_comb!F:F,"&gt;0")*SUMIFS(mi_calc!D:D,mi_calc!A:A,VLOOKUP(C846,mapping!$B$2:$C$18,2,0),mi_calc!B:B,F846,mi_calc!C:C,"average")/1000</f>
        <v>0</v>
      </c>
      <c r="I846">
        <f>SUMIFS(multi_cap_new_annual_comb!G:G,multi_cap_new_annual_comb!A:A,A846,multi_cap_new_annual_comb!B:B,B846,multi_cap_new_annual_comb!C:C,C846,multi_cap_new_annual_comb!E:E,"average",multi_cap_new_annual_comb!G:G,"&gt;0")*SUMIFS(mi_calc!D:D,mi_calc!A:A,VLOOKUP(C846,mapping!$B$2:$C$18,2,0),mi_calc!B:B,F846,mi_calc!C:C,"average")/1000</f>
        <v>0</v>
      </c>
    </row>
    <row r="847" spans="1:9">
      <c r="A847">
        <v>2035</v>
      </c>
      <c r="B847" t="s">
        <v>33</v>
      </c>
      <c r="C847" t="s">
        <v>10</v>
      </c>
      <c r="D847" t="str">
        <f>VLOOKUP(C847,mapping!$B$2:$D$18,3,0)</f>
        <v>-</v>
      </c>
      <c r="E847" t="s">
        <v>74</v>
      </c>
      <c r="F847" t="s">
        <v>61</v>
      </c>
      <c r="G847" t="s">
        <v>77</v>
      </c>
      <c r="H847">
        <f>SUMIFS(multi_cap_new_annual_comb!F:F,multi_cap_new_annual_comb!A:A,A847,multi_cap_new_annual_comb!B:B,B847,multi_cap_new_annual_comb!C:C,C847,multi_cap_new_annual_comb!E:E,"average",multi_cap_new_annual_comb!F:F,"&gt;0")*SUMIFS(mi_calc!D:D,mi_calc!A:A,VLOOKUP(C847,mapping!$B$2:$C$18,2,0),mi_calc!B:B,F847,mi_calc!C:C,"average")/1000</f>
        <v>0</v>
      </c>
      <c r="I847">
        <f>SUMIFS(multi_cap_new_annual_comb!G:G,multi_cap_new_annual_comb!A:A,A847,multi_cap_new_annual_comb!B:B,B847,multi_cap_new_annual_comb!C:C,C847,multi_cap_new_annual_comb!E:E,"average",multi_cap_new_annual_comb!G:G,"&gt;0")*SUMIFS(mi_calc!D:D,mi_calc!A:A,VLOOKUP(C847,mapping!$B$2:$C$18,2,0),mi_calc!B:B,F847,mi_calc!C:C,"average")/1000</f>
        <v>0</v>
      </c>
    </row>
    <row r="848" spans="1:9">
      <c r="A848">
        <v>2035</v>
      </c>
      <c r="B848" t="s">
        <v>33</v>
      </c>
      <c r="C848" t="s">
        <v>10</v>
      </c>
      <c r="D848" t="str">
        <f>VLOOKUP(C848,mapping!$B$2:$D$18,3,0)</f>
        <v>-</v>
      </c>
      <c r="E848" t="s">
        <v>74</v>
      </c>
      <c r="F848" t="s">
        <v>67</v>
      </c>
      <c r="G848" t="s">
        <v>77</v>
      </c>
      <c r="H848">
        <f>SUMIFS(multi_cap_new_annual_comb!F:F,multi_cap_new_annual_comb!A:A,A848,multi_cap_new_annual_comb!B:B,B848,multi_cap_new_annual_comb!C:C,C848,multi_cap_new_annual_comb!E:E,"average",multi_cap_new_annual_comb!F:F,"&gt;0")*SUMIFS(mi_calc!D:D,mi_calc!A:A,VLOOKUP(C848,mapping!$B$2:$C$18,2,0),mi_calc!B:B,F848,mi_calc!C:C,"average")/1000</f>
        <v>0</v>
      </c>
      <c r="I848">
        <f>SUMIFS(multi_cap_new_annual_comb!G:G,multi_cap_new_annual_comb!A:A,A848,multi_cap_new_annual_comb!B:B,B848,multi_cap_new_annual_comb!C:C,C848,multi_cap_new_annual_comb!E:E,"average",multi_cap_new_annual_comb!G:G,"&gt;0")*SUMIFS(mi_calc!D:D,mi_calc!A:A,VLOOKUP(C848,mapping!$B$2:$C$18,2,0),mi_calc!B:B,F848,mi_calc!C:C,"average")/1000</f>
        <v>0</v>
      </c>
    </row>
    <row r="849" spans="1:9">
      <c r="A849">
        <v>2035</v>
      </c>
      <c r="B849" t="s">
        <v>33</v>
      </c>
      <c r="C849" t="s">
        <v>10</v>
      </c>
      <c r="D849" t="str">
        <f>VLOOKUP(C849,mapping!$B$2:$D$18,3,0)</f>
        <v>-</v>
      </c>
      <c r="E849" t="s">
        <v>74</v>
      </c>
      <c r="F849" t="s">
        <v>52</v>
      </c>
      <c r="G849" t="s">
        <v>77</v>
      </c>
      <c r="H849">
        <f>SUMIFS(multi_cap_new_annual_comb!F:F,multi_cap_new_annual_comb!A:A,A849,multi_cap_new_annual_comb!B:B,B849,multi_cap_new_annual_comb!C:C,C849,multi_cap_new_annual_comb!E:E,"average",multi_cap_new_annual_comb!F:F,"&gt;0")*SUMIFS(mi_calc!D:D,mi_calc!A:A,VLOOKUP(C849,mapping!$B$2:$C$18,2,0),mi_calc!B:B,F849,mi_calc!C:C,"average")/1000</f>
        <v>0</v>
      </c>
      <c r="I849">
        <f>SUMIFS(multi_cap_new_annual_comb!G:G,multi_cap_new_annual_comb!A:A,A849,multi_cap_new_annual_comb!B:B,B849,multi_cap_new_annual_comb!C:C,C849,multi_cap_new_annual_comb!E:E,"average",multi_cap_new_annual_comb!G:G,"&gt;0")*SUMIFS(mi_calc!D:D,mi_calc!A:A,VLOOKUP(C849,mapping!$B$2:$C$18,2,0),mi_calc!B:B,F849,mi_calc!C:C,"average")/1000</f>
        <v>0</v>
      </c>
    </row>
    <row r="850" spans="1:9">
      <c r="A850">
        <v>2035</v>
      </c>
      <c r="B850" t="s">
        <v>33</v>
      </c>
      <c r="C850" t="s">
        <v>10</v>
      </c>
      <c r="D850" t="str">
        <f>VLOOKUP(C850,mapping!$B$2:$D$18,3,0)</f>
        <v>-</v>
      </c>
      <c r="E850" t="s">
        <v>74</v>
      </c>
      <c r="F850" t="s">
        <v>56</v>
      </c>
      <c r="G850" t="s">
        <v>77</v>
      </c>
      <c r="H850">
        <f>SUMIFS(multi_cap_new_annual_comb!F:F,multi_cap_new_annual_comb!A:A,A850,multi_cap_new_annual_comb!B:B,B850,multi_cap_new_annual_comb!C:C,C850,multi_cap_new_annual_comb!E:E,"average",multi_cap_new_annual_comb!F:F,"&gt;0")*SUMIFS(mi_calc!D:D,mi_calc!A:A,VLOOKUP(C850,mapping!$B$2:$C$18,2,0),mi_calc!B:B,F850,mi_calc!C:C,"average")/1000</f>
        <v>0</v>
      </c>
      <c r="I850">
        <f>SUMIFS(multi_cap_new_annual_comb!G:G,multi_cap_new_annual_comb!A:A,A850,multi_cap_new_annual_comb!B:B,B850,multi_cap_new_annual_comb!C:C,C850,multi_cap_new_annual_comb!E:E,"average",multi_cap_new_annual_comb!G:G,"&gt;0")*SUMIFS(mi_calc!D:D,mi_calc!A:A,VLOOKUP(C850,mapping!$B$2:$C$18,2,0),mi_calc!B:B,F850,mi_calc!C:C,"average")/1000</f>
        <v>0</v>
      </c>
    </row>
    <row r="851" spans="1:9">
      <c r="A851">
        <v>2035</v>
      </c>
      <c r="B851" t="s">
        <v>33</v>
      </c>
      <c r="C851" t="s">
        <v>10</v>
      </c>
      <c r="D851" t="str">
        <f>VLOOKUP(C851,mapping!$B$2:$D$18,3,0)</f>
        <v>-</v>
      </c>
      <c r="E851" t="s">
        <v>74</v>
      </c>
      <c r="F851" t="s">
        <v>59</v>
      </c>
      <c r="G851" t="s">
        <v>77</v>
      </c>
      <c r="H851">
        <f>SUMIFS(multi_cap_new_annual_comb!F:F,multi_cap_new_annual_comb!A:A,A851,multi_cap_new_annual_comb!B:B,B851,multi_cap_new_annual_comb!C:C,C851,multi_cap_new_annual_comb!E:E,"average",multi_cap_new_annual_comb!F:F,"&gt;0")*SUMIFS(mi_calc!D:D,mi_calc!A:A,VLOOKUP(C851,mapping!$B$2:$C$18,2,0),mi_calc!B:B,F851,mi_calc!C:C,"average")/1000</f>
        <v>0</v>
      </c>
      <c r="I851">
        <f>SUMIFS(multi_cap_new_annual_comb!G:G,multi_cap_new_annual_comb!A:A,A851,multi_cap_new_annual_comb!B:B,B851,multi_cap_new_annual_comb!C:C,C851,multi_cap_new_annual_comb!E:E,"average",multi_cap_new_annual_comb!G:G,"&gt;0")*SUMIFS(mi_calc!D:D,mi_calc!A:A,VLOOKUP(C851,mapping!$B$2:$C$18,2,0),mi_calc!B:B,F851,mi_calc!C:C,"average")/1000</f>
        <v>0</v>
      </c>
    </row>
    <row r="852" spans="1:9">
      <c r="A852">
        <v>2035</v>
      </c>
      <c r="B852" t="s">
        <v>33</v>
      </c>
      <c r="C852" t="s">
        <v>10</v>
      </c>
      <c r="D852" t="str">
        <f>VLOOKUP(C852,mapping!$B$2:$D$18,3,0)</f>
        <v>-</v>
      </c>
      <c r="E852" t="s">
        <v>74</v>
      </c>
      <c r="F852" t="s">
        <v>55</v>
      </c>
      <c r="G852" t="s">
        <v>77</v>
      </c>
      <c r="H852">
        <f>SUMIFS(multi_cap_new_annual_comb!F:F,multi_cap_new_annual_comb!A:A,A852,multi_cap_new_annual_comb!B:B,B852,multi_cap_new_annual_comb!C:C,C852,multi_cap_new_annual_comb!E:E,"average",multi_cap_new_annual_comb!F:F,"&gt;0")*SUMIFS(mi_calc!D:D,mi_calc!A:A,VLOOKUP(C852,mapping!$B$2:$C$18,2,0),mi_calc!B:B,F852,mi_calc!C:C,"average")/1000</f>
        <v>0</v>
      </c>
      <c r="I852">
        <f>SUMIFS(multi_cap_new_annual_comb!G:G,multi_cap_new_annual_comb!A:A,A852,multi_cap_new_annual_comb!B:B,B852,multi_cap_new_annual_comb!C:C,C852,multi_cap_new_annual_comb!E:E,"average",multi_cap_new_annual_comb!G:G,"&gt;0")*SUMIFS(mi_calc!D:D,mi_calc!A:A,VLOOKUP(C852,mapping!$B$2:$C$18,2,0),mi_calc!B:B,F852,mi_calc!C:C,"average")/1000</f>
        <v>0</v>
      </c>
    </row>
    <row r="853" spans="1:9">
      <c r="A853">
        <v>2035</v>
      </c>
      <c r="B853" t="s">
        <v>33</v>
      </c>
      <c r="C853" t="s">
        <v>10</v>
      </c>
      <c r="D853" t="str">
        <f>VLOOKUP(C853,mapping!$B$2:$D$18,3,0)</f>
        <v>-</v>
      </c>
      <c r="E853" t="s">
        <v>74</v>
      </c>
      <c r="F853" t="s">
        <v>47</v>
      </c>
      <c r="G853" t="s">
        <v>77</v>
      </c>
      <c r="H853">
        <f>SUMIFS(multi_cap_new_annual_comb!F:F,multi_cap_new_annual_comb!A:A,A853,multi_cap_new_annual_comb!B:B,B853,multi_cap_new_annual_comb!C:C,C853,multi_cap_new_annual_comb!E:E,"average",multi_cap_new_annual_comb!F:F,"&gt;0")*SUMIFS(mi_calc!D:D,mi_calc!A:A,VLOOKUP(C853,mapping!$B$2:$C$18,2,0),mi_calc!B:B,F853,mi_calc!C:C,"average")/1000</f>
        <v>0</v>
      </c>
      <c r="I853">
        <f>SUMIFS(multi_cap_new_annual_comb!G:G,multi_cap_new_annual_comb!A:A,A853,multi_cap_new_annual_comb!B:B,B853,multi_cap_new_annual_comb!C:C,C853,multi_cap_new_annual_comb!E:E,"average",multi_cap_new_annual_comb!G:G,"&gt;0")*SUMIFS(mi_calc!D:D,mi_calc!A:A,VLOOKUP(C853,mapping!$B$2:$C$18,2,0),mi_calc!B:B,F853,mi_calc!C:C,"average")/1000</f>
        <v>0</v>
      </c>
    </row>
    <row r="854" spans="1:9">
      <c r="A854">
        <v>2035</v>
      </c>
      <c r="B854" t="s">
        <v>33</v>
      </c>
      <c r="C854" t="s">
        <v>10</v>
      </c>
      <c r="D854" t="str">
        <f>VLOOKUP(C854,mapping!$B$2:$D$18,3,0)</f>
        <v>-</v>
      </c>
      <c r="E854" t="s">
        <v>74</v>
      </c>
      <c r="F854" t="s">
        <v>60</v>
      </c>
      <c r="G854" t="s">
        <v>77</v>
      </c>
      <c r="H854">
        <f>SUMIFS(multi_cap_new_annual_comb!F:F,multi_cap_new_annual_comb!A:A,A854,multi_cap_new_annual_comb!B:B,B854,multi_cap_new_annual_comb!C:C,C854,multi_cap_new_annual_comb!E:E,"average",multi_cap_new_annual_comb!F:F,"&gt;0")*SUMIFS(mi_calc!D:D,mi_calc!A:A,VLOOKUP(C854,mapping!$B$2:$C$18,2,0),mi_calc!B:B,F854,mi_calc!C:C,"average")/1000</f>
        <v>0</v>
      </c>
      <c r="I854">
        <f>SUMIFS(multi_cap_new_annual_comb!G:G,multi_cap_new_annual_comb!A:A,A854,multi_cap_new_annual_comb!B:B,B854,multi_cap_new_annual_comb!C:C,C854,multi_cap_new_annual_comb!E:E,"average",multi_cap_new_annual_comb!G:G,"&gt;0")*SUMIFS(mi_calc!D:D,mi_calc!A:A,VLOOKUP(C854,mapping!$B$2:$C$18,2,0),mi_calc!B:B,F854,mi_calc!C:C,"average")/1000</f>
        <v>0</v>
      </c>
    </row>
    <row r="855" spans="1:9">
      <c r="A855">
        <v>2035</v>
      </c>
      <c r="B855" t="s">
        <v>33</v>
      </c>
      <c r="C855" t="s">
        <v>10</v>
      </c>
      <c r="D855" t="str">
        <f>VLOOKUP(C855,mapping!$B$2:$D$18,3,0)</f>
        <v>-</v>
      </c>
      <c r="E855" t="s">
        <v>74</v>
      </c>
      <c r="F855" t="s">
        <v>48</v>
      </c>
      <c r="G855" t="s">
        <v>77</v>
      </c>
      <c r="H855">
        <f>SUMIFS(multi_cap_new_annual_comb!F:F,multi_cap_new_annual_comb!A:A,A855,multi_cap_new_annual_comb!B:B,B855,multi_cap_new_annual_comb!C:C,C855,multi_cap_new_annual_comb!E:E,"average",multi_cap_new_annual_comb!F:F,"&gt;0")*SUMIFS(mi_calc!D:D,mi_calc!A:A,VLOOKUP(C855,mapping!$B$2:$C$18,2,0),mi_calc!B:B,F855,mi_calc!C:C,"average")/1000</f>
        <v>0</v>
      </c>
      <c r="I855">
        <f>SUMIFS(multi_cap_new_annual_comb!G:G,multi_cap_new_annual_comb!A:A,A855,multi_cap_new_annual_comb!B:B,B855,multi_cap_new_annual_comb!C:C,C855,multi_cap_new_annual_comb!E:E,"average",multi_cap_new_annual_comb!G:G,"&gt;0")*SUMIFS(mi_calc!D:D,mi_calc!A:A,VLOOKUP(C855,mapping!$B$2:$C$18,2,0),mi_calc!B:B,F855,mi_calc!C:C,"average")/1000</f>
        <v>0</v>
      </c>
    </row>
    <row r="856" spans="1:9">
      <c r="A856">
        <v>2035</v>
      </c>
      <c r="B856" t="s">
        <v>33</v>
      </c>
      <c r="C856" t="s">
        <v>10</v>
      </c>
      <c r="D856" t="str">
        <f>VLOOKUP(C856,mapping!$B$2:$D$18,3,0)</f>
        <v>-</v>
      </c>
      <c r="E856" t="s">
        <v>74</v>
      </c>
      <c r="F856" t="s">
        <v>62</v>
      </c>
      <c r="G856" t="s">
        <v>77</v>
      </c>
      <c r="H856">
        <f>SUMIFS(multi_cap_new_annual_comb!F:F,multi_cap_new_annual_comb!A:A,A856,multi_cap_new_annual_comb!B:B,B856,multi_cap_new_annual_comb!C:C,C856,multi_cap_new_annual_comb!E:E,"average",multi_cap_new_annual_comb!F:F,"&gt;0")*SUMIFS(mi_calc!D:D,mi_calc!A:A,VLOOKUP(C856,mapping!$B$2:$C$18,2,0),mi_calc!B:B,F856,mi_calc!C:C,"average")/1000</f>
        <v>0</v>
      </c>
      <c r="I856">
        <f>SUMIFS(multi_cap_new_annual_comb!G:G,multi_cap_new_annual_comb!A:A,A856,multi_cap_new_annual_comb!B:B,B856,multi_cap_new_annual_comb!C:C,C856,multi_cap_new_annual_comb!E:E,"average",multi_cap_new_annual_comb!G:G,"&gt;0")*SUMIFS(mi_calc!D:D,mi_calc!A:A,VLOOKUP(C856,mapping!$B$2:$C$18,2,0),mi_calc!B:B,F856,mi_calc!C:C,"average")/1000</f>
        <v>0</v>
      </c>
    </row>
    <row r="857" spans="1:9">
      <c r="A857">
        <v>2035</v>
      </c>
      <c r="B857" t="s">
        <v>33</v>
      </c>
      <c r="C857" t="s">
        <v>10</v>
      </c>
      <c r="D857" t="str">
        <f>VLOOKUP(C857,mapping!$B$2:$D$18,3,0)</f>
        <v>-</v>
      </c>
      <c r="E857" t="s">
        <v>74</v>
      </c>
      <c r="F857" t="s">
        <v>63</v>
      </c>
      <c r="G857" t="s">
        <v>77</v>
      </c>
      <c r="H857">
        <f>SUMIFS(multi_cap_new_annual_comb!F:F,multi_cap_new_annual_comb!A:A,A857,multi_cap_new_annual_comb!B:B,B857,multi_cap_new_annual_comb!C:C,C857,multi_cap_new_annual_comb!E:E,"average",multi_cap_new_annual_comb!F:F,"&gt;0")*SUMIFS(mi_calc!D:D,mi_calc!A:A,VLOOKUP(C857,mapping!$B$2:$C$18,2,0),mi_calc!B:B,F857,mi_calc!C:C,"average")/1000</f>
        <v>0</v>
      </c>
      <c r="I857">
        <f>SUMIFS(multi_cap_new_annual_comb!G:G,multi_cap_new_annual_comb!A:A,A857,multi_cap_new_annual_comb!B:B,B857,multi_cap_new_annual_comb!C:C,C857,multi_cap_new_annual_comb!E:E,"average",multi_cap_new_annual_comb!G:G,"&gt;0")*SUMIFS(mi_calc!D:D,mi_calc!A:A,VLOOKUP(C857,mapping!$B$2:$C$18,2,0),mi_calc!B:B,F857,mi_calc!C:C,"average")/1000</f>
        <v>0</v>
      </c>
    </row>
    <row r="858" spans="1:9">
      <c r="A858">
        <v>2035</v>
      </c>
      <c r="B858" t="s">
        <v>33</v>
      </c>
      <c r="C858" t="s">
        <v>10</v>
      </c>
      <c r="D858" t="str">
        <f>VLOOKUP(C858,mapping!$B$2:$D$18,3,0)</f>
        <v>-</v>
      </c>
      <c r="E858" t="s">
        <v>74</v>
      </c>
      <c r="F858" t="s">
        <v>45</v>
      </c>
      <c r="G858" t="s">
        <v>77</v>
      </c>
      <c r="H858">
        <f>SUMIFS(multi_cap_new_annual_comb!F:F,multi_cap_new_annual_comb!A:A,A858,multi_cap_new_annual_comb!B:B,B858,multi_cap_new_annual_comb!C:C,C858,multi_cap_new_annual_comb!E:E,"average",multi_cap_new_annual_comb!F:F,"&gt;0")*SUMIFS(mi_calc!D:D,mi_calc!A:A,VLOOKUP(C858,mapping!$B$2:$C$18,2,0),mi_calc!B:B,F858,mi_calc!C:C,"average")/1000</f>
        <v>0</v>
      </c>
      <c r="I858">
        <f>SUMIFS(multi_cap_new_annual_comb!G:G,multi_cap_new_annual_comb!A:A,A858,multi_cap_new_annual_comb!B:B,B858,multi_cap_new_annual_comb!C:C,C858,multi_cap_new_annual_comb!E:E,"average",multi_cap_new_annual_comb!G:G,"&gt;0")*SUMIFS(mi_calc!D:D,mi_calc!A:A,VLOOKUP(C858,mapping!$B$2:$C$18,2,0),mi_calc!B:B,F858,mi_calc!C:C,"average")/1000</f>
        <v>0</v>
      </c>
    </row>
    <row r="859" spans="1:9">
      <c r="A859">
        <v>2035</v>
      </c>
      <c r="B859" t="s">
        <v>33</v>
      </c>
      <c r="C859" t="s">
        <v>10</v>
      </c>
      <c r="D859" t="str">
        <f>VLOOKUP(C859,mapping!$B$2:$D$18,3,0)</f>
        <v>-</v>
      </c>
      <c r="E859" t="s">
        <v>74</v>
      </c>
      <c r="F859" t="s">
        <v>58</v>
      </c>
      <c r="G859" t="s">
        <v>77</v>
      </c>
      <c r="H859">
        <f>SUMIFS(multi_cap_new_annual_comb!F:F,multi_cap_new_annual_comb!A:A,A859,multi_cap_new_annual_comb!B:B,B859,multi_cap_new_annual_comb!C:C,C859,multi_cap_new_annual_comb!E:E,"average",multi_cap_new_annual_comb!F:F,"&gt;0")*SUMIFS(mi_calc!D:D,mi_calc!A:A,VLOOKUP(C859,mapping!$B$2:$C$18,2,0),mi_calc!B:B,F859,mi_calc!C:C,"average")/1000</f>
        <v>0</v>
      </c>
      <c r="I859">
        <f>SUMIFS(multi_cap_new_annual_comb!G:G,multi_cap_new_annual_comb!A:A,A859,multi_cap_new_annual_comb!B:B,B859,multi_cap_new_annual_comb!C:C,C859,multi_cap_new_annual_comb!E:E,"average",multi_cap_new_annual_comb!G:G,"&gt;0")*SUMIFS(mi_calc!D:D,mi_calc!A:A,VLOOKUP(C859,mapping!$B$2:$C$18,2,0),mi_calc!B:B,F859,mi_calc!C:C,"average")/1000</f>
        <v>0</v>
      </c>
    </row>
    <row r="860" spans="1:9">
      <c r="A860">
        <v>2035</v>
      </c>
      <c r="B860" t="s">
        <v>33</v>
      </c>
      <c r="C860" t="s">
        <v>10</v>
      </c>
      <c r="D860" t="str">
        <f>VLOOKUP(C860,mapping!$B$2:$D$18,3,0)</f>
        <v>-</v>
      </c>
      <c r="E860" t="s">
        <v>74</v>
      </c>
      <c r="F860" t="s">
        <v>53</v>
      </c>
      <c r="G860" t="s">
        <v>77</v>
      </c>
      <c r="H860">
        <f>SUMIFS(multi_cap_new_annual_comb!F:F,multi_cap_new_annual_comb!A:A,A860,multi_cap_new_annual_comb!B:B,B860,multi_cap_new_annual_comb!C:C,C860,multi_cap_new_annual_comb!E:E,"average",multi_cap_new_annual_comb!F:F,"&gt;0")*SUMIFS(mi_calc!D:D,mi_calc!A:A,VLOOKUP(C860,mapping!$B$2:$C$18,2,0),mi_calc!B:B,F860,mi_calc!C:C,"average")/1000</f>
        <v>0</v>
      </c>
      <c r="I860">
        <f>SUMIFS(multi_cap_new_annual_comb!G:G,multi_cap_new_annual_comb!A:A,A860,multi_cap_new_annual_comb!B:B,B860,multi_cap_new_annual_comb!C:C,C860,multi_cap_new_annual_comb!E:E,"average",multi_cap_new_annual_comb!G:G,"&gt;0")*SUMIFS(mi_calc!D:D,mi_calc!A:A,VLOOKUP(C860,mapping!$B$2:$C$18,2,0),mi_calc!B:B,F860,mi_calc!C:C,"average")/1000</f>
        <v>0</v>
      </c>
    </row>
    <row r="861" spans="1:9">
      <c r="A861">
        <v>2035</v>
      </c>
      <c r="B861" t="s">
        <v>33</v>
      </c>
      <c r="C861" t="s">
        <v>10</v>
      </c>
      <c r="D861" t="str">
        <f>VLOOKUP(C861,mapping!$B$2:$D$18,3,0)</f>
        <v>-</v>
      </c>
      <c r="E861" t="s">
        <v>74</v>
      </c>
      <c r="F861" t="s">
        <v>64</v>
      </c>
      <c r="G861" t="s">
        <v>77</v>
      </c>
      <c r="H861">
        <f>SUMIFS(multi_cap_new_annual_comb!F:F,multi_cap_new_annual_comb!A:A,A861,multi_cap_new_annual_comb!B:B,B861,multi_cap_new_annual_comb!C:C,C861,multi_cap_new_annual_comb!E:E,"average",multi_cap_new_annual_comb!F:F,"&gt;0")*SUMIFS(mi_calc!D:D,mi_calc!A:A,VLOOKUP(C861,mapping!$B$2:$C$18,2,0),mi_calc!B:B,F861,mi_calc!C:C,"average")/1000</f>
        <v>0</v>
      </c>
      <c r="I861">
        <f>SUMIFS(multi_cap_new_annual_comb!G:G,multi_cap_new_annual_comb!A:A,A861,multi_cap_new_annual_comb!B:B,B861,multi_cap_new_annual_comb!C:C,C861,multi_cap_new_annual_comb!E:E,"average",multi_cap_new_annual_comb!G:G,"&gt;0")*SUMIFS(mi_calc!D:D,mi_calc!A:A,VLOOKUP(C861,mapping!$B$2:$C$18,2,0),mi_calc!B:B,F861,mi_calc!C:C,"average")/1000</f>
        <v>0</v>
      </c>
    </row>
    <row r="862" spans="1:9">
      <c r="A862">
        <v>2035</v>
      </c>
      <c r="B862" t="s">
        <v>33</v>
      </c>
      <c r="C862" t="s">
        <v>10</v>
      </c>
      <c r="D862" t="str">
        <f>VLOOKUP(C862,mapping!$B$2:$D$18,3,0)</f>
        <v>-</v>
      </c>
      <c r="E862" t="s">
        <v>74</v>
      </c>
      <c r="F862" t="s">
        <v>49</v>
      </c>
      <c r="G862" t="s">
        <v>77</v>
      </c>
      <c r="H862">
        <f>SUMIFS(multi_cap_new_annual_comb!F:F,multi_cap_new_annual_comb!A:A,A862,multi_cap_new_annual_comb!B:B,B862,multi_cap_new_annual_comb!C:C,C862,multi_cap_new_annual_comb!E:E,"average",multi_cap_new_annual_comb!F:F,"&gt;0")*SUMIFS(mi_calc!D:D,mi_calc!A:A,VLOOKUP(C862,mapping!$B$2:$C$18,2,0),mi_calc!B:B,F862,mi_calc!C:C,"average")/1000</f>
        <v>0</v>
      </c>
      <c r="I862">
        <f>SUMIFS(multi_cap_new_annual_comb!G:G,multi_cap_new_annual_comb!A:A,A862,multi_cap_new_annual_comb!B:B,B862,multi_cap_new_annual_comb!C:C,C862,multi_cap_new_annual_comb!E:E,"average",multi_cap_new_annual_comb!G:G,"&gt;0")*SUMIFS(mi_calc!D:D,mi_calc!A:A,VLOOKUP(C862,mapping!$B$2:$C$18,2,0),mi_calc!B:B,F862,mi_calc!C:C,"average")/1000</f>
        <v>0</v>
      </c>
    </row>
    <row r="863" spans="1:9">
      <c r="A863">
        <v>2035</v>
      </c>
      <c r="B863" t="s">
        <v>33</v>
      </c>
      <c r="C863" t="s">
        <v>10</v>
      </c>
      <c r="D863" t="str">
        <f>VLOOKUP(C863,mapping!$B$2:$D$18,3,0)</f>
        <v>-</v>
      </c>
      <c r="E863" t="s">
        <v>74</v>
      </c>
      <c r="F863" t="s">
        <v>65</v>
      </c>
      <c r="G863" t="s">
        <v>77</v>
      </c>
      <c r="H863">
        <f>SUMIFS(multi_cap_new_annual_comb!F:F,multi_cap_new_annual_comb!A:A,A863,multi_cap_new_annual_comb!B:B,B863,multi_cap_new_annual_comb!C:C,C863,multi_cap_new_annual_comb!E:E,"average",multi_cap_new_annual_comb!F:F,"&gt;0")*SUMIFS(mi_calc!D:D,mi_calc!A:A,VLOOKUP(C863,mapping!$B$2:$C$18,2,0),mi_calc!B:B,F863,mi_calc!C:C,"average")/1000</f>
        <v>0</v>
      </c>
      <c r="I863">
        <f>SUMIFS(multi_cap_new_annual_comb!G:G,multi_cap_new_annual_comb!A:A,A863,multi_cap_new_annual_comb!B:B,B863,multi_cap_new_annual_comb!C:C,C863,multi_cap_new_annual_comb!E:E,"average",multi_cap_new_annual_comb!G:G,"&gt;0")*SUMIFS(mi_calc!D:D,mi_calc!A:A,VLOOKUP(C863,mapping!$B$2:$C$18,2,0),mi_calc!B:B,F863,mi_calc!C:C,"average")/1000</f>
        <v>0</v>
      </c>
    </row>
    <row r="864" spans="1:9">
      <c r="A864">
        <v>2035</v>
      </c>
      <c r="B864" t="s">
        <v>33</v>
      </c>
      <c r="C864" t="s">
        <v>10</v>
      </c>
      <c r="D864" t="str">
        <f>VLOOKUP(C864,mapping!$B$2:$D$18,3,0)</f>
        <v>-</v>
      </c>
      <c r="E864" t="s">
        <v>74</v>
      </c>
      <c r="F864" t="s">
        <v>68</v>
      </c>
      <c r="G864" t="s">
        <v>77</v>
      </c>
      <c r="H864">
        <f>SUMIFS(multi_cap_new_annual_comb!F:F,multi_cap_new_annual_comb!A:A,A864,multi_cap_new_annual_comb!B:B,B864,multi_cap_new_annual_comb!C:C,C864,multi_cap_new_annual_comb!E:E,"average",multi_cap_new_annual_comb!F:F,"&gt;0")*SUMIFS(mi_calc!D:D,mi_calc!A:A,VLOOKUP(C864,mapping!$B$2:$C$18,2,0),mi_calc!B:B,F864,mi_calc!C:C,"average")/1000</f>
        <v>0</v>
      </c>
      <c r="I864">
        <f>SUMIFS(multi_cap_new_annual_comb!G:G,multi_cap_new_annual_comb!A:A,A864,multi_cap_new_annual_comb!B:B,B864,multi_cap_new_annual_comb!C:C,C864,multi_cap_new_annual_comb!E:E,"average",multi_cap_new_annual_comb!G:G,"&gt;0")*SUMIFS(mi_calc!D:D,mi_calc!A:A,VLOOKUP(C864,mapping!$B$2:$C$18,2,0),mi_calc!B:B,F864,mi_calc!C:C,"average")/1000</f>
        <v>0</v>
      </c>
    </row>
    <row r="865" spans="1:9">
      <c r="A865">
        <v>2035</v>
      </c>
      <c r="B865" t="s">
        <v>33</v>
      </c>
      <c r="C865" t="s">
        <v>10</v>
      </c>
      <c r="D865" t="str">
        <f>VLOOKUP(C865,mapping!$B$2:$D$18,3,0)</f>
        <v>-</v>
      </c>
      <c r="E865" t="s">
        <v>74</v>
      </c>
      <c r="F865" t="s">
        <v>57</v>
      </c>
      <c r="G865" t="s">
        <v>77</v>
      </c>
      <c r="H865">
        <f>SUMIFS(multi_cap_new_annual_comb!F:F,multi_cap_new_annual_comb!A:A,A865,multi_cap_new_annual_comb!B:B,B865,multi_cap_new_annual_comb!C:C,C865,multi_cap_new_annual_comb!E:E,"average",multi_cap_new_annual_comb!F:F,"&gt;0")*SUMIFS(mi_calc!D:D,mi_calc!A:A,VLOOKUP(C865,mapping!$B$2:$C$18,2,0),mi_calc!B:B,F865,mi_calc!C:C,"average")/1000</f>
        <v>0</v>
      </c>
      <c r="I865">
        <f>SUMIFS(multi_cap_new_annual_comb!G:G,multi_cap_new_annual_comb!A:A,A865,multi_cap_new_annual_comb!B:B,B865,multi_cap_new_annual_comb!C:C,C865,multi_cap_new_annual_comb!E:E,"average",multi_cap_new_annual_comb!G:G,"&gt;0")*SUMIFS(mi_calc!D:D,mi_calc!A:A,VLOOKUP(C865,mapping!$B$2:$C$18,2,0),mi_calc!B:B,F865,mi_calc!C:C,"average")/1000</f>
        <v>0</v>
      </c>
    </row>
    <row r="866" spans="1:9">
      <c r="A866">
        <v>2025</v>
      </c>
      <c r="B866" t="s">
        <v>21</v>
      </c>
      <c r="C866" t="s">
        <v>14</v>
      </c>
      <c r="D866" t="str">
        <f>VLOOKUP(C866,mapping!$B$2:$D$18,3,0)</f>
        <v>-</v>
      </c>
      <c r="E866" t="s">
        <v>74</v>
      </c>
      <c r="F866" t="s">
        <v>51</v>
      </c>
      <c r="G866" t="s">
        <v>77</v>
      </c>
      <c r="H866">
        <f>SUMIFS(multi_cap_new_annual_comb!F:F,multi_cap_new_annual_comb!A:A,A866,multi_cap_new_annual_comb!B:B,B866,multi_cap_new_annual_comb!C:C,C866,multi_cap_new_annual_comb!E:E,"average",multi_cap_new_annual_comb!F:F,"&gt;0")*SUMIFS(mi_calc!D:D,mi_calc!A:A,VLOOKUP(C866,mapping!$B$2:$C$18,2,0),mi_calc!B:B,F866,mi_calc!C:C,"average")/1000</f>
        <v>0</v>
      </c>
      <c r="I866">
        <f>SUMIFS(multi_cap_new_annual_comb!G:G,multi_cap_new_annual_comb!A:A,A866,multi_cap_new_annual_comb!B:B,B866,multi_cap_new_annual_comb!C:C,C866,multi_cap_new_annual_comb!E:E,"average",multi_cap_new_annual_comb!G:G,"&gt;0")*SUMIFS(mi_calc!D:D,mi_calc!A:A,VLOOKUP(C866,mapping!$B$2:$C$18,2,0),mi_calc!B:B,F866,mi_calc!C:C,"average")/1000</f>
        <v>0</v>
      </c>
    </row>
    <row r="867" spans="1:9">
      <c r="A867">
        <v>2025</v>
      </c>
      <c r="B867" t="s">
        <v>21</v>
      </c>
      <c r="C867" t="s">
        <v>14</v>
      </c>
      <c r="D867" t="str">
        <f>VLOOKUP(C867,mapping!$B$2:$D$18,3,0)</f>
        <v>-</v>
      </c>
      <c r="E867" t="s">
        <v>74</v>
      </c>
      <c r="F867" t="s">
        <v>66</v>
      </c>
      <c r="G867" t="s">
        <v>77</v>
      </c>
      <c r="H867">
        <f>SUMIFS(multi_cap_new_annual_comb!F:F,multi_cap_new_annual_comb!A:A,A867,multi_cap_new_annual_comb!B:B,B867,multi_cap_new_annual_comb!C:C,C867,multi_cap_new_annual_comb!E:E,"average",multi_cap_new_annual_comb!F:F,"&gt;0")*SUMIFS(mi_calc!D:D,mi_calc!A:A,VLOOKUP(C867,mapping!$B$2:$C$18,2,0),mi_calc!B:B,F867,mi_calc!C:C,"average")/1000</f>
        <v>0</v>
      </c>
      <c r="I867">
        <f>SUMIFS(multi_cap_new_annual_comb!G:G,multi_cap_new_annual_comb!A:A,A867,multi_cap_new_annual_comb!B:B,B867,multi_cap_new_annual_comb!C:C,C867,multi_cap_new_annual_comb!E:E,"average",multi_cap_new_annual_comb!G:G,"&gt;0")*SUMIFS(mi_calc!D:D,mi_calc!A:A,VLOOKUP(C867,mapping!$B$2:$C$18,2,0),mi_calc!B:B,F867,mi_calc!C:C,"average")/1000</f>
        <v>0</v>
      </c>
    </row>
    <row r="868" spans="1:9">
      <c r="A868">
        <v>2025</v>
      </c>
      <c r="B868" t="s">
        <v>21</v>
      </c>
      <c r="C868" t="s">
        <v>14</v>
      </c>
      <c r="D868" t="str">
        <f>VLOOKUP(C868,mapping!$B$2:$D$18,3,0)</f>
        <v>-</v>
      </c>
      <c r="E868" t="s">
        <v>74</v>
      </c>
      <c r="F868" t="s">
        <v>54</v>
      </c>
      <c r="G868" t="s">
        <v>77</v>
      </c>
      <c r="H868">
        <f>SUMIFS(multi_cap_new_annual_comb!F:F,multi_cap_new_annual_comb!A:A,A868,multi_cap_new_annual_comb!B:B,B868,multi_cap_new_annual_comb!C:C,C868,multi_cap_new_annual_comb!E:E,"average",multi_cap_new_annual_comb!F:F,"&gt;0")*SUMIFS(mi_calc!D:D,mi_calc!A:A,VLOOKUP(C868,mapping!$B$2:$C$18,2,0),mi_calc!B:B,F868,mi_calc!C:C,"average")/1000</f>
        <v>0</v>
      </c>
      <c r="I868">
        <f>SUMIFS(multi_cap_new_annual_comb!G:G,multi_cap_new_annual_comb!A:A,A868,multi_cap_new_annual_comb!B:B,B868,multi_cap_new_annual_comb!C:C,C868,multi_cap_new_annual_comb!E:E,"average",multi_cap_new_annual_comb!G:G,"&gt;0")*SUMIFS(mi_calc!D:D,mi_calc!A:A,VLOOKUP(C868,mapping!$B$2:$C$18,2,0),mi_calc!B:B,F868,mi_calc!C:C,"average")/1000</f>
        <v>0</v>
      </c>
    </row>
    <row r="869" spans="1:9">
      <c r="A869">
        <v>2025</v>
      </c>
      <c r="B869" t="s">
        <v>21</v>
      </c>
      <c r="C869" t="s">
        <v>14</v>
      </c>
      <c r="D869" t="str">
        <f>VLOOKUP(C869,mapping!$B$2:$D$18,3,0)</f>
        <v>-</v>
      </c>
      <c r="E869" t="s">
        <v>74</v>
      </c>
      <c r="F869" t="s">
        <v>46</v>
      </c>
      <c r="G869" t="s">
        <v>77</v>
      </c>
      <c r="H869">
        <f>SUMIFS(multi_cap_new_annual_comb!F:F,multi_cap_new_annual_comb!A:A,A869,multi_cap_new_annual_comb!B:B,B869,multi_cap_new_annual_comb!C:C,C869,multi_cap_new_annual_comb!E:E,"average",multi_cap_new_annual_comb!F:F,"&gt;0")*SUMIFS(mi_calc!D:D,mi_calc!A:A,VLOOKUP(C869,mapping!$B$2:$C$18,2,0),mi_calc!B:B,F869,mi_calc!C:C,"average")/1000</f>
        <v>0</v>
      </c>
      <c r="I869">
        <f>SUMIFS(multi_cap_new_annual_comb!G:G,multi_cap_new_annual_comb!A:A,A869,multi_cap_new_annual_comb!B:B,B869,multi_cap_new_annual_comb!C:C,C869,multi_cap_new_annual_comb!E:E,"average",multi_cap_new_annual_comb!G:G,"&gt;0")*SUMIFS(mi_calc!D:D,mi_calc!A:A,VLOOKUP(C869,mapping!$B$2:$C$18,2,0),mi_calc!B:B,F869,mi_calc!C:C,"average")/1000</f>
        <v>0</v>
      </c>
    </row>
    <row r="870" spans="1:9">
      <c r="A870">
        <v>2025</v>
      </c>
      <c r="B870" t="s">
        <v>21</v>
      </c>
      <c r="C870" t="s">
        <v>14</v>
      </c>
      <c r="D870" t="str">
        <f>VLOOKUP(C870,mapping!$B$2:$D$18,3,0)</f>
        <v>-</v>
      </c>
      <c r="E870" t="s">
        <v>74</v>
      </c>
      <c r="F870" t="s">
        <v>50</v>
      </c>
      <c r="G870" t="s">
        <v>77</v>
      </c>
      <c r="H870">
        <f>SUMIFS(multi_cap_new_annual_comb!F:F,multi_cap_new_annual_comb!A:A,A870,multi_cap_new_annual_comb!B:B,B870,multi_cap_new_annual_comb!C:C,C870,multi_cap_new_annual_comb!E:E,"average",multi_cap_new_annual_comb!F:F,"&gt;0")*SUMIFS(mi_calc!D:D,mi_calc!A:A,VLOOKUP(C870,mapping!$B$2:$C$18,2,0),mi_calc!B:B,F870,mi_calc!C:C,"average")/1000</f>
        <v>0</v>
      </c>
      <c r="I870">
        <f>SUMIFS(multi_cap_new_annual_comb!G:G,multi_cap_new_annual_comb!A:A,A870,multi_cap_new_annual_comb!B:B,B870,multi_cap_new_annual_comb!C:C,C870,multi_cap_new_annual_comb!E:E,"average",multi_cap_new_annual_comb!G:G,"&gt;0")*SUMIFS(mi_calc!D:D,mi_calc!A:A,VLOOKUP(C870,mapping!$B$2:$C$18,2,0),mi_calc!B:B,F870,mi_calc!C:C,"average")/1000</f>
        <v>0</v>
      </c>
    </row>
    <row r="871" spans="1:9">
      <c r="A871">
        <v>2025</v>
      </c>
      <c r="B871" t="s">
        <v>21</v>
      </c>
      <c r="C871" t="s">
        <v>14</v>
      </c>
      <c r="D871" t="str">
        <f>VLOOKUP(C871,mapping!$B$2:$D$18,3,0)</f>
        <v>-</v>
      </c>
      <c r="E871" t="s">
        <v>74</v>
      </c>
      <c r="F871" t="s">
        <v>61</v>
      </c>
      <c r="G871" t="s">
        <v>77</v>
      </c>
      <c r="H871">
        <f>SUMIFS(multi_cap_new_annual_comb!F:F,multi_cap_new_annual_comb!A:A,A871,multi_cap_new_annual_comb!B:B,B871,multi_cap_new_annual_comb!C:C,C871,multi_cap_new_annual_comb!E:E,"average",multi_cap_new_annual_comb!F:F,"&gt;0")*SUMIFS(mi_calc!D:D,mi_calc!A:A,VLOOKUP(C871,mapping!$B$2:$C$18,2,0),mi_calc!B:B,F871,mi_calc!C:C,"average")/1000</f>
        <v>0</v>
      </c>
      <c r="I871">
        <f>SUMIFS(multi_cap_new_annual_comb!G:G,multi_cap_new_annual_comb!A:A,A871,multi_cap_new_annual_comb!B:B,B871,multi_cap_new_annual_comb!C:C,C871,multi_cap_new_annual_comb!E:E,"average",multi_cap_new_annual_comb!G:G,"&gt;0")*SUMIFS(mi_calc!D:D,mi_calc!A:A,VLOOKUP(C871,mapping!$B$2:$C$18,2,0),mi_calc!B:B,F871,mi_calc!C:C,"average")/1000</f>
        <v>0</v>
      </c>
    </row>
    <row r="872" spans="1:9">
      <c r="A872">
        <v>2025</v>
      </c>
      <c r="B872" t="s">
        <v>21</v>
      </c>
      <c r="C872" t="s">
        <v>14</v>
      </c>
      <c r="D872" t="str">
        <f>VLOOKUP(C872,mapping!$B$2:$D$18,3,0)</f>
        <v>-</v>
      </c>
      <c r="E872" t="s">
        <v>74</v>
      </c>
      <c r="F872" t="s">
        <v>67</v>
      </c>
      <c r="G872" t="s">
        <v>77</v>
      </c>
      <c r="H872">
        <f>SUMIFS(multi_cap_new_annual_comb!F:F,multi_cap_new_annual_comb!A:A,A872,multi_cap_new_annual_comb!B:B,B872,multi_cap_new_annual_comb!C:C,C872,multi_cap_new_annual_comb!E:E,"average",multi_cap_new_annual_comb!F:F,"&gt;0")*SUMIFS(mi_calc!D:D,mi_calc!A:A,VLOOKUP(C872,mapping!$B$2:$C$18,2,0),mi_calc!B:B,F872,mi_calc!C:C,"average")/1000</f>
        <v>0</v>
      </c>
      <c r="I872">
        <f>SUMIFS(multi_cap_new_annual_comb!G:G,multi_cap_new_annual_comb!A:A,A872,multi_cap_new_annual_comb!B:B,B872,multi_cap_new_annual_comb!C:C,C872,multi_cap_new_annual_comb!E:E,"average",multi_cap_new_annual_comb!G:G,"&gt;0")*SUMIFS(mi_calc!D:D,mi_calc!A:A,VLOOKUP(C872,mapping!$B$2:$C$18,2,0),mi_calc!B:B,F872,mi_calc!C:C,"average")/1000</f>
        <v>0</v>
      </c>
    </row>
    <row r="873" spans="1:9">
      <c r="A873">
        <v>2025</v>
      </c>
      <c r="B873" t="s">
        <v>21</v>
      </c>
      <c r="C873" t="s">
        <v>14</v>
      </c>
      <c r="D873" t="str">
        <f>VLOOKUP(C873,mapping!$B$2:$D$18,3,0)</f>
        <v>-</v>
      </c>
      <c r="E873" t="s">
        <v>74</v>
      </c>
      <c r="F873" t="s">
        <v>52</v>
      </c>
      <c r="G873" t="s">
        <v>77</v>
      </c>
      <c r="H873">
        <f>SUMIFS(multi_cap_new_annual_comb!F:F,multi_cap_new_annual_comb!A:A,A873,multi_cap_new_annual_comb!B:B,B873,multi_cap_new_annual_comb!C:C,C873,multi_cap_new_annual_comb!E:E,"average",multi_cap_new_annual_comb!F:F,"&gt;0")*SUMIFS(mi_calc!D:D,mi_calc!A:A,VLOOKUP(C873,mapping!$B$2:$C$18,2,0),mi_calc!B:B,F873,mi_calc!C:C,"average")/1000</f>
        <v>0</v>
      </c>
      <c r="I873">
        <f>SUMIFS(multi_cap_new_annual_comb!G:G,multi_cap_new_annual_comb!A:A,A873,multi_cap_new_annual_comb!B:B,B873,multi_cap_new_annual_comb!C:C,C873,multi_cap_new_annual_comb!E:E,"average",multi_cap_new_annual_comb!G:G,"&gt;0")*SUMIFS(mi_calc!D:D,mi_calc!A:A,VLOOKUP(C873,mapping!$B$2:$C$18,2,0),mi_calc!B:B,F873,mi_calc!C:C,"average")/1000</f>
        <v>0</v>
      </c>
    </row>
    <row r="874" spans="1:9">
      <c r="A874">
        <v>2025</v>
      </c>
      <c r="B874" t="s">
        <v>21</v>
      </c>
      <c r="C874" t="s">
        <v>14</v>
      </c>
      <c r="D874" t="str">
        <f>VLOOKUP(C874,mapping!$B$2:$D$18,3,0)</f>
        <v>-</v>
      </c>
      <c r="E874" t="s">
        <v>74</v>
      </c>
      <c r="F874" t="s">
        <v>56</v>
      </c>
      <c r="G874" t="s">
        <v>77</v>
      </c>
      <c r="H874">
        <f>SUMIFS(multi_cap_new_annual_comb!F:F,multi_cap_new_annual_comb!A:A,A874,multi_cap_new_annual_comb!B:B,B874,multi_cap_new_annual_comb!C:C,C874,multi_cap_new_annual_comb!E:E,"average",multi_cap_new_annual_comb!F:F,"&gt;0")*SUMIFS(mi_calc!D:D,mi_calc!A:A,VLOOKUP(C874,mapping!$B$2:$C$18,2,0),mi_calc!B:B,F874,mi_calc!C:C,"average")/1000</f>
        <v>0</v>
      </c>
      <c r="I874">
        <f>SUMIFS(multi_cap_new_annual_comb!G:G,multi_cap_new_annual_comb!A:A,A874,multi_cap_new_annual_comb!B:B,B874,multi_cap_new_annual_comb!C:C,C874,multi_cap_new_annual_comb!E:E,"average",multi_cap_new_annual_comb!G:G,"&gt;0")*SUMIFS(mi_calc!D:D,mi_calc!A:A,VLOOKUP(C874,mapping!$B$2:$C$18,2,0),mi_calc!B:B,F874,mi_calc!C:C,"average")/1000</f>
        <v>0</v>
      </c>
    </row>
    <row r="875" spans="1:9">
      <c r="A875">
        <v>2025</v>
      </c>
      <c r="B875" t="s">
        <v>21</v>
      </c>
      <c r="C875" t="s">
        <v>14</v>
      </c>
      <c r="D875" t="str">
        <f>VLOOKUP(C875,mapping!$B$2:$D$18,3,0)</f>
        <v>-</v>
      </c>
      <c r="E875" t="s">
        <v>74</v>
      </c>
      <c r="F875" t="s">
        <v>59</v>
      </c>
      <c r="G875" t="s">
        <v>77</v>
      </c>
      <c r="H875">
        <f>SUMIFS(multi_cap_new_annual_comb!F:F,multi_cap_new_annual_comb!A:A,A875,multi_cap_new_annual_comb!B:B,B875,multi_cap_new_annual_comb!C:C,C875,multi_cap_new_annual_comb!E:E,"average",multi_cap_new_annual_comb!F:F,"&gt;0")*SUMIFS(mi_calc!D:D,mi_calc!A:A,VLOOKUP(C875,mapping!$B$2:$C$18,2,0),mi_calc!B:B,F875,mi_calc!C:C,"average")/1000</f>
        <v>0</v>
      </c>
      <c r="I875">
        <f>SUMIFS(multi_cap_new_annual_comb!G:G,multi_cap_new_annual_comb!A:A,A875,multi_cap_new_annual_comb!B:B,B875,multi_cap_new_annual_comb!C:C,C875,multi_cap_new_annual_comb!E:E,"average",multi_cap_new_annual_comb!G:G,"&gt;0")*SUMIFS(mi_calc!D:D,mi_calc!A:A,VLOOKUP(C875,mapping!$B$2:$C$18,2,0),mi_calc!B:B,F875,mi_calc!C:C,"average")/1000</f>
        <v>0</v>
      </c>
    </row>
    <row r="876" spans="1:9">
      <c r="A876">
        <v>2025</v>
      </c>
      <c r="B876" t="s">
        <v>21</v>
      </c>
      <c r="C876" t="s">
        <v>14</v>
      </c>
      <c r="D876" t="str">
        <f>VLOOKUP(C876,mapping!$B$2:$D$18,3,0)</f>
        <v>-</v>
      </c>
      <c r="E876" t="s">
        <v>74</v>
      </c>
      <c r="F876" t="s">
        <v>55</v>
      </c>
      <c r="G876" t="s">
        <v>77</v>
      </c>
      <c r="H876">
        <f>SUMIFS(multi_cap_new_annual_comb!F:F,multi_cap_new_annual_comb!A:A,A876,multi_cap_new_annual_comb!B:B,B876,multi_cap_new_annual_comb!C:C,C876,multi_cap_new_annual_comb!E:E,"average",multi_cap_new_annual_comb!F:F,"&gt;0")*SUMIFS(mi_calc!D:D,mi_calc!A:A,VLOOKUP(C876,mapping!$B$2:$C$18,2,0),mi_calc!B:B,F876,mi_calc!C:C,"average")/1000</f>
        <v>0</v>
      </c>
      <c r="I876">
        <f>SUMIFS(multi_cap_new_annual_comb!G:G,multi_cap_new_annual_comb!A:A,A876,multi_cap_new_annual_comb!B:B,B876,multi_cap_new_annual_comb!C:C,C876,multi_cap_new_annual_comb!E:E,"average",multi_cap_new_annual_comb!G:G,"&gt;0")*SUMIFS(mi_calc!D:D,mi_calc!A:A,VLOOKUP(C876,mapping!$B$2:$C$18,2,0),mi_calc!B:B,F876,mi_calc!C:C,"average")/1000</f>
        <v>0</v>
      </c>
    </row>
    <row r="877" spans="1:9">
      <c r="A877">
        <v>2025</v>
      </c>
      <c r="B877" t="s">
        <v>21</v>
      </c>
      <c r="C877" t="s">
        <v>14</v>
      </c>
      <c r="D877" t="str">
        <f>VLOOKUP(C877,mapping!$B$2:$D$18,3,0)</f>
        <v>-</v>
      </c>
      <c r="E877" t="s">
        <v>74</v>
      </c>
      <c r="F877" t="s">
        <v>47</v>
      </c>
      <c r="G877" t="s">
        <v>77</v>
      </c>
      <c r="H877">
        <f>SUMIFS(multi_cap_new_annual_comb!F:F,multi_cap_new_annual_comb!A:A,A877,multi_cap_new_annual_comb!B:B,B877,multi_cap_new_annual_comb!C:C,C877,multi_cap_new_annual_comb!E:E,"average",multi_cap_new_annual_comb!F:F,"&gt;0")*SUMIFS(mi_calc!D:D,mi_calc!A:A,VLOOKUP(C877,mapping!$B$2:$C$18,2,0),mi_calc!B:B,F877,mi_calc!C:C,"average")/1000</f>
        <v>0</v>
      </c>
      <c r="I877">
        <f>SUMIFS(multi_cap_new_annual_comb!G:G,multi_cap_new_annual_comb!A:A,A877,multi_cap_new_annual_comb!B:B,B877,multi_cap_new_annual_comb!C:C,C877,multi_cap_new_annual_comb!E:E,"average",multi_cap_new_annual_comb!G:G,"&gt;0")*SUMIFS(mi_calc!D:D,mi_calc!A:A,VLOOKUP(C877,mapping!$B$2:$C$18,2,0),mi_calc!B:B,F877,mi_calc!C:C,"average")/1000</f>
        <v>0</v>
      </c>
    </row>
    <row r="878" spans="1:9">
      <c r="A878">
        <v>2025</v>
      </c>
      <c r="B878" t="s">
        <v>21</v>
      </c>
      <c r="C878" t="s">
        <v>14</v>
      </c>
      <c r="D878" t="str">
        <f>VLOOKUP(C878,mapping!$B$2:$D$18,3,0)</f>
        <v>-</v>
      </c>
      <c r="E878" t="s">
        <v>74</v>
      </c>
      <c r="F878" t="s">
        <v>60</v>
      </c>
      <c r="G878" t="s">
        <v>77</v>
      </c>
      <c r="H878">
        <f>SUMIFS(multi_cap_new_annual_comb!F:F,multi_cap_new_annual_comb!A:A,A878,multi_cap_new_annual_comb!B:B,B878,multi_cap_new_annual_comb!C:C,C878,multi_cap_new_annual_comb!E:E,"average",multi_cap_new_annual_comb!F:F,"&gt;0")*SUMIFS(mi_calc!D:D,mi_calc!A:A,VLOOKUP(C878,mapping!$B$2:$C$18,2,0),mi_calc!B:B,F878,mi_calc!C:C,"average")/1000</f>
        <v>0</v>
      </c>
      <c r="I878">
        <f>SUMIFS(multi_cap_new_annual_comb!G:G,multi_cap_new_annual_comb!A:A,A878,multi_cap_new_annual_comb!B:B,B878,multi_cap_new_annual_comb!C:C,C878,multi_cap_new_annual_comb!E:E,"average",multi_cap_new_annual_comb!G:G,"&gt;0")*SUMIFS(mi_calc!D:D,mi_calc!A:A,VLOOKUP(C878,mapping!$B$2:$C$18,2,0),mi_calc!B:B,F878,mi_calc!C:C,"average")/1000</f>
        <v>0</v>
      </c>
    </row>
    <row r="879" spans="1:9">
      <c r="A879">
        <v>2025</v>
      </c>
      <c r="B879" t="s">
        <v>21</v>
      </c>
      <c r="C879" t="s">
        <v>14</v>
      </c>
      <c r="D879" t="str">
        <f>VLOOKUP(C879,mapping!$B$2:$D$18,3,0)</f>
        <v>-</v>
      </c>
      <c r="E879" t="s">
        <v>74</v>
      </c>
      <c r="F879" t="s">
        <v>48</v>
      </c>
      <c r="G879" t="s">
        <v>77</v>
      </c>
      <c r="H879">
        <f>SUMIFS(multi_cap_new_annual_comb!F:F,multi_cap_new_annual_comb!A:A,A879,multi_cap_new_annual_comb!B:B,B879,multi_cap_new_annual_comb!C:C,C879,multi_cap_new_annual_comb!E:E,"average",multi_cap_new_annual_comb!F:F,"&gt;0")*SUMIFS(mi_calc!D:D,mi_calc!A:A,VLOOKUP(C879,mapping!$B$2:$C$18,2,0),mi_calc!B:B,F879,mi_calc!C:C,"average")/1000</f>
        <v>0</v>
      </c>
      <c r="I879">
        <f>SUMIFS(multi_cap_new_annual_comb!G:G,multi_cap_new_annual_comb!A:A,A879,multi_cap_new_annual_comb!B:B,B879,multi_cap_new_annual_comb!C:C,C879,multi_cap_new_annual_comb!E:E,"average",multi_cap_new_annual_comb!G:G,"&gt;0")*SUMIFS(mi_calc!D:D,mi_calc!A:A,VLOOKUP(C879,mapping!$B$2:$C$18,2,0),mi_calc!B:B,F879,mi_calc!C:C,"average")/1000</f>
        <v>0</v>
      </c>
    </row>
    <row r="880" spans="1:9">
      <c r="A880">
        <v>2025</v>
      </c>
      <c r="B880" t="s">
        <v>21</v>
      </c>
      <c r="C880" t="s">
        <v>14</v>
      </c>
      <c r="D880" t="str">
        <f>VLOOKUP(C880,mapping!$B$2:$D$18,3,0)</f>
        <v>-</v>
      </c>
      <c r="E880" t="s">
        <v>74</v>
      </c>
      <c r="F880" t="s">
        <v>62</v>
      </c>
      <c r="G880" t="s">
        <v>77</v>
      </c>
      <c r="H880">
        <f>SUMIFS(multi_cap_new_annual_comb!F:F,multi_cap_new_annual_comb!A:A,A880,multi_cap_new_annual_comb!B:B,B880,multi_cap_new_annual_comb!C:C,C880,multi_cap_new_annual_comb!E:E,"average",multi_cap_new_annual_comb!F:F,"&gt;0")*SUMIFS(mi_calc!D:D,mi_calc!A:A,VLOOKUP(C880,mapping!$B$2:$C$18,2,0),mi_calc!B:B,F880,mi_calc!C:C,"average")/1000</f>
        <v>0</v>
      </c>
      <c r="I880">
        <f>SUMIFS(multi_cap_new_annual_comb!G:G,multi_cap_new_annual_comb!A:A,A880,multi_cap_new_annual_comb!B:B,B880,multi_cap_new_annual_comb!C:C,C880,multi_cap_new_annual_comb!E:E,"average",multi_cap_new_annual_comb!G:G,"&gt;0")*SUMIFS(mi_calc!D:D,mi_calc!A:A,VLOOKUP(C880,mapping!$B$2:$C$18,2,0),mi_calc!B:B,F880,mi_calc!C:C,"average")/1000</f>
        <v>0</v>
      </c>
    </row>
    <row r="881" spans="1:9">
      <c r="A881">
        <v>2025</v>
      </c>
      <c r="B881" t="s">
        <v>21</v>
      </c>
      <c r="C881" t="s">
        <v>14</v>
      </c>
      <c r="D881" t="str">
        <f>VLOOKUP(C881,mapping!$B$2:$D$18,3,0)</f>
        <v>-</v>
      </c>
      <c r="E881" t="s">
        <v>74</v>
      </c>
      <c r="F881" t="s">
        <v>63</v>
      </c>
      <c r="G881" t="s">
        <v>77</v>
      </c>
      <c r="H881">
        <f>SUMIFS(multi_cap_new_annual_comb!F:F,multi_cap_new_annual_comb!A:A,A881,multi_cap_new_annual_comb!B:B,B881,multi_cap_new_annual_comb!C:C,C881,multi_cap_new_annual_comb!E:E,"average",multi_cap_new_annual_comb!F:F,"&gt;0")*SUMIFS(mi_calc!D:D,mi_calc!A:A,VLOOKUP(C881,mapping!$B$2:$C$18,2,0),mi_calc!B:B,F881,mi_calc!C:C,"average")/1000</f>
        <v>0</v>
      </c>
      <c r="I881">
        <f>SUMIFS(multi_cap_new_annual_comb!G:G,multi_cap_new_annual_comb!A:A,A881,multi_cap_new_annual_comb!B:B,B881,multi_cap_new_annual_comb!C:C,C881,multi_cap_new_annual_comb!E:E,"average",multi_cap_new_annual_comb!G:G,"&gt;0")*SUMIFS(mi_calc!D:D,mi_calc!A:A,VLOOKUP(C881,mapping!$B$2:$C$18,2,0),mi_calc!B:B,F881,mi_calc!C:C,"average")/1000</f>
        <v>0</v>
      </c>
    </row>
    <row r="882" spans="1:9">
      <c r="A882">
        <v>2025</v>
      </c>
      <c r="B882" t="s">
        <v>21</v>
      </c>
      <c r="C882" t="s">
        <v>14</v>
      </c>
      <c r="D882" t="str">
        <f>VLOOKUP(C882,mapping!$B$2:$D$18,3,0)</f>
        <v>-</v>
      </c>
      <c r="E882" t="s">
        <v>74</v>
      </c>
      <c r="F882" t="s">
        <v>45</v>
      </c>
      <c r="G882" t="s">
        <v>77</v>
      </c>
      <c r="H882">
        <f>SUMIFS(multi_cap_new_annual_comb!F:F,multi_cap_new_annual_comb!A:A,A882,multi_cap_new_annual_comb!B:B,B882,multi_cap_new_annual_comb!C:C,C882,multi_cap_new_annual_comb!E:E,"average",multi_cap_new_annual_comb!F:F,"&gt;0")*SUMIFS(mi_calc!D:D,mi_calc!A:A,VLOOKUP(C882,mapping!$B$2:$C$18,2,0),mi_calc!B:B,F882,mi_calc!C:C,"average")/1000</f>
        <v>0</v>
      </c>
      <c r="I882">
        <f>SUMIFS(multi_cap_new_annual_comb!G:G,multi_cap_new_annual_comb!A:A,A882,multi_cap_new_annual_comb!B:B,B882,multi_cap_new_annual_comb!C:C,C882,multi_cap_new_annual_comb!E:E,"average",multi_cap_new_annual_comb!G:G,"&gt;0")*SUMIFS(mi_calc!D:D,mi_calc!A:A,VLOOKUP(C882,mapping!$B$2:$C$18,2,0),mi_calc!B:B,F882,mi_calc!C:C,"average")/1000</f>
        <v>0</v>
      </c>
    </row>
    <row r="883" spans="1:9">
      <c r="A883">
        <v>2025</v>
      </c>
      <c r="B883" t="s">
        <v>21</v>
      </c>
      <c r="C883" t="s">
        <v>14</v>
      </c>
      <c r="D883" t="str">
        <f>VLOOKUP(C883,mapping!$B$2:$D$18,3,0)</f>
        <v>-</v>
      </c>
      <c r="E883" t="s">
        <v>74</v>
      </c>
      <c r="F883" t="s">
        <v>58</v>
      </c>
      <c r="G883" t="s">
        <v>77</v>
      </c>
      <c r="H883">
        <f>SUMIFS(multi_cap_new_annual_comb!F:F,multi_cap_new_annual_comb!A:A,A883,multi_cap_new_annual_comb!B:B,B883,multi_cap_new_annual_comb!C:C,C883,multi_cap_new_annual_comb!E:E,"average",multi_cap_new_annual_comb!F:F,"&gt;0")*SUMIFS(mi_calc!D:D,mi_calc!A:A,VLOOKUP(C883,mapping!$B$2:$C$18,2,0),mi_calc!B:B,F883,mi_calc!C:C,"average")/1000</f>
        <v>0</v>
      </c>
      <c r="I883">
        <f>SUMIFS(multi_cap_new_annual_comb!G:G,multi_cap_new_annual_comb!A:A,A883,multi_cap_new_annual_comb!B:B,B883,multi_cap_new_annual_comb!C:C,C883,multi_cap_new_annual_comb!E:E,"average",multi_cap_new_annual_comb!G:G,"&gt;0")*SUMIFS(mi_calc!D:D,mi_calc!A:A,VLOOKUP(C883,mapping!$B$2:$C$18,2,0),mi_calc!B:B,F883,mi_calc!C:C,"average")/1000</f>
        <v>0</v>
      </c>
    </row>
    <row r="884" spans="1:9">
      <c r="A884">
        <v>2025</v>
      </c>
      <c r="B884" t="s">
        <v>21</v>
      </c>
      <c r="C884" t="s">
        <v>14</v>
      </c>
      <c r="D884" t="str">
        <f>VLOOKUP(C884,mapping!$B$2:$D$18,3,0)</f>
        <v>-</v>
      </c>
      <c r="E884" t="s">
        <v>74</v>
      </c>
      <c r="F884" t="s">
        <v>53</v>
      </c>
      <c r="G884" t="s">
        <v>77</v>
      </c>
      <c r="H884">
        <f>SUMIFS(multi_cap_new_annual_comb!F:F,multi_cap_new_annual_comb!A:A,A884,multi_cap_new_annual_comb!B:B,B884,multi_cap_new_annual_comb!C:C,C884,multi_cap_new_annual_comb!E:E,"average",multi_cap_new_annual_comb!F:F,"&gt;0")*SUMIFS(mi_calc!D:D,mi_calc!A:A,VLOOKUP(C884,mapping!$B$2:$C$18,2,0),mi_calc!B:B,F884,mi_calc!C:C,"average")/1000</f>
        <v>0</v>
      </c>
      <c r="I884">
        <f>SUMIFS(multi_cap_new_annual_comb!G:G,multi_cap_new_annual_comb!A:A,A884,multi_cap_new_annual_comb!B:B,B884,multi_cap_new_annual_comb!C:C,C884,multi_cap_new_annual_comb!E:E,"average",multi_cap_new_annual_comb!G:G,"&gt;0")*SUMIFS(mi_calc!D:D,mi_calc!A:A,VLOOKUP(C884,mapping!$B$2:$C$18,2,0),mi_calc!B:B,F884,mi_calc!C:C,"average")/1000</f>
        <v>0</v>
      </c>
    </row>
    <row r="885" spans="1:9">
      <c r="A885">
        <v>2025</v>
      </c>
      <c r="B885" t="s">
        <v>21</v>
      </c>
      <c r="C885" t="s">
        <v>14</v>
      </c>
      <c r="D885" t="str">
        <f>VLOOKUP(C885,mapping!$B$2:$D$18,3,0)</f>
        <v>-</v>
      </c>
      <c r="E885" t="s">
        <v>74</v>
      </c>
      <c r="F885" t="s">
        <v>64</v>
      </c>
      <c r="G885" t="s">
        <v>77</v>
      </c>
      <c r="H885">
        <f>SUMIFS(multi_cap_new_annual_comb!F:F,multi_cap_new_annual_comb!A:A,A885,multi_cap_new_annual_comb!B:B,B885,multi_cap_new_annual_comb!C:C,C885,multi_cap_new_annual_comb!E:E,"average",multi_cap_new_annual_comb!F:F,"&gt;0")*SUMIFS(mi_calc!D:D,mi_calc!A:A,VLOOKUP(C885,mapping!$B$2:$C$18,2,0),mi_calc!B:B,F885,mi_calc!C:C,"average")/1000</f>
        <v>0</v>
      </c>
      <c r="I885">
        <f>SUMIFS(multi_cap_new_annual_comb!G:G,multi_cap_new_annual_comb!A:A,A885,multi_cap_new_annual_comb!B:B,B885,multi_cap_new_annual_comb!C:C,C885,multi_cap_new_annual_comb!E:E,"average",multi_cap_new_annual_comb!G:G,"&gt;0")*SUMIFS(mi_calc!D:D,mi_calc!A:A,VLOOKUP(C885,mapping!$B$2:$C$18,2,0),mi_calc!B:B,F885,mi_calc!C:C,"average")/1000</f>
        <v>0</v>
      </c>
    </row>
    <row r="886" spans="1:9">
      <c r="A886">
        <v>2025</v>
      </c>
      <c r="B886" t="s">
        <v>21</v>
      </c>
      <c r="C886" t="s">
        <v>14</v>
      </c>
      <c r="D886" t="str">
        <f>VLOOKUP(C886,mapping!$B$2:$D$18,3,0)</f>
        <v>-</v>
      </c>
      <c r="E886" t="s">
        <v>74</v>
      </c>
      <c r="F886" t="s">
        <v>49</v>
      </c>
      <c r="G886" t="s">
        <v>77</v>
      </c>
      <c r="H886">
        <f>SUMIFS(multi_cap_new_annual_comb!F:F,multi_cap_new_annual_comb!A:A,A886,multi_cap_new_annual_comb!B:B,B886,multi_cap_new_annual_comb!C:C,C886,multi_cap_new_annual_comb!E:E,"average",multi_cap_new_annual_comb!F:F,"&gt;0")*SUMIFS(mi_calc!D:D,mi_calc!A:A,VLOOKUP(C886,mapping!$B$2:$C$18,2,0),mi_calc!B:B,F886,mi_calc!C:C,"average")/1000</f>
        <v>0</v>
      </c>
      <c r="I886">
        <f>SUMIFS(multi_cap_new_annual_comb!G:G,multi_cap_new_annual_comb!A:A,A886,multi_cap_new_annual_comb!B:B,B886,multi_cap_new_annual_comb!C:C,C886,multi_cap_new_annual_comb!E:E,"average",multi_cap_new_annual_comb!G:G,"&gt;0")*SUMIFS(mi_calc!D:D,mi_calc!A:A,VLOOKUP(C886,mapping!$B$2:$C$18,2,0),mi_calc!B:B,F886,mi_calc!C:C,"average")/1000</f>
        <v>0</v>
      </c>
    </row>
    <row r="887" spans="1:9">
      <c r="A887">
        <v>2025</v>
      </c>
      <c r="B887" t="s">
        <v>21</v>
      </c>
      <c r="C887" t="s">
        <v>14</v>
      </c>
      <c r="D887" t="str">
        <f>VLOOKUP(C887,mapping!$B$2:$D$18,3,0)</f>
        <v>-</v>
      </c>
      <c r="E887" t="s">
        <v>74</v>
      </c>
      <c r="F887" t="s">
        <v>65</v>
      </c>
      <c r="G887" t="s">
        <v>77</v>
      </c>
      <c r="H887">
        <f>SUMIFS(multi_cap_new_annual_comb!F:F,multi_cap_new_annual_comb!A:A,A887,multi_cap_new_annual_comb!B:B,B887,multi_cap_new_annual_comb!C:C,C887,multi_cap_new_annual_comb!E:E,"average",multi_cap_new_annual_comb!F:F,"&gt;0")*SUMIFS(mi_calc!D:D,mi_calc!A:A,VLOOKUP(C887,mapping!$B$2:$C$18,2,0),mi_calc!B:B,F887,mi_calc!C:C,"average")/1000</f>
        <v>0</v>
      </c>
      <c r="I887">
        <f>SUMIFS(multi_cap_new_annual_comb!G:G,multi_cap_new_annual_comb!A:A,A887,multi_cap_new_annual_comb!B:B,B887,multi_cap_new_annual_comb!C:C,C887,multi_cap_new_annual_comb!E:E,"average",multi_cap_new_annual_comb!G:G,"&gt;0")*SUMIFS(mi_calc!D:D,mi_calc!A:A,VLOOKUP(C887,mapping!$B$2:$C$18,2,0),mi_calc!B:B,F887,mi_calc!C:C,"average")/1000</f>
        <v>0</v>
      </c>
    </row>
    <row r="888" spans="1:9">
      <c r="A888">
        <v>2025</v>
      </c>
      <c r="B888" t="s">
        <v>21</v>
      </c>
      <c r="C888" t="s">
        <v>14</v>
      </c>
      <c r="D888" t="str">
        <f>VLOOKUP(C888,mapping!$B$2:$D$18,3,0)</f>
        <v>-</v>
      </c>
      <c r="E888" t="s">
        <v>74</v>
      </c>
      <c r="F888" t="s">
        <v>68</v>
      </c>
      <c r="G888" t="s">
        <v>77</v>
      </c>
      <c r="H888">
        <f>SUMIFS(multi_cap_new_annual_comb!F:F,multi_cap_new_annual_comb!A:A,A888,multi_cap_new_annual_comb!B:B,B888,multi_cap_new_annual_comb!C:C,C888,multi_cap_new_annual_comb!E:E,"average",multi_cap_new_annual_comb!F:F,"&gt;0")*SUMIFS(mi_calc!D:D,mi_calc!A:A,VLOOKUP(C888,mapping!$B$2:$C$18,2,0),mi_calc!B:B,F888,mi_calc!C:C,"average")/1000</f>
        <v>0</v>
      </c>
      <c r="I888">
        <f>SUMIFS(multi_cap_new_annual_comb!G:G,multi_cap_new_annual_comb!A:A,A888,multi_cap_new_annual_comb!B:B,B888,multi_cap_new_annual_comb!C:C,C888,multi_cap_new_annual_comb!E:E,"average",multi_cap_new_annual_comb!G:G,"&gt;0")*SUMIFS(mi_calc!D:D,mi_calc!A:A,VLOOKUP(C888,mapping!$B$2:$C$18,2,0),mi_calc!B:B,F888,mi_calc!C:C,"average")/1000</f>
        <v>0</v>
      </c>
    </row>
    <row r="889" spans="1:9">
      <c r="A889">
        <v>2025</v>
      </c>
      <c r="B889" t="s">
        <v>21</v>
      </c>
      <c r="C889" t="s">
        <v>14</v>
      </c>
      <c r="D889" t="str">
        <f>VLOOKUP(C889,mapping!$B$2:$D$18,3,0)</f>
        <v>-</v>
      </c>
      <c r="E889" t="s">
        <v>74</v>
      </c>
      <c r="F889" t="s">
        <v>57</v>
      </c>
      <c r="G889" t="s">
        <v>77</v>
      </c>
      <c r="H889">
        <f>SUMIFS(multi_cap_new_annual_comb!F:F,multi_cap_new_annual_comb!A:A,A889,multi_cap_new_annual_comb!B:B,B889,multi_cap_new_annual_comb!C:C,C889,multi_cap_new_annual_comb!E:E,"average",multi_cap_new_annual_comb!F:F,"&gt;0")*SUMIFS(mi_calc!D:D,mi_calc!A:A,VLOOKUP(C889,mapping!$B$2:$C$18,2,0),mi_calc!B:B,F889,mi_calc!C:C,"average")/1000</f>
        <v>0</v>
      </c>
      <c r="I889">
        <f>SUMIFS(multi_cap_new_annual_comb!G:G,multi_cap_new_annual_comb!A:A,A889,multi_cap_new_annual_comb!B:B,B889,multi_cap_new_annual_comb!C:C,C889,multi_cap_new_annual_comb!E:E,"average",multi_cap_new_annual_comb!G:G,"&gt;0")*SUMIFS(mi_calc!D:D,mi_calc!A:A,VLOOKUP(C889,mapping!$B$2:$C$18,2,0),mi_calc!B:B,F889,mi_calc!C:C,"average")/1000</f>
        <v>0</v>
      </c>
    </row>
    <row r="890" spans="1:9">
      <c r="A890">
        <v>2025</v>
      </c>
      <c r="B890" t="s">
        <v>33</v>
      </c>
      <c r="C890" t="s">
        <v>14</v>
      </c>
      <c r="D890" t="str">
        <f>VLOOKUP(C890,mapping!$B$2:$D$18,3,0)</f>
        <v>-</v>
      </c>
      <c r="E890" t="s">
        <v>74</v>
      </c>
      <c r="F890" t="s">
        <v>51</v>
      </c>
      <c r="G890" t="s">
        <v>77</v>
      </c>
      <c r="H890">
        <f>SUMIFS(multi_cap_new_annual_comb!F:F,multi_cap_new_annual_comb!A:A,A890,multi_cap_new_annual_comb!B:B,B890,multi_cap_new_annual_comb!C:C,C890,multi_cap_new_annual_comb!E:E,"average",multi_cap_new_annual_comb!F:F,"&gt;0")*SUMIFS(mi_calc!D:D,mi_calc!A:A,VLOOKUP(C890,mapping!$B$2:$C$18,2,0),mi_calc!B:B,F890,mi_calc!C:C,"average")/1000</f>
        <v>0</v>
      </c>
      <c r="I890">
        <f>SUMIFS(multi_cap_new_annual_comb!G:G,multi_cap_new_annual_comb!A:A,A890,multi_cap_new_annual_comb!B:B,B890,multi_cap_new_annual_comb!C:C,C890,multi_cap_new_annual_comb!E:E,"average",multi_cap_new_annual_comb!G:G,"&gt;0")*SUMIFS(mi_calc!D:D,mi_calc!A:A,VLOOKUP(C890,mapping!$B$2:$C$18,2,0),mi_calc!B:B,F890,mi_calc!C:C,"average")/1000</f>
        <v>0</v>
      </c>
    </row>
    <row r="891" spans="1:9">
      <c r="A891">
        <v>2025</v>
      </c>
      <c r="B891" t="s">
        <v>33</v>
      </c>
      <c r="C891" t="s">
        <v>14</v>
      </c>
      <c r="D891" t="str">
        <f>VLOOKUP(C891,mapping!$B$2:$D$18,3,0)</f>
        <v>-</v>
      </c>
      <c r="E891" t="s">
        <v>74</v>
      </c>
      <c r="F891" t="s">
        <v>66</v>
      </c>
      <c r="G891" t="s">
        <v>77</v>
      </c>
      <c r="H891">
        <f>SUMIFS(multi_cap_new_annual_comb!F:F,multi_cap_new_annual_comb!A:A,A891,multi_cap_new_annual_comb!B:B,B891,multi_cap_new_annual_comb!C:C,C891,multi_cap_new_annual_comb!E:E,"average",multi_cap_new_annual_comb!F:F,"&gt;0")*SUMIFS(mi_calc!D:D,mi_calc!A:A,VLOOKUP(C891,mapping!$B$2:$C$18,2,0),mi_calc!B:B,F891,mi_calc!C:C,"average")/1000</f>
        <v>0</v>
      </c>
      <c r="I891">
        <f>SUMIFS(multi_cap_new_annual_comb!G:G,multi_cap_new_annual_comb!A:A,A891,multi_cap_new_annual_comb!B:B,B891,multi_cap_new_annual_comb!C:C,C891,multi_cap_new_annual_comb!E:E,"average",multi_cap_new_annual_comb!G:G,"&gt;0")*SUMIFS(mi_calc!D:D,mi_calc!A:A,VLOOKUP(C891,mapping!$B$2:$C$18,2,0),mi_calc!B:B,F891,mi_calc!C:C,"average")/1000</f>
        <v>0</v>
      </c>
    </row>
    <row r="892" spans="1:9">
      <c r="A892">
        <v>2025</v>
      </c>
      <c r="B892" t="s">
        <v>33</v>
      </c>
      <c r="C892" t="s">
        <v>14</v>
      </c>
      <c r="D892" t="str">
        <f>VLOOKUP(C892,mapping!$B$2:$D$18,3,0)</f>
        <v>-</v>
      </c>
      <c r="E892" t="s">
        <v>74</v>
      </c>
      <c r="F892" t="s">
        <v>54</v>
      </c>
      <c r="G892" t="s">
        <v>77</v>
      </c>
      <c r="H892">
        <f>SUMIFS(multi_cap_new_annual_comb!F:F,multi_cap_new_annual_comb!A:A,A892,multi_cap_new_annual_comb!B:B,B892,multi_cap_new_annual_comb!C:C,C892,multi_cap_new_annual_comb!E:E,"average",multi_cap_new_annual_comb!F:F,"&gt;0")*SUMIFS(mi_calc!D:D,mi_calc!A:A,VLOOKUP(C892,mapping!$B$2:$C$18,2,0),mi_calc!B:B,F892,mi_calc!C:C,"average")/1000</f>
        <v>0</v>
      </c>
      <c r="I892">
        <f>SUMIFS(multi_cap_new_annual_comb!G:G,multi_cap_new_annual_comb!A:A,A892,multi_cap_new_annual_comb!B:B,B892,multi_cap_new_annual_comb!C:C,C892,multi_cap_new_annual_comb!E:E,"average",multi_cap_new_annual_comb!G:G,"&gt;0")*SUMIFS(mi_calc!D:D,mi_calc!A:A,VLOOKUP(C892,mapping!$B$2:$C$18,2,0),mi_calc!B:B,F892,mi_calc!C:C,"average")/1000</f>
        <v>0</v>
      </c>
    </row>
    <row r="893" spans="1:9">
      <c r="A893">
        <v>2025</v>
      </c>
      <c r="B893" t="s">
        <v>33</v>
      </c>
      <c r="C893" t="s">
        <v>14</v>
      </c>
      <c r="D893" t="str">
        <f>VLOOKUP(C893,mapping!$B$2:$D$18,3,0)</f>
        <v>-</v>
      </c>
      <c r="E893" t="s">
        <v>74</v>
      </c>
      <c r="F893" t="s">
        <v>46</v>
      </c>
      <c r="G893" t="s">
        <v>77</v>
      </c>
      <c r="H893">
        <f>SUMIFS(multi_cap_new_annual_comb!F:F,multi_cap_new_annual_comb!A:A,A893,multi_cap_new_annual_comb!B:B,B893,multi_cap_new_annual_comb!C:C,C893,multi_cap_new_annual_comb!E:E,"average",multi_cap_new_annual_comb!F:F,"&gt;0")*SUMIFS(mi_calc!D:D,mi_calc!A:A,VLOOKUP(C893,mapping!$B$2:$C$18,2,0),mi_calc!B:B,F893,mi_calc!C:C,"average")/1000</f>
        <v>0</v>
      </c>
      <c r="I893">
        <f>SUMIFS(multi_cap_new_annual_comb!G:G,multi_cap_new_annual_comb!A:A,A893,multi_cap_new_annual_comb!B:B,B893,multi_cap_new_annual_comb!C:C,C893,multi_cap_new_annual_comb!E:E,"average",multi_cap_new_annual_comb!G:G,"&gt;0")*SUMIFS(mi_calc!D:D,mi_calc!A:A,VLOOKUP(C893,mapping!$B$2:$C$18,2,0),mi_calc!B:B,F893,mi_calc!C:C,"average")/1000</f>
        <v>0</v>
      </c>
    </row>
    <row r="894" spans="1:9">
      <c r="A894">
        <v>2025</v>
      </c>
      <c r="B894" t="s">
        <v>33</v>
      </c>
      <c r="C894" t="s">
        <v>14</v>
      </c>
      <c r="D894" t="str">
        <f>VLOOKUP(C894,mapping!$B$2:$D$18,3,0)</f>
        <v>-</v>
      </c>
      <c r="E894" t="s">
        <v>74</v>
      </c>
      <c r="F894" t="s">
        <v>50</v>
      </c>
      <c r="G894" t="s">
        <v>77</v>
      </c>
      <c r="H894">
        <f>SUMIFS(multi_cap_new_annual_comb!F:F,multi_cap_new_annual_comb!A:A,A894,multi_cap_new_annual_comb!B:B,B894,multi_cap_new_annual_comb!C:C,C894,multi_cap_new_annual_comb!E:E,"average",multi_cap_new_annual_comb!F:F,"&gt;0")*SUMIFS(mi_calc!D:D,mi_calc!A:A,VLOOKUP(C894,mapping!$B$2:$C$18,2,0),mi_calc!B:B,F894,mi_calc!C:C,"average")/1000</f>
        <v>0</v>
      </c>
      <c r="I894">
        <f>SUMIFS(multi_cap_new_annual_comb!G:G,multi_cap_new_annual_comb!A:A,A894,multi_cap_new_annual_comb!B:B,B894,multi_cap_new_annual_comb!C:C,C894,multi_cap_new_annual_comb!E:E,"average",multi_cap_new_annual_comb!G:G,"&gt;0")*SUMIFS(mi_calc!D:D,mi_calc!A:A,VLOOKUP(C894,mapping!$B$2:$C$18,2,0),mi_calc!B:B,F894,mi_calc!C:C,"average")/1000</f>
        <v>0</v>
      </c>
    </row>
    <row r="895" spans="1:9">
      <c r="A895">
        <v>2025</v>
      </c>
      <c r="B895" t="s">
        <v>33</v>
      </c>
      <c r="C895" t="s">
        <v>14</v>
      </c>
      <c r="D895" t="str">
        <f>VLOOKUP(C895,mapping!$B$2:$D$18,3,0)</f>
        <v>-</v>
      </c>
      <c r="E895" t="s">
        <v>74</v>
      </c>
      <c r="F895" t="s">
        <v>61</v>
      </c>
      <c r="G895" t="s">
        <v>77</v>
      </c>
      <c r="H895">
        <f>SUMIFS(multi_cap_new_annual_comb!F:F,multi_cap_new_annual_comb!A:A,A895,multi_cap_new_annual_comb!B:B,B895,multi_cap_new_annual_comb!C:C,C895,multi_cap_new_annual_comb!E:E,"average",multi_cap_new_annual_comb!F:F,"&gt;0")*SUMIFS(mi_calc!D:D,mi_calc!A:A,VLOOKUP(C895,mapping!$B$2:$C$18,2,0),mi_calc!B:B,F895,mi_calc!C:C,"average")/1000</f>
        <v>0</v>
      </c>
      <c r="I895">
        <f>SUMIFS(multi_cap_new_annual_comb!G:G,multi_cap_new_annual_comb!A:A,A895,multi_cap_new_annual_comb!B:B,B895,multi_cap_new_annual_comb!C:C,C895,multi_cap_new_annual_comb!E:E,"average",multi_cap_new_annual_comb!G:G,"&gt;0")*SUMIFS(mi_calc!D:D,mi_calc!A:A,VLOOKUP(C895,mapping!$B$2:$C$18,2,0),mi_calc!B:B,F895,mi_calc!C:C,"average")/1000</f>
        <v>0</v>
      </c>
    </row>
    <row r="896" spans="1:9">
      <c r="A896">
        <v>2025</v>
      </c>
      <c r="B896" t="s">
        <v>33</v>
      </c>
      <c r="C896" t="s">
        <v>14</v>
      </c>
      <c r="D896" t="str">
        <f>VLOOKUP(C896,mapping!$B$2:$D$18,3,0)</f>
        <v>-</v>
      </c>
      <c r="E896" t="s">
        <v>74</v>
      </c>
      <c r="F896" t="s">
        <v>67</v>
      </c>
      <c r="G896" t="s">
        <v>77</v>
      </c>
      <c r="H896">
        <f>SUMIFS(multi_cap_new_annual_comb!F:F,multi_cap_new_annual_comb!A:A,A896,multi_cap_new_annual_comb!B:B,B896,multi_cap_new_annual_comb!C:C,C896,multi_cap_new_annual_comb!E:E,"average",multi_cap_new_annual_comb!F:F,"&gt;0")*SUMIFS(mi_calc!D:D,mi_calc!A:A,VLOOKUP(C896,mapping!$B$2:$C$18,2,0),mi_calc!B:B,F896,mi_calc!C:C,"average")/1000</f>
        <v>0</v>
      </c>
      <c r="I896">
        <f>SUMIFS(multi_cap_new_annual_comb!G:G,multi_cap_new_annual_comb!A:A,A896,multi_cap_new_annual_comb!B:B,B896,multi_cap_new_annual_comb!C:C,C896,multi_cap_new_annual_comb!E:E,"average",multi_cap_new_annual_comb!G:G,"&gt;0")*SUMIFS(mi_calc!D:D,mi_calc!A:A,VLOOKUP(C896,mapping!$B$2:$C$18,2,0),mi_calc!B:B,F896,mi_calc!C:C,"average")/1000</f>
        <v>0</v>
      </c>
    </row>
    <row r="897" spans="1:9">
      <c r="A897">
        <v>2025</v>
      </c>
      <c r="B897" t="s">
        <v>33</v>
      </c>
      <c r="C897" t="s">
        <v>14</v>
      </c>
      <c r="D897" t="str">
        <f>VLOOKUP(C897,mapping!$B$2:$D$18,3,0)</f>
        <v>-</v>
      </c>
      <c r="E897" t="s">
        <v>74</v>
      </c>
      <c r="F897" t="s">
        <v>52</v>
      </c>
      <c r="G897" t="s">
        <v>77</v>
      </c>
      <c r="H897">
        <f>SUMIFS(multi_cap_new_annual_comb!F:F,multi_cap_new_annual_comb!A:A,A897,multi_cap_new_annual_comb!B:B,B897,multi_cap_new_annual_comb!C:C,C897,multi_cap_new_annual_comb!E:E,"average",multi_cap_new_annual_comb!F:F,"&gt;0")*SUMIFS(mi_calc!D:D,mi_calc!A:A,VLOOKUP(C897,mapping!$B$2:$C$18,2,0),mi_calc!B:B,F897,mi_calc!C:C,"average")/1000</f>
        <v>0</v>
      </c>
      <c r="I897">
        <f>SUMIFS(multi_cap_new_annual_comb!G:G,multi_cap_new_annual_comb!A:A,A897,multi_cap_new_annual_comb!B:B,B897,multi_cap_new_annual_comb!C:C,C897,multi_cap_new_annual_comb!E:E,"average",multi_cap_new_annual_comb!G:G,"&gt;0")*SUMIFS(mi_calc!D:D,mi_calc!A:A,VLOOKUP(C897,mapping!$B$2:$C$18,2,0),mi_calc!B:B,F897,mi_calc!C:C,"average")/1000</f>
        <v>0</v>
      </c>
    </row>
    <row r="898" spans="1:9">
      <c r="A898">
        <v>2025</v>
      </c>
      <c r="B898" t="s">
        <v>33</v>
      </c>
      <c r="C898" t="s">
        <v>14</v>
      </c>
      <c r="D898" t="str">
        <f>VLOOKUP(C898,mapping!$B$2:$D$18,3,0)</f>
        <v>-</v>
      </c>
      <c r="E898" t="s">
        <v>74</v>
      </c>
      <c r="F898" t="s">
        <v>56</v>
      </c>
      <c r="G898" t="s">
        <v>77</v>
      </c>
      <c r="H898">
        <f>SUMIFS(multi_cap_new_annual_comb!F:F,multi_cap_new_annual_comb!A:A,A898,multi_cap_new_annual_comb!B:B,B898,multi_cap_new_annual_comb!C:C,C898,multi_cap_new_annual_comb!E:E,"average",multi_cap_new_annual_comb!F:F,"&gt;0")*SUMIFS(mi_calc!D:D,mi_calc!A:A,VLOOKUP(C898,mapping!$B$2:$C$18,2,0),mi_calc!B:B,F898,mi_calc!C:C,"average")/1000</f>
        <v>0</v>
      </c>
      <c r="I898">
        <f>SUMIFS(multi_cap_new_annual_comb!G:G,multi_cap_new_annual_comb!A:A,A898,multi_cap_new_annual_comb!B:B,B898,multi_cap_new_annual_comb!C:C,C898,multi_cap_new_annual_comb!E:E,"average",multi_cap_new_annual_comb!G:G,"&gt;0")*SUMIFS(mi_calc!D:D,mi_calc!A:A,VLOOKUP(C898,mapping!$B$2:$C$18,2,0),mi_calc!B:B,F898,mi_calc!C:C,"average")/1000</f>
        <v>0</v>
      </c>
    </row>
    <row r="899" spans="1:9">
      <c r="A899">
        <v>2025</v>
      </c>
      <c r="B899" t="s">
        <v>33</v>
      </c>
      <c r="C899" t="s">
        <v>14</v>
      </c>
      <c r="D899" t="str">
        <f>VLOOKUP(C899,mapping!$B$2:$D$18,3,0)</f>
        <v>-</v>
      </c>
      <c r="E899" t="s">
        <v>74</v>
      </c>
      <c r="F899" t="s">
        <v>59</v>
      </c>
      <c r="G899" t="s">
        <v>77</v>
      </c>
      <c r="H899">
        <f>SUMIFS(multi_cap_new_annual_comb!F:F,multi_cap_new_annual_comb!A:A,A899,multi_cap_new_annual_comb!B:B,B899,multi_cap_new_annual_comb!C:C,C899,multi_cap_new_annual_comb!E:E,"average",multi_cap_new_annual_comb!F:F,"&gt;0")*SUMIFS(mi_calc!D:D,mi_calc!A:A,VLOOKUP(C899,mapping!$B$2:$C$18,2,0),mi_calc!B:B,F899,mi_calc!C:C,"average")/1000</f>
        <v>0</v>
      </c>
      <c r="I899">
        <f>SUMIFS(multi_cap_new_annual_comb!G:G,multi_cap_new_annual_comb!A:A,A899,multi_cap_new_annual_comb!B:B,B899,multi_cap_new_annual_comb!C:C,C899,multi_cap_new_annual_comb!E:E,"average",multi_cap_new_annual_comb!G:G,"&gt;0")*SUMIFS(mi_calc!D:D,mi_calc!A:A,VLOOKUP(C899,mapping!$B$2:$C$18,2,0),mi_calc!B:B,F899,mi_calc!C:C,"average")/1000</f>
        <v>0</v>
      </c>
    </row>
    <row r="900" spans="1:9">
      <c r="A900">
        <v>2025</v>
      </c>
      <c r="B900" t="s">
        <v>33</v>
      </c>
      <c r="C900" t="s">
        <v>14</v>
      </c>
      <c r="D900" t="str">
        <f>VLOOKUP(C900,mapping!$B$2:$D$18,3,0)</f>
        <v>-</v>
      </c>
      <c r="E900" t="s">
        <v>74</v>
      </c>
      <c r="F900" t="s">
        <v>55</v>
      </c>
      <c r="G900" t="s">
        <v>77</v>
      </c>
      <c r="H900">
        <f>SUMIFS(multi_cap_new_annual_comb!F:F,multi_cap_new_annual_comb!A:A,A900,multi_cap_new_annual_comb!B:B,B900,multi_cap_new_annual_comb!C:C,C900,multi_cap_new_annual_comb!E:E,"average",multi_cap_new_annual_comb!F:F,"&gt;0")*SUMIFS(mi_calc!D:D,mi_calc!A:A,VLOOKUP(C900,mapping!$B$2:$C$18,2,0),mi_calc!B:B,F900,mi_calc!C:C,"average")/1000</f>
        <v>0</v>
      </c>
      <c r="I900">
        <f>SUMIFS(multi_cap_new_annual_comb!G:G,multi_cap_new_annual_comb!A:A,A900,multi_cap_new_annual_comb!B:B,B900,multi_cap_new_annual_comb!C:C,C900,multi_cap_new_annual_comb!E:E,"average",multi_cap_new_annual_comb!G:G,"&gt;0")*SUMIFS(mi_calc!D:D,mi_calc!A:A,VLOOKUP(C900,mapping!$B$2:$C$18,2,0),mi_calc!B:B,F900,mi_calc!C:C,"average")/1000</f>
        <v>0</v>
      </c>
    </row>
    <row r="901" spans="1:9">
      <c r="A901">
        <v>2025</v>
      </c>
      <c r="B901" t="s">
        <v>33</v>
      </c>
      <c r="C901" t="s">
        <v>14</v>
      </c>
      <c r="D901" t="str">
        <f>VLOOKUP(C901,mapping!$B$2:$D$18,3,0)</f>
        <v>-</v>
      </c>
      <c r="E901" t="s">
        <v>74</v>
      </c>
      <c r="F901" t="s">
        <v>47</v>
      </c>
      <c r="G901" t="s">
        <v>77</v>
      </c>
      <c r="H901">
        <f>SUMIFS(multi_cap_new_annual_comb!F:F,multi_cap_new_annual_comb!A:A,A901,multi_cap_new_annual_comb!B:B,B901,multi_cap_new_annual_comb!C:C,C901,multi_cap_new_annual_comb!E:E,"average",multi_cap_new_annual_comb!F:F,"&gt;0")*SUMIFS(mi_calc!D:D,mi_calc!A:A,VLOOKUP(C901,mapping!$B$2:$C$18,2,0),mi_calc!B:B,F901,mi_calc!C:C,"average")/1000</f>
        <v>0</v>
      </c>
      <c r="I901">
        <f>SUMIFS(multi_cap_new_annual_comb!G:G,multi_cap_new_annual_comb!A:A,A901,multi_cap_new_annual_comb!B:B,B901,multi_cap_new_annual_comb!C:C,C901,multi_cap_new_annual_comb!E:E,"average",multi_cap_new_annual_comb!G:G,"&gt;0")*SUMIFS(mi_calc!D:D,mi_calc!A:A,VLOOKUP(C901,mapping!$B$2:$C$18,2,0),mi_calc!B:B,F901,mi_calc!C:C,"average")/1000</f>
        <v>0</v>
      </c>
    </row>
    <row r="902" spans="1:9">
      <c r="A902">
        <v>2025</v>
      </c>
      <c r="B902" t="s">
        <v>33</v>
      </c>
      <c r="C902" t="s">
        <v>14</v>
      </c>
      <c r="D902" t="str">
        <f>VLOOKUP(C902,mapping!$B$2:$D$18,3,0)</f>
        <v>-</v>
      </c>
      <c r="E902" t="s">
        <v>74</v>
      </c>
      <c r="F902" t="s">
        <v>60</v>
      </c>
      <c r="G902" t="s">
        <v>77</v>
      </c>
      <c r="H902">
        <f>SUMIFS(multi_cap_new_annual_comb!F:F,multi_cap_new_annual_comb!A:A,A902,multi_cap_new_annual_comb!B:B,B902,multi_cap_new_annual_comb!C:C,C902,multi_cap_new_annual_comb!E:E,"average",multi_cap_new_annual_comb!F:F,"&gt;0")*SUMIFS(mi_calc!D:D,mi_calc!A:A,VLOOKUP(C902,mapping!$B$2:$C$18,2,0),mi_calc!B:B,F902,mi_calc!C:C,"average")/1000</f>
        <v>0</v>
      </c>
      <c r="I902">
        <f>SUMIFS(multi_cap_new_annual_comb!G:G,multi_cap_new_annual_comb!A:A,A902,multi_cap_new_annual_comb!B:B,B902,multi_cap_new_annual_comb!C:C,C902,multi_cap_new_annual_comb!E:E,"average",multi_cap_new_annual_comb!G:G,"&gt;0")*SUMIFS(mi_calc!D:D,mi_calc!A:A,VLOOKUP(C902,mapping!$B$2:$C$18,2,0),mi_calc!B:B,F902,mi_calc!C:C,"average")/1000</f>
        <v>0</v>
      </c>
    </row>
    <row r="903" spans="1:9">
      <c r="A903">
        <v>2025</v>
      </c>
      <c r="B903" t="s">
        <v>33</v>
      </c>
      <c r="C903" t="s">
        <v>14</v>
      </c>
      <c r="D903" t="str">
        <f>VLOOKUP(C903,mapping!$B$2:$D$18,3,0)</f>
        <v>-</v>
      </c>
      <c r="E903" t="s">
        <v>74</v>
      </c>
      <c r="F903" t="s">
        <v>48</v>
      </c>
      <c r="G903" t="s">
        <v>77</v>
      </c>
      <c r="H903">
        <f>SUMIFS(multi_cap_new_annual_comb!F:F,multi_cap_new_annual_comb!A:A,A903,multi_cap_new_annual_comb!B:B,B903,multi_cap_new_annual_comb!C:C,C903,multi_cap_new_annual_comb!E:E,"average",multi_cap_new_annual_comb!F:F,"&gt;0")*SUMIFS(mi_calc!D:D,mi_calc!A:A,VLOOKUP(C903,mapping!$B$2:$C$18,2,0),mi_calc!B:B,F903,mi_calc!C:C,"average")/1000</f>
        <v>0</v>
      </c>
      <c r="I903">
        <f>SUMIFS(multi_cap_new_annual_comb!G:G,multi_cap_new_annual_comb!A:A,A903,multi_cap_new_annual_comb!B:B,B903,multi_cap_new_annual_comb!C:C,C903,multi_cap_new_annual_comb!E:E,"average",multi_cap_new_annual_comb!G:G,"&gt;0")*SUMIFS(mi_calc!D:D,mi_calc!A:A,VLOOKUP(C903,mapping!$B$2:$C$18,2,0),mi_calc!B:B,F903,mi_calc!C:C,"average")/1000</f>
        <v>0</v>
      </c>
    </row>
    <row r="904" spans="1:9">
      <c r="A904">
        <v>2025</v>
      </c>
      <c r="B904" t="s">
        <v>33</v>
      </c>
      <c r="C904" t="s">
        <v>14</v>
      </c>
      <c r="D904" t="str">
        <f>VLOOKUP(C904,mapping!$B$2:$D$18,3,0)</f>
        <v>-</v>
      </c>
      <c r="E904" t="s">
        <v>74</v>
      </c>
      <c r="F904" t="s">
        <v>62</v>
      </c>
      <c r="G904" t="s">
        <v>77</v>
      </c>
      <c r="H904">
        <f>SUMIFS(multi_cap_new_annual_comb!F:F,multi_cap_new_annual_comb!A:A,A904,multi_cap_new_annual_comb!B:B,B904,multi_cap_new_annual_comb!C:C,C904,multi_cap_new_annual_comb!E:E,"average",multi_cap_new_annual_comb!F:F,"&gt;0")*SUMIFS(mi_calc!D:D,mi_calc!A:A,VLOOKUP(C904,mapping!$B$2:$C$18,2,0),mi_calc!B:B,F904,mi_calc!C:C,"average")/1000</f>
        <v>0</v>
      </c>
      <c r="I904">
        <f>SUMIFS(multi_cap_new_annual_comb!G:G,multi_cap_new_annual_comb!A:A,A904,multi_cap_new_annual_comb!B:B,B904,multi_cap_new_annual_comb!C:C,C904,multi_cap_new_annual_comb!E:E,"average",multi_cap_new_annual_comb!G:G,"&gt;0")*SUMIFS(mi_calc!D:D,mi_calc!A:A,VLOOKUP(C904,mapping!$B$2:$C$18,2,0),mi_calc!B:B,F904,mi_calc!C:C,"average")/1000</f>
        <v>0</v>
      </c>
    </row>
    <row r="905" spans="1:9">
      <c r="A905">
        <v>2025</v>
      </c>
      <c r="B905" t="s">
        <v>33</v>
      </c>
      <c r="C905" t="s">
        <v>14</v>
      </c>
      <c r="D905" t="str">
        <f>VLOOKUP(C905,mapping!$B$2:$D$18,3,0)</f>
        <v>-</v>
      </c>
      <c r="E905" t="s">
        <v>74</v>
      </c>
      <c r="F905" t="s">
        <v>63</v>
      </c>
      <c r="G905" t="s">
        <v>77</v>
      </c>
      <c r="H905">
        <f>SUMIFS(multi_cap_new_annual_comb!F:F,multi_cap_new_annual_comb!A:A,A905,multi_cap_new_annual_comb!B:B,B905,multi_cap_new_annual_comb!C:C,C905,multi_cap_new_annual_comb!E:E,"average",multi_cap_new_annual_comb!F:F,"&gt;0")*SUMIFS(mi_calc!D:D,mi_calc!A:A,VLOOKUP(C905,mapping!$B$2:$C$18,2,0),mi_calc!B:B,F905,mi_calc!C:C,"average")/1000</f>
        <v>0</v>
      </c>
      <c r="I905">
        <f>SUMIFS(multi_cap_new_annual_comb!G:G,multi_cap_new_annual_comb!A:A,A905,multi_cap_new_annual_comb!B:B,B905,multi_cap_new_annual_comb!C:C,C905,multi_cap_new_annual_comb!E:E,"average",multi_cap_new_annual_comb!G:G,"&gt;0")*SUMIFS(mi_calc!D:D,mi_calc!A:A,VLOOKUP(C905,mapping!$B$2:$C$18,2,0),mi_calc!B:B,F905,mi_calc!C:C,"average")/1000</f>
        <v>0</v>
      </c>
    </row>
    <row r="906" spans="1:9">
      <c r="A906">
        <v>2025</v>
      </c>
      <c r="B906" t="s">
        <v>33</v>
      </c>
      <c r="C906" t="s">
        <v>14</v>
      </c>
      <c r="D906" t="str">
        <f>VLOOKUP(C906,mapping!$B$2:$D$18,3,0)</f>
        <v>-</v>
      </c>
      <c r="E906" t="s">
        <v>74</v>
      </c>
      <c r="F906" t="s">
        <v>45</v>
      </c>
      <c r="G906" t="s">
        <v>77</v>
      </c>
      <c r="H906">
        <f>SUMIFS(multi_cap_new_annual_comb!F:F,multi_cap_new_annual_comb!A:A,A906,multi_cap_new_annual_comb!B:B,B906,multi_cap_new_annual_comb!C:C,C906,multi_cap_new_annual_comb!E:E,"average",multi_cap_new_annual_comb!F:F,"&gt;0")*SUMIFS(mi_calc!D:D,mi_calc!A:A,VLOOKUP(C906,mapping!$B$2:$C$18,2,0),mi_calc!B:B,F906,mi_calc!C:C,"average")/1000</f>
        <v>0</v>
      </c>
      <c r="I906">
        <f>SUMIFS(multi_cap_new_annual_comb!G:G,multi_cap_new_annual_comb!A:A,A906,multi_cap_new_annual_comb!B:B,B906,multi_cap_new_annual_comb!C:C,C906,multi_cap_new_annual_comb!E:E,"average",multi_cap_new_annual_comb!G:G,"&gt;0")*SUMIFS(mi_calc!D:D,mi_calc!A:A,VLOOKUP(C906,mapping!$B$2:$C$18,2,0),mi_calc!B:B,F906,mi_calc!C:C,"average")/1000</f>
        <v>0</v>
      </c>
    </row>
    <row r="907" spans="1:9">
      <c r="A907">
        <v>2025</v>
      </c>
      <c r="B907" t="s">
        <v>33</v>
      </c>
      <c r="C907" t="s">
        <v>14</v>
      </c>
      <c r="D907" t="str">
        <f>VLOOKUP(C907,mapping!$B$2:$D$18,3,0)</f>
        <v>-</v>
      </c>
      <c r="E907" t="s">
        <v>74</v>
      </c>
      <c r="F907" t="s">
        <v>58</v>
      </c>
      <c r="G907" t="s">
        <v>77</v>
      </c>
      <c r="H907">
        <f>SUMIFS(multi_cap_new_annual_comb!F:F,multi_cap_new_annual_comb!A:A,A907,multi_cap_new_annual_comb!B:B,B907,multi_cap_new_annual_comb!C:C,C907,multi_cap_new_annual_comb!E:E,"average",multi_cap_new_annual_comb!F:F,"&gt;0")*SUMIFS(mi_calc!D:D,mi_calc!A:A,VLOOKUP(C907,mapping!$B$2:$C$18,2,0),mi_calc!B:B,F907,mi_calc!C:C,"average")/1000</f>
        <v>0</v>
      </c>
      <c r="I907">
        <f>SUMIFS(multi_cap_new_annual_comb!G:G,multi_cap_new_annual_comb!A:A,A907,multi_cap_new_annual_comb!B:B,B907,multi_cap_new_annual_comb!C:C,C907,multi_cap_new_annual_comb!E:E,"average",multi_cap_new_annual_comb!G:G,"&gt;0")*SUMIFS(mi_calc!D:D,mi_calc!A:A,VLOOKUP(C907,mapping!$B$2:$C$18,2,0),mi_calc!B:B,F907,mi_calc!C:C,"average")/1000</f>
        <v>0</v>
      </c>
    </row>
    <row r="908" spans="1:9">
      <c r="A908">
        <v>2025</v>
      </c>
      <c r="B908" t="s">
        <v>33</v>
      </c>
      <c r="C908" t="s">
        <v>14</v>
      </c>
      <c r="D908" t="str">
        <f>VLOOKUP(C908,mapping!$B$2:$D$18,3,0)</f>
        <v>-</v>
      </c>
      <c r="E908" t="s">
        <v>74</v>
      </c>
      <c r="F908" t="s">
        <v>53</v>
      </c>
      <c r="G908" t="s">
        <v>77</v>
      </c>
      <c r="H908">
        <f>SUMIFS(multi_cap_new_annual_comb!F:F,multi_cap_new_annual_comb!A:A,A908,multi_cap_new_annual_comb!B:B,B908,multi_cap_new_annual_comb!C:C,C908,multi_cap_new_annual_comb!E:E,"average",multi_cap_new_annual_comb!F:F,"&gt;0")*SUMIFS(mi_calc!D:D,mi_calc!A:A,VLOOKUP(C908,mapping!$B$2:$C$18,2,0),mi_calc!B:B,F908,mi_calc!C:C,"average")/1000</f>
        <v>0</v>
      </c>
      <c r="I908">
        <f>SUMIFS(multi_cap_new_annual_comb!G:G,multi_cap_new_annual_comb!A:A,A908,multi_cap_new_annual_comb!B:B,B908,multi_cap_new_annual_comb!C:C,C908,multi_cap_new_annual_comb!E:E,"average",multi_cap_new_annual_comb!G:G,"&gt;0")*SUMIFS(mi_calc!D:D,mi_calc!A:A,VLOOKUP(C908,mapping!$B$2:$C$18,2,0),mi_calc!B:B,F908,mi_calc!C:C,"average")/1000</f>
        <v>0</v>
      </c>
    </row>
    <row r="909" spans="1:9">
      <c r="A909">
        <v>2025</v>
      </c>
      <c r="B909" t="s">
        <v>33</v>
      </c>
      <c r="C909" t="s">
        <v>14</v>
      </c>
      <c r="D909" t="str">
        <f>VLOOKUP(C909,mapping!$B$2:$D$18,3,0)</f>
        <v>-</v>
      </c>
      <c r="E909" t="s">
        <v>74</v>
      </c>
      <c r="F909" t="s">
        <v>64</v>
      </c>
      <c r="G909" t="s">
        <v>77</v>
      </c>
      <c r="H909">
        <f>SUMIFS(multi_cap_new_annual_comb!F:F,multi_cap_new_annual_comb!A:A,A909,multi_cap_new_annual_comb!B:B,B909,multi_cap_new_annual_comb!C:C,C909,multi_cap_new_annual_comb!E:E,"average",multi_cap_new_annual_comb!F:F,"&gt;0")*SUMIFS(mi_calc!D:D,mi_calc!A:A,VLOOKUP(C909,mapping!$B$2:$C$18,2,0),mi_calc!B:B,F909,mi_calc!C:C,"average")/1000</f>
        <v>0</v>
      </c>
      <c r="I909">
        <f>SUMIFS(multi_cap_new_annual_comb!G:G,multi_cap_new_annual_comb!A:A,A909,multi_cap_new_annual_comb!B:B,B909,multi_cap_new_annual_comb!C:C,C909,multi_cap_new_annual_comb!E:E,"average",multi_cap_new_annual_comb!G:G,"&gt;0")*SUMIFS(mi_calc!D:D,mi_calc!A:A,VLOOKUP(C909,mapping!$B$2:$C$18,2,0),mi_calc!B:B,F909,mi_calc!C:C,"average")/1000</f>
        <v>0</v>
      </c>
    </row>
    <row r="910" spans="1:9">
      <c r="A910">
        <v>2025</v>
      </c>
      <c r="B910" t="s">
        <v>33</v>
      </c>
      <c r="C910" t="s">
        <v>14</v>
      </c>
      <c r="D910" t="str">
        <f>VLOOKUP(C910,mapping!$B$2:$D$18,3,0)</f>
        <v>-</v>
      </c>
      <c r="E910" t="s">
        <v>74</v>
      </c>
      <c r="F910" t="s">
        <v>49</v>
      </c>
      <c r="G910" t="s">
        <v>77</v>
      </c>
      <c r="H910">
        <f>SUMIFS(multi_cap_new_annual_comb!F:F,multi_cap_new_annual_comb!A:A,A910,multi_cap_new_annual_comb!B:B,B910,multi_cap_new_annual_comb!C:C,C910,multi_cap_new_annual_comb!E:E,"average",multi_cap_new_annual_comb!F:F,"&gt;0")*SUMIFS(mi_calc!D:D,mi_calc!A:A,VLOOKUP(C910,mapping!$B$2:$C$18,2,0),mi_calc!B:B,F910,mi_calc!C:C,"average")/1000</f>
        <v>0</v>
      </c>
      <c r="I910">
        <f>SUMIFS(multi_cap_new_annual_comb!G:G,multi_cap_new_annual_comb!A:A,A910,multi_cap_new_annual_comb!B:B,B910,multi_cap_new_annual_comb!C:C,C910,multi_cap_new_annual_comb!E:E,"average",multi_cap_new_annual_comb!G:G,"&gt;0")*SUMIFS(mi_calc!D:D,mi_calc!A:A,VLOOKUP(C910,mapping!$B$2:$C$18,2,0),mi_calc!B:B,F910,mi_calc!C:C,"average")/1000</f>
        <v>0</v>
      </c>
    </row>
    <row r="911" spans="1:9">
      <c r="A911">
        <v>2025</v>
      </c>
      <c r="B911" t="s">
        <v>33</v>
      </c>
      <c r="C911" t="s">
        <v>14</v>
      </c>
      <c r="D911" t="str">
        <f>VLOOKUP(C911,mapping!$B$2:$D$18,3,0)</f>
        <v>-</v>
      </c>
      <c r="E911" t="s">
        <v>74</v>
      </c>
      <c r="F911" t="s">
        <v>65</v>
      </c>
      <c r="G911" t="s">
        <v>77</v>
      </c>
      <c r="H911">
        <f>SUMIFS(multi_cap_new_annual_comb!F:F,multi_cap_new_annual_comb!A:A,A911,multi_cap_new_annual_comb!B:B,B911,multi_cap_new_annual_comb!C:C,C911,multi_cap_new_annual_comb!E:E,"average",multi_cap_new_annual_comb!F:F,"&gt;0")*SUMIFS(mi_calc!D:D,mi_calc!A:A,VLOOKUP(C911,mapping!$B$2:$C$18,2,0),mi_calc!B:B,F911,mi_calc!C:C,"average")/1000</f>
        <v>0</v>
      </c>
      <c r="I911">
        <f>SUMIFS(multi_cap_new_annual_comb!G:G,multi_cap_new_annual_comb!A:A,A911,multi_cap_new_annual_comb!B:B,B911,multi_cap_new_annual_comb!C:C,C911,multi_cap_new_annual_comb!E:E,"average",multi_cap_new_annual_comb!G:G,"&gt;0")*SUMIFS(mi_calc!D:D,mi_calc!A:A,VLOOKUP(C911,mapping!$B$2:$C$18,2,0),mi_calc!B:B,F911,mi_calc!C:C,"average")/1000</f>
        <v>0</v>
      </c>
    </row>
    <row r="912" spans="1:9">
      <c r="A912">
        <v>2025</v>
      </c>
      <c r="B912" t="s">
        <v>33</v>
      </c>
      <c r="C912" t="s">
        <v>14</v>
      </c>
      <c r="D912" t="str">
        <f>VLOOKUP(C912,mapping!$B$2:$D$18,3,0)</f>
        <v>-</v>
      </c>
      <c r="E912" t="s">
        <v>74</v>
      </c>
      <c r="F912" t="s">
        <v>68</v>
      </c>
      <c r="G912" t="s">
        <v>77</v>
      </c>
      <c r="H912">
        <f>SUMIFS(multi_cap_new_annual_comb!F:F,multi_cap_new_annual_comb!A:A,A912,multi_cap_new_annual_comb!B:B,B912,multi_cap_new_annual_comb!C:C,C912,multi_cap_new_annual_comb!E:E,"average",multi_cap_new_annual_comb!F:F,"&gt;0")*SUMIFS(mi_calc!D:D,mi_calc!A:A,VLOOKUP(C912,mapping!$B$2:$C$18,2,0),mi_calc!B:B,F912,mi_calc!C:C,"average")/1000</f>
        <v>0</v>
      </c>
      <c r="I912">
        <f>SUMIFS(multi_cap_new_annual_comb!G:G,multi_cap_new_annual_comb!A:A,A912,multi_cap_new_annual_comb!B:B,B912,multi_cap_new_annual_comb!C:C,C912,multi_cap_new_annual_comb!E:E,"average",multi_cap_new_annual_comb!G:G,"&gt;0")*SUMIFS(mi_calc!D:D,mi_calc!A:A,VLOOKUP(C912,mapping!$B$2:$C$18,2,0),mi_calc!B:B,F912,mi_calc!C:C,"average")/1000</f>
        <v>0</v>
      </c>
    </row>
    <row r="913" spans="1:9">
      <c r="A913">
        <v>2025</v>
      </c>
      <c r="B913" t="s">
        <v>33</v>
      </c>
      <c r="C913" t="s">
        <v>14</v>
      </c>
      <c r="D913" t="str">
        <f>VLOOKUP(C913,mapping!$B$2:$D$18,3,0)</f>
        <v>-</v>
      </c>
      <c r="E913" t="s">
        <v>74</v>
      </c>
      <c r="F913" t="s">
        <v>57</v>
      </c>
      <c r="G913" t="s">
        <v>77</v>
      </c>
      <c r="H913">
        <f>SUMIFS(multi_cap_new_annual_comb!F:F,multi_cap_new_annual_comb!A:A,A913,multi_cap_new_annual_comb!B:B,B913,multi_cap_new_annual_comb!C:C,C913,multi_cap_new_annual_comb!E:E,"average",multi_cap_new_annual_comb!F:F,"&gt;0")*SUMIFS(mi_calc!D:D,mi_calc!A:A,VLOOKUP(C913,mapping!$B$2:$C$18,2,0),mi_calc!B:B,F913,mi_calc!C:C,"average")/1000</f>
        <v>0</v>
      </c>
      <c r="I913">
        <f>SUMIFS(multi_cap_new_annual_comb!G:G,multi_cap_new_annual_comb!A:A,A913,multi_cap_new_annual_comb!B:B,B913,multi_cap_new_annual_comb!C:C,C913,multi_cap_new_annual_comb!E:E,"average",multi_cap_new_annual_comb!G:G,"&gt;0")*SUMIFS(mi_calc!D:D,mi_calc!A:A,VLOOKUP(C913,mapping!$B$2:$C$18,2,0),mi_calc!B:B,F913,mi_calc!C:C,"average")/1000</f>
        <v>0</v>
      </c>
    </row>
    <row r="914" spans="1:9">
      <c r="A914">
        <v>2030</v>
      </c>
      <c r="B914" t="s">
        <v>21</v>
      </c>
      <c r="C914" t="s">
        <v>14</v>
      </c>
      <c r="D914" t="str">
        <f>VLOOKUP(C914,mapping!$B$2:$D$18,3,0)</f>
        <v>-</v>
      </c>
      <c r="E914" t="s">
        <v>74</v>
      </c>
      <c r="F914" t="s">
        <v>51</v>
      </c>
      <c r="G914" t="s">
        <v>77</v>
      </c>
      <c r="H914">
        <f>SUMIFS(multi_cap_new_annual_comb!F:F,multi_cap_new_annual_comb!A:A,A914,multi_cap_new_annual_comb!B:B,B914,multi_cap_new_annual_comb!C:C,C914,multi_cap_new_annual_comb!E:E,"average",multi_cap_new_annual_comb!F:F,"&gt;0")*SUMIFS(mi_calc!D:D,mi_calc!A:A,VLOOKUP(C914,mapping!$B$2:$C$18,2,0),mi_calc!B:B,F914,mi_calc!C:C,"average")/1000</f>
        <v>0</v>
      </c>
      <c r="I914">
        <f>SUMIFS(multi_cap_new_annual_comb!G:G,multi_cap_new_annual_comb!A:A,A914,multi_cap_new_annual_comb!B:B,B914,multi_cap_new_annual_comb!C:C,C914,multi_cap_new_annual_comb!E:E,"average",multi_cap_new_annual_comb!G:G,"&gt;0")*SUMIFS(mi_calc!D:D,mi_calc!A:A,VLOOKUP(C914,mapping!$B$2:$C$18,2,0),mi_calc!B:B,F914,mi_calc!C:C,"average")/1000</f>
        <v>0</v>
      </c>
    </row>
    <row r="915" spans="1:9">
      <c r="A915">
        <v>2030</v>
      </c>
      <c r="B915" t="s">
        <v>21</v>
      </c>
      <c r="C915" t="s">
        <v>14</v>
      </c>
      <c r="D915" t="str">
        <f>VLOOKUP(C915,mapping!$B$2:$D$18,3,0)</f>
        <v>-</v>
      </c>
      <c r="E915" t="s">
        <v>74</v>
      </c>
      <c r="F915" t="s">
        <v>66</v>
      </c>
      <c r="G915" t="s">
        <v>77</v>
      </c>
      <c r="H915">
        <f>SUMIFS(multi_cap_new_annual_comb!F:F,multi_cap_new_annual_comb!A:A,A915,multi_cap_new_annual_comb!B:B,B915,multi_cap_new_annual_comb!C:C,C915,multi_cap_new_annual_comb!E:E,"average",multi_cap_new_annual_comb!F:F,"&gt;0")*SUMIFS(mi_calc!D:D,mi_calc!A:A,VLOOKUP(C915,mapping!$B$2:$C$18,2,0),mi_calc!B:B,F915,mi_calc!C:C,"average")/1000</f>
        <v>0</v>
      </c>
      <c r="I915">
        <f>SUMIFS(multi_cap_new_annual_comb!G:G,multi_cap_new_annual_comb!A:A,A915,multi_cap_new_annual_comb!B:B,B915,multi_cap_new_annual_comb!C:C,C915,multi_cap_new_annual_comb!E:E,"average",multi_cap_new_annual_comb!G:G,"&gt;0")*SUMIFS(mi_calc!D:D,mi_calc!A:A,VLOOKUP(C915,mapping!$B$2:$C$18,2,0),mi_calc!B:B,F915,mi_calc!C:C,"average")/1000</f>
        <v>0</v>
      </c>
    </row>
    <row r="916" spans="1:9">
      <c r="A916">
        <v>2030</v>
      </c>
      <c r="B916" t="s">
        <v>21</v>
      </c>
      <c r="C916" t="s">
        <v>14</v>
      </c>
      <c r="D916" t="str">
        <f>VLOOKUP(C916,mapping!$B$2:$D$18,3,0)</f>
        <v>-</v>
      </c>
      <c r="E916" t="s">
        <v>74</v>
      </c>
      <c r="F916" t="s">
        <v>54</v>
      </c>
      <c r="G916" t="s">
        <v>77</v>
      </c>
      <c r="H916">
        <f>SUMIFS(multi_cap_new_annual_comb!F:F,multi_cap_new_annual_comb!A:A,A916,multi_cap_new_annual_comb!B:B,B916,multi_cap_new_annual_comb!C:C,C916,multi_cap_new_annual_comb!E:E,"average",multi_cap_new_annual_comb!F:F,"&gt;0")*SUMIFS(mi_calc!D:D,mi_calc!A:A,VLOOKUP(C916,mapping!$B$2:$C$18,2,0),mi_calc!B:B,F916,mi_calc!C:C,"average")/1000</f>
        <v>0</v>
      </c>
      <c r="I916">
        <f>SUMIFS(multi_cap_new_annual_comb!G:G,multi_cap_new_annual_comb!A:A,A916,multi_cap_new_annual_comb!B:B,B916,multi_cap_new_annual_comb!C:C,C916,multi_cap_new_annual_comb!E:E,"average",multi_cap_new_annual_comb!G:G,"&gt;0")*SUMIFS(mi_calc!D:D,mi_calc!A:A,VLOOKUP(C916,mapping!$B$2:$C$18,2,0),mi_calc!B:B,F916,mi_calc!C:C,"average")/1000</f>
        <v>0</v>
      </c>
    </row>
    <row r="917" spans="1:9">
      <c r="A917">
        <v>2030</v>
      </c>
      <c r="B917" t="s">
        <v>21</v>
      </c>
      <c r="C917" t="s">
        <v>14</v>
      </c>
      <c r="D917" t="str">
        <f>VLOOKUP(C917,mapping!$B$2:$D$18,3,0)</f>
        <v>-</v>
      </c>
      <c r="E917" t="s">
        <v>74</v>
      </c>
      <c r="F917" t="s">
        <v>46</v>
      </c>
      <c r="G917" t="s">
        <v>77</v>
      </c>
      <c r="H917">
        <f>SUMIFS(multi_cap_new_annual_comb!F:F,multi_cap_new_annual_comb!A:A,A917,multi_cap_new_annual_comb!B:B,B917,multi_cap_new_annual_comb!C:C,C917,multi_cap_new_annual_comb!E:E,"average",multi_cap_new_annual_comb!F:F,"&gt;0")*SUMIFS(mi_calc!D:D,mi_calc!A:A,VLOOKUP(C917,mapping!$B$2:$C$18,2,0),mi_calc!B:B,F917,mi_calc!C:C,"average")/1000</f>
        <v>0</v>
      </c>
      <c r="I917">
        <f>SUMIFS(multi_cap_new_annual_comb!G:G,multi_cap_new_annual_comb!A:A,A917,multi_cap_new_annual_comb!B:B,B917,multi_cap_new_annual_comb!C:C,C917,multi_cap_new_annual_comb!E:E,"average",multi_cap_new_annual_comb!G:G,"&gt;0")*SUMIFS(mi_calc!D:D,mi_calc!A:A,VLOOKUP(C917,mapping!$B$2:$C$18,2,0),mi_calc!B:B,F917,mi_calc!C:C,"average")/1000</f>
        <v>0</v>
      </c>
    </row>
    <row r="918" spans="1:9">
      <c r="A918">
        <v>2030</v>
      </c>
      <c r="B918" t="s">
        <v>21</v>
      </c>
      <c r="C918" t="s">
        <v>14</v>
      </c>
      <c r="D918" t="str">
        <f>VLOOKUP(C918,mapping!$B$2:$D$18,3,0)</f>
        <v>-</v>
      </c>
      <c r="E918" t="s">
        <v>74</v>
      </c>
      <c r="F918" t="s">
        <v>50</v>
      </c>
      <c r="G918" t="s">
        <v>77</v>
      </c>
      <c r="H918">
        <f>SUMIFS(multi_cap_new_annual_comb!F:F,multi_cap_new_annual_comb!A:A,A918,multi_cap_new_annual_comb!B:B,B918,multi_cap_new_annual_comb!C:C,C918,multi_cap_new_annual_comb!E:E,"average",multi_cap_new_annual_comb!F:F,"&gt;0")*SUMIFS(mi_calc!D:D,mi_calc!A:A,VLOOKUP(C918,mapping!$B$2:$C$18,2,0),mi_calc!B:B,F918,mi_calc!C:C,"average")/1000</f>
        <v>0</v>
      </c>
      <c r="I918">
        <f>SUMIFS(multi_cap_new_annual_comb!G:G,multi_cap_new_annual_comb!A:A,A918,multi_cap_new_annual_comb!B:B,B918,multi_cap_new_annual_comb!C:C,C918,multi_cap_new_annual_comb!E:E,"average",multi_cap_new_annual_comb!G:G,"&gt;0")*SUMIFS(mi_calc!D:D,mi_calc!A:A,VLOOKUP(C918,mapping!$B$2:$C$18,2,0),mi_calc!B:B,F918,mi_calc!C:C,"average")/1000</f>
        <v>0</v>
      </c>
    </row>
    <row r="919" spans="1:9">
      <c r="A919">
        <v>2030</v>
      </c>
      <c r="B919" t="s">
        <v>21</v>
      </c>
      <c r="C919" t="s">
        <v>14</v>
      </c>
      <c r="D919" t="str">
        <f>VLOOKUP(C919,mapping!$B$2:$D$18,3,0)</f>
        <v>-</v>
      </c>
      <c r="E919" t="s">
        <v>74</v>
      </c>
      <c r="F919" t="s">
        <v>61</v>
      </c>
      <c r="G919" t="s">
        <v>77</v>
      </c>
      <c r="H919">
        <f>SUMIFS(multi_cap_new_annual_comb!F:F,multi_cap_new_annual_comb!A:A,A919,multi_cap_new_annual_comb!B:B,B919,multi_cap_new_annual_comb!C:C,C919,multi_cap_new_annual_comb!E:E,"average",multi_cap_new_annual_comb!F:F,"&gt;0")*SUMIFS(mi_calc!D:D,mi_calc!A:A,VLOOKUP(C919,mapping!$B$2:$C$18,2,0),mi_calc!B:B,F919,mi_calc!C:C,"average")/1000</f>
        <v>0</v>
      </c>
      <c r="I919">
        <f>SUMIFS(multi_cap_new_annual_comb!G:G,multi_cap_new_annual_comb!A:A,A919,multi_cap_new_annual_comb!B:B,B919,multi_cap_new_annual_comb!C:C,C919,multi_cap_new_annual_comb!E:E,"average",multi_cap_new_annual_comb!G:G,"&gt;0")*SUMIFS(mi_calc!D:D,mi_calc!A:A,VLOOKUP(C919,mapping!$B$2:$C$18,2,0),mi_calc!B:B,F919,mi_calc!C:C,"average")/1000</f>
        <v>0</v>
      </c>
    </row>
    <row r="920" spans="1:9">
      <c r="A920">
        <v>2030</v>
      </c>
      <c r="B920" t="s">
        <v>21</v>
      </c>
      <c r="C920" t="s">
        <v>14</v>
      </c>
      <c r="D920" t="str">
        <f>VLOOKUP(C920,mapping!$B$2:$D$18,3,0)</f>
        <v>-</v>
      </c>
      <c r="E920" t="s">
        <v>74</v>
      </c>
      <c r="F920" t="s">
        <v>67</v>
      </c>
      <c r="G920" t="s">
        <v>77</v>
      </c>
      <c r="H920">
        <f>SUMIFS(multi_cap_new_annual_comb!F:F,multi_cap_new_annual_comb!A:A,A920,multi_cap_new_annual_comb!B:B,B920,multi_cap_new_annual_comb!C:C,C920,multi_cap_new_annual_comb!E:E,"average",multi_cap_new_annual_comb!F:F,"&gt;0")*SUMIFS(mi_calc!D:D,mi_calc!A:A,VLOOKUP(C920,mapping!$B$2:$C$18,2,0),mi_calc!B:B,F920,mi_calc!C:C,"average")/1000</f>
        <v>0</v>
      </c>
      <c r="I920">
        <f>SUMIFS(multi_cap_new_annual_comb!G:G,multi_cap_new_annual_comb!A:A,A920,multi_cap_new_annual_comb!B:B,B920,multi_cap_new_annual_comb!C:C,C920,multi_cap_new_annual_comb!E:E,"average",multi_cap_new_annual_comb!G:G,"&gt;0")*SUMIFS(mi_calc!D:D,mi_calc!A:A,VLOOKUP(C920,mapping!$B$2:$C$18,2,0),mi_calc!B:B,F920,mi_calc!C:C,"average")/1000</f>
        <v>0</v>
      </c>
    </row>
    <row r="921" spans="1:9">
      <c r="A921">
        <v>2030</v>
      </c>
      <c r="B921" t="s">
        <v>21</v>
      </c>
      <c r="C921" t="s">
        <v>14</v>
      </c>
      <c r="D921" t="str">
        <f>VLOOKUP(C921,mapping!$B$2:$D$18,3,0)</f>
        <v>-</v>
      </c>
      <c r="E921" t="s">
        <v>74</v>
      </c>
      <c r="F921" t="s">
        <v>52</v>
      </c>
      <c r="G921" t="s">
        <v>77</v>
      </c>
      <c r="H921">
        <f>SUMIFS(multi_cap_new_annual_comb!F:F,multi_cap_new_annual_comb!A:A,A921,multi_cap_new_annual_comb!B:B,B921,multi_cap_new_annual_comb!C:C,C921,multi_cap_new_annual_comb!E:E,"average",multi_cap_new_annual_comb!F:F,"&gt;0")*SUMIFS(mi_calc!D:D,mi_calc!A:A,VLOOKUP(C921,mapping!$B$2:$C$18,2,0),mi_calc!B:B,F921,mi_calc!C:C,"average")/1000</f>
        <v>0</v>
      </c>
      <c r="I921">
        <f>SUMIFS(multi_cap_new_annual_comb!G:G,multi_cap_new_annual_comb!A:A,A921,multi_cap_new_annual_comb!B:B,B921,multi_cap_new_annual_comb!C:C,C921,multi_cap_new_annual_comb!E:E,"average",multi_cap_new_annual_comb!G:G,"&gt;0")*SUMIFS(mi_calc!D:D,mi_calc!A:A,VLOOKUP(C921,mapping!$B$2:$C$18,2,0),mi_calc!B:B,F921,mi_calc!C:C,"average")/1000</f>
        <v>0</v>
      </c>
    </row>
    <row r="922" spans="1:9">
      <c r="A922">
        <v>2030</v>
      </c>
      <c r="B922" t="s">
        <v>21</v>
      </c>
      <c r="C922" t="s">
        <v>14</v>
      </c>
      <c r="D922" t="str">
        <f>VLOOKUP(C922,mapping!$B$2:$D$18,3,0)</f>
        <v>-</v>
      </c>
      <c r="E922" t="s">
        <v>74</v>
      </c>
      <c r="F922" t="s">
        <v>56</v>
      </c>
      <c r="G922" t="s">
        <v>77</v>
      </c>
      <c r="H922">
        <f>SUMIFS(multi_cap_new_annual_comb!F:F,multi_cap_new_annual_comb!A:A,A922,multi_cap_new_annual_comb!B:B,B922,multi_cap_new_annual_comb!C:C,C922,multi_cap_new_annual_comb!E:E,"average",multi_cap_new_annual_comb!F:F,"&gt;0")*SUMIFS(mi_calc!D:D,mi_calc!A:A,VLOOKUP(C922,mapping!$B$2:$C$18,2,0),mi_calc!B:B,F922,mi_calc!C:C,"average")/1000</f>
        <v>0</v>
      </c>
      <c r="I922">
        <f>SUMIFS(multi_cap_new_annual_comb!G:G,multi_cap_new_annual_comb!A:A,A922,multi_cap_new_annual_comb!B:B,B922,multi_cap_new_annual_comb!C:C,C922,multi_cap_new_annual_comb!E:E,"average",multi_cap_new_annual_comb!G:G,"&gt;0")*SUMIFS(mi_calc!D:D,mi_calc!A:A,VLOOKUP(C922,mapping!$B$2:$C$18,2,0),mi_calc!B:B,F922,mi_calc!C:C,"average")/1000</f>
        <v>0</v>
      </c>
    </row>
    <row r="923" spans="1:9">
      <c r="A923">
        <v>2030</v>
      </c>
      <c r="B923" t="s">
        <v>21</v>
      </c>
      <c r="C923" t="s">
        <v>14</v>
      </c>
      <c r="D923" t="str">
        <f>VLOOKUP(C923,mapping!$B$2:$D$18,3,0)</f>
        <v>-</v>
      </c>
      <c r="E923" t="s">
        <v>74</v>
      </c>
      <c r="F923" t="s">
        <v>59</v>
      </c>
      <c r="G923" t="s">
        <v>77</v>
      </c>
      <c r="H923">
        <f>SUMIFS(multi_cap_new_annual_comb!F:F,multi_cap_new_annual_comb!A:A,A923,multi_cap_new_annual_comb!B:B,B923,multi_cap_new_annual_comb!C:C,C923,multi_cap_new_annual_comb!E:E,"average",multi_cap_new_annual_comb!F:F,"&gt;0")*SUMIFS(mi_calc!D:D,mi_calc!A:A,VLOOKUP(C923,mapping!$B$2:$C$18,2,0),mi_calc!B:B,F923,mi_calc!C:C,"average")/1000</f>
        <v>0</v>
      </c>
      <c r="I923">
        <f>SUMIFS(multi_cap_new_annual_comb!G:G,multi_cap_new_annual_comb!A:A,A923,multi_cap_new_annual_comb!B:B,B923,multi_cap_new_annual_comb!C:C,C923,multi_cap_new_annual_comb!E:E,"average",multi_cap_new_annual_comb!G:G,"&gt;0")*SUMIFS(mi_calc!D:D,mi_calc!A:A,VLOOKUP(C923,mapping!$B$2:$C$18,2,0),mi_calc!B:B,F923,mi_calc!C:C,"average")/1000</f>
        <v>0</v>
      </c>
    </row>
    <row r="924" spans="1:9">
      <c r="A924">
        <v>2030</v>
      </c>
      <c r="B924" t="s">
        <v>21</v>
      </c>
      <c r="C924" t="s">
        <v>14</v>
      </c>
      <c r="D924" t="str">
        <f>VLOOKUP(C924,mapping!$B$2:$D$18,3,0)</f>
        <v>-</v>
      </c>
      <c r="E924" t="s">
        <v>74</v>
      </c>
      <c r="F924" t="s">
        <v>55</v>
      </c>
      <c r="G924" t="s">
        <v>77</v>
      </c>
      <c r="H924">
        <f>SUMIFS(multi_cap_new_annual_comb!F:F,multi_cap_new_annual_comb!A:A,A924,multi_cap_new_annual_comb!B:B,B924,multi_cap_new_annual_comb!C:C,C924,multi_cap_new_annual_comb!E:E,"average",multi_cap_new_annual_comb!F:F,"&gt;0")*SUMIFS(mi_calc!D:D,mi_calc!A:A,VLOOKUP(C924,mapping!$B$2:$C$18,2,0),mi_calc!B:B,F924,mi_calc!C:C,"average")/1000</f>
        <v>0</v>
      </c>
      <c r="I924">
        <f>SUMIFS(multi_cap_new_annual_comb!G:G,multi_cap_new_annual_comb!A:A,A924,multi_cap_new_annual_comb!B:B,B924,multi_cap_new_annual_comb!C:C,C924,multi_cap_new_annual_comb!E:E,"average",multi_cap_new_annual_comb!G:G,"&gt;0")*SUMIFS(mi_calc!D:D,mi_calc!A:A,VLOOKUP(C924,mapping!$B$2:$C$18,2,0),mi_calc!B:B,F924,mi_calc!C:C,"average")/1000</f>
        <v>0</v>
      </c>
    </row>
    <row r="925" spans="1:9">
      <c r="A925">
        <v>2030</v>
      </c>
      <c r="B925" t="s">
        <v>21</v>
      </c>
      <c r="C925" t="s">
        <v>14</v>
      </c>
      <c r="D925" t="str">
        <f>VLOOKUP(C925,mapping!$B$2:$D$18,3,0)</f>
        <v>-</v>
      </c>
      <c r="E925" t="s">
        <v>74</v>
      </c>
      <c r="F925" t="s">
        <v>47</v>
      </c>
      <c r="G925" t="s">
        <v>77</v>
      </c>
      <c r="H925">
        <f>SUMIFS(multi_cap_new_annual_comb!F:F,multi_cap_new_annual_comb!A:A,A925,multi_cap_new_annual_comb!B:B,B925,multi_cap_new_annual_comb!C:C,C925,multi_cap_new_annual_comb!E:E,"average",multi_cap_new_annual_comb!F:F,"&gt;0")*SUMIFS(mi_calc!D:D,mi_calc!A:A,VLOOKUP(C925,mapping!$B$2:$C$18,2,0),mi_calc!B:B,F925,mi_calc!C:C,"average")/1000</f>
        <v>0</v>
      </c>
      <c r="I925">
        <f>SUMIFS(multi_cap_new_annual_comb!G:G,multi_cap_new_annual_comb!A:A,A925,multi_cap_new_annual_comb!B:B,B925,multi_cap_new_annual_comb!C:C,C925,multi_cap_new_annual_comb!E:E,"average",multi_cap_new_annual_comb!G:G,"&gt;0")*SUMIFS(mi_calc!D:D,mi_calc!A:A,VLOOKUP(C925,mapping!$B$2:$C$18,2,0),mi_calc!B:B,F925,mi_calc!C:C,"average")/1000</f>
        <v>0</v>
      </c>
    </row>
    <row r="926" spans="1:9">
      <c r="A926">
        <v>2030</v>
      </c>
      <c r="B926" t="s">
        <v>21</v>
      </c>
      <c r="C926" t="s">
        <v>14</v>
      </c>
      <c r="D926" t="str">
        <f>VLOOKUP(C926,mapping!$B$2:$D$18,3,0)</f>
        <v>-</v>
      </c>
      <c r="E926" t="s">
        <v>74</v>
      </c>
      <c r="F926" t="s">
        <v>60</v>
      </c>
      <c r="G926" t="s">
        <v>77</v>
      </c>
      <c r="H926">
        <f>SUMIFS(multi_cap_new_annual_comb!F:F,multi_cap_new_annual_comb!A:A,A926,multi_cap_new_annual_comb!B:B,B926,multi_cap_new_annual_comb!C:C,C926,multi_cap_new_annual_comb!E:E,"average",multi_cap_new_annual_comb!F:F,"&gt;0")*SUMIFS(mi_calc!D:D,mi_calc!A:A,VLOOKUP(C926,mapping!$B$2:$C$18,2,0),mi_calc!B:B,F926,mi_calc!C:C,"average")/1000</f>
        <v>0</v>
      </c>
      <c r="I926">
        <f>SUMIFS(multi_cap_new_annual_comb!G:G,multi_cap_new_annual_comb!A:A,A926,multi_cap_new_annual_comb!B:B,B926,multi_cap_new_annual_comb!C:C,C926,multi_cap_new_annual_comb!E:E,"average",multi_cap_new_annual_comb!G:G,"&gt;0")*SUMIFS(mi_calc!D:D,mi_calc!A:A,VLOOKUP(C926,mapping!$B$2:$C$18,2,0),mi_calc!B:B,F926,mi_calc!C:C,"average")/1000</f>
        <v>0</v>
      </c>
    </row>
    <row r="927" spans="1:9">
      <c r="A927">
        <v>2030</v>
      </c>
      <c r="B927" t="s">
        <v>21</v>
      </c>
      <c r="C927" t="s">
        <v>14</v>
      </c>
      <c r="D927" t="str">
        <f>VLOOKUP(C927,mapping!$B$2:$D$18,3,0)</f>
        <v>-</v>
      </c>
      <c r="E927" t="s">
        <v>74</v>
      </c>
      <c r="F927" t="s">
        <v>48</v>
      </c>
      <c r="G927" t="s">
        <v>77</v>
      </c>
      <c r="H927">
        <f>SUMIFS(multi_cap_new_annual_comb!F:F,multi_cap_new_annual_comb!A:A,A927,multi_cap_new_annual_comb!B:B,B927,multi_cap_new_annual_comb!C:C,C927,multi_cap_new_annual_comb!E:E,"average",multi_cap_new_annual_comb!F:F,"&gt;0")*SUMIFS(mi_calc!D:D,mi_calc!A:A,VLOOKUP(C927,mapping!$B$2:$C$18,2,0),mi_calc!B:B,F927,mi_calc!C:C,"average")/1000</f>
        <v>0</v>
      </c>
      <c r="I927">
        <f>SUMIFS(multi_cap_new_annual_comb!G:G,multi_cap_new_annual_comb!A:A,A927,multi_cap_new_annual_comb!B:B,B927,multi_cap_new_annual_comb!C:C,C927,multi_cap_new_annual_comb!E:E,"average",multi_cap_new_annual_comb!G:G,"&gt;0")*SUMIFS(mi_calc!D:D,mi_calc!A:A,VLOOKUP(C927,mapping!$B$2:$C$18,2,0),mi_calc!B:B,F927,mi_calc!C:C,"average")/1000</f>
        <v>0</v>
      </c>
    </row>
    <row r="928" spans="1:9">
      <c r="A928">
        <v>2030</v>
      </c>
      <c r="B928" t="s">
        <v>21</v>
      </c>
      <c r="C928" t="s">
        <v>14</v>
      </c>
      <c r="D928" t="str">
        <f>VLOOKUP(C928,mapping!$B$2:$D$18,3,0)</f>
        <v>-</v>
      </c>
      <c r="E928" t="s">
        <v>74</v>
      </c>
      <c r="F928" t="s">
        <v>62</v>
      </c>
      <c r="G928" t="s">
        <v>77</v>
      </c>
      <c r="H928">
        <f>SUMIFS(multi_cap_new_annual_comb!F:F,multi_cap_new_annual_comb!A:A,A928,multi_cap_new_annual_comb!B:B,B928,multi_cap_new_annual_comb!C:C,C928,multi_cap_new_annual_comb!E:E,"average",multi_cap_new_annual_comb!F:F,"&gt;0")*SUMIFS(mi_calc!D:D,mi_calc!A:A,VLOOKUP(C928,mapping!$B$2:$C$18,2,0),mi_calc!B:B,F928,mi_calc!C:C,"average")/1000</f>
        <v>0</v>
      </c>
      <c r="I928">
        <f>SUMIFS(multi_cap_new_annual_comb!G:G,multi_cap_new_annual_comb!A:A,A928,multi_cap_new_annual_comb!B:B,B928,multi_cap_new_annual_comb!C:C,C928,multi_cap_new_annual_comb!E:E,"average",multi_cap_new_annual_comb!G:G,"&gt;0")*SUMIFS(mi_calc!D:D,mi_calc!A:A,VLOOKUP(C928,mapping!$B$2:$C$18,2,0),mi_calc!B:B,F928,mi_calc!C:C,"average")/1000</f>
        <v>0</v>
      </c>
    </row>
    <row r="929" spans="1:9">
      <c r="A929">
        <v>2030</v>
      </c>
      <c r="B929" t="s">
        <v>21</v>
      </c>
      <c r="C929" t="s">
        <v>14</v>
      </c>
      <c r="D929" t="str">
        <f>VLOOKUP(C929,mapping!$B$2:$D$18,3,0)</f>
        <v>-</v>
      </c>
      <c r="E929" t="s">
        <v>74</v>
      </c>
      <c r="F929" t="s">
        <v>63</v>
      </c>
      <c r="G929" t="s">
        <v>77</v>
      </c>
      <c r="H929">
        <f>SUMIFS(multi_cap_new_annual_comb!F:F,multi_cap_new_annual_comb!A:A,A929,multi_cap_new_annual_comb!B:B,B929,multi_cap_new_annual_comb!C:C,C929,multi_cap_new_annual_comb!E:E,"average",multi_cap_new_annual_comb!F:F,"&gt;0")*SUMIFS(mi_calc!D:D,mi_calc!A:A,VLOOKUP(C929,mapping!$B$2:$C$18,2,0),mi_calc!B:B,F929,mi_calc!C:C,"average")/1000</f>
        <v>0</v>
      </c>
      <c r="I929">
        <f>SUMIFS(multi_cap_new_annual_comb!G:G,multi_cap_new_annual_comb!A:A,A929,multi_cap_new_annual_comb!B:B,B929,multi_cap_new_annual_comb!C:C,C929,multi_cap_new_annual_comb!E:E,"average",multi_cap_new_annual_comb!G:G,"&gt;0")*SUMIFS(mi_calc!D:D,mi_calc!A:A,VLOOKUP(C929,mapping!$B$2:$C$18,2,0),mi_calc!B:B,F929,mi_calc!C:C,"average")/1000</f>
        <v>0</v>
      </c>
    </row>
    <row r="930" spans="1:9">
      <c r="A930">
        <v>2030</v>
      </c>
      <c r="B930" t="s">
        <v>21</v>
      </c>
      <c r="C930" t="s">
        <v>14</v>
      </c>
      <c r="D930" t="str">
        <f>VLOOKUP(C930,mapping!$B$2:$D$18,3,0)</f>
        <v>-</v>
      </c>
      <c r="E930" t="s">
        <v>74</v>
      </c>
      <c r="F930" t="s">
        <v>45</v>
      </c>
      <c r="G930" t="s">
        <v>77</v>
      </c>
      <c r="H930">
        <f>SUMIFS(multi_cap_new_annual_comb!F:F,multi_cap_new_annual_comb!A:A,A930,multi_cap_new_annual_comb!B:B,B930,multi_cap_new_annual_comb!C:C,C930,multi_cap_new_annual_comb!E:E,"average",multi_cap_new_annual_comb!F:F,"&gt;0")*SUMIFS(mi_calc!D:D,mi_calc!A:A,VLOOKUP(C930,mapping!$B$2:$C$18,2,0),mi_calc!B:B,F930,mi_calc!C:C,"average")/1000</f>
        <v>0</v>
      </c>
      <c r="I930">
        <f>SUMIFS(multi_cap_new_annual_comb!G:G,multi_cap_new_annual_comb!A:A,A930,multi_cap_new_annual_comb!B:B,B930,multi_cap_new_annual_comb!C:C,C930,multi_cap_new_annual_comb!E:E,"average",multi_cap_new_annual_comb!G:G,"&gt;0")*SUMIFS(mi_calc!D:D,mi_calc!A:A,VLOOKUP(C930,mapping!$B$2:$C$18,2,0),mi_calc!B:B,F930,mi_calc!C:C,"average")/1000</f>
        <v>0</v>
      </c>
    </row>
    <row r="931" spans="1:9">
      <c r="A931">
        <v>2030</v>
      </c>
      <c r="B931" t="s">
        <v>21</v>
      </c>
      <c r="C931" t="s">
        <v>14</v>
      </c>
      <c r="D931" t="str">
        <f>VLOOKUP(C931,mapping!$B$2:$D$18,3,0)</f>
        <v>-</v>
      </c>
      <c r="E931" t="s">
        <v>74</v>
      </c>
      <c r="F931" t="s">
        <v>58</v>
      </c>
      <c r="G931" t="s">
        <v>77</v>
      </c>
      <c r="H931">
        <f>SUMIFS(multi_cap_new_annual_comb!F:F,multi_cap_new_annual_comb!A:A,A931,multi_cap_new_annual_comb!B:B,B931,multi_cap_new_annual_comb!C:C,C931,multi_cap_new_annual_comb!E:E,"average",multi_cap_new_annual_comb!F:F,"&gt;0")*SUMIFS(mi_calc!D:D,mi_calc!A:A,VLOOKUP(C931,mapping!$B$2:$C$18,2,0),mi_calc!B:B,F931,mi_calc!C:C,"average")/1000</f>
        <v>0</v>
      </c>
      <c r="I931">
        <f>SUMIFS(multi_cap_new_annual_comb!G:G,multi_cap_new_annual_comb!A:A,A931,multi_cap_new_annual_comb!B:B,B931,multi_cap_new_annual_comb!C:C,C931,multi_cap_new_annual_comb!E:E,"average",multi_cap_new_annual_comb!G:G,"&gt;0")*SUMIFS(mi_calc!D:D,mi_calc!A:A,VLOOKUP(C931,mapping!$B$2:$C$18,2,0),mi_calc!B:B,F931,mi_calc!C:C,"average")/1000</f>
        <v>0</v>
      </c>
    </row>
    <row r="932" spans="1:9">
      <c r="A932">
        <v>2030</v>
      </c>
      <c r="B932" t="s">
        <v>21</v>
      </c>
      <c r="C932" t="s">
        <v>14</v>
      </c>
      <c r="D932" t="str">
        <f>VLOOKUP(C932,mapping!$B$2:$D$18,3,0)</f>
        <v>-</v>
      </c>
      <c r="E932" t="s">
        <v>74</v>
      </c>
      <c r="F932" t="s">
        <v>53</v>
      </c>
      <c r="G932" t="s">
        <v>77</v>
      </c>
      <c r="H932">
        <f>SUMIFS(multi_cap_new_annual_comb!F:F,multi_cap_new_annual_comb!A:A,A932,multi_cap_new_annual_comb!B:B,B932,multi_cap_new_annual_comb!C:C,C932,multi_cap_new_annual_comb!E:E,"average",multi_cap_new_annual_comb!F:F,"&gt;0")*SUMIFS(mi_calc!D:D,mi_calc!A:A,VLOOKUP(C932,mapping!$B$2:$C$18,2,0),mi_calc!B:B,F932,mi_calc!C:C,"average")/1000</f>
        <v>0</v>
      </c>
      <c r="I932">
        <f>SUMIFS(multi_cap_new_annual_comb!G:G,multi_cap_new_annual_comb!A:A,A932,multi_cap_new_annual_comb!B:B,B932,multi_cap_new_annual_comb!C:C,C932,multi_cap_new_annual_comb!E:E,"average",multi_cap_new_annual_comb!G:G,"&gt;0")*SUMIFS(mi_calc!D:D,mi_calc!A:A,VLOOKUP(C932,mapping!$B$2:$C$18,2,0),mi_calc!B:B,F932,mi_calc!C:C,"average")/1000</f>
        <v>0</v>
      </c>
    </row>
    <row r="933" spans="1:9">
      <c r="A933">
        <v>2030</v>
      </c>
      <c r="B933" t="s">
        <v>21</v>
      </c>
      <c r="C933" t="s">
        <v>14</v>
      </c>
      <c r="D933" t="str">
        <f>VLOOKUP(C933,mapping!$B$2:$D$18,3,0)</f>
        <v>-</v>
      </c>
      <c r="E933" t="s">
        <v>74</v>
      </c>
      <c r="F933" t="s">
        <v>64</v>
      </c>
      <c r="G933" t="s">
        <v>77</v>
      </c>
      <c r="H933">
        <f>SUMIFS(multi_cap_new_annual_comb!F:F,multi_cap_new_annual_comb!A:A,A933,multi_cap_new_annual_comb!B:B,B933,multi_cap_new_annual_comb!C:C,C933,multi_cap_new_annual_comb!E:E,"average",multi_cap_new_annual_comb!F:F,"&gt;0")*SUMIFS(mi_calc!D:D,mi_calc!A:A,VLOOKUP(C933,mapping!$B$2:$C$18,2,0),mi_calc!B:B,F933,mi_calc!C:C,"average")/1000</f>
        <v>0</v>
      </c>
      <c r="I933">
        <f>SUMIFS(multi_cap_new_annual_comb!G:G,multi_cap_new_annual_comb!A:A,A933,multi_cap_new_annual_comb!B:B,B933,multi_cap_new_annual_comb!C:C,C933,multi_cap_new_annual_comb!E:E,"average",multi_cap_new_annual_comb!G:G,"&gt;0")*SUMIFS(mi_calc!D:D,mi_calc!A:A,VLOOKUP(C933,mapping!$B$2:$C$18,2,0),mi_calc!B:B,F933,mi_calc!C:C,"average")/1000</f>
        <v>0</v>
      </c>
    </row>
    <row r="934" spans="1:9">
      <c r="A934">
        <v>2030</v>
      </c>
      <c r="B934" t="s">
        <v>21</v>
      </c>
      <c r="C934" t="s">
        <v>14</v>
      </c>
      <c r="D934" t="str">
        <f>VLOOKUP(C934,mapping!$B$2:$D$18,3,0)</f>
        <v>-</v>
      </c>
      <c r="E934" t="s">
        <v>74</v>
      </c>
      <c r="F934" t="s">
        <v>49</v>
      </c>
      <c r="G934" t="s">
        <v>77</v>
      </c>
      <c r="H934">
        <f>SUMIFS(multi_cap_new_annual_comb!F:F,multi_cap_new_annual_comb!A:A,A934,multi_cap_new_annual_comb!B:B,B934,multi_cap_new_annual_comb!C:C,C934,multi_cap_new_annual_comb!E:E,"average",multi_cap_new_annual_comb!F:F,"&gt;0")*SUMIFS(mi_calc!D:D,mi_calc!A:A,VLOOKUP(C934,mapping!$B$2:$C$18,2,0),mi_calc!B:B,F934,mi_calc!C:C,"average")/1000</f>
        <v>0</v>
      </c>
      <c r="I934">
        <f>SUMIFS(multi_cap_new_annual_comb!G:G,multi_cap_new_annual_comb!A:A,A934,multi_cap_new_annual_comb!B:B,B934,multi_cap_new_annual_comb!C:C,C934,multi_cap_new_annual_comb!E:E,"average",multi_cap_new_annual_comb!G:G,"&gt;0")*SUMIFS(mi_calc!D:D,mi_calc!A:A,VLOOKUP(C934,mapping!$B$2:$C$18,2,0),mi_calc!B:B,F934,mi_calc!C:C,"average")/1000</f>
        <v>0</v>
      </c>
    </row>
    <row r="935" spans="1:9">
      <c r="A935">
        <v>2030</v>
      </c>
      <c r="B935" t="s">
        <v>21</v>
      </c>
      <c r="C935" t="s">
        <v>14</v>
      </c>
      <c r="D935" t="str">
        <f>VLOOKUP(C935,mapping!$B$2:$D$18,3,0)</f>
        <v>-</v>
      </c>
      <c r="E935" t="s">
        <v>74</v>
      </c>
      <c r="F935" t="s">
        <v>65</v>
      </c>
      <c r="G935" t="s">
        <v>77</v>
      </c>
      <c r="H935">
        <f>SUMIFS(multi_cap_new_annual_comb!F:F,multi_cap_new_annual_comb!A:A,A935,multi_cap_new_annual_comb!B:B,B935,multi_cap_new_annual_comb!C:C,C935,multi_cap_new_annual_comb!E:E,"average",multi_cap_new_annual_comb!F:F,"&gt;0")*SUMIFS(mi_calc!D:D,mi_calc!A:A,VLOOKUP(C935,mapping!$B$2:$C$18,2,0),mi_calc!B:B,F935,mi_calc!C:C,"average")/1000</f>
        <v>0</v>
      </c>
      <c r="I935">
        <f>SUMIFS(multi_cap_new_annual_comb!G:G,multi_cap_new_annual_comb!A:A,A935,multi_cap_new_annual_comb!B:B,B935,multi_cap_new_annual_comb!C:C,C935,multi_cap_new_annual_comb!E:E,"average",multi_cap_new_annual_comb!G:G,"&gt;0")*SUMIFS(mi_calc!D:D,mi_calc!A:A,VLOOKUP(C935,mapping!$B$2:$C$18,2,0),mi_calc!B:B,F935,mi_calc!C:C,"average")/1000</f>
        <v>0</v>
      </c>
    </row>
    <row r="936" spans="1:9">
      <c r="A936">
        <v>2030</v>
      </c>
      <c r="B936" t="s">
        <v>21</v>
      </c>
      <c r="C936" t="s">
        <v>14</v>
      </c>
      <c r="D936" t="str">
        <f>VLOOKUP(C936,mapping!$B$2:$D$18,3,0)</f>
        <v>-</v>
      </c>
      <c r="E936" t="s">
        <v>74</v>
      </c>
      <c r="F936" t="s">
        <v>68</v>
      </c>
      <c r="G936" t="s">
        <v>77</v>
      </c>
      <c r="H936">
        <f>SUMIFS(multi_cap_new_annual_comb!F:F,multi_cap_new_annual_comb!A:A,A936,multi_cap_new_annual_comb!B:B,B936,multi_cap_new_annual_comb!C:C,C936,multi_cap_new_annual_comb!E:E,"average",multi_cap_new_annual_comb!F:F,"&gt;0")*SUMIFS(mi_calc!D:D,mi_calc!A:A,VLOOKUP(C936,mapping!$B$2:$C$18,2,0),mi_calc!B:B,F936,mi_calc!C:C,"average")/1000</f>
        <v>0</v>
      </c>
      <c r="I936">
        <f>SUMIFS(multi_cap_new_annual_comb!G:G,multi_cap_new_annual_comb!A:A,A936,multi_cap_new_annual_comb!B:B,B936,multi_cap_new_annual_comb!C:C,C936,multi_cap_new_annual_comb!E:E,"average",multi_cap_new_annual_comb!G:G,"&gt;0")*SUMIFS(mi_calc!D:D,mi_calc!A:A,VLOOKUP(C936,mapping!$B$2:$C$18,2,0),mi_calc!B:B,F936,mi_calc!C:C,"average")/1000</f>
        <v>0</v>
      </c>
    </row>
    <row r="937" spans="1:9">
      <c r="A937">
        <v>2030</v>
      </c>
      <c r="B937" t="s">
        <v>21</v>
      </c>
      <c r="C937" t="s">
        <v>14</v>
      </c>
      <c r="D937" t="str">
        <f>VLOOKUP(C937,mapping!$B$2:$D$18,3,0)</f>
        <v>-</v>
      </c>
      <c r="E937" t="s">
        <v>74</v>
      </c>
      <c r="F937" t="s">
        <v>57</v>
      </c>
      <c r="G937" t="s">
        <v>77</v>
      </c>
      <c r="H937">
        <f>SUMIFS(multi_cap_new_annual_comb!F:F,multi_cap_new_annual_comb!A:A,A937,multi_cap_new_annual_comb!B:B,B937,multi_cap_new_annual_comb!C:C,C937,multi_cap_new_annual_comb!E:E,"average",multi_cap_new_annual_comb!F:F,"&gt;0")*SUMIFS(mi_calc!D:D,mi_calc!A:A,VLOOKUP(C937,mapping!$B$2:$C$18,2,0),mi_calc!B:B,F937,mi_calc!C:C,"average")/1000</f>
        <v>0</v>
      </c>
      <c r="I937">
        <f>SUMIFS(multi_cap_new_annual_comb!G:G,multi_cap_new_annual_comb!A:A,A937,multi_cap_new_annual_comb!B:B,B937,multi_cap_new_annual_comb!C:C,C937,multi_cap_new_annual_comb!E:E,"average",multi_cap_new_annual_comb!G:G,"&gt;0")*SUMIFS(mi_calc!D:D,mi_calc!A:A,VLOOKUP(C937,mapping!$B$2:$C$18,2,0),mi_calc!B:B,F937,mi_calc!C:C,"average")/1000</f>
        <v>0</v>
      </c>
    </row>
    <row r="938" spans="1:9">
      <c r="A938">
        <v>2030</v>
      </c>
      <c r="B938" t="s">
        <v>33</v>
      </c>
      <c r="C938" t="s">
        <v>14</v>
      </c>
      <c r="D938" t="str">
        <f>VLOOKUP(C938,mapping!$B$2:$D$18,3,0)</f>
        <v>-</v>
      </c>
      <c r="E938" t="s">
        <v>74</v>
      </c>
      <c r="F938" t="s">
        <v>51</v>
      </c>
      <c r="G938" t="s">
        <v>77</v>
      </c>
      <c r="H938">
        <f>SUMIFS(multi_cap_new_annual_comb!F:F,multi_cap_new_annual_comb!A:A,A938,multi_cap_new_annual_comb!B:B,B938,multi_cap_new_annual_comb!C:C,C938,multi_cap_new_annual_comb!E:E,"average",multi_cap_new_annual_comb!F:F,"&gt;0")*SUMIFS(mi_calc!D:D,mi_calc!A:A,VLOOKUP(C938,mapping!$B$2:$C$18,2,0),mi_calc!B:B,F938,mi_calc!C:C,"average")/1000</f>
        <v>0</v>
      </c>
      <c r="I938">
        <f>SUMIFS(multi_cap_new_annual_comb!G:G,multi_cap_new_annual_comb!A:A,A938,multi_cap_new_annual_comb!B:B,B938,multi_cap_new_annual_comb!C:C,C938,multi_cap_new_annual_comb!E:E,"average",multi_cap_new_annual_comb!G:G,"&gt;0")*SUMIFS(mi_calc!D:D,mi_calc!A:A,VLOOKUP(C938,mapping!$B$2:$C$18,2,0),mi_calc!B:B,F938,mi_calc!C:C,"average")/1000</f>
        <v>0</v>
      </c>
    </row>
    <row r="939" spans="1:9">
      <c r="A939">
        <v>2030</v>
      </c>
      <c r="B939" t="s">
        <v>33</v>
      </c>
      <c r="C939" t="s">
        <v>14</v>
      </c>
      <c r="D939" t="str">
        <f>VLOOKUP(C939,mapping!$B$2:$D$18,3,0)</f>
        <v>-</v>
      </c>
      <c r="E939" t="s">
        <v>74</v>
      </c>
      <c r="F939" t="s">
        <v>66</v>
      </c>
      <c r="G939" t="s">
        <v>77</v>
      </c>
      <c r="H939">
        <f>SUMIFS(multi_cap_new_annual_comb!F:F,multi_cap_new_annual_comb!A:A,A939,multi_cap_new_annual_comb!B:B,B939,multi_cap_new_annual_comb!C:C,C939,multi_cap_new_annual_comb!E:E,"average",multi_cap_new_annual_comb!F:F,"&gt;0")*SUMIFS(mi_calc!D:D,mi_calc!A:A,VLOOKUP(C939,mapping!$B$2:$C$18,2,0),mi_calc!B:B,F939,mi_calc!C:C,"average")/1000</f>
        <v>0</v>
      </c>
      <c r="I939">
        <f>SUMIFS(multi_cap_new_annual_comb!G:G,multi_cap_new_annual_comb!A:A,A939,multi_cap_new_annual_comb!B:B,B939,multi_cap_new_annual_comb!C:C,C939,multi_cap_new_annual_comb!E:E,"average",multi_cap_new_annual_comb!G:G,"&gt;0")*SUMIFS(mi_calc!D:D,mi_calc!A:A,VLOOKUP(C939,mapping!$B$2:$C$18,2,0),mi_calc!B:B,F939,mi_calc!C:C,"average")/1000</f>
        <v>0</v>
      </c>
    </row>
    <row r="940" spans="1:9">
      <c r="A940">
        <v>2030</v>
      </c>
      <c r="B940" t="s">
        <v>33</v>
      </c>
      <c r="C940" t="s">
        <v>14</v>
      </c>
      <c r="D940" t="str">
        <f>VLOOKUP(C940,mapping!$B$2:$D$18,3,0)</f>
        <v>-</v>
      </c>
      <c r="E940" t="s">
        <v>74</v>
      </c>
      <c r="F940" t="s">
        <v>54</v>
      </c>
      <c r="G940" t="s">
        <v>77</v>
      </c>
      <c r="H940">
        <f>SUMIFS(multi_cap_new_annual_comb!F:F,multi_cap_new_annual_comb!A:A,A940,multi_cap_new_annual_comb!B:B,B940,multi_cap_new_annual_comb!C:C,C940,multi_cap_new_annual_comb!E:E,"average",multi_cap_new_annual_comb!F:F,"&gt;0")*SUMIFS(mi_calc!D:D,mi_calc!A:A,VLOOKUP(C940,mapping!$B$2:$C$18,2,0),mi_calc!B:B,F940,mi_calc!C:C,"average")/1000</f>
        <v>0</v>
      </c>
      <c r="I940">
        <f>SUMIFS(multi_cap_new_annual_comb!G:G,multi_cap_new_annual_comb!A:A,A940,multi_cap_new_annual_comb!B:B,B940,multi_cap_new_annual_comb!C:C,C940,multi_cap_new_annual_comb!E:E,"average",multi_cap_new_annual_comb!G:G,"&gt;0")*SUMIFS(mi_calc!D:D,mi_calc!A:A,VLOOKUP(C940,mapping!$B$2:$C$18,2,0),mi_calc!B:B,F940,mi_calc!C:C,"average")/1000</f>
        <v>0</v>
      </c>
    </row>
    <row r="941" spans="1:9">
      <c r="A941">
        <v>2030</v>
      </c>
      <c r="B941" t="s">
        <v>33</v>
      </c>
      <c r="C941" t="s">
        <v>14</v>
      </c>
      <c r="D941" t="str">
        <f>VLOOKUP(C941,mapping!$B$2:$D$18,3,0)</f>
        <v>-</v>
      </c>
      <c r="E941" t="s">
        <v>74</v>
      </c>
      <c r="F941" t="s">
        <v>46</v>
      </c>
      <c r="G941" t="s">
        <v>77</v>
      </c>
      <c r="H941">
        <f>SUMIFS(multi_cap_new_annual_comb!F:F,multi_cap_new_annual_comb!A:A,A941,multi_cap_new_annual_comb!B:B,B941,multi_cap_new_annual_comb!C:C,C941,multi_cap_new_annual_comb!E:E,"average",multi_cap_new_annual_comb!F:F,"&gt;0")*SUMIFS(mi_calc!D:D,mi_calc!A:A,VLOOKUP(C941,mapping!$B$2:$C$18,2,0),mi_calc!B:B,F941,mi_calc!C:C,"average")/1000</f>
        <v>0</v>
      </c>
      <c r="I941">
        <f>SUMIFS(multi_cap_new_annual_comb!G:G,multi_cap_new_annual_comb!A:A,A941,multi_cap_new_annual_comb!B:B,B941,multi_cap_new_annual_comb!C:C,C941,multi_cap_new_annual_comb!E:E,"average",multi_cap_new_annual_comb!G:G,"&gt;0")*SUMIFS(mi_calc!D:D,mi_calc!A:A,VLOOKUP(C941,mapping!$B$2:$C$18,2,0),mi_calc!B:B,F941,mi_calc!C:C,"average")/1000</f>
        <v>0</v>
      </c>
    </row>
    <row r="942" spans="1:9">
      <c r="A942">
        <v>2030</v>
      </c>
      <c r="B942" t="s">
        <v>33</v>
      </c>
      <c r="C942" t="s">
        <v>14</v>
      </c>
      <c r="D942" t="str">
        <f>VLOOKUP(C942,mapping!$B$2:$D$18,3,0)</f>
        <v>-</v>
      </c>
      <c r="E942" t="s">
        <v>74</v>
      </c>
      <c r="F942" t="s">
        <v>50</v>
      </c>
      <c r="G942" t="s">
        <v>77</v>
      </c>
      <c r="H942">
        <f>SUMIFS(multi_cap_new_annual_comb!F:F,multi_cap_new_annual_comb!A:A,A942,multi_cap_new_annual_comb!B:B,B942,multi_cap_new_annual_comb!C:C,C942,multi_cap_new_annual_comb!E:E,"average",multi_cap_new_annual_comb!F:F,"&gt;0")*SUMIFS(mi_calc!D:D,mi_calc!A:A,VLOOKUP(C942,mapping!$B$2:$C$18,2,0),mi_calc!B:B,F942,mi_calc!C:C,"average")/1000</f>
        <v>0</v>
      </c>
      <c r="I942">
        <f>SUMIFS(multi_cap_new_annual_comb!G:G,multi_cap_new_annual_comb!A:A,A942,multi_cap_new_annual_comb!B:B,B942,multi_cap_new_annual_comb!C:C,C942,multi_cap_new_annual_comb!E:E,"average",multi_cap_new_annual_comb!G:G,"&gt;0")*SUMIFS(mi_calc!D:D,mi_calc!A:A,VLOOKUP(C942,mapping!$B$2:$C$18,2,0),mi_calc!B:B,F942,mi_calc!C:C,"average")/1000</f>
        <v>0</v>
      </c>
    </row>
    <row r="943" spans="1:9">
      <c r="A943">
        <v>2030</v>
      </c>
      <c r="B943" t="s">
        <v>33</v>
      </c>
      <c r="C943" t="s">
        <v>14</v>
      </c>
      <c r="D943" t="str">
        <f>VLOOKUP(C943,mapping!$B$2:$D$18,3,0)</f>
        <v>-</v>
      </c>
      <c r="E943" t="s">
        <v>74</v>
      </c>
      <c r="F943" t="s">
        <v>61</v>
      </c>
      <c r="G943" t="s">
        <v>77</v>
      </c>
      <c r="H943">
        <f>SUMIFS(multi_cap_new_annual_comb!F:F,multi_cap_new_annual_comb!A:A,A943,multi_cap_new_annual_comb!B:B,B943,multi_cap_new_annual_comb!C:C,C943,multi_cap_new_annual_comb!E:E,"average",multi_cap_new_annual_comb!F:F,"&gt;0")*SUMIFS(mi_calc!D:D,mi_calc!A:A,VLOOKUP(C943,mapping!$B$2:$C$18,2,0),mi_calc!B:B,F943,mi_calc!C:C,"average")/1000</f>
        <v>0</v>
      </c>
      <c r="I943">
        <f>SUMIFS(multi_cap_new_annual_comb!G:G,multi_cap_new_annual_comb!A:A,A943,multi_cap_new_annual_comb!B:B,B943,multi_cap_new_annual_comb!C:C,C943,multi_cap_new_annual_comb!E:E,"average",multi_cap_new_annual_comb!G:G,"&gt;0")*SUMIFS(mi_calc!D:D,mi_calc!A:A,VLOOKUP(C943,mapping!$B$2:$C$18,2,0),mi_calc!B:B,F943,mi_calc!C:C,"average")/1000</f>
        <v>0</v>
      </c>
    </row>
    <row r="944" spans="1:9">
      <c r="A944">
        <v>2030</v>
      </c>
      <c r="B944" t="s">
        <v>33</v>
      </c>
      <c r="C944" t="s">
        <v>14</v>
      </c>
      <c r="D944" t="str">
        <f>VLOOKUP(C944,mapping!$B$2:$D$18,3,0)</f>
        <v>-</v>
      </c>
      <c r="E944" t="s">
        <v>74</v>
      </c>
      <c r="F944" t="s">
        <v>67</v>
      </c>
      <c r="G944" t="s">
        <v>77</v>
      </c>
      <c r="H944">
        <f>SUMIFS(multi_cap_new_annual_comb!F:F,multi_cap_new_annual_comb!A:A,A944,multi_cap_new_annual_comb!B:B,B944,multi_cap_new_annual_comb!C:C,C944,multi_cap_new_annual_comb!E:E,"average",multi_cap_new_annual_comb!F:F,"&gt;0")*SUMIFS(mi_calc!D:D,mi_calc!A:A,VLOOKUP(C944,mapping!$B$2:$C$18,2,0),mi_calc!B:B,F944,mi_calc!C:C,"average")/1000</f>
        <v>0</v>
      </c>
      <c r="I944">
        <f>SUMIFS(multi_cap_new_annual_comb!G:G,multi_cap_new_annual_comb!A:A,A944,multi_cap_new_annual_comb!B:B,B944,multi_cap_new_annual_comb!C:C,C944,multi_cap_new_annual_comb!E:E,"average",multi_cap_new_annual_comb!G:G,"&gt;0")*SUMIFS(mi_calc!D:D,mi_calc!A:A,VLOOKUP(C944,mapping!$B$2:$C$18,2,0),mi_calc!B:B,F944,mi_calc!C:C,"average")/1000</f>
        <v>0</v>
      </c>
    </row>
    <row r="945" spans="1:9">
      <c r="A945">
        <v>2030</v>
      </c>
      <c r="B945" t="s">
        <v>33</v>
      </c>
      <c r="C945" t="s">
        <v>14</v>
      </c>
      <c r="D945" t="str">
        <f>VLOOKUP(C945,mapping!$B$2:$D$18,3,0)</f>
        <v>-</v>
      </c>
      <c r="E945" t="s">
        <v>74</v>
      </c>
      <c r="F945" t="s">
        <v>52</v>
      </c>
      <c r="G945" t="s">
        <v>77</v>
      </c>
      <c r="H945">
        <f>SUMIFS(multi_cap_new_annual_comb!F:F,multi_cap_new_annual_comb!A:A,A945,multi_cap_new_annual_comb!B:B,B945,multi_cap_new_annual_comb!C:C,C945,multi_cap_new_annual_comb!E:E,"average",multi_cap_new_annual_comb!F:F,"&gt;0")*SUMIFS(mi_calc!D:D,mi_calc!A:A,VLOOKUP(C945,mapping!$B$2:$C$18,2,0),mi_calc!B:B,F945,mi_calc!C:C,"average")/1000</f>
        <v>0</v>
      </c>
      <c r="I945">
        <f>SUMIFS(multi_cap_new_annual_comb!G:G,multi_cap_new_annual_comb!A:A,A945,multi_cap_new_annual_comb!B:B,B945,multi_cap_new_annual_comb!C:C,C945,multi_cap_new_annual_comb!E:E,"average",multi_cap_new_annual_comb!G:G,"&gt;0")*SUMIFS(mi_calc!D:D,mi_calc!A:A,VLOOKUP(C945,mapping!$B$2:$C$18,2,0),mi_calc!B:B,F945,mi_calc!C:C,"average")/1000</f>
        <v>0</v>
      </c>
    </row>
    <row r="946" spans="1:9">
      <c r="A946">
        <v>2030</v>
      </c>
      <c r="B946" t="s">
        <v>33</v>
      </c>
      <c r="C946" t="s">
        <v>14</v>
      </c>
      <c r="D946" t="str">
        <f>VLOOKUP(C946,mapping!$B$2:$D$18,3,0)</f>
        <v>-</v>
      </c>
      <c r="E946" t="s">
        <v>74</v>
      </c>
      <c r="F946" t="s">
        <v>56</v>
      </c>
      <c r="G946" t="s">
        <v>77</v>
      </c>
      <c r="H946">
        <f>SUMIFS(multi_cap_new_annual_comb!F:F,multi_cap_new_annual_comb!A:A,A946,multi_cap_new_annual_comb!B:B,B946,multi_cap_new_annual_comb!C:C,C946,multi_cap_new_annual_comb!E:E,"average",multi_cap_new_annual_comb!F:F,"&gt;0")*SUMIFS(mi_calc!D:D,mi_calc!A:A,VLOOKUP(C946,mapping!$B$2:$C$18,2,0),mi_calc!B:B,F946,mi_calc!C:C,"average")/1000</f>
        <v>0</v>
      </c>
      <c r="I946">
        <f>SUMIFS(multi_cap_new_annual_comb!G:G,multi_cap_new_annual_comb!A:A,A946,multi_cap_new_annual_comb!B:B,B946,multi_cap_new_annual_comb!C:C,C946,multi_cap_new_annual_comb!E:E,"average",multi_cap_new_annual_comb!G:G,"&gt;0")*SUMIFS(mi_calc!D:D,mi_calc!A:A,VLOOKUP(C946,mapping!$B$2:$C$18,2,0),mi_calc!B:B,F946,mi_calc!C:C,"average")/1000</f>
        <v>0</v>
      </c>
    </row>
    <row r="947" spans="1:9">
      <c r="A947">
        <v>2030</v>
      </c>
      <c r="B947" t="s">
        <v>33</v>
      </c>
      <c r="C947" t="s">
        <v>14</v>
      </c>
      <c r="D947" t="str">
        <f>VLOOKUP(C947,mapping!$B$2:$D$18,3,0)</f>
        <v>-</v>
      </c>
      <c r="E947" t="s">
        <v>74</v>
      </c>
      <c r="F947" t="s">
        <v>59</v>
      </c>
      <c r="G947" t="s">
        <v>77</v>
      </c>
      <c r="H947">
        <f>SUMIFS(multi_cap_new_annual_comb!F:F,multi_cap_new_annual_comb!A:A,A947,multi_cap_new_annual_comb!B:B,B947,multi_cap_new_annual_comb!C:C,C947,multi_cap_new_annual_comb!E:E,"average",multi_cap_new_annual_comb!F:F,"&gt;0")*SUMIFS(mi_calc!D:D,mi_calc!A:A,VLOOKUP(C947,mapping!$B$2:$C$18,2,0),mi_calc!B:B,F947,mi_calc!C:C,"average")/1000</f>
        <v>0</v>
      </c>
      <c r="I947">
        <f>SUMIFS(multi_cap_new_annual_comb!G:G,multi_cap_new_annual_comb!A:A,A947,multi_cap_new_annual_comb!B:B,B947,multi_cap_new_annual_comb!C:C,C947,multi_cap_new_annual_comb!E:E,"average",multi_cap_new_annual_comb!G:G,"&gt;0")*SUMIFS(mi_calc!D:D,mi_calc!A:A,VLOOKUP(C947,mapping!$B$2:$C$18,2,0),mi_calc!B:B,F947,mi_calc!C:C,"average")/1000</f>
        <v>0</v>
      </c>
    </row>
    <row r="948" spans="1:9">
      <c r="A948">
        <v>2030</v>
      </c>
      <c r="B948" t="s">
        <v>33</v>
      </c>
      <c r="C948" t="s">
        <v>14</v>
      </c>
      <c r="D948" t="str">
        <f>VLOOKUP(C948,mapping!$B$2:$D$18,3,0)</f>
        <v>-</v>
      </c>
      <c r="E948" t="s">
        <v>74</v>
      </c>
      <c r="F948" t="s">
        <v>55</v>
      </c>
      <c r="G948" t="s">
        <v>77</v>
      </c>
      <c r="H948">
        <f>SUMIFS(multi_cap_new_annual_comb!F:F,multi_cap_new_annual_comb!A:A,A948,multi_cap_new_annual_comb!B:B,B948,multi_cap_new_annual_comb!C:C,C948,multi_cap_new_annual_comb!E:E,"average",multi_cap_new_annual_comb!F:F,"&gt;0")*SUMIFS(mi_calc!D:D,mi_calc!A:A,VLOOKUP(C948,mapping!$B$2:$C$18,2,0),mi_calc!B:B,F948,mi_calc!C:C,"average")/1000</f>
        <v>0</v>
      </c>
      <c r="I948">
        <f>SUMIFS(multi_cap_new_annual_comb!G:G,multi_cap_new_annual_comb!A:A,A948,multi_cap_new_annual_comb!B:B,B948,multi_cap_new_annual_comb!C:C,C948,multi_cap_new_annual_comb!E:E,"average",multi_cap_new_annual_comb!G:G,"&gt;0")*SUMIFS(mi_calc!D:D,mi_calc!A:A,VLOOKUP(C948,mapping!$B$2:$C$18,2,0),mi_calc!B:B,F948,mi_calc!C:C,"average")/1000</f>
        <v>0</v>
      </c>
    </row>
    <row r="949" spans="1:9">
      <c r="A949">
        <v>2030</v>
      </c>
      <c r="B949" t="s">
        <v>33</v>
      </c>
      <c r="C949" t="s">
        <v>14</v>
      </c>
      <c r="D949" t="str">
        <f>VLOOKUP(C949,mapping!$B$2:$D$18,3,0)</f>
        <v>-</v>
      </c>
      <c r="E949" t="s">
        <v>74</v>
      </c>
      <c r="F949" t="s">
        <v>47</v>
      </c>
      <c r="G949" t="s">
        <v>77</v>
      </c>
      <c r="H949">
        <f>SUMIFS(multi_cap_new_annual_comb!F:F,multi_cap_new_annual_comb!A:A,A949,multi_cap_new_annual_comb!B:B,B949,multi_cap_new_annual_comb!C:C,C949,multi_cap_new_annual_comb!E:E,"average",multi_cap_new_annual_comb!F:F,"&gt;0")*SUMIFS(mi_calc!D:D,mi_calc!A:A,VLOOKUP(C949,mapping!$B$2:$C$18,2,0),mi_calc!B:B,F949,mi_calc!C:C,"average")/1000</f>
        <v>0</v>
      </c>
      <c r="I949">
        <f>SUMIFS(multi_cap_new_annual_comb!G:G,multi_cap_new_annual_comb!A:A,A949,multi_cap_new_annual_comb!B:B,B949,multi_cap_new_annual_comb!C:C,C949,multi_cap_new_annual_comb!E:E,"average",multi_cap_new_annual_comb!G:G,"&gt;0")*SUMIFS(mi_calc!D:D,mi_calc!A:A,VLOOKUP(C949,mapping!$B$2:$C$18,2,0),mi_calc!B:B,F949,mi_calc!C:C,"average")/1000</f>
        <v>0</v>
      </c>
    </row>
    <row r="950" spans="1:9">
      <c r="A950">
        <v>2030</v>
      </c>
      <c r="B950" t="s">
        <v>33</v>
      </c>
      <c r="C950" t="s">
        <v>14</v>
      </c>
      <c r="D950" t="str">
        <f>VLOOKUP(C950,mapping!$B$2:$D$18,3,0)</f>
        <v>-</v>
      </c>
      <c r="E950" t="s">
        <v>74</v>
      </c>
      <c r="F950" t="s">
        <v>60</v>
      </c>
      <c r="G950" t="s">
        <v>77</v>
      </c>
      <c r="H950">
        <f>SUMIFS(multi_cap_new_annual_comb!F:F,multi_cap_new_annual_comb!A:A,A950,multi_cap_new_annual_comb!B:B,B950,multi_cap_new_annual_comb!C:C,C950,multi_cap_new_annual_comb!E:E,"average",multi_cap_new_annual_comb!F:F,"&gt;0")*SUMIFS(mi_calc!D:D,mi_calc!A:A,VLOOKUP(C950,mapping!$B$2:$C$18,2,0),mi_calc!B:B,F950,mi_calc!C:C,"average")/1000</f>
        <v>0</v>
      </c>
      <c r="I950">
        <f>SUMIFS(multi_cap_new_annual_comb!G:G,multi_cap_new_annual_comb!A:A,A950,multi_cap_new_annual_comb!B:B,B950,multi_cap_new_annual_comb!C:C,C950,multi_cap_new_annual_comb!E:E,"average",multi_cap_new_annual_comb!G:G,"&gt;0")*SUMIFS(mi_calc!D:D,mi_calc!A:A,VLOOKUP(C950,mapping!$B$2:$C$18,2,0),mi_calc!B:B,F950,mi_calc!C:C,"average")/1000</f>
        <v>0</v>
      </c>
    </row>
    <row r="951" spans="1:9">
      <c r="A951">
        <v>2030</v>
      </c>
      <c r="B951" t="s">
        <v>33</v>
      </c>
      <c r="C951" t="s">
        <v>14</v>
      </c>
      <c r="D951" t="str">
        <f>VLOOKUP(C951,mapping!$B$2:$D$18,3,0)</f>
        <v>-</v>
      </c>
      <c r="E951" t="s">
        <v>74</v>
      </c>
      <c r="F951" t="s">
        <v>48</v>
      </c>
      <c r="G951" t="s">
        <v>77</v>
      </c>
      <c r="H951">
        <f>SUMIFS(multi_cap_new_annual_comb!F:F,multi_cap_new_annual_comb!A:A,A951,multi_cap_new_annual_comb!B:B,B951,multi_cap_new_annual_comb!C:C,C951,multi_cap_new_annual_comb!E:E,"average",multi_cap_new_annual_comb!F:F,"&gt;0")*SUMIFS(mi_calc!D:D,mi_calc!A:A,VLOOKUP(C951,mapping!$B$2:$C$18,2,0),mi_calc!B:B,F951,mi_calc!C:C,"average")/1000</f>
        <v>0</v>
      </c>
      <c r="I951">
        <f>SUMIFS(multi_cap_new_annual_comb!G:G,multi_cap_new_annual_comb!A:A,A951,multi_cap_new_annual_comb!B:B,B951,multi_cap_new_annual_comb!C:C,C951,multi_cap_new_annual_comb!E:E,"average",multi_cap_new_annual_comb!G:G,"&gt;0")*SUMIFS(mi_calc!D:D,mi_calc!A:A,VLOOKUP(C951,mapping!$B$2:$C$18,2,0),mi_calc!B:B,F951,mi_calc!C:C,"average")/1000</f>
        <v>0</v>
      </c>
    </row>
    <row r="952" spans="1:9">
      <c r="A952">
        <v>2030</v>
      </c>
      <c r="B952" t="s">
        <v>33</v>
      </c>
      <c r="C952" t="s">
        <v>14</v>
      </c>
      <c r="D952" t="str">
        <f>VLOOKUP(C952,mapping!$B$2:$D$18,3,0)</f>
        <v>-</v>
      </c>
      <c r="E952" t="s">
        <v>74</v>
      </c>
      <c r="F952" t="s">
        <v>62</v>
      </c>
      <c r="G952" t="s">
        <v>77</v>
      </c>
      <c r="H952">
        <f>SUMIFS(multi_cap_new_annual_comb!F:F,multi_cap_new_annual_comb!A:A,A952,multi_cap_new_annual_comb!B:B,B952,multi_cap_new_annual_comb!C:C,C952,multi_cap_new_annual_comb!E:E,"average",multi_cap_new_annual_comb!F:F,"&gt;0")*SUMIFS(mi_calc!D:D,mi_calc!A:A,VLOOKUP(C952,mapping!$B$2:$C$18,2,0),mi_calc!B:B,F952,mi_calc!C:C,"average")/1000</f>
        <v>0</v>
      </c>
      <c r="I952">
        <f>SUMIFS(multi_cap_new_annual_comb!G:G,multi_cap_new_annual_comb!A:A,A952,multi_cap_new_annual_comb!B:B,B952,multi_cap_new_annual_comb!C:C,C952,multi_cap_new_annual_comb!E:E,"average",multi_cap_new_annual_comb!G:G,"&gt;0")*SUMIFS(mi_calc!D:D,mi_calc!A:A,VLOOKUP(C952,mapping!$B$2:$C$18,2,0),mi_calc!B:B,F952,mi_calc!C:C,"average")/1000</f>
        <v>0</v>
      </c>
    </row>
    <row r="953" spans="1:9">
      <c r="A953">
        <v>2030</v>
      </c>
      <c r="B953" t="s">
        <v>33</v>
      </c>
      <c r="C953" t="s">
        <v>14</v>
      </c>
      <c r="D953" t="str">
        <f>VLOOKUP(C953,mapping!$B$2:$D$18,3,0)</f>
        <v>-</v>
      </c>
      <c r="E953" t="s">
        <v>74</v>
      </c>
      <c r="F953" t="s">
        <v>63</v>
      </c>
      <c r="G953" t="s">
        <v>77</v>
      </c>
      <c r="H953">
        <f>SUMIFS(multi_cap_new_annual_comb!F:F,multi_cap_new_annual_comb!A:A,A953,multi_cap_new_annual_comb!B:B,B953,multi_cap_new_annual_comb!C:C,C953,multi_cap_new_annual_comb!E:E,"average",multi_cap_new_annual_comb!F:F,"&gt;0")*SUMIFS(mi_calc!D:D,mi_calc!A:A,VLOOKUP(C953,mapping!$B$2:$C$18,2,0),mi_calc!B:B,F953,mi_calc!C:C,"average")/1000</f>
        <v>0</v>
      </c>
      <c r="I953">
        <f>SUMIFS(multi_cap_new_annual_comb!G:G,multi_cap_new_annual_comb!A:A,A953,multi_cap_new_annual_comb!B:B,B953,multi_cap_new_annual_comb!C:C,C953,multi_cap_new_annual_comb!E:E,"average",multi_cap_new_annual_comb!G:G,"&gt;0")*SUMIFS(mi_calc!D:D,mi_calc!A:A,VLOOKUP(C953,mapping!$B$2:$C$18,2,0),mi_calc!B:B,F953,mi_calc!C:C,"average")/1000</f>
        <v>0</v>
      </c>
    </row>
    <row r="954" spans="1:9">
      <c r="A954">
        <v>2030</v>
      </c>
      <c r="B954" t="s">
        <v>33</v>
      </c>
      <c r="C954" t="s">
        <v>14</v>
      </c>
      <c r="D954" t="str">
        <f>VLOOKUP(C954,mapping!$B$2:$D$18,3,0)</f>
        <v>-</v>
      </c>
      <c r="E954" t="s">
        <v>74</v>
      </c>
      <c r="F954" t="s">
        <v>45</v>
      </c>
      <c r="G954" t="s">
        <v>77</v>
      </c>
      <c r="H954">
        <f>SUMIFS(multi_cap_new_annual_comb!F:F,multi_cap_new_annual_comb!A:A,A954,multi_cap_new_annual_comb!B:B,B954,multi_cap_new_annual_comb!C:C,C954,multi_cap_new_annual_comb!E:E,"average",multi_cap_new_annual_comb!F:F,"&gt;0")*SUMIFS(mi_calc!D:D,mi_calc!A:A,VLOOKUP(C954,mapping!$B$2:$C$18,2,0),mi_calc!B:B,F954,mi_calc!C:C,"average")/1000</f>
        <v>0</v>
      </c>
      <c r="I954">
        <f>SUMIFS(multi_cap_new_annual_comb!G:G,multi_cap_new_annual_comb!A:A,A954,multi_cap_new_annual_comb!B:B,B954,multi_cap_new_annual_comb!C:C,C954,multi_cap_new_annual_comb!E:E,"average",multi_cap_new_annual_comb!G:G,"&gt;0")*SUMIFS(mi_calc!D:D,mi_calc!A:A,VLOOKUP(C954,mapping!$B$2:$C$18,2,0),mi_calc!B:B,F954,mi_calc!C:C,"average")/1000</f>
        <v>0</v>
      </c>
    </row>
    <row r="955" spans="1:9">
      <c r="A955">
        <v>2030</v>
      </c>
      <c r="B955" t="s">
        <v>33</v>
      </c>
      <c r="C955" t="s">
        <v>14</v>
      </c>
      <c r="D955" t="str">
        <f>VLOOKUP(C955,mapping!$B$2:$D$18,3,0)</f>
        <v>-</v>
      </c>
      <c r="E955" t="s">
        <v>74</v>
      </c>
      <c r="F955" t="s">
        <v>58</v>
      </c>
      <c r="G955" t="s">
        <v>77</v>
      </c>
      <c r="H955">
        <f>SUMIFS(multi_cap_new_annual_comb!F:F,multi_cap_new_annual_comb!A:A,A955,multi_cap_new_annual_comb!B:B,B955,multi_cap_new_annual_comb!C:C,C955,multi_cap_new_annual_comb!E:E,"average",multi_cap_new_annual_comb!F:F,"&gt;0")*SUMIFS(mi_calc!D:D,mi_calc!A:A,VLOOKUP(C955,mapping!$B$2:$C$18,2,0),mi_calc!B:B,F955,mi_calc!C:C,"average")/1000</f>
        <v>0</v>
      </c>
      <c r="I955">
        <f>SUMIFS(multi_cap_new_annual_comb!G:G,multi_cap_new_annual_comb!A:A,A955,multi_cap_new_annual_comb!B:B,B955,multi_cap_new_annual_comb!C:C,C955,multi_cap_new_annual_comb!E:E,"average",multi_cap_new_annual_comb!G:G,"&gt;0")*SUMIFS(mi_calc!D:D,mi_calc!A:A,VLOOKUP(C955,mapping!$B$2:$C$18,2,0),mi_calc!B:B,F955,mi_calc!C:C,"average")/1000</f>
        <v>0</v>
      </c>
    </row>
    <row r="956" spans="1:9">
      <c r="A956">
        <v>2030</v>
      </c>
      <c r="B956" t="s">
        <v>33</v>
      </c>
      <c r="C956" t="s">
        <v>14</v>
      </c>
      <c r="D956" t="str">
        <f>VLOOKUP(C956,mapping!$B$2:$D$18,3,0)</f>
        <v>-</v>
      </c>
      <c r="E956" t="s">
        <v>74</v>
      </c>
      <c r="F956" t="s">
        <v>53</v>
      </c>
      <c r="G956" t="s">
        <v>77</v>
      </c>
      <c r="H956">
        <f>SUMIFS(multi_cap_new_annual_comb!F:F,multi_cap_new_annual_comb!A:A,A956,multi_cap_new_annual_comb!B:B,B956,multi_cap_new_annual_comb!C:C,C956,multi_cap_new_annual_comb!E:E,"average",multi_cap_new_annual_comb!F:F,"&gt;0")*SUMIFS(mi_calc!D:D,mi_calc!A:A,VLOOKUP(C956,mapping!$B$2:$C$18,2,0),mi_calc!B:B,F956,mi_calc!C:C,"average")/1000</f>
        <v>0</v>
      </c>
      <c r="I956">
        <f>SUMIFS(multi_cap_new_annual_comb!G:G,multi_cap_new_annual_comb!A:A,A956,multi_cap_new_annual_comb!B:B,B956,multi_cap_new_annual_comb!C:C,C956,multi_cap_new_annual_comb!E:E,"average",multi_cap_new_annual_comb!G:G,"&gt;0")*SUMIFS(mi_calc!D:D,mi_calc!A:A,VLOOKUP(C956,mapping!$B$2:$C$18,2,0),mi_calc!B:B,F956,mi_calc!C:C,"average")/1000</f>
        <v>0</v>
      </c>
    </row>
    <row r="957" spans="1:9">
      <c r="A957">
        <v>2030</v>
      </c>
      <c r="B957" t="s">
        <v>33</v>
      </c>
      <c r="C957" t="s">
        <v>14</v>
      </c>
      <c r="D957" t="str">
        <f>VLOOKUP(C957,mapping!$B$2:$D$18,3,0)</f>
        <v>-</v>
      </c>
      <c r="E957" t="s">
        <v>74</v>
      </c>
      <c r="F957" t="s">
        <v>64</v>
      </c>
      <c r="G957" t="s">
        <v>77</v>
      </c>
      <c r="H957">
        <f>SUMIFS(multi_cap_new_annual_comb!F:F,multi_cap_new_annual_comb!A:A,A957,multi_cap_new_annual_comb!B:B,B957,multi_cap_new_annual_comb!C:C,C957,multi_cap_new_annual_comb!E:E,"average",multi_cap_new_annual_comb!F:F,"&gt;0")*SUMIFS(mi_calc!D:D,mi_calc!A:A,VLOOKUP(C957,mapping!$B$2:$C$18,2,0),mi_calc!B:B,F957,mi_calc!C:C,"average")/1000</f>
        <v>0</v>
      </c>
      <c r="I957">
        <f>SUMIFS(multi_cap_new_annual_comb!G:G,multi_cap_new_annual_comb!A:A,A957,multi_cap_new_annual_comb!B:B,B957,multi_cap_new_annual_comb!C:C,C957,multi_cap_new_annual_comb!E:E,"average",multi_cap_new_annual_comb!G:G,"&gt;0")*SUMIFS(mi_calc!D:D,mi_calc!A:A,VLOOKUP(C957,mapping!$B$2:$C$18,2,0),mi_calc!B:B,F957,mi_calc!C:C,"average")/1000</f>
        <v>0</v>
      </c>
    </row>
    <row r="958" spans="1:9">
      <c r="A958">
        <v>2030</v>
      </c>
      <c r="B958" t="s">
        <v>33</v>
      </c>
      <c r="C958" t="s">
        <v>14</v>
      </c>
      <c r="D958" t="str">
        <f>VLOOKUP(C958,mapping!$B$2:$D$18,3,0)</f>
        <v>-</v>
      </c>
      <c r="E958" t="s">
        <v>74</v>
      </c>
      <c r="F958" t="s">
        <v>49</v>
      </c>
      <c r="G958" t="s">
        <v>77</v>
      </c>
      <c r="H958">
        <f>SUMIFS(multi_cap_new_annual_comb!F:F,multi_cap_new_annual_comb!A:A,A958,multi_cap_new_annual_comb!B:B,B958,multi_cap_new_annual_comb!C:C,C958,multi_cap_new_annual_comb!E:E,"average",multi_cap_new_annual_comb!F:F,"&gt;0")*SUMIFS(mi_calc!D:D,mi_calc!A:A,VLOOKUP(C958,mapping!$B$2:$C$18,2,0),mi_calc!B:B,F958,mi_calc!C:C,"average")/1000</f>
        <v>0</v>
      </c>
      <c r="I958">
        <f>SUMIFS(multi_cap_new_annual_comb!G:G,multi_cap_new_annual_comb!A:A,A958,multi_cap_new_annual_comb!B:B,B958,multi_cap_new_annual_comb!C:C,C958,multi_cap_new_annual_comb!E:E,"average",multi_cap_new_annual_comb!G:G,"&gt;0")*SUMIFS(mi_calc!D:D,mi_calc!A:A,VLOOKUP(C958,mapping!$B$2:$C$18,2,0),mi_calc!B:B,F958,mi_calc!C:C,"average")/1000</f>
        <v>0</v>
      </c>
    </row>
    <row r="959" spans="1:9">
      <c r="A959">
        <v>2030</v>
      </c>
      <c r="B959" t="s">
        <v>33</v>
      </c>
      <c r="C959" t="s">
        <v>14</v>
      </c>
      <c r="D959" t="str">
        <f>VLOOKUP(C959,mapping!$B$2:$D$18,3,0)</f>
        <v>-</v>
      </c>
      <c r="E959" t="s">
        <v>74</v>
      </c>
      <c r="F959" t="s">
        <v>65</v>
      </c>
      <c r="G959" t="s">
        <v>77</v>
      </c>
      <c r="H959">
        <f>SUMIFS(multi_cap_new_annual_comb!F:F,multi_cap_new_annual_comb!A:A,A959,multi_cap_new_annual_comb!B:B,B959,multi_cap_new_annual_comb!C:C,C959,multi_cap_new_annual_comb!E:E,"average",multi_cap_new_annual_comb!F:F,"&gt;0")*SUMIFS(mi_calc!D:D,mi_calc!A:A,VLOOKUP(C959,mapping!$B$2:$C$18,2,0),mi_calc!B:B,F959,mi_calc!C:C,"average")/1000</f>
        <v>0</v>
      </c>
      <c r="I959">
        <f>SUMIFS(multi_cap_new_annual_comb!G:G,multi_cap_new_annual_comb!A:A,A959,multi_cap_new_annual_comb!B:B,B959,multi_cap_new_annual_comb!C:C,C959,multi_cap_new_annual_comb!E:E,"average",multi_cap_new_annual_comb!G:G,"&gt;0")*SUMIFS(mi_calc!D:D,mi_calc!A:A,VLOOKUP(C959,mapping!$B$2:$C$18,2,0),mi_calc!B:B,F959,mi_calc!C:C,"average")/1000</f>
        <v>0</v>
      </c>
    </row>
    <row r="960" spans="1:9">
      <c r="A960">
        <v>2030</v>
      </c>
      <c r="B960" t="s">
        <v>33</v>
      </c>
      <c r="C960" t="s">
        <v>14</v>
      </c>
      <c r="D960" t="str">
        <f>VLOOKUP(C960,mapping!$B$2:$D$18,3,0)</f>
        <v>-</v>
      </c>
      <c r="E960" t="s">
        <v>74</v>
      </c>
      <c r="F960" t="s">
        <v>68</v>
      </c>
      <c r="G960" t="s">
        <v>77</v>
      </c>
      <c r="H960">
        <f>SUMIFS(multi_cap_new_annual_comb!F:F,multi_cap_new_annual_comb!A:A,A960,multi_cap_new_annual_comb!B:B,B960,multi_cap_new_annual_comb!C:C,C960,multi_cap_new_annual_comb!E:E,"average",multi_cap_new_annual_comb!F:F,"&gt;0")*SUMIFS(mi_calc!D:D,mi_calc!A:A,VLOOKUP(C960,mapping!$B$2:$C$18,2,0),mi_calc!B:B,F960,mi_calc!C:C,"average")/1000</f>
        <v>0</v>
      </c>
      <c r="I960">
        <f>SUMIFS(multi_cap_new_annual_comb!G:G,multi_cap_new_annual_comb!A:A,A960,multi_cap_new_annual_comb!B:B,B960,multi_cap_new_annual_comb!C:C,C960,multi_cap_new_annual_comb!E:E,"average",multi_cap_new_annual_comb!G:G,"&gt;0")*SUMIFS(mi_calc!D:D,mi_calc!A:A,VLOOKUP(C960,mapping!$B$2:$C$18,2,0),mi_calc!B:B,F960,mi_calc!C:C,"average")/1000</f>
        <v>0</v>
      </c>
    </row>
    <row r="961" spans="1:9">
      <c r="A961">
        <v>2030</v>
      </c>
      <c r="B961" t="s">
        <v>33</v>
      </c>
      <c r="C961" t="s">
        <v>14</v>
      </c>
      <c r="D961" t="str">
        <f>VLOOKUP(C961,mapping!$B$2:$D$18,3,0)</f>
        <v>-</v>
      </c>
      <c r="E961" t="s">
        <v>74</v>
      </c>
      <c r="F961" t="s">
        <v>57</v>
      </c>
      <c r="G961" t="s">
        <v>77</v>
      </c>
      <c r="H961">
        <f>SUMIFS(multi_cap_new_annual_comb!F:F,multi_cap_new_annual_comb!A:A,A961,multi_cap_new_annual_comb!B:B,B961,multi_cap_new_annual_comb!C:C,C961,multi_cap_new_annual_comb!E:E,"average",multi_cap_new_annual_comb!F:F,"&gt;0")*SUMIFS(mi_calc!D:D,mi_calc!A:A,VLOOKUP(C961,mapping!$B$2:$C$18,2,0),mi_calc!B:B,F961,mi_calc!C:C,"average")/1000</f>
        <v>0</v>
      </c>
      <c r="I961">
        <f>SUMIFS(multi_cap_new_annual_comb!G:G,multi_cap_new_annual_comb!A:A,A961,multi_cap_new_annual_comb!B:B,B961,multi_cap_new_annual_comb!C:C,C961,multi_cap_new_annual_comb!E:E,"average",multi_cap_new_annual_comb!G:G,"&gt;0")*SUMIFS(mi_calc!D:D,mi_calc!A:A,VLOOKUP(C961,mapping!$B$2:$C$18,2,0),mi_calc!B:B,F961,mi_calc!C:C,"average")/1000</f>
        <v>0</v>
      </c>
    </row>
    <row r="962" spans="1:9">
      <c r="A962">
        <v>2035</v>
      </c>
      <c r="B962" t="s">
        <v>21</v>
      </c>
      <c r="C962" t="s">
        <v>14</v>
      </c>
      <c r="D962" t="str">
        <f>VLOOKUP(C962,mapping!$B$2:$D$18,3,0)</f>
        <v>-</v>
      </c>
      <c r="E962" t="s">
        <v>74</v>
      </c>
      <c r="F962" t="s">
        <v>51</v>
      </c>
      <c r="G962" t="s">
        <v>77</v>
      </c>
      <c r="H962">
        <f>SUMIFS(multi_cap_new_annual_comb!F:F,multi_cap_new_annual_comb!A:A,A962,multi_cap_new_annual_comb!B:B,B962,multi_cap_new_annual_comb!C:C,C962,multi_cap_new_annual_comb!E:E,"average",multi_cap_new_annual_comb!F:F,"&gt;0")*SUMIFS(mi_calc!D:D,mi_calc!A:A,VLOOKUP(C962,mapping!$B$2:$C$18,2,0),mi_calc!B:B,F962,mi_calc!C:C,"average")/1000</f>
        <v>0</v>
      </c>
      <c r="I962">
        <f>SUMIFS(multi_cap_new_annual_comb!G:G,multi_cap_new_annual_comb!A:A,A962,multi_cap_new_annual_comb!B:B,B962,multi_cap_new_annual_comb!C:C,C962,multi_cap_new_annual_comb!E:E,"average",multi_cap_new_annual_comb!G:G,"&gt;0")*SUMIFS(mi_calc!D:D,mi_calc!A:A,VLOOKUP(C962,mapping!$B$2:$C$18,2,0),mi_calc!B:B,F962,mi_calc!C:C,"average")/1000</f>
        <v>0</v>
      </c>
    </row>
    <row r="963" spans="1:9">
      <c r="A963">
        <v>2035</v>
      </c>
      <c r="B963" t="s">
        <v>21</v>
      </c>
      <c r="C963" t="s">
        <v>14</v>
      </c>
      <c r="D963" t="str">
        <f>VLOOKUP(C963,mapping!$B$2:$D$18,3,0)</f>
        <v>-</v>
      </c>
      <c r="E963" t="s">
        <v>74</v>
      </c>
      <c r="F963" t="s">
        <v>66</v>
      </c>
      <c r="G963" t="s">
        <v>77</v>
      </c>
      <c r="H963">
        <f>SUMIFS(multi_cap_new_annual_comb!F:F,multi_cap_new_annual_comb!A:A,A963,multi_cap_new_annual_comb!B:B,B963,multi_cap_new_annual_comb!C:C,C963,multi_cap_new_annual_comb!E:E,"average",multi_cap_new_annual_comb!F:F,"&gt;0")*SUMIFS(mi_calc!D:D,mi_calc!A:A,VLOOKUP(C963,mapping!$B$2:$C$18,2,0),mi_calc!B:B,F963,mi_calc!C:C,"average")/1000</f>
        <v>0</v>
      </c>
      <c r="I963">
        <f>SUMIFS(multi_cap_new_annual_comb!G:G,multi_cap_new_annual_comb!A:A,A963,multi_cap_new_annual_comb!B:B,B963,multi_cap_new_annual_comb!C:C,C963,multi_cap_new_annual_comb!E:E,"average",multi_cap_new_annual_comb!G:G,"&gt;0")*SUMIFS(mi_calc!D:D,mi_calc!A:A,VLOOKUP(C963,mapping!$B$2:$C$18,2,0),mi_calc!B:B,F963,mi_calc!C:C,"average")/1000</f>
        <v>0</v>
      </c>
    </row>
    <row r="964" spans="1:9">
      <c r="A964">
        <v>2035</v>
      </c>
      <c r="B964" t="s">
        <v>21</v>
      </c>
      <c r="C964" t="s">
        <v>14</v>
      </c>
      <c r="D964" t="str">
        <f>VLOOKUP(C964,mapping!$B$2:$D$18,3,0)</f>
        <v>-</v>
      </c>
      <c r="E964" t="s">
        <v>74</v>
      </c>
      <c r="F964" t="s">
        <v>54</v>
      </c>
      <c r="G964" t="s">
        <v>77</v>
      </c>
      <c r="H964">
        <f>SUMIFS(multi_cap_new_annual_comb!F:F,multi_cap_new_annual_comb!A:A,A964,multi_cap_new_annual_comb!B:B,B964,multi_cap_new_annual_comb!C:C,C964,multi_cap_new_annual_comb!E:E,"average",multi_cap_new_annual_comb!F:F,"&gt;0")*SUMIFS(mi_calc!D:D,mi_calc!A:A,VLOOKUP(C964,mapping!$B$2:$C$18,2,0),mi_calc!B:B,F964,mi_calc!C:C,"average")/1000</f>
        <v>0</v>
      </c>
      <c r="I964">
        <f>SUMIFS(multi_cap_new_annual_comb!G:G,multi_cap_new_annual_comb!A:A,A964,multi_cap_new_annual_comb!B:B,B964,multi_cap_new_annual_comb!C:C,C964,multi_cap_new_annual_comb!E:E,"average",multi_cap_new_annual_comb!G:G,"&gt;0")*SUMIFS(mi_calc!D:D,mi_calc!A:A,VLOOKUP(C964,mapping!$B$2:$C$18,2,0),mi_calc!B:B,F964,mi_calc!C:C,"average")/1000</f>
        <v>0</v>
      </c>
    </row>
    <row r="965" spans="1:9">
      <c r="A965">
        <v>2035</v>
      </c>
      <c r="B965" t="s">
        <v>21</v>
      </c>
      <c r="C965" t="s">
        <v>14</v>
      </c>
      <c r="D965" t="str">
        <f>VLOOKUP(C965,mapping!$B$2:$D$18,3,0)</f>
        <v>-</v>
      </c>
      <c r="E965" t="s">
        <v>74</v>
      </c>
      <c r="F965" t="s">
        <v>46</v>
      </c>
      <c r="G965" t="s">
        <v>77</v>
      </c>
      <c r="H965">
        <f>SUMIFS(multi_cap_new_annual_comb!F:F,multi_cap_new_annual_comb!A:A,A965,multi_cap_new_annual_comb!B:B,B965,multi_cap_new_annual_comb!C:C,C965,multi_cap_new_annual_comb!E:E,"average",multi_cap_new_annual_comb!F:F,"&gt;0")*SUMIFS(mi_calc!D:D,mi_calc!A:A,VLOOKUP(C965,mapping!$B$2:$C$18,2,0),mi_calc!B:B,F965,mi_calc!C:C,"average")/1000</f>
        <v>0</v>
      </c>
      <c r="I965">
        <f>SUMIFS(multi_cap_new_annual_comb!G:G,multi_cap_new_annual_comb!A:A,A965,multi_cap_new_annual_comb!B:B,B965,multi_cap_new_annual_comb!C:C,C965,multi_cap_new_annual_comb!E:E,"average",multi_cap_new_annual_comb!G:G,"&gt;0")*SUMIFS(mi_calc!D:D,mi_calc!A:A,VLOOKUP(C965,mapping!$B$2:$C$18,2,0),mi_calc!B:B,F965,mi_calc!C:C,"average")/1000</f>
        <v>0</v>
      </c>
    </row>
    <row r="966" spans="1:9">
      <c r="A966">
        <v>2035</v>
      </c>
      <c r="B966" t="s">
        <v>21</v>
      </c>
      <c r="C966" t="s">
        <v>14</v>
      </c>
      <c r="D966" t="str">
        <f>VLOOKUP(C966,mapping!$B$2:$D$18,3,0)</f>
        <v>-</v>
      </c>
      <c r="E966" t="s">
        <v>74</v>
      </c>
      <c r="F966" t="s">
        <v>50</v>
      </c>
      <c r="G966" t="s">
        <v>77</v>
      </c>
      <c r="H966">
        <f>SUMIFS(multi_cap_new_annual_comb!F:F,multi_cap_new_annual_comb!A:A,A966,multi_cap_new_annual_comb!B:B,B966,multi_cap_new_annual_comb!C:C,C966,multi_cap_new_annual_comb!E:E,"average",multi_cap_new_annual_comb!F:F,"&gt;0")*SUMIFS(mi_calc!D:D,mi_calc!A:A,VLOOKUP(C966,mapping!$B$2:$C$18,2,0),mi_calc!B:B,F966,mi_calc!C:C,"average")/1000</f>
        <v>0</v>
      </c>
      <c r="I966">
        <f>SUMIFS(multi_cap_new_annual_comb!G:G,multi_cap_new_annual_comb!A:A,A966,multi_cap_new_annual_comb!B:B,B966,multi_cap_new_annual_comb!C:C,C966,multi_cap_new_annual_comb!E:E,"average",multi_cap_new_annual_comb!G:G,"&gt;0")*SUMIFS(mi_calc!D:D,mi_calc!A:A,VLOOKUP(C966,mapping!$B$2:$C$18,2,0),mi_calc!B:B,F966,mi_calc!C:C,"average")/1000</f>
        <v>0</v>
      </c>
    </row>
    <row r="967" spans="1:9">
      <c r="A967">
        <v>2035</v>
      </c>
      <c r="B967" t="s">
        <v>21</v>
      </c>
      <c r="C967" t="s">
        <v>14</v>
      </c>
      <c r="D967" t="str">
        <f>VLOOKUP(C967,mapping!$B$2:$D$18,3,0)</f>
        <v>-</v>
      </c>
      <c r="E967" t="s">
        <v>74</v>
      </c>
      <c r="F967" t="s">
        <v>61</v>
      </c>
      <c r="G967" t="s">
        <v>77</v>
      </c>
      <c r="H967">
        <f>SUMIFS(multi_cap_new_annual_comb!F:F,multi_cap_new_annual_comb!A:A,A967,multi_cap_new_annual_comb!B:B,B967,multi_cap_new_annual_comb!C:C,C967,multi_cap_new_annual_comb!E:E,"average",multi_cap_new_annual_comb!F:F,"&gt;0")*SUMIFS(mi_calc!D:D,mi_calc!A:A,VLOOKUP(C967,mapping!$B$2:$C$18,2,0),mi_calc!B:B,F967,mi_calc!C:C,"average")/1000</f>
        <v>0</v>
      </c>
      <c r="I967">
        <f>SUMIFS(multi_cap_new_annual_comb!G:G,multi_cap_new_annual_comb!A:A,A967,multi_cap_new_annual_comb!B:B,B967,multi_cap_new_annual_comb!C:C,C967,multi_cap_new_annual_comb!E:E,"average",multi_cap_new_annual_comb!G:G,"&gt;0")*SUMIFS(mi_calc!D:D,mi_calc!A:A,VLOOKUP(C967,mapping!$B$2:$C$18,2,0),mi_calc!B:B,F967,mi_calc!C:C,"average")/1000</f>
        <v>0</v>
      </c>
    </row>
    <row r="968" spans="1:9">
      <c r="A968">
        <v>2035</v>
      </c>
      <c r="B968" t="s">
        <v>21</v>
      </c>
      <c r="C968" t="s">
        <v>14</v>
      </c>
      <c r="D968" t="str">
        <f>VLOOKUP(C968,mapping!$B$2:$D$18,3,0)</f>
        <v>-</v>
      </c>
      <c r="E968" t="s">
        <v>74</v>
      </c>
      <c r="F968" t="s">
        <v>67</v>
      </c>
      <c r="G968" t="s">
        <v>77</v>
      </c>
      <c r="H968">
        <f>SUMIFS(multi_cap_new_annual_comb!F:F,multi_cap_new_annual_comb!A:A,A968,multi_cap_new_annual_comb!B:B,B968,multi_cap_new_annual_comb!C:C,C968,multi_cap_new_annual_comb!E:E,"average",multi_cap_new_annual_comb!F:F,"&gt;0")*SUMIFS(mi_calc!D:D,mi_calc!A:A,VLOOKUP(C968,mapping!$B$2:$C$18,2,0),mi_calc!B:B,F968,mi_calc!C:C,"average")/1000</f>
        <v>0</v>
      </c>
      <c r="I968">
        <f>SUMIFS(multi_cap_new_annual_comb!G:G,multi_cap_new_annual_comb!A:A,A968,multi_cap_new_annual_comb!B:B,B968,multi_cap_new_annual_comb!C:C,C968,multi_cap_new_annual_comb!E:E,"average",multi_cap_new_annual_comb!G:G,"&gt;0")*SUMIFS(mi_calc!D:D,mi_calc!A:A,VLOOKUP(C968,mapping!$B$2:$C$18,2,0),mi_calc!B:B,F968,mi_calc!C:C,"average")/1000</f>
        <v>0</v>
      </c>
    </row>
    <row r="969" spans="1:9">
      <c r="A969">
        <v>2035</v>
      </c>
      <c r="B969" t="s">
        <v>21</v>
      </c>
      <c r="C969" t="s">
        <v>14</v>
      </c>
      <c r="D969" t="str">
        <f>VLOOKUP(C969,mapping!$B$2:$D$18,3,0)</f>
        <v>-</v>
      </c>
      <c r="E969" t="s">
        <v>74</v>
      </c>
      <c r="F969" t="s">
        <v>52</v>
      </c>
      <c r="G969" t="s">
        <v>77</v>
      </c>
      <c r="H969">
        <f>SUMIFS(multi_cap_new_annual_comb!F:F,multi_cap_new_annual_comb!A:A,A969,multi_cap_new_annual_comb!B:B,B969,multi_cap_new_annual_comb!C:C,C969,multi_cap_new_annual_comb!E:E,"average",multi_cap_new_annual_comb!F:F,"&gt;0")*SUMIFS(mi_calc!D:D,mi_calc!A:A,VLOOKUP(C969,mapping!$B$2:$C$18,2,0),mi_calc!B:B,F969,mi_calc!C:C,"average")/1000</f>
        <v>0</v>
      </c>
      <c r="I969">
        <f>SUMIFS(multi_cap_new_annual_comb!G:G,multi_cap_new_annual_comb!A:A,A969,multi_cap_new_annual_comb!B:B,B969,multi_cap_new_annual_comb!C:C,C969,multi_cap_new_annual_comb!E:E,"average",multi_cap_new_annual_comb!G:G,"&gt;0")*SUMIFS(mi_calc!D:D,mi_calc!A:A,VLOOKUP(C969,mapping!$B$2:$C$18,2,0),mi_calc!B:B,F969,mi_calc!C:C,"average")/1000</f>
        <v>0</v>
      </c>
    </row>
    <row r="970" spans="1:9">
      <c r="A970">
        <v>2035</v>
      </c>
      <c r="B970" t="s">
        <v>21</v>
      </c>
      <c r="C970" t="s">
        <v>14</v>
      </c>
      <c r="D970" t="str">
        <f>VLOOKUP(C970,mapping!$B$2:$D$18,3,0)</f>
        <v>-</v>
      </c>
      <c r="E970" t="s">
        <v>74</v>
      </c>
      <c r="F970" t="s">
        <v>56</v>
      </c>
      <c r="G970" t="s">
        <v>77</v>
      </c>
      <c r="H970">
        <f>SUMIFS(multi_cap_new_annual_comb!F:F,multi_cap_new_annual_comb!A:A,A970,multi_cap_new_annual_comb!B:B,B970,multi_cap_new_annual_comb!C:C,C970,multi_cap_new_annual_comb!E:E,"average",multi_cap_new_annual_comb!F:F,"&gt;0")*SUMIFS(mi_calc!D:D,mi_calc!A:A,VLOOKUP(C970,mapping!$B$2:$C$18,2,0),mi_calc!B:B,F970,mi_calc!C:C,"average")/1000</f>
        <v>0</v>
      </c>
      <c r="I970">
        <f>SUMIFS(multi_cap_new_annual_comb!G:G,multi_cap_new_annual_comb!A:A,A970,multi_cap_new_annual_comb!B:B,B970,multi_cap_new_annual_comb!C:C,C970,multi_cap_new_annual_comb!E:E,"average",multi_cap_new_annual_comb!G:G,"&gt;0")*SUMIFS(mi_calc!D:D,mi_calc!A:A,VLOOKUP(C970,mapping!$B$2:$C$18,2,0),mi_calc!B:B,F970,mi_calc!C:C,"average")/1000</f>
        <v>0</v>
      </c>
    </row>
    <row r="971" spans="1:9">
      <c r="A971">
        <v>2035</v>
      </c>
      <c r="B971" t="s">
        <v>21</v>
      </c>
      <c r="C971" t="s">
        <v>14</v>
      </c>
      <c r="D971" t="str">
        <f>VLOOKUP(C971,mapping!$B$2:$D$18,3,0)</f>
        <v>-</v>
      </c>
      <c r="E971" t="s">
        <v>74</v>
      </c>
      <c r="F971" t="s">
        <v>59</v>
      </c>
      <c r="G971" t="s">
        <v>77</v>
      </c>
      <c r="H971">
        <f>SUMIFS(multi_cap_new_annual_comb!F:F,multi_cap_new_annual_comb!A:A,A971,multi_cap_new_annual_comb!B:B,B971,multi_cap_new_annual_comb!C:C,C971,multi_cap_new_annual_comb!E:E,"average",multi_cap_new_annual_comb!F:F,"&gt;0")*SUMIFS(mi_calc!D:D,mi_calc!A:A,VLOOKUP(C971,mapping!$B$2:$C$18,2,0),mi_calc!B:B,F971,mi_calc!C:C,"average")/1000</f>
        <v>0</v>
      </c>
      <c r="I971">
        <f>SUMIFS(multi_cap_new_annual_comb!G:G,multi_cap_new_annual_comb!A:A,A971,multi_cap_new_annual_comb!B:B,B971,multi_cap_new_annual_comb!C:C,C971,multi_cap_new_annual_comb!E:E,"average",multi_cap_new_annual_comb!G:G,"&gt;0")*SUMIFS(mi_calc!D:D,mi_calc!A:A,VLOOKUP(C971,mapping!$B$2:$C$18,2,0),mi_calc!B:B,F971,mi_calc!C:C,"average")/1000</f>
        <v>0</v>
      </c>
    </row>
    <row r="972" spans="1:9">
      <c r="A972">
        <v>2035</v>
      </c>
      <c r="B972" t="s">
        <v>21</v>
      </c>
      <c r="C972" t="s">
        <v>14</v>
      </c>
      <c r="D972" t="str">
        <f>VLOOKUP(C972,mapping!$B$2:$D$18,3,0)</f>
        <v>-</v>
      </c>
      <c r="E972" t="s">
        <v>74</v>
      </c>
      <c r="F972" t="s">
        <v>55</v>
      </c>
      <c r="G972" t="s">
        <v>77</v>
      </c>
      <c r="H972">
        <f>SUMIFS(multi_cap_new_annual_comb!F:F,multi_cap_new_annual_comb!A:A,A972,multi_cap_new_annual_comb!B:B,B972,multi_cap_new_annual_comb!C:C,C972,multi_cap_new_annual_comb!E:E,"average",multi_cap_new_annual_comb!F:F,"&gt;0")*SUMIFS(mi_calc!D:D,mi_calc!A:A,VLOOKUP(C972,mapping!$B$2:$C$18,2,0),mi_calc!B:B,F972,mi_calc!C:C,"average")/1000</f>
        <v>0</v>
      </c>
      <c r="I972">
        <f>SUMIFS(multi_cap_new_annual_comb!G:G,multi_cap_new_annual_comb!A:A,A972,multi_cap_new_annual_comb!B:B,B972,multi_cap_new_annual_comb!C:C,C972,multi_cap_new_annual_comb!E:E,"average",multi_cap_new_annual_comb!G:G,"&gt;0")*SUMIFS(mi_calc!D:D,mi_calc!A:A,VLOOKUP(C972,mapping!$B$2:$C$18,2,0),mi_calc!B:B,F972,mi_calc!C:C,"average")/1000</f>
        <v>0</v>
      </c>
    </row>
    <row r="973" spans="1:9">
      <c r="A973">
        <v>2035</v>
      </c>
      <c r="B973" t="s">
        <v>21</v>
      </c>
      <c r="C973" t="s">
        <v>14</v>
      </c>
      <c r="D973" t="str">
        <f>VLOOKUP(C973,mapping!$B$2:$D$18,3,0)</f>
        <v>-</v>
      </c>
      <c r="E973" t="s">
        <v>74</v>
      </c>
      <c r="F973" t="s">
        <v>47</v>
      </c>
      <c r="G973" t="s">
        <v>77</v>
      </c>
      <c r="H973">
        <f>SUMIFS(multi_cap_new_annual_comb!F:F,multi_cap_new_annual_comb!A:A,A973,multi_cap_new_annual_comb!B:B,B973,multi_cap_new_annual_comb!C:C,C973,multi_cap_new_annual_comb!E:E,"average",multi_cap_new_annual_comb!F:F,"&gt;0")*SUMIFS(mi_calc!D:D,mi_calc!A:A,VLOOKUP(C973,mapping!$B$2:$C$18,2,0),mi_calc!B:B,F973,mi_calc!C:C,"average")/1000</f>
        <v>0</v>
      </c>
      <c r="I973">
        <f>SUMIFS(multi_cap_new_annual_comb!G:G,multi_cap_new_annual_comb!A:A,A973,multi_cap_new_annual_comb!B:B,B973,multi_cap_new_annual_comb!C:C,C973,multi_cap_new_annual_comb!E:E,"average",multi_cap_new_annual_comb!G:G,"&gt;0")*SUMIFS(mi_calc!D:D,mi_calc!A:A,VLOOKUP(C973,mapping!$B$2:$C$18,2,0),mi_calc!B:B,F973,mi_calc!C:C,"average")/1000</f>
        <v>0</v>
      </c>
    </row>
    <row r="974" spans="1:9">
      <c r="A974">
        <v>2035</v>
      </c>
      <c r="B974" t="s">
        <v>21</v>
      </c>
      <c r="C974" t="s">
        <v>14</v>
      </c>
      <c r="D974" t="str">
        <f>VLOOKUP(C974,mapping!$B$2:$D$18,3,0)</f>
        <v>-</v>
      </c>
      <c r="E974" t="s">
        <v>74</v>
      </c>
      <c r="F974" t="s">
        <v>60</v>
      </c>
      <c r="G974" t="s">
        <v>77</v>
      </c>
      <c r="H974">
        <f>SUMIFS(multi_cap_new_annual_comb!F:F,multi_cap_new_annual_comb!A:A,A974,multi_cap_new_annual_comb!B:B,B974,multi_cap_new_annual_comb!C:C,C974,multi_cap_new_annual_comb!E:E,"average",multi_cap_new_annual_comb!F:F,"&gt;0")*SUMIFS(mi_calc!D:D,mi_calc!A:A,VLOOKUP(C974,mapping!$B$2:$C$18,2,0),mi_calc!B:B,F974,mi_calc!C:C,"average")/1000</f>
        <v>0</v>
      </c>
      <c r="I974">
        <f>SUMIFS(multi_cap_new_annual_comb!G:G,multi_cap_new_annual_comb!A:A,A974,multi_cap_new_annual_comb!B:B,B974,multi_cap_new_annual_comb!C:C,C974,multi_cap_new_annual_comb!E:E,"average",multi_cap_new_annual_comb!G:G,"&gt;0")*SUMIFS(mi_calc!D:D,mi_calc!A:A,VLOOKUP(C974,mapping!$B$2:$C$18,2,0),mi_calc!B:B,F974,mi_calc!C:C,"average")/1000</f>
        <v>0</v>
      </c>
    </row>
    <row r="975" spans="1:9">
      <c r="A975">
        <v>2035</v>
      </c>
      <c r="B975" t="s">
        <v>21</v>
      </c>
      <c r="C975" t="s">
        <v>14</v>
      </c>
      <c r="D975" t="str">
        <f>VLOOKUP(C975,mapping!$B$2:$D$18,3,0)</f>
        <v>-</v>
      </c>
      <c r="E975" t="s">
        <v>74</v>
      </c>
      <c r="F975" t="s">
        <v>48</v>
      </c>
      <c r="G975" t="s">
        <v>77</v>
      </c>
      <c r="H975">
        <f>SUMIFS(multi_cap_new_annual_comb!F:F,multi_cap_new_annual_comb!A:A,A975,multi_cap_new_annual_comb!B:B,B975,multi_cap_new_annual_comb!C:C,C975,multi_cap_new_annual_comb!E:E,"average",multi_cap_new_annual_comb!F:F,"&gt;0")*SUMIFS(mi_calc!D:D,mi_calc!A:A,VLOOKUP(C975,mapping!$B$2:$C$18,2,0),mi_calc!B:B,F975,mi_calc!C:C,"average")/1000</f>
        <v>0</v>
      </c>
      <c r="I975">
        <f>SUMIFS(multi_cap_new_annual_comb!G:G,multi_cap_new_annual_comb!A:A,A975,multi_cap_new_annual_comb!B:B,B975,multi_cap_new_annual_comb!C:C,C975,multi_cap_new_annual_comb!E:E,"average",multi_cap_new_annual_comb!G:G,"&gt;0")*SUMIFS(mi_calc!D:D,mi_calc!A:A,VLOOKUP(C975,mapping!$B$2:$C$18,2,0),mi_calc!B:B,F975,mi_calc!C:C,"average")/1000</f>
        <v>0</v>
      </c>
    </row>
    <row r="976" spans="1:9">
      <c r="A976">
        <v>2035</v>
      </c>
      <c r="B976" t="s">
        <v>21</v>
      </c>
      <c r="C976" t="s">
        <v>14</v>
      </c>
      <c r="D976" t="str">
        <f>VLOOKUP(C976,mapping!$B$2:$D$18,3,0)</f>
        <v>-</v>
      </c>
      <c r="E976" t="s">
        <v>74</v>
      </c>
      <c r="F976" t="s">
        <v>62</v>
      </c>
      <c r="G976" t="s">
        <v>77</v>
      </c>
      <c r="H976">
        <f>SUMIFS(multi_cap_new_annual_comb!F:F,multi_cap_new_annual_comb!A:A,A976,multi_cap_new_annual_comb!B:B,B976,multi_cap_new_annual_comb!C:C,C976,multi_cap_new_annual_comb!E:E,"average",multi_cap_new_annual_comb!F:F,"&gt;0")*SUMIFS(mi_calc!D:D,mi_calc!A:A,VLOOKUP(C976,mapping!$B$2:$C$18,2,0),mi_calc!B:B,F976,mi_calc!C:C,"average")/1000</f>
        <v>0</v>
      </c>
      <c r="I976">
        <f>SUMIFS(multi_cap_new_annual_comb!G:G,multi_cap_new_annual_comb!A:A,A976,multi_cap_new_annual_comb!B:B,B976,multi_cap_new_annual_comb!C:C,C976,multi_cap_new_annual_comb!E:E,"average",multi_cap_new_annual_comb!G:G,"&gt;0")*SUMIFS(mi_calc!D:D,mi_calc!A:A,VLOOKUP(C976,mapping!$B$2:$C$18,2,0),mi_calc!B:B,F976,mi_calc!C:C,"average")/1000</f>
        <v>0</v>
      </c>
    </row>
    <row r="977" spans="1:9">
      <c r="A977">
        <v>2035</v>
      </c>
      <c r="B977" t="s">
        <v>21</v>
      </c>
      <c r="C977" t="s">
        <v>14</v>
      </c>
      <c r="D977" t="str">
        <f>VLOOKUP(C977,mapping!$B$2:$D$18,3,0)</f>
        <v>-</v>
      </c>
      <c r="E977" t="s">
        <v>74</v>
      </c>
      <c r="F977" t="s">
        <v>63</v>
      </c>
      <c r="G977" t="s">
        <v>77</v>
      </c>
      <c r="H977">
        <f>SUMIFS(multi_cap_new_annual_comb!F:F,multi_cap_new_annual_comb!A:A,A977,multi_cap_new_annual_comb!B:B,B977,multi_cap_new_annual_comb!C:C,C977,multi_cap_new_annual_comb!E:E,"average",multi_cap_new_annual_comb!F:F,"&gt;0")*SUMIFS(mi_calc!D:D,mi_calc!A:A,VLOOKUP(C977,mapping!$B$2:$C$18,2,0),mi_calc!B:B,F977,mi_calc!C:C,"average")/1000</f>
        <v>0</v>
      </c>
      <c r="I977">
        <f>SUMIFS(multi_cap_new_annual_comb!G:G,multi_cap_new_annual_comb!A:A,A977,multi_cap_new_annual_comb!B:B,B977,multi_cap_new_annual_comb!C:C,C977,multi_cap_new_annual_comb!E:E,"average",multi_cap_new_annual_comb!G:G,"&gt;0")*SUMIFS(mi_calc!D:D,mi_calc!A:A,VLOOKUP(C977,mapping!$B$2:$C$18,2,0),mi_calc!B:B,F977,mi_calc!C:C,"average")/1000</f>
        <v>0</v>
      </c>
    </row>
    <row r="978" spans="1:9">
      <c r="A978">
        <v>2035</v>
      </c>
      <c r="B978" t="s">
        <v>21</v>
      </c>
      <c r="C978" t="s">
        <v>14</v>
      </c>
      <c r="D978" t="str">
        <f>VLOOKUP(C978,mapping!$B$2:$D$18,3,0)</f>
        <v>-</v>
      </c>
      <c r="E978" t="s">
        <v>74</v>
      </c>
      <c r="F978" t="s">
        <v>45</v>
      </c>
      <c r="G978" t="s">
        <v>77</v>
      </c>
      <c r="H978">
        <f>SUMIFS(multi_cap_new_annual_comb!F:F,multi_cap_new_annual_comb!A:A,A978,multi_cap_new_annual_comb!B:B,B978,multi_cap_new_annual_comb!C:C,C978,multi_cap_new_annual_comb!E:E,"average",multi_cap_new_annual_comb!F:F,"&gt;0")*SUMIFS(mi_calc!D:D,mi_calc!A:A,VLOOKUP(C978,mapping!$B$2:$C$18,2,0),mi_calc!B:B,F978,mi_calc!C:C,"average")/1000</f>
        <v>0</v>
      </c>
      <c r="I978">
        <f>SUMIFS(multi_cap_new_annual_comb!G:G,multi_cap_new_annual_comb!A:A,A978,multi_cap_new_annual_comb!B:B,B978,multi_cap_new_annual_comb!C:C,C978,multi_cap_new_annual_comb!E:E,"average",multi_cap_new_annual_comb!G:G,"&gt;0")*SUMIFS(mi_calc!D:D,mi_calc!A:A,VLOOKUP(C978,mapping!$B$2:$C$18,2,0),mi_calc!B:B,F978,mi_calc!C:C,"average")/1000</f>
        <v>0</v>
      </c>
    </row>
    <row r="979" spans="1:9">
      <c r="A979">
        <v>2035</v>
      </c>
      <c r="B979" t="s">
        <v>21</v>
      </c>
      <c r="C979" t="s">
        <v>14</v>
      </c>
      <c r="D979" t="str">
        <f>VLOOKUP(C979,mapping!$B$2:$D$18,3,0)</f>
        <v>-</v>
      </c>
      <c r="E979" t="s">
        <v>74</v>
      </c>
      <c r="F979" t="s">
        <v>58</v>
      </c>
      <c r="G979" t="s">
        <v>77</v>
      </c>
      <c r="H979">
        <f>SUMIFS(multi_cap_new_annual_comb!F:F,multi_cap_new_annual_comb!A:A,A979,multi_cap_new_annual_comb!B:B,B979,multi_cap_new_annual_comb!C:C,C979,multi_cap_new_annual_comb!E:E,"average",multi_cap_new_annual_comb!F:F,"&gt;0")*SUMIFS(mi_calc!D:D,mi_calc!A:A,VLOOKUP(C979,mapping!$B$2:$C$18,2,0),mi_calc!B:B,F979,mi_calc!C:C,"average")/1000</f>
        <v>0</v>
      </c>
      <c r="I979">
        <f>SUMIFS(multi_cap_new_annual_comb!G:G,multi_cap_new_annual_comb!A:A,A979,multi_cap_new_annual_comb!B:B,B979,multi_cap_new_annual_comb!C:C,C979,multi_cap_new_annual_comb!E:E,"average",multi_cap_new_annual_comb!G:G,"&gt;0")*SUMIFS(mi_calc!D:D,mi_calc!A:A,VLOOKUP(C979,mapping!$B$2:$C$18,2,0),mi_calc!B:B,F979,mi_calc!C:C,"average")/1000</f>
        <v>0</v>
      </c>
    </row>
    <row r="980" spans="1:9">
      <c r="A980">
        <v>2035</v>
      </c>
      <c r="B980" t="s">
        <v>21</v>
      </c>
      <c r="C980" t="s">
        <v>14</v>
      </c>
      <c r="D980" t="str">
        <f>VLOOKUP(C980,mapping!$B$2:$D$18,3,0)</f>
        <v>-</v>
      </c>
      <c r="E980" t="s">
        <v>74</v>
      </c>
      <c r="F980" t="s">
        <v>53</v>
      </c>
      <c r="G980" t="s">
        <v>77</v>
      </c>
      <c r="H980">
        <f>SUMIFS(multi_cap_new_annual_comb!F:F,multi_cap_new_annual_comb!A:A,A980,multi_cap_new_annual_comb!B:B,B980,multi_cap_new_annual_comb!C:C,C980,multi_cap_new_annual_comb!E:E,"average",multi_cap_new_annual_comb!F:F,"&gt;0")*SUMIFS(mi_calc!D:D,mi_calc!A:A,VLOOKUP(C980,mapping!$B$2:$C$18,2,0),mi_calc!B:B,F980,mi_calc!C:C,"average")/1000</f>
        <v>0</v>
      </c>
      <c r="I980">
        <f>SUMIFS(multi_cap_new_annual_comb!G:G,multi_cap_new_annual_comb!A:A,A980,multi_cap_new_annual_comb!B:B,B980,multi_cap_new_annual_comb!C:C,C980,multi_cap_new_annual_comb!E:E,"average",multi_cap_new_annual_comb!G:G,"&gt;0")*SUMIFS(mi_calc!D:D,mi_calc!A:A,VLOOKUP(C980,mapping!$B$2:$C$18,2,0),mi_calc!B:B,F980,mi_calc!C:C,"average")/1000</f>
        <v>0</v>
      </c>
    </row>
    <row r="981" spans="1:9">
      <c r="A981">
        <v>2035</v>
      </c>
      <c r="B981" t="s">
        <v>21</v>
      </c>
      <c r="C981" t="s">
        <v>14</v>
      </c>
      <c r="D981" t="str">
        <f>VLOOKUP(C981,mapping!$B$2:$D$18,3,0)</f>
        <v>-</v>
      </c>
      <c r="E981" t="s">
        <v>74</v>
      </c>
      <c r="F981" t="s">
        <v>64</v>
      </c>
      <c r="G981" t="s">
        <v>77</v>
      </c>
      <c r="H981">
        <f>SUMIFS(multi_cap_new_annual_comb!F:F,multi_cap_new_annual_comb!A:A,A981,multi_cap_new_annual_comb!B:B,B981,multi_cap_new_annual_comb!C:C,C981,multi_cap_new_annual_comb!E:E,"average",multi_cap_new_annual_comb!F:F,"&gt;0")*SUMIFS(mi_calc!D:D,mi_calc!A:A,VLOOKUP(C981,mapping!$B$2:$C$18,2,0),mi_calc!B:B,F981,mi_calc!C:C,"average")/1000</f>
        <v>0</v>
      </c>
      <c r="I981">
        <f>SUMIFS(multi_cap_new_annual_comb!G:G,multi_cap_new_annual_comb!A:A,A981,multi_cap_new_annual_comb!B:B,B981,multi_cap_new_annual_comb!C:C,C981,multi_cap_new_annual_comb!E:E,"average",multi_cap_new_annual_comb!G:G,"&gt;0")*SUMIFS(mi_calc!D:D,mi_calc!A:A,VLOOKUP(C981,mapping!$B$2:$C$18,2,0),mi_calc!B:B,F981,mi_calc!C:C,"average")/1000</f>
        <v>0</v>
      </c>
    </row>
    <row r="982" spans="1:9">
      <c r="A982">
        <v>2035</v>
      </c>
      <c r="B982" t="s">
        <v>21</v>
      </c>
      <c r="C982" t="s">
        <v>14</v>
      </c>
      <c r="D982" t="str">
        <f>VLOOKUP(C982,mapping!$B$2:$D$18,3,0)</f>
        <v>-</v>
      </c>
      <c r="E982" t="s">
        <v>74</v>
      </c>
      <c r="F982" t="s">
        <v>49</v>
      </c>
      <c r="G982" t="s">
        <v>77</v>
      </c>
      <c r="H982">
        <f>SUMIFS(multi_cap_new_annual_comb!F:F,multi_cap_new_annual_comb!A:A,A982,multi_cap_new_annual_comb!B:B,B982,multi_cap_new_annual_comb!C:C,C982,multi_cap_new_annual_comb!E:E,"average",multi_cap_new_annual_comb!F:F,"&gt;0")*SUMIFS(mi_calc!D:D,mi_calc!A:A,VLOOKUP(C982,mapping!$B$2:$C$18,2,0),mi_calc!B:B,F982,mi_calc!C:C,"average")/1000</f>
        <v>0</v>
      </c>
      <c r="I982">
        <f>SUMIFS(multi_cap_new_annual_comb!G:G,multi_cap_new_annual_comb!A:A,A982,multi_cap_new_annual_comb!B:B,B982,multi_cap_new_annual_comb!C:C,C982,multi_cap_new_annual_comb!E:E,"average",multi_cap_new_annual_comb!G:G,"&gt;0")*SUMIFS(mi_calc!D:D,mi_calc!A:A,VLOOKUP(C982,mapping!$B$2:$C$18,2,0),mi_calc!B:B,F982,mi_calc!C:C,"average")/1000</f>
        <v>0</v>
      </c>
    </row>
    <row r="983" spans="1:9">
      <c r="A983">
        <v>2035</v>
      </c>
      <c r="B983" t="s">
        <v>21</v>
      </c>
      <c r="C983" t="s">
        <v>14</v>
      </c>
      <c r="D983" t="str">
        <f>VLOOKUP(C983,mapping!$B$2:$D$18,3,0)</f>
        <v>-</v>
      </c>
      <c r="E983" t="s">
        <v>74</v>
      </c>
      <c r="F983" t="s">
        <v>65</v>
      </c>
      <c r="G983" t="s">
        <v>77</v>
      </c>
      <c r="H983">
        <f>SUMIFS(multi_cap_new_annual_comb!F:F,multi_cap_new_annual_comb!A:A,A983,multi_cap_new_annual_comb!B:B,B983,multi_cap_new_annual_comb!C:C,C983,multi_cap_new_annual_comb!E:E,"average",multi_cap_new_annual_comb!F:F,"&gt;0")*SUMIFS(mi_calc!D:D,mi_calc!A:A,VLOOKUP(C983,mapping!$B$2:$C$18,2,0),mi_calc!B:B,F983,mi_calc!C:C,"average")/1000</f>
        <v>0</v>
      </c>
      <c r="I983">
        <f>SUMIFS(multi_cap_new_annual_comb!G:G,multi_cap_new_annual_comb!A:A,A983,multi_cap_new_annual_comb!B:B,B983,multi_cap_new_annual_comb!C:C,C983,multi_cap_new_annual_comb!E:E,"average",multi_cap_new_annual_comb!G:G,"&gt;0")*SUMIFS(mi_calc!D:D,mi_calc!A:A,VLOOKUP(C983,mapping!$B$2:$C$18,2,0),mi_calc!B:B,F983,mi_calc!C:C,"average")/1000</f>
        <v>0</v>
      </c>
    </row>
    <row r="984" spans="1:9">
      <c r="A984">
        <v>2035</v>
      </c>
      <c r="B984" t="s">
        <v>21</v>
      </c>
      <c r="C984" t="s">
        <v>14</v>
      </c>
      <c r="D984" t="str">
        <f>VLOOKUP(C984,mapping!$B$2:$D$18,3,0)</f>
        <v>-</v>
      </c>
      <c r="E984" t="s">
        <v>74</v>
      </c>
      <c r="F984" t="s">
        <v>68</v>
      </c>
      <c r="G984" t="s">
        <v>77</v>
      </c>
      <c r="H984">
        <f>SUMIFS(multi_cap_new_annual_comb!F:F,multi_cap_new_annual_comb!A:A,A984,multi_cap_new_annual_comb!B:B,B984,multi_cap_new_annual_comb!C:C,C984,multi_cap_new_annual_comb!E:E,"average",multi_cap_new_annual_comb!F:F,"&gt;0")*SUMIFS(mi_calc!D:D,mi_calc!A:A,VLOOKUP(C984,mapping!$B$2:$C$18,2,0),mi_calc!B:B,F984,mi_calc!C:C,"average")/1000</f>
        <v>0</v>
      </c>
      <c r="I984">
        <f>SUMIFS(multi_cap_new_annual_comb!G:G,multi_cap_new_annual_comb!A:A,A984,multi_cap_new_annual_comb!B:B,B984,multi_cap_new_annual_comb!C:C,C984,multi_cap_new_annual_comb!E:E,"average",multi_cap_new_annual_comb!G:G,"&gt;0")*SUMIFS(mi_calc!D:D,mi_calc!A:A,VLOOKUP(C984,mapping!$B$2:$C$18,2,0),mi_calc!B:B,F984,mi_calc!C:C,"average")/1000</f>
        <v>0</v>
      </c>
    </row>
    <row r="985" spans="1:9">
      <c r="A985">
        <v>2035</v>
      </c>
      <c r="B985" t="s">
        <v>21</v>
      </c>
      <c r="C985" t="s">
        <v>14</v>
      </c>
      <c r="D985" t="str">
        <f>VLOOKUP(C985,mapping!$B$2:$D$18,3,0)</f>
        <v>-</v>
      </c>
      <c r="E985" t="s">
        <v>74</v>
      </c>
      <c r="F985" t="s">
        <v>57</v>
      </c>
      <c r="G985" t="s">
        <v>77</v>
      </c>
      <c r="H985">
        <f>SUMIFS(multi_cap_new_annual_comb!F:F,multi_cap_new_annual_comb!A:A,A985,multi_cap_new_annual_comb!B:B,B985,multi_cap_new_annual_comb!C:C,C985,multi_cap_new_annual_comb!E:E,"average",multi_cap_new_annual_comb!F:F,"&gt;0")*SUMIFS(mi_calc!D:D,mi_calc!A:A,VLOOKUP(C985,mapping!$B$2:$C$18,2,0),mi_calc!B:B,F985,mi_calc!C:C,"average")/1000</f>
        <v>0</v>
      </c>
      <c r="I985">
        <f>SUMIFS(multi_cap_new_annual_comb!G:G,multi_cap_new_annual_comb!A:A,A985,multi_cap_new_annual_comb!B:B,B985,multi_cap_new_annual_comb!C:C,C985,multi_cap_new_annual_comb!E:E,"average",multi_cap_new_annual_comb!G:G,"&gt;0")*SUMIFS(mi_calc!D:D,mi_calc!A:A,VLOOKUP(C985,mapping!$B$2:$C$18,2,0),mi_calc!B:B,F985,mi_calc!C:C,"average")/1000</f>
        <v>0</v>
      </c>
    </row>
    <row r="986" spans="1:9">
      <c r="A986">
        <v>2035</v>
      </c>
      <c r="B986" t="s">
        <v>33</v>
      </c>
      <c r="C986" t="s">
        <v>14</v>
      </c>
      <c r="D986" t="str">
        <f>VLOOKUP(C986,mapping!$B$2:$D$18,3,0)</f>
        <v>-</v>
      </c>
      <c r="E986" t="s">
        <v>74</v>
      </c>
      <c r="F986" t="s">
        <v>51</v>
      </c>
      <c r="G986" t="s">
        <v>77</v>
      </c>
      <c r="H986">
        <f>SUMIFS(multi_cap_new_annual_comb!F:F,multi_cap_new_annual_comb!A:A,A986,multi_cap_new_annual_comb!B:B,B986,multi_cap_new_annual_comb!C:C,C986,multi_cap_new_annual_comb!E:E,"average",multi_cap_new_annual_comb!F:F,"&gt;0")*SUMIFS(mi_calc!D:D,mi_calc!A:A,VLOOKUP(C986,mapping!$B$2:$C$18,2,0),mi_calc!B:B,F986,mi_calc!C:C,"average")/1000</f>
        <v>0</v>
      </c>
      <c r="I986">
        <f>SUMIFS(multi_cap_new_annual_comb!G:G,multi_cap_new_annual_comb!A:A,A986,multi_cap_new_annual_comb!B:B,B986,multi_cap_new_annual_comb!C:C,C986,multi_cap_new_annual_comb!E:E,"average",multi_cap_new_annual_comb!G:G,"&gt;0")*SUMIFS(mi_calc!D:D,mi_calc!A:A,VLOOKUP(C986,mapping!$B$2:$C$18,2,0),mi_calc!B:B,F986,mi_calc!C:C,"average")/1000</f>
        <v>0</v>
      </c>
    </row>
    <row r="987" spans="1:9">
      <c r="A987">
        <v>2035</v>
      </c>
      <c r="B987" t="s">
        <v>33</v>
      </c>
      <c r="C987" t="s">
        <v>14</v>
      </c>
      <c r="D987" t="str">
        <f>VLOOKUP(C987,mapping!$B$2:$D$18,3,0)</f>
        <v>-</v>
      </c>
      <c r="E987" t="s">
        <v>74</v>
      </c>
      <c r="F987" t="s">
        <v>66</v>
      </c>
      <c r="G987" t="s">
        <v>77</v>
      </c>
      <c r="H987">
        <f>SUMIFS(multi_cap_new_annual_comb!F:F,multi_cap_new_annual_comb!A:A,A987,multi_cap_new_annual_comb!B:B,B987,multi_cap_new_annual_comb!C:C,C987,multi_cap_new_annual_comb!E:E,"average",multi_cap_new_annual_comb!F:F,"&gt;0")*SUMIFS(mi_calc!D:D,mi_calc!A:A,VLOOKUP(C987,mapping!$B$2:$C$18,2,0),mi_calc!B:B,F987,mi_calc!C:C,"average")/1000</f>
        <v>0</v>
      </c>
      <c r="I987">
        <f>SUMIFS(multi_cap_new_annual_comb!G:G,multi_cap_new_annual_comb!A:A,A987,multi_cap_new_annual_comb!B:B,B987,multi_cap_new_annual_comb!C:C,C987,multi_cap_new_annual_comb!E:E,"average",multi_cap_new_annual_comb!G:G,"&gt;0")*SUMIFS(mi_calc!D:D,mi_calc!A:A,VLOOKUP(C987,mapping!$B$2:$C$18,2,0),mi_calc!B:B,F987,mi_calc!C:C,"average")/1000</f>
        <v>0</v>
      </c>
    </row>
    <row r="988" spans="1:9">
      <c r="A988">
        <v>2035</v>
      </c>
      <c r="B988" t="s">
        <v>33</v>
      </c>
      <c r="C988" t="s">
        <v>14</v>
      </c>
      <c r="D988" t="str">
        <f>VLOOKUP(C988,mapping!$B$2:$D$18,3,0)</f>
        <v>-</v>
      </c>
      <c r="E988" t="s">
        <v>74</v>
      </c>
      <c r="F988" t="s">
        <v>54</v>
      </c>
      <c r="G988" t="s">
        <v>77</v>
      </c>
      <c r="H988">
        <f>SUMIFS(multi_cap_new_annual_comb!F:F,multi_cap_new_annual_comb!A:A,A988,multi_cap_new_annual_comb!B:B,B988,multi_cap_new_annual_comb!C:C,C988,multi_cap_new_annual_comb!E:E,"average",multi_cap_new_annual_comb!F:F,"&gt;0")*SUMIFS(mi_calc!D:D,mi_calc!A:A,VLOOKUP(C988,mapping!$B$2:$C$18,2,0),mi_calc!B:B,F988,mi_calc!C:C,"average")/1000</f>
        <v>0</v>
      </c>
      <c r="I988">
        <f>SUMIFS(multi_cap_new_annual_comb!G:G,multi_cap_new_annual_comb!A:A,A988,multi_cap_new_annual_comb!B:B,B988,multi_cap_new_annual_comb!C:C,C988,multi_cap_new_annual_comb!E:E,"average",multi_cap_new_annual_comb!G:G,"&gt;0")*SUMIFS(mi_calc!D:D,mi_calc!A:A,VLOOKUP(C988,mapping!$B$2:$C$18,2,0),mi_calc!B:B,F988,mi_calc!C:C,"average")/1000</f>
        <v>0</v>
      </c>
    </row>
    <row r="989" spans="1:9">
      <c r="A989">
        <v>2035</v>
      </c>
      <c r="B989" t="s">
        <v>33</v>
      </c>
      <c r="C989" t="s">
        <v>14</v>
      </c>
      <c r="D989" t="str">
        <f>VLOOKUP(C989,mapping!$B$2:$D$18,3,0)</f>
        <v>-</v>
      </c>
      <c r="E989" t="s">
        <v>74</v>
      </c>
      <c r="F989" t="s">
        <v>46</v>
      </c>
      <c r="G989" t="s">
        <v>77</v>
      </c>
      <c r="H989">
        <f>SUMIFS(multi_cap_new_annual_comb!F:F,multi_cap_new_annual_comb!A:A,A989,multi_cap_new_annual_comb!B:B,B989,multi_cap_new_annual_comb!C:C,C989,multi_cap_new_annual_comb!E:E,"average",multi_cap_new_annual_comb!F:F,"&gt;0")*SUMIFS(mi_calc!D:D,mi_calc!A:A,VLOOKUP(C989,mapping!$B$2:$C$18,2,0),mi_calc!B:B,F989,mi_calc!C:C,"average")/1000</f>
        <v>0</v>
      </c>
      <c r="I989">
        <f>SUMIFS(multi_cap_new_annual_comb!G:G,multi_cap_new_annual_comb!A:A,A989,multi_cap_new_annual_comb!B:B,B989,multi_cap_new_annual_comb!C:C,C989,multi_cap_new_annual_comb!E:E,"average",multi_cap_new_annual_comb!G:G,"&gt;0")*SUMIFS(mi_calc!D:D,mi_calc!A:A,VLOOKUP(C989,mapping!$B$2:$C$18,2,0),mi_calc!B:B,F989,mi_calc!C:C,"average")/1000</f>
        <v>0</v>
      </c>
    </row>
    <row r="990" spans="1:9">
      <c r="A990">
        <v>2035</v>
      </c>
      <c r="B990" t="s">
        <v>33</v>
      </c>
      <c r="C990" t="s">
        <v>14</v>
      </c>
      <c r="D990" t="str">
        <f>VLOOKUP(C990,mapping!$B$2:$D$18,3,0)</f>
        <v>-</v>
      </c>
      <c r="E990" t="s">
        <v>74</v>
      </c>
      <c r="F990" t="s">
        <v>50</v>
      </c>
      <c r="G990" t="s">
        <v>77</v>
      </c>
      <c r="H990">
        <f>SUMIFS(multi_cap_new_annual_comb!F:F,multi_cap_new_annual_comb!A:A,A990,multi_cap_new_annual_comb!B:B,B990,multi_cap_new_annual_comb!C:C,C990,multi_cap_new_annual_comb!E:E,"average",multi_cap_new_annual_comb!F:F,"&gt;0")*SUMIFS(mi_calc!D:D,mi_calc!A:A,VLOOKUP(C990,mapping!$B$2:$C$18,2,0),mi_calc!B:B,F990,mi_calc!C:C,"average")/1000</f>
        <v>0</v>
      </c>
      <c r="I990">
        <f>SUMIFS(multi_cap_new_annual_comb!G:G,multi_cap_new_annual_comb!A:A,A990,multi_cap_new_annual_comb!B:B,B990,multi_cap_new_annual_comb!C:C,C990,multi_cap_new_annual_comb!E:E,"average",multi_cap_new_annual_comb!G:G,"&gt;0")*SUMIFS(mi_calc!D:D,mi_calc!A:A,VLOOKUP(C990,mapping!$B$2:$C$18,2,0),mi_calc!B:B,F990,mi_calc!C:C,"average")/1000</f>
        <v>0</v>
      </c>
    </row>
    <row r="991" spans="1:9">
      <c r="A991">
        <v>2035</v>
      </c>
      <c r="B991" t="s">
        <v>33</v>
      </c>
      <c r="C991" t="s">
        <v>14</v>
      </c>
      <c r="D991" t="str">
        <f>VLOOKUP(C991,mapping!$B$2:$D$18,3,0)</f>
        <v>-</v>
      </c>
      <c r="E991" t="s">
        <v>74</v>
      </c>
      <c r="F991" t="s">
        <v>61</v>
      </c>
      <c r="G991" t="s">
        <v>77</v>
      </c>
      <c r="H991">
        <f>SUMIFS(multi_cap_new_annual_comb!F:F,multi_cap_new_annual_comb!A:A,A991,multi_cap_new_annual_comb!B:B,B991,multi_cap_new_annual_comb!C:C,C991,multi_cap_new_annual_comb!E:E,"average",multi_cap_new_annual_comb!F:F,"&gt;0")*SUMIFS(mi_calc!D:D,mi_calc!A:A,VLOOKUP(C991,mapping!$B$2:$C$18,2,0),mi_calc!B:B,F991,mi_calc!C:C,"average")/1000</f>
        <v>0</v>
      </c>
      <c r="I991">
        <f>SUMIFS(multi_cap_new_annual_comb!G:G,multi_cap_new_annual_comb!A:A,A991,multi_cap_new_annual_comb!B:B,B991,multi_cap_new_annual_comb!C:C,C991,multi_cap_new_annual_comb!E:E,"average",multi_cap_new_annual_comb!G:G,"&gt;0")*SUMIFS(mi_calc!D:D,mi_calc!A:A,VLOOKUP(C991,mapping!$B$2:$C$18,2,0),mi_calc!B:B,F991,mi_calc!C:C,"average")/1000</f>
        <v>0</v>
      </c>
    </row>
    <row r="992" spans="1:9">
      <c r="A992">
        <v>2035</v>
      </c>
      <c r="B992" t="s">
        <v>33</v>
      </c>
      <c r="C992" t="s">
        <v>14</v>
      </c>
      <c r="D992" t="str">
        <f>VLOOKUP(C992,mapping!$B$2:$D$18,3,0)</f>
        <v>-</v>
      </c>
      <c r="E992" t="s">
        <v>74</v>
      </c>
      <c r="F992" t="s">
        <v>67</v>
      </c>
      <c r="G992" t="s">
        <v>77</v>
      </c>
      <c r="H992">
        <f>SUMIFS(multi_cap_new_annual_comb!F:F,multi_cap_new_annual_comb!A:A,A992,multi_cap_new_annual_comb!B:B,B992,multi_cap_new_annual_comb!C:C,C992,multi_cap_new_annual_comb!E:E,"average",multi_cap_new_annual_comb!F:F,"&gt;0")*SUMIFS(mi_calc!D:D,mi_calc!A:A,VLOOKUP(C992,mapping!$B$2:$C$18,2,0),mi_calc!B:B,F992,mi_calc!C:C,"average")/1000</f>
        <v>0</v>
      </c>
      <c r="I992">
        <f>SUMIFS(multi_cap_new_annual_comb!G:G,multi_cap_new_annual_comb!A:A,A992,multi_cap_new_annual_comb!B:B,B992,multi_cap_new_annual_comb!C:C,C992,multi_cap_new_annual_comb!E:E,"average",multi_cap_new_annual_comb!G:G,"&gt;0")*SUMIFS(mi_calc!D:D,mi_calc!A:A,VLOOKUP(C992,mapping!$B$2:$C$18,2,0),mi_calc!B:B,F992,mi_calc!C:C,"average")/1000</f>
        <v>0</v>
      </c>
    </row>
    <row r="993" spans="1:9">
      <c r="A993">
        <v>2035</v>
      </c>
      <c r="B993" t="s">
        <v>33</v>
      </c>
      <c r="C993" t="s">
        <v>14</v>
      </c>
      <c r="D993" t="str">
        <f>VLOOKUP(C993,mapping!$B$2:$D$18,3,0)</f>
        <v>-</v>
      </c>
      <c r="E993" t="s">
        <v>74</v>
      </c>
      <c r="F993" t="s">
        <v>52</v>
      </c>
      <c r="G993" t="s">
        <v>77</v>
      </c>
      <c r="H993">
        <f>SUMIFS(multi_cap_new_annual_comb!F:F,multi_cap_new_annual_comb!A:A,A993,multi_cap_new_annual_comb!B:B,B993,multi_cap_new_annual_comb!C:C,C993,multi_cap_new_annual_comb!E:E,"average",multi_cap_new_annual_comb!F:F,"&gt;0")*SUMIFS(mi_calc!D:D,mi_calc!A:A,VLOOKUP(C993,mapping!$B$2:$C$18,2,0),mi_calc!B:B,F993,mi_calc!C:C,"average")/1000</f>
        <v>0</v>
      </c>
      <c r="I993">
        <f>SUMIFS(multi_cap_new_annual_comb!G:G,multi_cap_new_annual_comb!A:A,A993,multi_cap_new_annual_comb!B:B,B993,multi_cap_new_annual_comb!C:C,C993,multi_cap_new_annual_comb!E:E,"average",multi_cap_new_annual_comb!G:G,"&gt;0")*SUMIFS(mi_calc!D:D,mi_calc!A:A,VLOOKUP(C993,mapping!$B$2:$C$18,2,0),mi_calc!B:B,F993,mi_calc!C:C,"average")/1000</f>
        <v>0</v>
      </c>
    </row>
    <row r="994" spans="1:9">
      <c r="A994">
        <v>2035</v>
      </c>
      <c r="B994" t="s">
        <v>33</v>
      </c>
      <c r="C994" t="s">
        <v>14</v>
      </c>
      <c r="D994" t="str">
        <f>VLOOKUP(C994,mapping!$B$2:$D$18,3,0)</f>
        <v>-</v>
      </c>
      <c r="E994" t="s">
        <v>74</v>
      </c>
      <c r="F994" t="s">
        <v>56</v>
      </c>
      <c r="G994" t="s">
        <v>77</v>
      </c>
      <c r="H994">
        <f>SUMIFS(multi_cap_new_annual_comb!F:F,multi_cap_new_annual_comb!A:A,A994,multi_cap_new_annual_comb!B:B,B994,multi_cap_new_annual_comb!C:C,C994,multi_cap_new_annual_comb!E:E,"average",multi_cap_new_annual_comb!F:F,"&gt;0")*SUMIFS(mi_calc!D:D,mi_calc!A:A,VLOOKUP(C994,mapping!$B$2:$C$18,2,0),mi_calc!B:B,F994,mi_calc!C:C,"average")/1000</f>
        <v>0</v>
      </c>
      <c r="I994">
        <f>SUMIFS(multi_cap_new_annual_comb!G:G,multi_cap_new_annual_comb!A:A,A994,multi_cap_new_annual_comb!B:B,B994,multi_cap_new_annual_comb!C:C,C994,multi_cap_new_annual_comb!E:E,"average",multi_cap_new_annual_comb!G:G,"&gt;0")*SUMIFS(mi_calc!D:D,mi_calc!A:A,VLOOKUP(C994,mapping!$B$2:$C$18,2,0),mi_calc!B:B,F994,mi_calc!C:C,"average")/1000</f>
        <v>0</v>
      </c>
    </row>
    <row r="995" spans="1:9">
      <c r="A995">
        <v>2035</v>
      </c>
      <c r="B995" t="s">
        <v>33</v>
      </c>
      <c r="C995" t="s">
        <v>14</v>
      </c>
      <c r="D995" t="str">
        <f>VLOOKUP(C995,mapping!$B$2:$D$18,3,0)</f>
        <v>-</v>
      </c>
      <c r="E995" t="s">
        <v>74</v>
      </c>
      <c r="F995" t="s">
        <v>59</v>
      </c>
      <c r="G995" t="s">
        <v>77</v>
      </c>
      <c r="H995">
        <f>SUMIFS(multi_cap_new_annual_comb!F:F,multi_cap_new_annual_comb!A:A,A995,multi_cap_new_annual_comb!B:B,B995,multi_cap_new_annual_comb!C:C,C995,multi_cap_new_annual_comb!E:E,"average",multi_cap_new_annual_comb!F:F,"&gt;0")*SUMIFS(mi_calc!D:D,mi_calc!A:A,VLOOKUP(C995,mapping!$B$2:$C$18,2,0),mi_calc!B:B,F995,mi_calc!C:C,"average")/1000</f>
        <v>0</v>
      </c>
      <c r="I995">
        <f>SUMIFS(multi_cap_new_annual_comb!G:G,multi_cap_new_annual_comb!A:A,A995,multi_cap_new_annual_comb!B:B,B995,multi_cap_new_annual_comb!C:C,C995,multi_cap_new_annual_comb!E:E,"average",multi_cap_new_annual_comb!G:G,"&gt;0")*SUMIFS(mi_calc!D:D,mi_calc!A:A,VLOOKUP(C995,mapping!$B$2:$C$18,2,0),mi_calc!B:B,F995,mi_calc!C:C,"average")/1000</f>
        <v>0</v>
      </c>
    </row>
    <row r="996" spans="1:9">
      <c r="A996">
        <v>2035</v>
      </c>
      <c r="B996" t="s">
        <v>33</v>
      </c>
      <c r="C996" t="s">
        <v>14</v>
      </c>
      <c r="D996" t="str">
        <f>VLOOKUP(C996,mapping!$B$2:$D$18,3,0)</f>
        <v>-</v>
      </c>
      <c r="E996" t="s">
        <v>74</v>
      </c>
      <c r="F996" t="s">
        <v>55</v>
      </c>
      <c r="G996" t="s">
        <v>77</v>
      </c>
      <c r="H996">
        <f>SUMIFS(multi_cap_new_annual_comb!F:F,multi_cap_new_annual_comb!A:A,A996,multi_cap_new_annual_comb!B:B,B996,multi_cap_new_annual_comb!C:C,C996,multi_cap_new_annual_comb!E:E,"average",multi_cap_new_annual_comb!F:F,"&gt;0")*SUMIFS(mi_calc!D:D,mi_calc!A:A,VLOOKUP(C996,mapping!$B$2:$C$18,2,0),mi_calc!B:B,F996,mi_calc!C:C,"average")/1000</f>
        <v>0</v>
      </c>
      <c r="I996">
        <f>SUMIFS(multi_cap_new_annual_comb!G:G,multi_cap_new_annual_comb!A:A,A996,multi_cap_new_annual_comb!B:B,B996,multi_cap_new_annual_comb!C:C,C996,multi_cap_new_annual_comb!E:E,"average",multi_cap_new_annual_comb!G:G,"&gt;0")*SUMIFS(mi_calc!D:D,mi_calc!A:A,VLOOKUP(C996,mapping!$B$2:$C$18,2,0),mi_calc!B:B,F996,mi_calc!C:C,"average")/1000</f>
        <v>0</v>
      </c>
    </row>
    <row r="997" spans="1:9">
      <c r="A997">
        <v>2035</v>
      </c>
      <c r="B997" t="s">
        <v>33</v>
      </c>
      <c r="C997" t="s">
        <v>14</v>
      </c>
      <c r="D997" t="str">
        <f>VLOOKUP(C997,mapping!$B$2:$D$18,3,0)</f>
        <v>-</v>
      </c>
      <c r="E997" t="s">
        <v>74</v>
      </c>
      <c r="F997" t="s">
        <v>47</v>
      </c>
      <c r="G997" t="s">
        <v>77</v>
      </c>
      <c r="H997">
        <f>SUMIFS(multi_cap_new_annual_comb!F:F,multi_cap_new_annual_comb!A:A,A997,multi_cap_new_annual_comb!B:B,B997,multi_cap_new_annual_comb!C:C,C997,multi_cap_new_annual_comb!E:E,"average",multi_cap_new_annual_comb!F:F,"&gt;0")*SUMIFS(mi_calc!D:D,mi_calc!A:A,VLOOKUP(C997,mapping!$B$2:$C$18,2,0),mi_calc!B:B,F997,mi_calc!C:C,"average")/1000</f>
        <v>0</v>
      </c>
      <c r="I997">
        <f>SUMIFS(multi_cap_new_annual_comb!G:G,multi_cap_new_annual_comb!A:A,A997,multi_cap_new_annual_comb!B:B,B997,multi_cap_new_annual_comb!C:C,C997,multi_cap_new_annual_comb!E:E,"average",multi_cap_new_annual_comb!G:G,"&gt;0")*SUMIFS(mi_calc!D:D,mi_calc!A:A,VLOOKUP(C997,mapping!$B$2:$C$18,2,0),mi_calc!B:B,F997,mi_calc!C:C,"average")/1000</f>
        <v>0</v>
      </c>
    </row>
    <row r="998" spans="1:9">
      <c r="A998">
        <v>2035</v>
      </c>
      <c r="B998" t="s">
        <v>33</v>
      </c>
      <c r="C998" t="s">
        <v>14</v>
      </c>
      <c r="D998" t="str">
        <f>VLOOKUP(C998,mapping!$B$2:$D$18,3,0)</f>
        <v>-</v>
      </c>
      <c r="E998" t="s">
        <v>74</v>
      </c>
      <c r="F998" t="s">
        <v>60</v>
      </c>
      <c r="G998" t="s">
        <v>77</v>
      </c>
      <c r="H998">
        <f>SUMIFS(multi_cap_new_annual_comb!F:F,multi_cap_new_annual_comb!A:A,A998,multi_cap_new_annual_comb!B:B,B998,multi_cap_new_annual_comb!C:C,C998,multi_cap_new_annual_comb!E:E,"average",multi_cap_new_annual_comb!F:F,"&gt;0")*SUMIFS(mi_calc!D:D,mi_calc!A:A,VLOOKUP(C998,mapping!$B$2:$C$18,2,0),mi_calc!B:B,F998,mi_calc!C:C,"average")/1000</f>
        <v>0</v>
      </c>
      <c r="I998">
        <f>SUMIFS(multi_cap_new_annual_comb!G:G,multi_cap_new_annual_comb!A:A,A998,multi_cap_new_annual_comb!B:B,B998,multi_cap_new_annual_comb!C:C,C998,multi_cap_new_annual_comb!E:E,"average",multi_cap_new_annual_comb!G:G,"&gt;0")*SUMIFS(mi_calc!D:D,mi_calc!A:A,VLOOKUP(C998,mapping!$B$2:$C$18,2,0),mi_calc!B:B,F998,mi_calc!C:C,"average")/1000</f>
        <v>0</v>
      </c>
    </row>
    <row r="999" spans="1:9">
      <c r="A999">
        <v>2035</v>
      </c>
      <c r="B999" t="s">
        <v>33</v>
      </c>
      <c r="C999" t="s">
        <v>14</v>
      </c>
      <c r="D999" t="str">
        <f>VLOOKUP(C999,mapping!$B$2:$D$18,3,0)</f>
        <v>-</v>
      </c>
      <c r="E999" t="s">
        <v>74</v>
      </c>
      <c r="F999" t="s">
        <v>48</v>
      </c>
      <c r="G999" t="s">
        <v>77</v>
      </c>
      <c r="H999">
        <f>SUMIFS(multi_cap_new_annual_comb!F:F,multi_cap_new_annual_comb!A:A,A999,multi_cap_new_annual_comb!B:B,B999,multi_cap_new_annual_comb!C:C,C999,multi_cap_new_annual_comb!E:E,"average",multi_cap_new_annual_comb!F:F,"&gt;0")*SUMIFS(mi_calc!D:D,mi_calc!A:A,VLOOKUP(C999,mapping!$B$2:$C$18,2,0),mi_calc!B:B,F999,mi_calc!C:C,"average")/1000</f>
        <v>0</v>
      </c>
      <c r="I999">
        <f>SUMIFS(multi_cap_new_annual_comb!G:G,multi_cap_new_annual_comb!A:A,A999,multi_cap_new_annual_comb!B:B,B999,multi_cap_new_annual_comb!C:C,C999,multi_cap_new_annual_comb!E:E,"average",multi_cap_new_annual_comb!G:G,"&gt;0")*SUMIFS(mi_calc!D:D,mi_calc!A:A,VLOOKUP(C999,mapping!$B$2:$C$18,2,0),mi_calc!B:B,F999,mi_calc!C:C,"average")/1000</f>
        <v>0</v>
      </c>
    </row>
    <row r="1000" spans="1:9">
      <c r="A1000">
        <v>2035</v>
      </c>
      <c r="B1000" t="s">
        <v>33</v>
      </c>
      <c r="C1000" t="s">
        <v>14</v>
      </c>
      <c r="D1000" t="str">
        <f>VLOOKUP(C1000,mapping!$B$2:$D$18,3,0)</f>
        <v>-</v>
      </c>
      <c r="E1000" t="s">
        <v>74</v>
      </c>
      <c r="F1000" t="s">
        <v>62</v>
      </c>
      <c r="G1000" t="s">
        <v>77</v>
      </c>
      <c r="H1000">
        <f>SUMIFS(multi_cap_new_annual_comb!F:F,multi_cap_new_annual_comb!A:A,A1000,multi_cap_new_annual_comb!B:B,B1000,multi_cap_new_annual_comb!C:C,C1000,multi_cap_new_annual_comb!E:E,"average",multi_cap_new_annual_comb!F:F,"&gt;0")*SUMIFS(mi_calc!D:D,mi_calc!A:A,VLOOKUP(C1000,mapping!$B$2:$C$18,2,0),mi_calc!B:B,F1000,mi_calc!C:C,"average")/1000</f>
        <v>0</v>
      </c>
      <c r="I1000">
        <f>SUMIFS(multi_cap_new_annual_comb!G:G,multi_cap_new_annual_comb!A:A,A1000,multi_cap_new_annual_comb!B:B,B1000,multi_cap_new_annual_comb!C:C,C1000,multi_cap_new_annual_comb!E:E,"average",multi_cap_new_annual_comb!G:G,"&gt;0")*SUMIFS(mi_calc!D:D,mi_calc!A:A,VLOOKUP(C1000,mapping!$B$2:$C$18,2,0),mi_calc!B:B,F1000,mi_calc!C:C,"average")/1000</f>
        <v>0</v>
      </c>
    </row>
    <row r="1001" spans="1:9">
      <c r="A1001">
        <v>2035</v>
      </c>
      <c r="B1001" t="s">
        <v>33</v>
      </c>
      <c r="C1001" t="s">
        <v>14</v>
      </c>
      <c r="D1001" t="str">
        <f>VLOOKUP(C1001,mapping!$B$2:$D$18,3,0)</f>
        <v>-</v>
      </c>
      <c r="E1001" t="s">
        <v>74</v>
      </c>
      <c r="F1001" t="s">
        <v>63</v>
      </c>
      <c r="G1001" t="s">
        <v>77</v>
      </c>
      <c r="H1001">
        <f>SUMIFS(multi_cap_new_annual_comb!F:F,multi_cap_new_annual_comb!A:A,A1001,multi_cap_new_annual_comb!B:B,B1001,multi_cap_new_annual_comb!C:C,C1001,multi_cap_new_annual_comb!E:E,"average",multi_cap_new_annual_comb!F:F,"&gt;0")*SUMIFS(mi_calc!D:D,mi_calc!A:A,VLOOKUP(C1001,mapping!$B$2:$C$18,2,0),mi_calc!B:B,F1001,mi_calc!C:C,"average")/1000</f>
        <v>0</v>
      </c>
      <c r="I1001">
        <f>SUMIFS(multi_cap_new_annual_comb!G:G,multi_cap_new_annual_comb!A:A,A1001,multi_cap_new_annual_comb!B:B,B1001,multi_cap_new_annual_comb!C:C,C1001,multi_cap_new_annual_comb!E:E,"average",multi_cap_new_annual_comb!G:G,"&gt;0")*SUMIFS(mi_calc!D:D,mi_calc!A:A,VLOOKUP(C1001,mapping!$B$2:$C$18,2,0),mi_calc!B:B,F1001,mi_calc!C:C,"average")/1000</f>
        <v>0</v>
      </c>
    </row>
    <row r="1002" spans="1:9">
      <c r="A1002">
        <v>2035</v>
      </c>
      <c r="B1002" t="s">
        <v>33</v>
      </c>
      <c r="C1002" t="s">
        <v>14</v>
      </c>
      <c r="D1002" t="str">
        <f>VLOOKUP(C1002,mapping!$B$2:$D$18,3,0)</f>
        <v>-</v>
      </c>
      <c r="E1002" t="s">
        <v>74</v>
      </c>
      <c r="F1002" t="s">
        <v>45</v>
      </c>
      <c r="G1002" t="s">
        <v>77</v>
      </c>
      <c r="H1002">
        <f>SUMIFS(multi_cap_new_annual_comb!F:F,multi_cap_new_annual_comb!A:A,A1002,multi_cap_new_annual_comb!B:B,B1002,multi_cap_new_annual_comb!C:C,C1002,multi_cap_new_annual_comb!E:E,"average",multi_cap_new_annual_comb!F:F,"&gt;0")*SUMIFS(mi_calc!D:D,mi_calc!A:A,VLOOKUP(C1002,mapping!$B$2:$C$18,2,0),mi_calc!B:B,F1002,mi_calc!C:C,"average")/1000</f>
        <v>0</v>
      </c>
      <c r="I1002">
        <f>SUMIFS(multi_cap_new_annual_comb!G:G,multi_cap_new_annual_comb!A:A,A1002,multi_cap_new_annual_comb!B:B,B1002,multi_cap_new_annual_comb!C:C,C1002,multi_cap_new_annual_comb!E:E,"average",multi_cap_new_annual_comb!G:G,"&gt;0")*SUMIFS(mi_calc!D:D,mi_calc!A:A,VLOOKUP(C1002,mapping!$B$2:$C$18,2,0),mi_calc!B:B,F1002,mi_calc!C:C,"average")/1000</f>
        <v>0</v>
      </c>
    </row>
    <row r="1003" spans="1:9">
      <c r="A1003">
        <v>2035</v>
      </c>
      <c r="B1003" t="s">
        <v>33</v>
      </c>
      <c r="C1003" t="s">
        <v>14</v>
      </c>
      <c r="D1003" t="str">
        <f>VLOOKUP(C1003,mapping!$B$2:$D$18,3,0)</f>
        <v>-</v>
      </c>
      <c r="E1003" t="s">
        <v>74</v>
      </c>
      <c r="F1003" t="s">
        <v>58</v>
      </c>
      <c r="G1003" t="s">
        <v>77</v>
      </c>
      <c r="H1003">
        <f>SUMIFS(multi_cap_new_annual_comb!F:F,multi_cap_new_annual_comb!A:A,A1003,multi_cap_new_annual_comb!B:B,B1003,multi_cap_new_annual_comb!C:C,C1003,multi_cap_new_annual_comb!E:E,"average",multi_cap_new_annual_comb!F:F,"&gt;0")*SUMIFS(mi_calc!D:D,mi_calc!A:A,VLOOKUP(C1003,mapping!$B$2:$C$18,2,0),mi_calc!B:B,F1003,mi_calc!C:C,"average")/1000</f>
        <v>0</v>
      </c>
      <c r="I1003">
        <f>SUMIFS(multi_cap_new_annual_comb!G:G,multi_cap_new_annual_comb!A:A,A1003,multi_cap_new_annual_comb!B:B,B1003,multi_cap_new_annual_comb!C:C,C1003,multi_cap_new_annual_comb!E:E,"average",multi_cap_new_annual_comb!G:G,"&gt;0")*SUMIFS(mi_calc!D:D,mi_calc!A:A,VLOOKUP(C1003,mapping!$B$2:$C$18,2,0),mi_calc!B:B,F1003,mi_calc!C:C,"average")/1000</f>
        <v>0</v>
      </c>
    </row>
    <row r="1004" spans="1:9">
      <c r="A1004">
        <v>2035</v>
      </c>
      <c r="B1004" t="s">
        <v>33</v>
      </c>
      <c r="C1004" t="s">
        <v>14</v>
      </c>
      <c r="D1004" t="str">
        <f>VLOOKUP(C1004,mapping!$B$2:$D$18,3,0)</f>
        <v>-</v>
      </c>
      <c r="E1004" t="s">
        <v>74</v>
      </c>
      <c r="F1004" t="s">
        <v>53</v>
      </c>
      <c r="G1004" t="s">
        <v>77</v>
      </c>
      <c r="H1004">
        <f>SUMIFS(multi_cap_new_annual_comb!F:F,multi_cap_new_annual_comb!A:A,A1004,multi_cap_new_annual_comb!B:B,B1004,multi_cap_new_annual_comb!C:C,C1004,multi_cap_new_annual_comb!E:E,"average",multi_cap_new_annual_comb!F:F,"&gt;0")*SUMIFS(mi_calc!D:D,mi_calc!A:A,VLOOKUP(C1004,mapping!$B$2:$C$18,2,0),mi_calc!B:B,F1004,mi_calc!C:C,"average")/1000</f>
        <v>0</v>
      </c>
      <c r="I1004">
        <f>SUMIFS(multi_cap_new_annual_comb!G:G,multi_cap_new_annual_comb!A:A,A1004,multi_cap_new_annual_comb!B:B,B1004,multi_cap_new_annual_comb!C:C,C1004,multi_cap_new_annual_comb!E:E,"average",multi_cap_new_annual_comb!G:G,"&gt;0")*SUMIFS(mi_calc!D:D,mi_calc!A:A,VLOOKUP(C1004,mapping!$B$2:$C$18,2,0),mi_calc!B:B,F1004,mi_calc!C:C,"average")/1000</f>
        <v>0</v>
      </c>
    </row>
    <row r="1005" spans="1:9">
      <c r="A1005">
        <v>2035</v>
      </c>
      <c r="B1005" t="s">
        <v>33</v>
      </c>
      <c r="C1005" t="s">
        <v>14</v>
      </c>
      <c r="D1005" t="str">
        <f>VLOOKUP(C1005,mapping!$B$2:$D$18,3,0)</f>
        <v>-</v>
      </c>
      <c r="E1005" t="s">
        <v>74</v>
      </c>
      <c r="F1005" t="s">
        <v>64</v>
      </c>
      <c r="G1005" t="s">
        <v>77</v>
      </c>
      <c r="H1005">
        <f>SUMIFS(multi_cap_new_annual_comb!F:F,multi_cap_new_annual_comb!A:A,A1005,multi_cap_new_annual_comb!B:B,B1005,multi_cap_new_annual_comb!C:C,C1005,multi_cap_new_annual_comb!E:E,"average",multi_cap_new_annual_comb!F:F,"&gt;0")*SUMIFS(mi_calc!D:D,mi_calc!A:A,VLOOKUP(C1005,mapping!$B$2:$C$18,2,0),mi_calc!B:B,F1005,mi_calc!C:C,"average")/1000</f>
        <v>0</v>
      </c>
      <c r="I1005">
        <f>SUMIFS(multi_cap_new_annual_comb!G:G,multi_cap_new_annual_comb!A:A,A1005,multi_cap_new_annual_comb!B:B,B1005,multi_cap_new_annual_comb!C:C,C1005,multi_cap_new_annual_comb!E:E,"average",multi_cap_new_annual_comb!G:G,"&gt;0")*SUMIFS(mi_calc!D:D,mi_calc!A:A,VLOOKUP(C1005,mapping!$B$2:$C$18,2,0),mi_calc!B:B,F1005,mi_calc!C:C,"average")/1000</f>
        <v>0</v>
      </c>
    </row>
    <row r="1006" spans="1:9">
      <c r="A1006">
        <v>2035</v>
      </c>
      <c r="B1006" t="s">
        <v>33</v>
      </c>
      <c r="C1006" t="s">
        <v>14</v>
      </c>
      <c r="D1006" t="str">
        <f>VLOOKUP(C1006,mapping!$B$2:$D$18,3,0)</f>
        <v>-</v>
      </c>
      <c r="E1006" t="s">
        <v>74</v>
      </c>
      <c r="F1006" t="s">
        <v>49</v>
      </c>
      <c r="G1006" t="s">
        <v>77</v>
      </c>
      <c r="H1006">
        <f>SUMIFS(multi_cap_new_annual_comb!F:F,multi_cap_new_annual_comb!A:A,A1006,multi_cap_new_annual_comb!B:B,B1006,multi_cap_new_annual_comb!C:C,C1006,multi_cap_new_annual_comb!E:E,"average",multi_cap_new_annual_comb!F:F,"&gt;0")*SUMIFS(mi_calc!D:D,mi_calc!A:A,VLOOKUP(C1006,mapping!$B$2:$C$18,2,0),mi_calc!B:B,F1006,mi_calc!C:C,"average")/1000</f>
        <v>0</v>
      </c>
      <c r="I1006">
        <f>SUMIFS(multi_cap_new_annual_comb!G:G,multi_cap_new_annual_comb!A:A,A1006,multi_cap_new_annual_comb!B:B,B1006,multi_cap_new_annual_comb!C:C,C1006,multi_cap_new_annual_comb!E:E,"average",multi_cap_new_annual_comb!G:G,"&gt;0")*SUMIFS(mi_calc!D:D,mi_calc!A:A,VLOOKUP(C1006,mapping!$B$2:$C$18,2,0),mi_calc!B:B,F1006,mi_calc!C:C,"average")/1000</f>
        <v>0</v>
      </c>
    </row>
    <row r="1007" spans="1:9">
      <c r="A1007">
        <v>2035</v>
      </c>
      <c r="B1007" t="s">
        <v>33</v>
      </c>
      <c r="C1007" t="s">
        <v>14</v>
      </c>
      <c r="D1007" t="str">
        <f>VLOOKUP(C1007,mapping!$B$2:$D$18,3,0)</f>
        <v>-</v>
      </c>
      <c r="E1007" t="s">
        <v>74</v>
      </c>
      <c r="F1007" t="s">
        <v>65</v>
      </c>
      <c r="G1007" t="s">
        <v>77</v>
      </c>
      <c r="H1007">
        <f>SUMIFS(multi_cap_new_annual_comb!F:F,multi_cap_new_annual_comb!A:A,A1007,multi_cap_new_annual_comb!B:B,B1007,multi_cap_new_annual_comb!C:C,C1007,multi_cap_new_annual_comb!E:E,"average",multi_cap_new_annual_comb!F:F,"&gt;0")*SUMIFS(mi_calc!D:D,mi_calc!A:A,VLOOKUP(C1007,mapping!$B$2:$C$18,2,0),mi_calc!B:B,F1007,mi_calc!C:C,"average")/1000</f>
        <v>0</v>
      </c>
      <c r="I1007">
        <f>SUMIFS(multi_cap_new_annual_comb!G:G,multi_cap_new_annual_comb!A:A,A1007,multi_cap_new_annual_comb!B:B,B1007,multi_cap_new_annual_comb!C:C,C1007,multi_cap_new_annual_comb!E:E,"average",multi_cap_new_annual_comb!G:G,"&gt;0")*SUMIFS(mi_calc!D:D,mi_calc!A:A,VLOOKUP(C1007,mapping!$B$2:$C$18,2,0),mi_calc!B:B,F1007,mi_calc!C:C,"average")/1000</f>
        <v>0</v>
      </c>
    </row>
    <row r="1008" spans="1:9">
      <c r="A1008">
        <v>2035</v>
      </c>
      <c r="B1008" t="s">
        <v>33</v>
      </c>
      <c r="C1008" t="s">
        <v>14</v>
      </c>
      <c r="D1008" t="str">
        <f>VLOOKUP(C1008,mapping!$B$2:$D$18,3,0)</f>
        <v>-</v>
      </c>
      <c r="E1008" t="s">
        <v>74</v>
      </c>
      <c r="F1008" t="s">
        <v>68</v>
      </c>
      <c r="G1008" t="s">
        <v>77</v>
      </c>
      <c r="H1008">
        <f>SUMIFS(multi_cap_new_annual_comb!F:F,multi_cap_new_annual_comb!A:A,A1008,multi_cap_new_annual_comb!B:B,B1008,multi_cap_new_annual_comb!C:C,C1008,multi_cap_new_annual_comb!E:E,"average",multi_cap_new_annual_comb!F:F,"&gt;0")*SUMIFS(mi_calc!D:D,mi_calc!A:A,VLOOKUP(C1008,mapping!$B$2:$C$18,2,0),mi_calc!B:B,F1008,mi_calc!C:C,"average")/1000</f>
        <v>0</v>
      </c>
      <c r="I1008">
        <f>SUMIFS(multi_cap_new_annual_comb!G:G,multi_cap_new_annual_comb!A:A,A1008,multi_cap_new_annual_comb!B:B,B1008,multi_cap_new_annual_comb!C:C,C1008,multi_cap_new_annual_comb!E:E,"average",multi_cap_new_annual_comb!G:G,"&gt;0")*SUMIFS(mi_calc!D:D,mi_calc!A:A,VLOOKUP(C1008,mapping!$B$2:$C$18,2,0),mi_calc!B:B,F1008,mi_calc!C:C,"average")/1000</f>
        <v>0</v>
      </c>
    </row>
    <row r="1009" spans="1:9">
      <c r="A1009">
        <v>2035</v>
      </c>
      <c r="B1009" t="s">
        <v>33</v>
      </c>
      <c r="C1009" t="s">
        <v>14</v>
      </c>
      <c r="D1009" t="str">
        <f>VLOOKUP(C1009,mapping!$B$2:$D$18,3,0)</f>
        <v>-</v>
      </c>
      <c r="E1009" t="s">
        <v>74</v>
      </c>
      <c r="F1009" t="s">
        <v>57</v>
      </c>
      <c r="G1009" t="s">
        <v>77</v>
      </c>
      <c r="H1009">
        <f>SUMIFS(multi_cap_new_annual_comb!F:F,multi_cap_new_annual_comb!A:A,A1009,multi_cap_new_annual_comb!B:B,B1009,multi_cap_new_annual_comb!C:C,C1009,multi_cap_new_annual_comb!E:E,"average",multi_cap_new_annual_comb!F:F,"&gt;0")*SUMIFS(mi_calc!D:D,mi_calc!A:A,VLOOKUP(C1009,mapping!$B$2:$C$18,2,0),mi_calc!B:B,F1009,mi_calc!C:C,"average")/1000</f>
        <v>0</v>
      </c>
      <c r="I1009">
        <f>SUMIFS(multi_cap_new_annual_comb!G:G,multi_cap_new_annual_comb!A:A,A1009,multi_cap_new_annual_comb!B:B,B1009,multi_cap_new_annual_comb!C:C,C1009,multi_cap_new_annual_comb!E:E,"average",multi_cap_new_annual_comb!G:G,"&gt;0")*SUMIFS(mi_calc!D:D,mi_calc!A:A,VLOOKUP(C1009,mapping!$B$2:$C$18,2,0),mi_calc!B:B,F1009,mi_calc!C:C,"average")/1000</f>
        <v>0</v>
      </c>
    </row>
    <row r="1010" spans="1:9">
      <c r="A1010">
        <v>2025</v>
      </c>
      <c r="B1010" t="s">
        <v>21</v>
      </c>
      <c r="C1010" t="s">
        <v>7</v>
      </c>
      <c r="D1010" t="str">
        <f>VLOOKUP(C1010,mapping!$B$2:$D$18,3,0)</f>
        <v>Gas</v>
      </c>
      <c r="E1010" t="s">
        <v>74</v>
      </c>
      <c r="F1010" t="s">
        <v>51</v>
      </c>
      <c r="G1010" t="s">
        <v>77</v>
      </c>
      <c r="H1010">
        <f>SUMIFS(multi_cap_new_annual_comb!F:F,multi_cap_new_annual_comb!A:A,A1010,multi_cap_new_annual_comb!B:B,B1010,multi_cap_new_annual_comb!C:C,C1010,multi_cap_new_annual_comb!E:E,"average",multi_cap_new_annual_comb!F:F,"&gt;0")*SUMIFS(mi_calc!D:D,mi_calc!A:A,VLOOKUP(C1010,mapping!$B$2:$C$18,2,0),mi_calc!B:B,F1010,mi_calc!C:C,"average")/1000</f>
        <v>0</v>
      </c>
      <c r="I1010">
        <f>SUMIFS(multi_cap_new_annual_comb!G:G,multi_cap_new_annual_comb!A:A,A1010,multi_cap_new_annual_comb!B:B,B1010,multi_cap_new_annual_comb!C:C,C1010,multi_cap_new_annual_comb!E:E,"average",multi_cap_new_annual_comb!G:G,"&gt;0")*SUMIFS(mi_calc!D:D,mi_calc!A:A,VLOOKUP(C1010,mapping!$B$2:$C$18,2,0),mi_calc!B:B,F1010,mi_calc!C:C,"average")/1000</f>
        <v>2.1873906897161293</v>
      </c>
    </row>
    <row r="1011" spans="1:9">
      <c r="A1011">
        <v>2025</v>
      </c>
      <c r="B1011" t="s">
        <v>21</v>
      </c>
      <c r="C1011" t="s">
        <v>7</v>
      </c>
      <c r="D1011" t="str">
        <f>VLOOKUP(C1011,mapping!$B$2:$D$18,3,0)</f>
        <v>Gas</v>
      </c>
      <c r="E1011" t="s">
        <v>74</v>
      </c>
      <c r="F1011" t="s">
        <v>66</v>
      </c>
      <c r="G1011" t="s">
        <v>77</v>
      </c>
      <c r="H1011">
        <f>SUMIFS(multi_cap_new_annual_comb!F:F,multi_cap_new_annual_comb!A:A,A1011,multi_cap_new_annual_comb!B:B,B1011,multi_cap_new_annual_comb!C:C,C1011,multi_cap_new_annual_comb!E:E,"average",multi_cap_new_annual_comb!F:F,"&gt;0")*SUMIFS(mi_calc!D:D,mi_calc!A:A,VLOOKUP(C1011,mapping!$B$2:$C$18,2,0),mi_calc!B:B,F1011,mi_calc!C:C,"average")/1000</f>
        <v>0</v>
      </c>
      <c r="I1011">
        <f>SUMIFS(multi_cap_new_annual_comb!G:G,multi_cap_new_annual_comb!A:A,A1011,multi_cap_new_annual_comb!B:B,B1011,multi_cap_new_annual_comb!C:C,C1011,multi_cap_new_annual_comb!E:E,"average",multi_cap_new_annual_comb!G:G,"&gt;0")*SUMIFS(mi_calc!D:D,mi_calc!A:A,VLOOKUP(C1011,mapping!$B$2:$C$18,2,0),mi_calc!B:B,F1011,mi_calc!C:C,"average")/1000</f>
        <v>0</v>
      </c>
    </row>
    <row r="1012" spans="1:9">
      <c r="A1012">
        <v>2025</v>
      </c>
      <c r="B1012" t="s">
        <v>21</v>
      </c>
      <c r="C1012" t="s">
        <v>7</v>
      </c>
      <c r="D1012" t="str">
        <f>VLOOKUP(C1012,mapping!$B$2:$D$18,3,0)</f>
        <v>Gas</v>
      </c>
      <c r="E1012" t="s">
        <v>74</v>
      </c>
      <c r="F1012" t="s">
        <v>54</v>
      </c>
      <c r="G1012" t="s">
        <v>77</v>
      </c>
      <c r="H1012">
        <f>SUMIFS(multi_cap_new_annual_comb!F:F,multi_cap_new_annual_comb!A:A,A1012,multi_cap_new_annual_comb!B:B,B1012,multi_cap_new_annual_comb!C:C,C1012,multi_cap_new_annual_comb!E:E,"average",multi_cap_new_annual_comb!F:F,"&gt;0")*SUMIFS(mi_calc!D:D,mi_calc!A:A,VLOOKUP(C1012,mapping!$B$2:$C$18,2,0),mi_calc!B:B,F1012,mi_calc!C:C,"average")/1000</f>
        <v>0</v>
      </c>
      <c r="I1012">
        <f>SUMIFS(multi_cap_new_annual_comb!G:G,multi_cap_new_annual_comb!A:A,A1012,multi_cap_new_annual_comb!B:B,B1012,multi_cap_new_annual_comb!C:C,C1012,multi_cap_new_annual_comb!E:E,"average",multi_cap_new_annual_comb!G:G,"&gt;0")*SUMIFS(mi_calc!D:D,mi_calc!A:A,VLOOKUP(C1012,mapping!$B$2:$C$18,2,0),mi_calc!B:B,F1012,mi_calc!C:C,"average")/1000</f>
        <v>112.07353242366982</v>
      </c>
    </row>
    <row r="1013" spans="1:9">
      <c r="A1013">
        <v>2025</v>
      </c>
      <c r="B1013" t="s">
        <v>21</v>
      </c>
      <c r="C1013" t="s">
        <v>7</v>
      </c>
      <c r="D1013" t="str">
        <f>VLOOKUP(C1013,mapping!$B$2:$D$18,3,0)</f>
        <v>Gas</v>
      </c>
      <c r="E1013" t="s">
        <v>74</v>
      </c>
      <c r="F1013" t="s">
        <v>46</v>
      </c>
      <c r="G1013" t="s">
        <v>77</v>
      </c>
      <c r="H1013">
        <f>SUMIFS(multi_cap_new_annual_comb!F:F,multi_cap_new_annual_comb!A:A,A1013,multi_cap_new_annual_comb!B:B,B1013,multi_cap_new_annual_comb!C:C,C1013,multi_cap_new_annual_comb!E:E,"average",multi_cap_new_annual_comb!F:F,"&gt;0")*SUMIFS(mi_calc!D:D,mi_calc!A:A,VLOOKUP(C1013,mapping!$B$2:$C$18,2,0),mi_calc!B:B,F1013,mi_calc!C:C,"average")/1000</f>
        <v>0</v>
      </c>
      <c r="I1013">
        <f>SUMIFS(multi_cap_new_annual_comb!G:G,multi_cap_new_annual_comb!A:A,A1013,multi_cap_new_annual_comb!B:B,B1013,multi_cap_new_annual_comb!C:C,C1013,multi_cap_new_annual_comb!E:E,"average",multi_cap_new_annual_comb!G:G,"&gt;0")*SUMIFS(mi_calc!D:D,mi_calc!A:A,VLOOKUP(C1013,mapping!$B$2:$C$18,2,0),mi_calc!B:B,F1013,mi_calc!C:C,"average")/1000</f>
        <v>0</v>
      </c>
    </row>
    <row r="1014" spans="1:9">
      <c r="A1014">
        <v>2025</v>
      </c>
      <c r="B1014" t="s">
        <v>21</v>
      </c>
      <c r="C1014" t="s">
        <v>7</v>
      </c>
      <c r="D1014" t="str">
        <f>VLOOKUP(C1014,mapping!$B$2:$D$18,3,0)</f>
        <v>Gas</v>
      </c>
      <c r="E1014" t="s">
        <v>74</v>
      </c>
      <c r="F1014" t="s">
        <v>50</v>
      </c>
      <c r="G1014" t="s">
        <v>77</v>
      </c>
      <c r="H1014">
        <f>SUMIFS(multi_cap_new_annual_comb!F:F,multi_cap_new_annual_comb!A:A,A1014,multi_cap_new_annual_comb!B:B,B1014,multi_cap_new_annual_comb!C:C,C1014,multi_cap_new_annual_comb!E:E,"average",multi_cap_new_annual_comb!F:F,"&gt;0")*SUMIFS(mi_calc!D:D,mi_calc!A:A,VLOOKUP(C1014,mapping!$B$2:$C$18,2,0),mi_calc!B:B,F1014,mi_calc!C:C,"average")/1000</f>
        <v>0</v>
      </c>
      <c r="I1014">
        <f>SUMIFS(multi_cap_new_annual_comb!G:G,multi_cap_new_annual_comb!A:A,A1014,multi_cap_new_annual_comb!B:B,B1014,multi_cap_new_annual_comb!C:C,C1014,multi_cap_new_annual_comb!E:E,"average",multi_cap_new_annual_comb!G:G,"&gt;0")*SUMIFS(mi_calc!D:D,mi_calc!A:A,VLOOKUP(C1014,mapping!$B$2:$C$18,2,0),mi_calc!B:B,F1014,mi_calc!C:C,"average")/1000</f>
        <v>4.9468294054294484</v>
      </c>
    </row>
    <row r="1015" spans="1:9">
      <c r="A1015">
        <v>2025</v>
      </c>
      <c r="B1015" t="s">
        <v>21</v>
      </c>
      <c r="C1015" t="s">
        <v>7</v>
      </c>
      <c r="D1015" t="str">
        <f>VLOOKUP(C1015,mapping!$B$2:$D$18,3,0)</f>
        <v>Gas</v>
      </c>
      <c r="E1015" t="s">
        <v>74</v>
      </c>
      <c r="F1015" t="s">
        <v>61</v>
      </c>
      <c r="G1015" t="s">
        <v>77</v>
      </c>
      <c r="H1015">
        <f>SUMIFS(multi_cap_new_annual_comb!F:F,multi_cap_new_annual_comb!A:A,A1015,multi_cap_new_annual_comb!B:B,B1015,multi_cap_new_annual_comb!C:C,C1015,multi_cap_new_annual_comb!E:E,"average",multi_cap_new_annual_comb!F:F,"&gt;0")*SUMIFS(mi_calc!D:D,mi_calc!A:A,VLOOKUP(C1015,mapping!$B$2:$C$18,2,0),mi_calc!B:B,F1015,mi_calc!C:C,"average")/1000</f>
        <v>0</v>
      </c>
      <c r="I1015">
        <f>SUMIFS(multi_cap_new_annual_comb!G:G,multi_cap_new_annual_comb!A:A,A1015,multi_cap_new_annual_comb!B:B,B1015,multi_cap_new_annual_comb!C:C,C1015,multi_cap_new_annual_comb!E:E,"average",multi_cap_new_annual_comb!G:G,"&gt;0")*SUMIFS(mi_calc!D:D,mi_calc!A:A,VLOOKUP(C1015,mapping!$B$2:$C$18,2,0),mi_calc!B:B,F1015,mi_calc!C:C,"average")/1000</f>
        <v>0</v>
      </c>
    </row>
    <row r="1016" spans="1:9">
      <c r="A1016">
        <v>2025</v>
      </c>
      <c r="B1016" t="s">
        <v>21</v>
      </c>
      <c r="C1016" t="s">
        <v>7</v>
      </c>
      <c r="D1016" t="str">
        <f>VLOOKUP(C1016,mapping!$B$2:$D$18,3,0)</f>
        <v>Gas</v>
      </c>
      <c r="E1016" t="s">
        <v>74</v>
      </c>
      <c r="F1016" t="s">
        <v>67</v>
      </c>
      <c r="G1016" t="s">
        <v>77</v>
      </c>
      <c r="H1016">
        <f>SUMIFS(multi_cap_new_annual_comb!F:F,multi_cap_new_annual_comb!A:A,A1016,multi_cap_new_annual_comb!B:B,B1016,multi_cap_new_annual_comb!C:C,C1016,multi_cap_new_annual_comb!E:E,"average",multi_cap_new_annual_comb!F:F,"&gt;0")*SUMIFS(mi_calc!D:D,mi_calc!A:A,VLOOKUP(C1016,mapping!$B$2:$C$18,2,0),mi_calc!B:B,F1016,mi_calc!C:C,"average")/1000</f>
        <v>0</v>
      </c>
      <c r="I1016">
        <f>SUMIFS(multi_cap_new_annual_comb!G:G,multi_cap_new_annual_comb!A:A,A1016,multi_cap_new_annual_comb!B:B,B1016,multi_cap_new_annual_comb!C:C,C1016,multi_cap_new_annual_comb!E:E,"average",multi_cap_new_annual_comb!G:G,"&gt;0")*SUMIFS(mi_calc!D:D,mi_calc!A:A,VLOOKUP(C1016,mapping!$B$2:$C$18,2,0),mi_calc!B:B,F1016,mi_calc!C:C,"average")/1000</f>
        <v>0</v>
      </c>
    </row>
    <row r="1017" spans="1:9">
      <c r="A1017">
        <v>2025</v>
      </c>
      <c r="B1017" t="s">
        <v>21</v>
      </c>
      <c r="C1017" t="s">
        <v>7</v>
      </c>
      <c r="D1017" t="str">
        <f>VLOOKUP(C1017,mapping!$B$2:$D$18,3,0)</f>
        <v>Gas</v>
      </c>
      <c r="E1017" t="s">
        <v>74</v>
      </c>
      <c r="F1017" t="s">
        <v>52</v>
      </c>
      <c r="G1017" t="s">
        <v>77</v>
      </c>
      <c r="H1017">
        <f>SUMIFS(multi_cap_new_annual_comb!F:F,multi_cap_new_annual_comb!A:A,A1017,multi_cap_new_annual_comb!B:B,B1017,multi_cap_new_annual_comb!C:C,C1017,multi_cap_new_annual_comb!E:E,"average",multi_cap_new_annual_comb!F:F,"&gt;0")*SUMIFS(mi_calc!D:D,mi_calc!A:A,VLOOKUP(C1017,mapping!$B$2:$C$18,2,0),mi_calc!B:B,F1017,mi_calc!C:C,"average")/1000</f>
        <v>0</v>
      </c>
      <c r="I1017">
        <f>SUMIFS(multi_cap_new_annual_comb!G:G,multi_cap_new_annual_comb!A:A,A1017,multi_cap_new_annual_comb!B:B,B1017,multi_cap_new_annual_comb!C:C,C1017,multi_cap_new_annual_comb!E:E,"average",multi_cap_new_annual_comb!G:G,"&gt;0")*SUMIFS(mi_calc!D:D,mi_calc!A:A,VLOOKUP(C1017,mapping!$B$2:$C$18,2,0),mi_calc!B:B,F1017,mi_calc!C:C,"average")/1000</f>
        <v>0</v>
      </c>
    </row>
    <row r="1018" spans="1:9">
      <c r="A1018">
        <v>2025</v>
      </c>
      <c r="B1018" t="s">
        <v>21</v>
      </c>
      <c r="C1018" t="s">
        <v>7</v>
      </c>
      <c r="D1018" t="str">
        <f>VLOOKUP(C1018,mapping!$B$2:$D$18,3,0)</f>
        <v>Gas</v>
      </c>
      <c r="E1018" t="s">
        <v>74</v>
      </c>
      <c r="F1018" t="s">
        <v>56</v>
      </c>
      <c r="G1018" t="s">
        <v>77</v>
      </c>
      <c r="H1018">
        <f>SUMIFS(multi_cap_new_annual_comb!F:F,multi_cap_new_annual_comb!A:A,A1018,multi_cap_new_annual_comb!B:B,B1018,multi_cap_new_annual_comb!C:C,C1018,multi_cap_new_annual_comb!E:E,"average",multi_cap_new_annual_comb!F:F,"&gt;0")*SUMIFS(mi_calc!D:D,mi_calc!A:A,VLOOKUP(C1018,mapping!$B$2:$C$18,2,0),mi_calc!B:B,F1018,mi_calc!C:C,"average")/1000</f>
        <v>0</v>
      </c>
      <c r="I1018">
        <f>SUMIFS(multi_cap_new_annual_comb!G:G,multi_cap_new_annual_comb!A:A,A1018,multi_cap_new_annual_comb!B:B,B1018,multi_cap_new_annual_comb!C:C,C1018,multi_cap_new_annual_comb!E:E,"average",multi_cap_new_annual_comb!G:G,"&gt;0")*SUMIFS(mi_calc!D:D,mi_calc!A:A,VLOOKUP(C1018,mapping!$B$2:$C$18,2,0),mi_calc!B:B,F1018,mi_calc!C:C,"average")/1000</f>
        <v>0</v>
      </c>
    </row>
    <row r="1019" spans="1:9">
      <c r="A1019">
        <v>2025</v>
      </c>
      <c r="B1019" t="s">
        <v>21</v>
      </c>
      <c r="C1019" t="s">
        <v>7</v>
      </c>
      <c r="D1019" t="str">
        <f>VLOOKUP(C1019,mapping!$B$2:$D$18,3,0)</f>
        <v>Gas</v>
      </c>
      <c r="E1019" t="s">
        <v>74</v>
      </c>
      <c r="F1019" t="s">
        <v>59</v>
      </c>
      <c r="G1019" t="s">
        <v>77</v>
      </c>
      <c r="H1019">
        <f>SUMIFS(multi_cap_new_annual_comb!F:F,multi_cap_new_annual_comb!A:A,A1019,multi_cap_new_annual_comb!B:B,B1019,multi_cap_new_annual_comb!C:C,C1019,multi_cap_new_annual_comb!E:E,"average",multi_cap_new_annual_comb!F:F,"&gt;0")*SUMIFS(mi_calc!D:D,mi_calc!A:A,VLOOKUP(C1019,mapping!$B$2:$C$18,2,0),mi_calc!B:B,F1019,mi_calc!C:C,"average")/1000</f>
        <v>0</v>
      </c>
      <c r="I1019">
        <f>SUMIFS(multi_cap_new_annual_comb!G:G,multi_cap_new_annual_comb!A:A,A1019,multi_cap_new_annual_comb!B:B,B1019,multi_cap_new_annual_comb!C:C,C1019,multi_cap_new_annual_comb!E:E,"average",multi_cap_new_annual_comb!G:G,"&gt;0")*SUMIFS(mi_calc!D:D,mi_calc!A:A,VLOOKUP(C1019,mapping!$B$2:$C$18,2,0),mi_calc!B:B,F1019,mi_calc!C:C,"average")/1000</f>
        <v>0</v>
      </c>
    </row>
    <row r="1020" spans="1:9">
      <c r="A1020">
        <v>2025</v>
      </c>
      <c r="B1020" t="s">
        <v>21</v>
      </c>
      <c r="C1020" t="s">
        <v>7</v>
      </c>
      <c r="D1020" t="str">
        <f>VLOOKUP(C1020,mapping!$B$2:$D$18,3,0)</f>
        <v>Gas</v>
      </c>
      <c r="E1020" t="s">
        <v>74</v>
      </c>
      <c r="F1020" t="s">
        <v>55</v>
      </c>
      <c r="G1020" t="s">
        <v>77</v>
      </c>
      <c r="H1020">
        <f>SUMIFS(multi_cap_new_annual_comb!F:F,multi_cap_new_annual_comb!A:A,A1020,multi_cap_new_annual_comb!B:B,B1020,multi_cap_new_annual_comb!C:C,C1020,multi_cap_new_annual_comb!E:E,"average",multi_cap_new_annual_comb!F:F,"&gt;0")*SUMIFS(mi_calc!D:D,mi_calc!A:A,VLOOKUP(C1020,mapping!$B$2:$C$18,2,0),mi_calc!B:B,F1020,mi_calc!C:C,"average")/1000</f>
        <v>0</v>
      </c>
      <c r="I1020">
        <f>SUMIFS(multi_cap_new_annual_comb!G:G,multi_cap_new_annual_comb!A:A,A1020,multi_cap_new_annual_comb!B:B,B1020,multi_cap_new_annual_comb!C:C,C1020,multi_cap_new_annual_comb!E:E,"average",multi_cap_new_annual_comb!G:G,"&gt;0")*SUMIFS(mi_calc!D:D,mi_calc!A:A,VLOOKUP(C1020,mapping!$B$2:$C$18,2,0),mi_calc!B:B,F1020,mi_calc!C:C,"average")/1000</f>
        <v>1.4616205069531738</v>
      </c>
    </row>
    <row r="1021" spans="1:9">
      <c r="A1021">
        <v>2025</v>
      </c>
      <c r="B1021" t="s">
        <v>21</v>
      </c>
      <c r="C1021" t="s">
        <v>7</v>
      </c>
      <c r="D1021" t="str">
        <f>VLOOKUP(C1021,mapping!$B$2:$D$18,3,0)</f>
        <v>Gas</v>
      </c>
      <c r="E1021" t="s">
        <v>74</v>
      </c>
      <c r="F1021" t="s">
        <v>47</v>
      </c>
      <c r="G1021" t="s">
        <v>77</v>
      </c>
      <c r="H1021">
        <f>SUMIFS(multi_cap_new_annual_comb!F:F,multi_cap_new_annual_comb!A:A,A1021,multi_cap_new_annual_comb!B:B,B1021,multi_cap_new_annual_comb!C:C,C1021,multi_cap_new_annual_comb!E:E,"average",multi_cap_new_annual_comb!F:F,"&gt;0")*SUMIFS(mi_calc!D:D,mi_calc!A:A,VLOOKUP(C1021,mapping!$B$2:$C$18,2,0),mi_calc!B:B,F1021,mi_calc!C:C,"average")/1000</f>
        <v>0</v>
      </c>
      <c r="I1021">
        <f>SUMIFS(multi_cap_new_annual_comb!G:G,multi_cap_new_annual_comb!A:A,A1021,multi_cap_new_annual_comb!B:B,B1021,multi_cap_new_annual_comb!C:C,C1021,multi_cap_new_annual_comb!E:E,"average",multi_cap_new_annual_comb!G:G,"&gt;0")*SUMIFS(mi_calc!D:D,mi_calc!A:A,VLOOKUP(C1021,mapping!$B$2:$C$18,2,0),mi_calc!B:B,F1021,mi_calc!C:C,"average")/1000</f>
        <v>0</v>
      </c>
    </row>
    <row r="1022" spans="1:9">
      <c r="A1022">
        <v>2025</v>
      </c>
      <c r="B1022" t="s">
        <v>21</v>
      </c>
      <c r="C1022" t="s">
        <v>7</v>
      </c>
      <c r="D1022" t="str">
        <f>VLOOKUP(C1022,mapping!$B$2:$D$18,3,0)</f>
        <v>Gas</v>
      </c>
      <c r="E1022" t="s">
        <v>74</v>
      </c>
      <c r="F1022" t="s">
        <v>60</v>
      </c>
      <c r="G1022" t="s">
        <v>77</v>
      </c>
      <c r="H1022">
        <f>SUMIFS(multi_cap_new_annual_comb!F:F,multi_cap_new_annual_comb!A:A,A1022,multi_cap_new_annual_comb!B:B,B1022,multi_cap_new_annual_comb!C:C,C1022,multi_cap_new_annual_comb!E:E,"average",multi_cap_new_annual_comb!F:F,"&gt;0")*SUMIFS(mi_calc!D:D,mi_calc!A:A,VLOOKUP(C1022,mapping!$B$2:$C$18,2,0),mi_calc!B:B,F1022,mi_calc!C:C,"average")/1000</f>
        <v>0</v>
      </c>
      <c r="I1022">
        <f>SUMIFS(multi_cap_new_annual_comb!G:G,multi_cap_new_annual_comb!A:A,A1022,multi_cap_new_annual_comb!B:B,B1022,multi_cap_new_annual_comb!C:C,C1022,multi_cap_new_annual_comb!E:E,"average",multi_cap_new_annual_comb!G:G,"&gt;0")*SUMIFS(mi_calc!D:D,mi_calc!A:A,VLOOKUP(C1022,mapping!$B$2:$C$18,2,0),mi_calc!B:B,F1022,mi_calc!C:C,"average")/1000</f>
        <v>0</v>
      </c>
    </row>
    <row r="1023" spans="1:9">
      <c r="A1023">
        <v>2025</v>
      </c>
      <c r="B1023" t="s">
        <v>21</v>
      </c>
      <c r="C1023" t="s">
        <v>7</v>
      </c>
      <c r="D1023" t="str">
        <f>VLOOKUP(C1023,mapping!$B$2:$D$18,3,0)</f>
        <v>Gas</v>
      </c>
      <c r="E1023" t="s">
        <v>74</v>
      </c>
      <c r="F1023" t="s">
        <v>48</v>
      </c>
      <c r="G1023" t="s">
        <v>77</v>
      </c>
      <c r="H1023">
        <f>SUMIFS(multi_cap_new_annual_comb!F:F,multi_cap_new_annual_comb!A:A,A1023,multi_cap_new_annual_comb!B:B,B1023,multi_cap_new_annual_comb!C:C,C1023,multi_cap_new_annual_comb!E:E,"average",multi_cap_new_annual_comb!F:F,"&gt;0")*SUMIFS(mi_calc!D:D,mi_calc!A:A,VLOOKUP(C1023,mapping!$B$2:$C$18,2,0),mi_calc!B:B,F1023,mi_calc!C:C,"average")/1000</f>
        <v>0</v>
      </c>
      <c r="I1023">
        <f>SUMIFS(multi_cap_new_annual_comb!G:G,multi_cap_new_annual_comb!A:A,A1023,multi_cap_new_annual_comb!B:B,B1023,multi_cap_new_annual_comb!C:C,C1023,multi_cap_new_annual_comb!E:E,"average",multi_cap_new_annual_comb!G:G,"&gt;0")*SUMIFS(mi_calc!D:D,mi_calc!A:A,VLOOKUP(C1023,mapping!$B$2:$C$18,2,0),mi_calc!B:B,F1023,mi_calc!C:C,"average")/1000</f>
        <v>9.7441367130211579E-2</v>
      </c>
    </row>
    <row r="1024" spans="1:9">
      <c r="A1024">
        <v>2025</v>
      </c>
      <c r="B1024" t="s">
        <v>21</v>
      </c>
      <c r="C1024" t="s">
        <v>7</v>
      </c>
      <c r="D1024" t="str">
        <f>VLOOKUP(C1024,mapping!$B$2:$D$18,3,0)</f>
        <v>Gas</v>
      </c>
      <c r="E1024" t="s">
        <v>74</v>
      </c>
      <c r="F1024" t="s">
        <v>62</v>
      </c>
      <c r="G1024" t="s">
        <v>77</v>
      </c>
      <c r="H1024">
        <f>SUMIFS(multi_cap_new_annual_comb!F:F,multi_cap_new_annual_comb!A:A,A1024,multi_cap_new_annual_comb!B:B,B1024,multi_cap_new_annual_comb!C:C,C1024,multi_cap_new_annual_comb!E:E,"average",multi_cap_new_annual_comb!F:F,"&gt;0")*SUMIFS(mi_calc!D:D,mi_calc!A:A,VLOOKUP(C1024,mapping!$B$2:$C$18,2,0),mi_calc!B:B,F1024,mi_calc!C:C,"average")/1000</f>
        <v>0</v>
      </c>
      <c r="I1024">
        <f>SUMIFS(multi_cap_new_annual_comb!G:G,multi_cap_new_annual_comb!A:A,A1024,multi_cap_new_annual_comb!B:B,B1024,multi_cap_new_annual_comb!C:C,C1024,multi_cap_new_annual_comb!E:E,"average",multi_cap_new_annual_comb!G:G,"&gt;0")*SUMIFS(mi_calc!D:D,mi_calc!A:A,VLOOKUP(C1024,mapping!$B$2:$C$18,2,0),mi_calc!B:B,F1024,mi_calc!C:C,"average")/1000</f>
        <v>0</v>
      </c>
    </row>
    <row r="1025" spans="1:9">
      <c r="A1025">
        <v>2025</v>
      </c>
      <c r="B1025" t="s">
        <v>21</v>
      </c>
      <c r="C1025" t="s">
        <v>7</v>
      </c>
      <c r="D1025" t="str">
        <f>VLOOKUP(C1025,mapping!$B$2:$D$18,3,0)</f>
        <v>Gas</v>
      </c>
      <c r="E1025" t="s">
        <v>74</v>
      </c>
      <c r="F1025" t="s">
        <v>63</v>
      </c>
      <c r="G1025" t="s">
        <v>77</v>
      </c>
      <c r="H1025">
        <f>SUMIFS(multi_cap_new_annual_comb!F:F,multi_cap_new_annual_comb!A:A,A1025,multi_cap_new_annual_comb!B:B,B1025,multi_cap_new_annual_comb!C:C,C1025,multi_cap_new_annual_comb!E:E,"average",multi_cap_new_annual_comb!F:F,"&gt;0")*SUMIFS(mi_calc!D:D,mi_calc!A:A,VLOOKUP(C1025,mapping!$B$2:$C$18,2,0),mi_calc!B:B,F1025,mi_calc!C:C,"average")/1000</f>
        <v>0</v>
      </c>
      <c r="I1025">
        <f>SUMIFS(multi_cap_new_annual_comb!G:G,multi_cap_new_annual_comb!A:A,A1025,multi_cap_new_annual_comb!B:B,B1025,multi_cap_new_annual_comb!C:C,C1025,multi_cap_new_annual_comb!E:E,"average",multi_cap_new_annual_comb!G:G,"&gt;0")*SUMIFS(mi_calc!D:D,mi_calc!A:A,VLOOKUP(C1025,mapping!$B$2:$C$18,2,0),mi_calc!B:B,F1025,mi_calc!C:C,"average")/1000</f>
        <v>0</v>
      </c>
    </row>
    <row r="1026" spans="1:9">
      <c r="A1026">
        <v>2025</v>
      </c>
      <c r="B1026" t="s">
        <v>21</v>
      </c>
      <c r="C1026" t="s">
        <v>7</v>
      </c>
      <c r="D1026" t="str">
        <f>VLOOKUP(C1026,mapping!$B$2:$D$18,3,0)</f>
        <v>Gas</v>
      </c>
      <c r="E1026" t="s">
        <v>74</v>
      </c>
      <c r="F1026" t="s">
        <v>45</v>
      </c>
      <c r="G1026" t="s">
        <v>77</v>
      </c>
      <c r="H1026">
        <f>SUMIFS(multi_cap_new_annual_comb!F:F,multi_cap_new_annual_comb!A:A,A1026,multi_cap_new_annual_comb!B:B,B1026,multi_cap_new_annual_comb!C:C,C1026,multi_cap_new_annual_comb!E:E,"average",multi_cap_new_annual_comb!F:F,"&gt;0")*SUMIFS(mi_calc!D:D,mi_calc!A:A,VLOOKUP(C1026,mapping!$B$2:$C$18,2,0),mi_calc!B:B,F1026,mi_calc!C:C,"average")/1000</f>
        <v>0</v>
      </c>
      <c r="I1026">
        <f>SUMIFS(multi_cap_new_annual_comb!G:G,multi_cap_new_annual_comb!A:A,A1026,multi_cap_new_annual_comb!B:B,B1026,multi_cap_new_annual_comb!C:C,C1026,multi_cap_new_annual_comb!E:E,"average",multi_cap_new_annual_comb!G:G,"&gt;0")*SUMIFS(mi_calc!D:D,mi_calc!A:A,VLOOKUP(C1026,mapping!$B$2:$C$18,2,0),mi_calc!B:B,F1026,mi_calc!C:C,"average")/1000</f>
        <v>0</v>
      </c>
    </row>
    <row r="1027" spans="1:9">
      <c r="A1027">
        <v>2025</v>
      </c>
      <c r="B1027" t="s">
        <v>21</v>
      </c>
      <c r="C1027" t="s">
        <v>7</v>
      </c>
      <c r="D1027" t="str">
        <f>VLOOKUP(C1027,mapping!$B$2:$D$18,3,0)</f>
        <v>Gas</v>
      </c>
      <c r="E1027" t="s">
        <v>74</v>
      </c>
      <c r="F1027" t="s">
        <v>58</v>
      </c>
      <c r="G1027" t="s">
        <v>77</v>
      </c>
      <c r="H1027">
        <f>SUMIFS(multi_cap_new_annual_comb!F:F,multi_cap_new_annual_comb!A:A,A1027,multi_cap_new_annual_comb!B:B,B1027,multi_cap_new_annual_comb!C:C,C1027,multi_cap_new_annual_comb!E:E,"average",multi_cap_new_annual_comb!F:F,"&gt;0")*SUMIFS(mi_calc!D:D,mi_calc!A:A,VLOOKUP(C1027,mapping!$B$2:$C$18,2,0),mi_calc!B:B,F1027,mi_calc!C:C,"average")/1000</f>
        <v>0</v>
      </c>
      <c r="I1027">
        <f>SUMIFS(multi_cap_new_annual_comb!G:G,multi_cap_new_annual_comb!A:A,A1027,multi_cap_new_annual_comb!B:B,B1027,multi_cap_new_annual_comb!C:C,C1027,multi_cap_new_annual_comb!E:E,"average",multi_cap_new_annual_comb!G:G,"&gt;0")*SUMIFS(mi_calc!D:D,mi_calc!A:A,VLOOKUP(C1027,mapping!$B$2:$C$18,2,0),mi_calc!B:B,F1027,mi_calc!C:C,"average")/1000</f>
        <v>0</v>
      </c>
    </row>
    <row r="1028" spans="1:9">
      <c r="A1028">
        <v>2025</v>
      </c>
      <c r="B1028" t="s">
        <v>21</v>
      </c>
      <c r="C1028" t="s">
        <v>7</v>
      </c>
      <c r="D1028" t="str">
        <f>VLOOKUP(C1028,mapping!$B$2:$D$18,3,0)</f>
        <v>Gas</v>
      </c>
      <c r="E1028" t="s">
        <v>74</v>
      </c>
      <c r="F1028" t="s">
        <v>53</v>
      </c>
      <c r="G1028" t="s">
        <v>77</v>
      </c>
      <c r="H1028">
        <f>SUMIFS(multi_cap_new_annual_comb!F:F,multi_cap_new_annual_comb!A:A,A1028,multi_cap_new_annual_comb!B:B,B1028,multi_cap_new_annual_comb!C:C,C1028,multi_cap_new_annual_comb!E:E,"average",multi_cap_new_annual_comb!F:F,"&gt;0")*SUMIFS(mi_calc!D:D,mi_calc!A:A,VLOOKUP(C1028,mapping!$B$2:$C$18,2,0),mi_calc!B:B,F1028,mi_calc!C:C,"average")/1000</f>
        <v>0</v>
      </c>
      <c r="I1028">
        <f>SUMIFS(multi_cap_new_annual_comb!G:G,multi_cap_new_annual_comb!A:A,A1028,multi_cap_new_annual_comb!B:B,B1028,multi_cap_new_annual_comb!C:C,C1028,multi_cap_new_annual_comb!E:E,"average",multi_cap_new_annual_comb!G:G,"&gt;0")*SUMIFS(mi_calc!D:D,mi_calc!A:A,VLOOKUP(C1028,mapping!$B$2:$C$18,2,0),mi_calc!B:B,F1028,mi_calc!C:C,"average")/1000</f>
        <v>414.09220983197503</v>
      </c>
    </row>
    <row r="1029" spans="1:9">
      <c r="A1029">
        <v>2025</v>
      </c>
      <c r="B1029" t="s">
        <v>21</v>
      </c>
      <c r="C1029" t="s">
        <v>7</v>
      </c>
      <c r="D1029" t="str">
        <f>VLOOKUP(C1029,mapping!$B$2:$D$18,3,0)</f>
        <v>Gas</v>
      </c>
      <c r="E1029" t="s">
        <v>74</v>
      </c>
      <c r="F1029" t="s">
        <v>64</v>
      </c>
      <c r="G1029" t="s">
        <v>77</v>
      </c>
      <c r="H1029">
        <f>SUMIFS(multi_cap_new_annual_comb!F:F,multi_cap_new_annual_comb!A:A,A1029,multi_cap_new_annual_comb!B:B,B1029,multi_cap_new_annual_comb!C:C,C1029,multi_cap_new_annual_comb!E:E,"average",multi_cap_new_annual_comb!F:F,"&gt;0")*SUMIFS(mi_calc!D:D,mi_calc!A:A,VLOOKUP(C1029,mapping!$B$2:$C$18,2,0),mi_calc!B:B,F1029,mi_calc!C:C,"average")/1000</f>
        <v>0</v>
      </c>
      <c r="I1029">
        <f>SUMIFS(multi_cap_new_annual_comb!G:G,multi_cap_new_annual_comb!A:A,A1029,multi_cap_new_annual_comb!B:B,B1029,multi_cap_new_annual_comb!C:C,C1029,multi_cap_new_annual_comb!E:E,"average",multi_cap_new_annual_comb!G:G,"&gt;0")*SUMIFS(mi_calc!D:D,mi_calc!A:A,VLOOKUP(C1029,mapping!$B$2:$C$18,2,0),mi_calc!B:B,F1029,mi_calc!C:C,"average")/1000</f>
        <v>0</v>
      </c>
    </row>
    <row r="1030" spans="1:9">
      <c r="A1030">
        <v>2025</v>
      </c>
      <c r="B1030" t="s">
        <v>21</v>
      </c>
      <c r="C1030" t="s">
        <v>7</v>
      </c>
      <c r="D1030" t="str">
        <f>VLOOKUP(C1030,mapping!$B$2:$D$18,3,0)</f>
        <v>Gas</v>
      </c>
      <c r="E1030" t="s">
        <v>74</v>
      </c>
      <c r="F1030" t="s">
        <v>49</v>
      </c>
      <c r="G1030" t="s">
        <v>77</v>
      </c>
      <c r="H1030">
        <f>SUMIFS(multi_cap_new_annual_comb!F:F,multi_cap_new_annual_comb!A:A,A1030,multi_cap_new_annual_comb!B:B,B1030,multi_cap_new_annual_comb!C:C,C1030,multi_cap_new_annual_comb!E:E,"average",multi_cap_new_annual_comb!F:F,"&gt;0")*SUMIFS(mi_calc!D:D,mi_calc!A:A,VLOOKUP(C1030,mapping!$B$2:$C$18,2,0),mi_calc!B:B,F1030,mi_calc!C:C,"average")/1000</f>
        <v>0</v>
      </c>
      <c r="I1030">
        <f>SUMIFS(multi_cap_new_annual_comb!G:G,multi_cap_new_annual_comb!A:A,A1030,multi_cap_new_annual_comb!B:B,B1030,multi_cap_new_annual_comb!C:C,C1030,multi_cap_new_annual_comb!E:E,"average",multi_cap_new_annual_comb!G:G,"&gt;0")*SUMIFS(mi_calc!D:D,mi_calc!A:A,VLOOKUP(C1030,mapping!$B$2:$C$18,2,0),mi_calc!B:B,F1030,mi_calc!C:C,"average")/1000</f>
        <v>0</v>
      </c>
    </row>
    <row r="1031" spans="1:9">
      <c r="A1031">
        <v>2025</v>
      </c>
      <c r="B1031" t="s">
        <v>21</v>
      </c>
      <c r="C1031" t="s">
        <v>7</v>
      </c>
      <c r="D1031" t="str">
        <f>VLOOKUP(C1031,mapping!$B$2:$D$18,3,0)</f>
        <v>Gas</v>
      </c>
      <c r="E1031" t="s">
        <v>74</v>
      </c>
      <c r="F1031" t="s">
        <v>65</v>
      </c>
      <c r="G1031" t="s">
        <v>77</v>
      </c>
      <c r="H1031">
        <f>SUMIFS(multi_cap_new_annual_comb!F:F,multi_cap_new_annual_comb!A:A,A1031,multi_cap_new_annual_comb!B:B,B1031,multi_cap_new_annual_comb!C:C,C1031,multi_cap_new_annual_comb!E:E,"average",multi_cap_new_annual_comb!F:F,"&gt;0")*SUMIFS(mi_calc!D:D,mi_calc!A:A,VLOOKUP(C1031,mapping!$B$2:$C$18,2,0),mi_calc!B:B,F1031,mi_calc!C:C,"average")/1000</f>
        <v>0</v>
      </c>
      <c r="I1031">
        <f>SUMIFS(multi_cap_new_annual_comb!G:G,multi_cap_new_annual_comb!A:A,A1031,multi_cap_new_annual_comb!B:B,B1031,multi_cap_new_annual_comb!C:C,C1031,multi_cap_new_annual_comb!E:E,"average",multi_cap_new_annual_comb!G:G,"&gt;0")*SUMIFS(mi_calc!D:D,mi_calc!A:A,VLOOKUP(C1031,mapping!$B$2:$C$18,2,0),mi_calc!B:B,F1031,mi_calc!C:C,"average")/1000</f>
        <v>0</v>
      </c>
    </row>
    <row r="1032" spans="1:9">
      <c r="A1032">
        <v>2025</v>
      </c>
      <c r="B1032" t="s">
        <v>21</v>
      </c>
      <c r="C1032" t="s">
        <v>7</v>
      </c>
      <c r="D1032" t="str">
        <f>VLOOKUP(C1032,mapping!$B$2:$D$18,3,0)</f>
        <v>Gas</v>
      </c>
      <c r="E1032" t="s">
        <v>74</v>
      </c>
      <c r="F1032" t="s">
        <v>68</v>
      </c>
      <c r="G1032" t="s">
        <v>77</v>
      </c>
      <c r="H1032">
        <f>SUMIFS(multi_cap_new_annual_comb!F:F,multi_cap_new_annual_comb!A:A,A1032,multi_cap_new_annual_comb!B:B,B1032,multi_cap_new_annual_comb!C:C,C1032,multi_cap_new_annual_comb!E:E,"average",multi_cap_new_annual_comb!F:F,"&gt;0")*SUMIFS(mi_calc!D:D,mi_calc!A:A,VLOOKUP(C1032,mapping!$B$2:$C$18,2,0),mi_calc!B:B,F1032,mi_calc!C:C,"average")/1000</f>
        <v>0</v>
      </c>
      <c r="I1032">
        <f>SUMIFS(multi_cap_new_annual_comb!G:G,multi_cap_new_annual_comb!A:A,A1032,multi_cap_new_annual_comb!B:B,B1032,multi_cap_new_annual_comb!C:C,C1032,multi_cap_new_annual_comb!E:E,"average",multi_cap_new_annual_comb!G:G,"&gt;0")*SUMIFS(mi_calc!D:D,mi_calc!A:A,VLOOKUP(C1032,mapping!$B$2:$C$18,2,0),mi_calc!B:B,F1032,mi_calc!C:C,"average")/1000</f>
        <v>0</v>
      </c>
    </row>
    <row r="1033" spans="1:9">
      <c r="A1033">
        <v>2025</v>
      </c>
      <c r="B1033" t="s">
        <v>21</v>
      </c>
      <c r="C1033" t="s">
        <v>7</v>
      </c>
      <c r="D1033" t="str">
        <f>VLOOKUP(C1033,mapping!$B$2:$D$18,3,0)</f>
        <v>Gas</v>
      </c>
      <c r="E1033" t="s">
        <v>74</v>
      </c>
      <c r="F1033" t="s">
        <v>57</v>
      </c>
      <c r="G1033" t="s">
        <v>77</v>
      </c>
      <c r="H1033">
        <f>SUMIFS(multi_cap_new_annual_comb!F:F,multi_cap_new_annual_comb!A:A,A1033,multi_cap_new_annual_comb!B:B,B1033,multi_cap_new_annual_comb!C:C,C1033,multi_cap_new_annual_comb!E:E,"average",multi_cap_new_annual_comb!F:F,"&gt;0")*SUMIFS(mi_calc!D:D,mi_calc!A:A,VLOOKUP(C1033,mapping!$B$2:$C$18,2,0),mi_calc!B:B,F1033,mi_calc!C:C,"average")/1000</f>
        <v>0</v>
      </c>
      <c r="I1033">
        <f>SUMIFS(multi_cap_new_annual_comb!G:G,multi_cap_new_annual_comb!A:A,A1033,multi_cap_new_annual_comb!B:B,B1033,multi_cap_new_annual_comb!C:C,C1033,multi_cap_new_annual_comb!E:E,"average",multi_cap_new_annual_comb!G:G,"&gt;0")*SUMIFS(mi_calc!D:D,mi_calc!A:A,VLOOKUP(C1033,mapping!$B$2:$C$18,2,0),mi_calc!B:B,F1033,mi_calc!C:C,"average")/1000</f>
        <v>0</v>
      </c>
    </row>
    <row r="1034" spans="1:9">
      <c r="A1034">
        <v>2025</v>
      </c>
      <c r="B1034" t="s">
        <v>33</v>
      </c>
      <c r="C1034" t="s">
        <v>7</v>
      </c>
      <c r="D1034" t="str">
        <f>VLOOKUP(C1034,mapping!$B$2:$D$18,3,0)</f>
        <v>Gas</v>
      </c>
      <c r="E1034" t="s">
        <v>74</v>
      </c>
      <c r="F1034" t="s">
        <v>51</v>
      </c>
      <c r="G1034" t="s">
        <v>77</v>
      </c>
      <c r="H1034">
        <f>SUMIFS(multi_cap_new_annual_comb!F:F,multi_cap_new_annual_comb!A:A,A1034,multi_cap_new_annual_comb!B:B,B1034,multi_cap_new_annual_comb!C:C,C1034,multi_cap_new_annual_comb!E:E,"average",multi_cap_new_annual_comb!F:F,"&gt;0")*SUMIFS(mi_calc!D:D,mi_calc!A:A,VLOOKUP(C1034,mapping!$B$2:$C$18,2,0),mi_calc!B:B,F1034,mi_calc!C:C,"average")/1000</f>
        <v>1.9700213442381438E-2</v>
      </c>
      <c r="I1034">
        <f>SUMIFS(multi_cap_new_annual_comb!G:G,multi_cap_new_annual_comb!A:A,A1034,multi_cap_new_annual_comb!B:B,B1034,multi_cap_new_annual_comb!C:C,C1034,multi_cap_new_annual_comb!E:E,"average",multi_cap_new_annual_comb!G:G,"&gt;0")*SUMIFS(mi_calc!D:D,mi_calc!A:A,VLOOKUP(C1034,mapping!$B$2:$C$18,2,0),mi_calc!B:B,F1034,mi_calc!C:C,"average")/1000</f>
        <v>2.9880924713956323</v>
      </c>
    </row>
    <row r="1035" spans="1:9">
      <c r="A1035">
        <v>2025</v>
      </c>
      <c r="B1035" t="s">
        <v>33</v>
      </c>
      <c r="C1035" t="s">
        <v>7</v>
      </c>
      <c r="D1035" t="str">
        <f>VLOOKUP(C1035,mapping!$B$2:$D$18,3,0)</f>
        <v>Gas</v>
      </c>
      <c r="E1035" t="s">
        <v>74</v>
      </c>
      <c r="F1035" t="s">
        <v>66</v>
      </c>
      <c r="G1035" t="s">
        <v>77</v>
      </c>
      <c r="H1035">
        <f>SUMIFS(multi_cap_new_annual_comb!F:F,multi_cap_new_annual_comb!A:A,A1035,multi_cap_new_annual_comb!B:B,B1035,multi_cap_new_annual_comb!C:C,C1035,multi_cap_new_annual_comb!E:E,"average",multi_cap_new_annual_comb!F:F,"&gt;0")*SUMIFS(mi_calc!D:D,mi_calc!A:A,VLOOKUP(C1035,mapping!$B$2:$C$18,2,0),mi_calc!B:B,F1035,mi_calc!C:C,"average")/1000</f>
        <v>0</v>
      </c>
      <c r="I1035">
        <f>SUMIFS(multi_cap_new_annual_comb!G:G,multi_cap_new_annual_comb!A:A,A1035,multi_cap_new_annual_comb!B:B,B1035,multi_cap_new_annual_comb!C:C,C1035,multi_cap_new_annual_comb!E:E,"average",multi_cap_new_annual_comb!G:G,"&gt;0")*SUMIFS(mi_calc!D:D,mi_calc!A:A,VLOOKUP(C1035,mapping!$B$2:$C$18,2,0),mi_calc!B:B,F1035,mi_calc!C:C,"average")/1000</f>
        <v>0</v>
      </c>
    </row>
    <row r="1036" spans="1:9">
      <c r="A1036">
        <v>2025</v>
      </c>
      <c r="B1036" t="s">
        <v>33</v>
      </c>
      <c r="C1036" t="s">
        <v>7</v>
      </c>
      <c r="D1036" t="str">
        <f>VLOOKUP(C1036,mapping!$B$2:$D$18,3,0)</f>
        <v>Gas</v>
      </c>
      <c r="E1036" t="s">
        <v>74</v>
      </c>
      <c r="F1036" t="s">
        <v>54</v>
      </c>
      <c r="G1036" t="s">
        <v>77</v>
      </c>
      <c r="H1036">
        <f>SUMIFS(multi_cap_new_annual_comb!F:F,multi_cap_new_annual_comb!A:A,A1036,multi_cap_new_annual_comb!B:B,B1036,multi_cap_new_annual_comb!C:C,C1036,multi_cap_new_annual_comb!E:E,"average",multi_cap_new_annual_comb!F:F,"&gt;0")*SUMIFS(mi_calc!D:D,mi_calc!A:A,VLOOKUP(C1036,mapping!$B$2:$C$18,2,0),mi_calc!B:B,F1036,mi_calc!C:C,"average")/1000</f>
        <v>1.0093635857408179</v>
      </c>
      <c r="I1036">
        <f>SUMIFS(multi_cap_new_annual_comb!G:G,multi_cap_new_annual_comb!A:A,A1036,multi_cap_new_annual_comb!B:B,B1036,multi_cap_new_annual_comb!C:C,C1036,multi_cap_new_annual_comb!E:E,"average",multi_cap_new_annual_comb!G:G,"&gt;0")*SUMIFS(mi_calc!D:D,mi_calc!A:A,VLOOKUP(C1036,mapping!$B$2:$C$18,2,0),mi_calc!B:B,F1036,mi_calc!C:C,"average")/1000</f>
        <v>153.09842912485939</v>
      </c>
    </row>
    <row r="1037" spans="1:9">
      <c r="A1037">
        <v>2025</v>
      </c>
      <c r="B1037" t="s">
        <v>33</v>
      </c>
      <c r="C1037" t="s">
        <v>7</v>
      </c>
      <c r="D1037" t="str">
        <f>VLOOKUP(C1037,mapping!$B$2:$D$18,3,0)</f>
        <v>Gas</v>
      </c>
      <c r="E1037" t="s">
        <v>74</v>
      </c>
      <c r="F1037" t="s">
        <v>46</v>
      </c>
      <c r="G1037" t="s">
        <v>77</v>
      </c>
      <c r="H1037">
        <f>SUMIFS(multi_cap_new_annual_comb!F:F,multi_cap_new_annual_comb!A:A,A1037,multi_cap_new_annual_comb!B:B,B1037,multi_cap_new_annual_comb!C:C,C1037,multi_cap_new_annual_comb!E:E,"average",multi_cap_new_annual_comb!F:F,"&gt;0")*SUMIFS(mi_calc!D:D,mi_calc!A:A,VLOOKUP(C1037,mapping!$B$2:$C$18,2,0),mi_calc!B:B,F1037,mi_calc!C:C,"average")/1000</f>
        <v>0</v>
      </c>
      <c r="I1037">
        <f>SUMIFS(multi_cap_new_annual_comb!G:G,multi_cap_new_annual_comb!A:A,A1037,multi_cap_new_annual_comb!B:B,B1037,multi_cap_new_annual_comb!C:C,C1037,multi_cap_new_annual_comb!E:E,"average",multi_cap_new_annual_comb!G:G,"&gt;0")*SUMIFS(mi_calc!D:D,mi_calc!A:A,VLOOKUP(C1037,mapping!$B$2:$C$18,2,0),mi_calc!B:B,F1037,mi_calc!C:C,"average")/1000</f>
        <v>0</v>
      </c>
    </row>
    <row r="1038" spans="1:9">
      <c r="A1038">
        <v>2025</v>
      </c>
      <c r="B1038" t="s">
        <v>33</v>
      </c>
      <c r="C1038" t="s">
        <v>7</v>
      </c>
      <c r="D1038" t="str">
        <f>VLOOKUP(C1038,mapping!$B$2:$D$18,3,0)</f>
        <v>Gas</v>
      </c>
      <c r="E1038" t="s">
        <v>74</v>
      </c>
      <c r="F1038" t="s">
        <v>50</v>
      </c>
      <c r="G1038" t="s">
        <v>77</v>
      </c>
      <c r="H1038">
        <f>SUMIFS(multi_cap_new_annual_comb!F:F,multi_cap_new_annual_comb!A:A,A1038,multi_cap_new_annual_comb!B:B,B1038,multi_cap_new_annual_comb!C:C,C1038,multi_cap_new_annual_comb!E:E,"average",multi_cap_new_annual_comb!F:F,"&gt;0")*SUMIFS(mi_calc!D:D,mi_calc!A:A,VLOOKUP(C1038,mapping!$B$2:$C$18,2,0),mi_calc!B:B,F1038,mi_calc!C:C,"average")/1000</f>
        <v>4.4552441229717472E-2</v>
      </c>
      <c r="I1038">
        <f>SUMIFS(multi_cap_new_annual_comb!G:G,multi_cap_new_annual_comb!A:A,A1038,multi_cap_new_annual_comb!B:B,B1038,multi_cap_new_annual_comb!C:C,C1038,multi_cap_new_annual_comb!E:E,"average",multi_cap_new_annual_comb!G:G,"&gt;0")*SUMIFS(mi_calc!D:D,mi_calc!A:A,VLOOKUP(C1038,mapping!$B$2:$C$18,2,0),mi_calc!B:B,F1038,mi_calc!C:C,"average")/1000</f>
        <v>6.7576330891124723</v>
      </c>
    </row>
    <row r="1039" spans="1:9">
      <c r="A1039">
        <v>2025</v>
      </c>
      <c r="B1039" t="s">
        <v>33</v>
      </c>
      <c r="C1039" t="s">
        <v>7</v>
      </c>
      <c r="D1039" t="str">
        <f>VLOOKUP(C1039,mapping!$B$2:$D$18,3,0)</f>
        <v>Gas</v>
      </c>
      <c r="E1039" t="s">
        <v>74</v>
      </c>
      <c r="F1039" t="s">
        <v>61</v>
      </c>
      <c r="G1039" t="s">
        <v>77</v>
      </c>
      <c r="H1039">
        <f>SUMIFS(multi_cap_new_annual_comb!F:F,multi_cap_new_annual_comb!A:A,A1039,multi_cap_new_annual_comb!B:B,B1039,multi_cap_new_annual_comb!C:C,C1039,multi_cap_new_annual_comb!E:E,"average",multi_cap_new_annual_comb!F:F,"&gt;0")*SUMIFS(mi_calc!D:D,mi_calc!A:A,VLOOKUP(C1039,mapping!$B$2:$C$18,2,0),mi_calc!B:B,F1039,mi_calc!C:C,"average")/1000</f>
        <v>0</v>
      </c>
      <c r="I1039">
        <f>SUMIFS(multi_cap_new_annual_comb!G:G,multi_cap_new_annual_comb!A:A,A1039,multi_cap_new_annual_comb!B:B,B1039,multi_cap_new_annual_comb!C:C,C1039,multi_cap_new_annual_comb!E:E,"average",multi_cap_new_annual_comb!G:G,"&gt;0")*SUMIFS(mi_calc!D:D,mi_calc!A:A,VLOOKUP(C1039,mapping!$B$2:$C$18,2,0),mi_calc!B:B,F1039,mi_calc!C:C,"average")/1000</f>
        <v>0</v>
      </c>
    </row>
    <row r="1040" spans="1:9">
      <c r="A1040">
        <v>2025</v>
      </c>
      <c r="B1040" t="s">
        <v>33</v>
      </c>
      <c r="C1040" t="s">
        <v>7</v>
      </c>
      <c r="D1040" t="str">
        <f>VLOOKUP(C1040,mapping!$B$2:$D$18,3,0)</f>
        <v>Gas</v>
      </c>
      <c r="E1040" t="s">
        <v>74</v>
      </c>
      <c r="F1040" t="s">
        <v>67</v>
      </c>
      <c r="G1040" t="s">
        <v>77</v>
      </c>
      <c r="H1040">
        <f>SUMIFS(multi_cap_new_annual_comb!F:F,multi_cap_new_annual_comb!A:A,A1040,multi_cap_new_annual_comb!B:B,B1040,multi_cap_new_annual_comb!C:C,C1040,multi_cap_new_annual_comb!E:E,"average",multi_cap_new_annual_comb!F:F,"&gt;0")*SUMIFS(mi_calc!D:D,mi_calc!A:A,VLOOKUP(C1040,mapping!$B$2:$C$18,2,0),mi_calc!B:B,F1040,mi_calc!C:C,"average")/1000</f>
        <v>0</v>
      </c>
      <c r="I1040">
        <f>SUMIFS(multi_cap_new_annual_comb!G:G,multi_cap_new_annual_comb!A:A,A1040,multi_cap_new_annual_comb!B:B,B1040,multi_cap_new_annual_comb!C:C,C1040,multi_cap_new_annual_comb!E:E,"average",multi_cap_new_annual_comb!G:G,"&gt;0")*SUMIFS(mi_calc!D:D,mi_calc!A:A,VLOOKUP(C1040,mapping!$B$2:$C$18,2,0),mi_calc!B:B,F1040,mi_calc!C:C,"average")/1000</f>
        <v>0</v>
      </c>
    </row>
    <row r="1041" spans="1:9">
      <c r="A1041">
        <v>2025</v>
      </c>
      <c r="B1041" t="s">
        <v>33</v>
      </c>
      <c r="C1041" t="s">
        <v>7</v>
      </c>
      <c r="D1041" t="str">
        <f>VLOOKUP(C1041,mapping!$B$2:$D$18,3,0)</f>
        <v>Gas</v>
      </c>
      <c r="E1041" t="s">
        <v>74</v>
      </c>
      <c r="F1041" t="s">
        <v>52</v>
      </c>
      <c r="G1041" t="s">
        <v>77</v>
      </c>
      <c r="H1041">
        <f>SUMIFS(multi_cap_new_annual_comb!F:F,multi_cap_new_annual_comb!A:A,A1041,multi_cap_new_annual_comb!B:B,B1041,multi_cap_new_annual_comb!C:C,C1041,multi_cap_new_annual_comb!E:E,"average",multi_cap_new_annual_comb!F:F,"&gt;0")*SUMIFS(mi_calc!D:D,mi_calc!A:A,VLOOKUP(C1041,mapping!$B$2:$C$18,2,0),mi_calc!B:B,F1041,mi_calc!C:C,"average")/1000</f>
        <v>0</v>
      </c>
      <c r="I1041">
        <f>SUMIFS(multi_cap_new_annual_comb!G:G,multi_cap_new_annual_comb!A:A,A1041,multi_cap_new_annual_comb!B:B,B1041,multi_cap_new_annual_comb!C:C,C1041,multi_cap_new_annual_comb!E:E,"average",multi_cap_new_annual_comb!G:G,"&gt;0")*SUMIFS(mi_calc!D:D,mi_calc!A:A,VLOOKUP(C1041,mapping!$B$2:$C$18,2,0),mi_calc!B:B,F1041,mi_calc!C:C,"average")/1000</f>
        <v>0</v>
      </c>
    </row>
    <row r="1042" spans="1:9">
      <c r="A1042">
        <v>2025</v>
      </c>
      <c r="B1042" t="s">
        <v>33</v>
      </c>
      <c r="C1042" t="s">
        <v>7</v>
      </c>
      <c r="D1042" t="str">
        <f>VLOOKUP(C1042,mapping!$B$2:$D$18,3,0)</f>
        <v>Gas</v>
      </c>
      <c r="E1042" t="s">
        <v>74</v>
      </c>
      <c r="F1042" t="s">
        <v>56</v>
      </c>
      <c r="G1042" t="s">
        <v>77</v>
      </c>
      <c r="H1042">
        <f>SUMIFS(multi_cap_new_annual_comb!F:F,multi_cap_new_annual_comb!A:A,A1042,multi_cap_new_annual_comb!B:B,B1042,multi_cap_new_annual_comb!C:C,C1042,multi_cap_new_annual_comb!E:E,"average",multi_cap_new_annual_comb!F:F,"&gt;0")*SUMIFS(mi_calc!D:D,mi_calc!A:A,VLOOKUP(C1042,mapping!$B$2:$C$18,2,0),mi_calc!B:B,F1042,mi_calc!C:C,"average")/1000</f>
        <v>0</v>
      </c>
      <c r="I1042">
        <f>SUMIFS(multi_cap_new_annual_comb!G:G,multi_cap_new_annual_comb!A:A,A1042,multi_cap_new_annual_comb!B:B,B1042,multi_cap_new_annual_comb!C:C,C1042,multi_cap_new_annual_comb!E:E,"average",multi_cap_new_annual_comb!G:G,"&gt;0")*SUMIFS(mi_calc!D:D,mi_calc!A:A,VLOOKUP(C1042,mapping!$B$2:$C$18,2,0),mi_calc!B:B,F1042,mi_calc!C:C,"average")/1000</f>
        <v>0</v>
      </c>
    </row>
    <row r="1043" spans="1:9">
      <c r="A1043">
        <v>2025</v>
      </c>
      <c r="B1043" t="s">
        <v>33</v>
      </c>
      <c r="C1043" t="s">
        <v>7</v>
      </c>
      <c r="D1043" t="str">
        <f>VLOOKUP(C1043,mapping!$B$2:$D$18,3,0)</f>
        <v>Gas</v>
      </c>
      <c r="E1043" t="s">
        <v>74</v>
      </c>
      <c r="F1043" t="s">
        <v>59</v>
      </c>
      <c r="G1043" t="s">
        <v>77</v>
      </c>
      <c r="H1043">
        <f>SUMIFS(multi_cap_new_annual_comb!F:F,multi_cap_new_annual_comb!A:A,A1043,multi_cap_new_annual_comb!B:B,B1043,multi_cap_new_annual_comb!C:C,C1043,multi_cap_new_annual_comb!E:E,"average",multi_cap_new_annual_comb!F:F,"&gt;0")*SUMIFS(mi_calc!D:D,mi_calc!A:A,VLOOKUP(C1043,mapping!$B$2:$C$18,2,0),mi_calc!B:B,F1043,mi_calc!C:C,"average")/1000</f>
        <v>0</v>
      </c>
      <c r="I1043">
        <f>SUMIFS(multi_cap_new_annual_comb!G:G,multi_cap_new_annual_comb!A:A,A1043,multi_cap_new_annual_comb!B:B,B1043,multi_cap_new_annual_comb!C:C,C1043,multi_cap_new_annual_comb!E:E,"average",multi_cap_new_annual_comb!G:G,"&gt;0")*SUMIFS(mi_calc!D:D,mi_calc!A:A,VLOOKUP(C1043,mapping!$B$2:$C$18,2,0),mi_calc!B:B,F1043,mi_calc!C:C,"average")/1000</f>
        <v>0</v>
      </c>
    </row>
    <row r="1044" spans="1:9">
      <c r="A1044">
        <v>2025</v>
      </c>
      <c r="B1044" t="s">
        <v>33</v>
      </c>
      <c r="C1044" t="s">
        <v>7</v>
      </c>
      <c r="D1044" t="str">
        <f>VLOOKUP(C1044,mapping!$B$2:$D$18,3,0)</f>
        <v>Gas</v>
      </c>
      <c r="E1044" t="s">
        <v>74</v>
      </c>
      <c r="F1044" t="s">
        <v>55</v>
      </c>
      <c r="G1044" t="s">
        <v>77</v>
      </c>
      <c r="H1044">
        <f>SUMIFS(multi_cap_new_annual_comb!F:F,multi_cap_new_annual_comb!A:A,A1044,multi_cap_new_annual_comb!B:B,B1044,multi_cap_new_annual_comb!C:C,C1044,multi_cap_new_annual_comb!E:E,"average",multi_cap_new_annual_comb!F:F,"&gt;0")*SUMIFS(mi_calc!D:D,mi_calc!A:A,VLOOKUP(C1044,mapping!$B$2:$C$18,2,0),mi_calc!B:B,F1044,mi_calc!C:C,"average")/1000</f>
        <v>1.3163737092835526E-2</v>
      </c>
      <c r="I1044">
        <f>SUMIFS(multi_cap_new_annual_comb!G:G,multi_cap_new_annual_comb!A:A,A1044,multi_cap_new_annual_comb!B:B,B1044,multi_cap_new_annual_comb!C:C,C1044,multi_cap_new_annual_comb!E:E,"average",multi_cap_new_annual_comb!G:G,"&gt;0")*SUMIFS(mi_calc!D:D,mi_calc!A:A,VLOOKUP(C1044,mapping!$B$2:$C$18,2,0),mi_calc!B:B,F1044,mi_calc!C:C,"average")/1000</f>
        <v>1.996651651393395</v>
      </c>
    </row>
    <row r="1045" spans="1:9">
      <c r="A1045">
        <v>2025</v>
      </c>
      <c r="B1045" t="s">
        <v>33</v>
      </c>
      <c r="C1045" t="s">
        <v>7</v>
      </c>
      <c r="D1045" t="str">
        <f>VLOOKUP(C1045,mapping!$B$2:$D$18,3,0)</f>
        <v>Gas</v>
      </c>
      <c r="E1045" t="s">
        <v>74</v>
      </c>
      <c r="F1045" t="s">
        <v>47</v>
      </c>
      <c r="G1045" t="s">
        <v>77</v>
      </c>
      <c r="H1045">
        <f>SUMIFS(multi_cap_new_annual_comb!F:F,multi_cap_new_annual_comb!A:A,A1045,multi_cap_new_annual_comb!B:B,B1045,multi_cap_new_annual_comb!C:C,C1045,multi_cap_new_annual_comb!E:E,"average",multi_cap_new_annual_comb!F:F,"&gt;0")*SUMIFS(mi_calc!D:D,mi_calc!A:A,VLOOKUP(C1045,mapping!$B$2:$C$18,2,0),mi_calc!B:B,F1045,mi_calc!C:C,"average")/1000</f>
        <v>0</v>
      </c>
      <c r="I1045">
        <f>SUMIFS(multi_cap_new_annual_comb!G:G,multi_cap_new_annual_comb!A:A,A1045,multi_cap_new_annual_comb!B:B,B1045,multi_cap_new_annual_comb!C:C,C1045,multi_cap_new_annual_comb!E:E,"average",multi_cap_new_annual_comb!G:G,"&gt;0")*SUMIFS(mi_calc!D:D,mi_calc!A:A,VLOOKUP(C1045,mapping!$B$2:$C$18,2,0),mi_calc!B:B,F1045,mi_calc!C:C,"average")/1000</f>
        <v>0</v>
      </c>
    </row>
    <row r="1046" spans="1:9">
      <c r="A1046">
        <v>2025</v>
      </c>
      <c r="B1046" t="s">
        <v>33</v>
      </c>
      <c r="C1046" t="s">
        <v>7</v>
      </c>
      <c r="D1046" t="str">
        <f>VLOOKUP(C1046,mapping!$B$2:$D$18,3,0)</f>
        <v>Gas</v>
      </c>
      <c r="E1046" t="s">
        <v>74</v>
      </c>
      <c r="F1046" t="s">
        <v>60</v>
      </c>
      <c r="G1046" t="s">
        <v>77</v>
      </c>
      <c r="H1046">
        <f>SUMIFS(multi_cap_new_annual_comb!F:F,multi_cap_new_annual_comb!A:A,A1046,multi_cap_new_annual_comb!B:B,B1046,multi_cap_new_annual_comb!C:C,C1046,multi_cap_new_annual_comb!E:E,"average",multi_cap_new_annual_comb!F:F,"&gt;0")*SUMIFS(mi_calc!D:D,mi_calc!A:A,VLOOKUP(C1046,mapping!$B$2:$C$18,2,0),mi_calc!B:B,F1046,mi_calc!C:C,"average")/1000</f>
        <v>0</v>
      </c>
      <c r="I1046">
        <f>SUMIFS(multi_cap_new_annual_comb!G:G,multi_cap_new_annual_comb!A:A,A1046,multi_cap_new_annual_comb!B:B,B1046,multi_cap_new_annual_comb!C:C,C1046,multi_cap_new_annual_comb!E:E,"average",multi_cap_new_annual_comb!G:G,"&gt;0")*SUMIFS(mi_calc!D:D,mi_calc!A:A,VLOOKUP(C1046,mapping!$B$2:$C$18,2,0),mi_calc!B:B,F1046,mi_calc!C:C,"average")/1000</f>
        <v>0</v>
      </c>
    </row>
    <row r="1047" spans="1:9">
      <c r="A1047">
        <v>2025</v>
      </c>
      <c r="B1047" t="s">
        <v>33</v>
      </c>
      <c r="C1047" t="s">
        <v>7</v>
      </c>
      <c r="D1047" t="str">
        <f>VLOOKUP(C1047,mapping!$B$2:$D$18,3,0)</f>
        <v>Gas</v>
      </c>
      <c r="E1047" t="s">
        <v>74</v>
      </c>
      <c r="F1047" t="s">
        <v>48</v>
      </c>
      <c r="G1047" t="s">
        <v>77</v>
      </c>
      <c r="H1047">
        <f>SUMIFS(multi_cap_new_annual_comb!F:F,multi_cap_new_annual_comb!A:A,A1047,multi_cap_new_annual_comb!B:B,B1047,multi_cap_new_annual_comb!C:C,C1047,multi_cap_new_annual_comb!E:E,"average",multi_cap_new_annual_comb!F:F,"&gt;0")*SUMIFS(mi_calc!D:D,mi_calc!A:A,VLOOKUP(C1047,mapping!$B$2:$C$18,2,0),mi_calc!B:B,F1047,mi_calc!C:C,"average")/1000</f>
        <v>8.7758247285570166E-4</v>
      </c>
      <c r="I1047">
        <f>SUMIFS(multi_cap_new_annual_comb!G:G,multi_cap_new_annual_comb!A:A,A1047,multi_cap_new_annual_comb!B:B,B1047,multi_cap_new_annual_comb!C:C,C1047,multi_cap_new_annual_comb!E:E,"average",multi_cap_new_annual_comb!G:G,"&gt;0")*SUMIFS(mi_calc!D:D,mi_calc!A:A,VLOOKUP(C1047,mapping!$B$2:$C$18,2,0),mi_calc!B:B,F1047,mi_calc!C:C,"average")/1000</f>
        <v>0.133110110092893</v>
      </c>
    </row>
    <row r="1048" spans="1:9">
      <c r="A1048">
        <v>2025</v>
      </c>
      <c r="B1048" t="s">
        <v>33</v>
      </c>
      <c r="C1048" t="s">
        <v>7</v>
      </c>
      <c r="D1048" t="str">
        <f>VLOOKUP(C1048,mapping!$B$2:$D$18,3,0)</f>
        <v>Gas</v>
      </c>
      <c r="E1048" t="s">
        <v>74</v>
      </c>
      <c r="F1048" t="s">
        <v>62</v>
      </c>
      <c r="G1048" t="s">
        <v>77</v>
      </c>
      <c r="H1048">
        <f>SUMIFS(multi_cap_new_annual_comb!F:F,multi_cap_new_annual_comb!A:A,A1048,multi_cap_new_annual_comb!B:B,B1048,multi_cap_new_annual_comb!C:C,C1048,multi_cap_new_annual_comb!E:E,"average",multi_cap_new_annual_comb!F:F,"&gt;0")*SUMIFS(mi_calc!D:D,mi_calc!A:A,VLOOKUP(C1048,mapping!$B$2:$C$18,2,0),mi_calc!B:B,F1048,mi_calc!C:C,"average")/1000</f>
        <v>0</v>
      </c>
      <c r="I1048">
        <f>SUMIFS(multi_cap_new_annual_comb!G:G,multi_cap_new_annual_comb!A:A,A1048,multi_cap_new_annual_comb!B:B,B1048,multi_cap_new_annual_comb!C:C,C1048,multi_cap_new_annual_comb!E:E,"average",multi_cap_new_annual_comb!G:G,"&gt;0")*SUMIFS(mi_calc!D:D,mi_calc!A:A,VLOOKUP(C1048,mapping!$B$2:$C$18,2,0),mi_calc!B:B,F1048,mi_calc!C:C,"average")/1000</f>
        <v>0</v>
      </c>
    </row>
    <row r="1049" spans="1:9">
      <c r="A1049">
        <v>2025</v>
      </c>
      <c r="B1049" t="s">
        <v>33</v>
      </c>
      <c r="C1049" t="s">
        <v>7</v>
      </c>
      <c r="D1049" t="str">
        <f>VLOOKUP(C1049,mapping!$B$2:$D$18,3,0)</f>
        <v>Gas</v>
      </c>
      <c r="E1049" t="s">
        <v>74</v>
      </c>
      <c r="F1049" t="s">
        <v>63</v>
      </c>
      <c r="G1049" t="s">
        <v>77</v>
      </c>
      <c r="H1049">
        <f>SUMIFS(multi_cap_new_annual_comb!F:F,multi_cap_new_annual_comb!A:A,A1049,multi_cap_new_annual_comb!B:B,B1049,multi_cap_new_annual_comb!C:C,C1049,multi_cap_new_annual_comb!E:E,"average",multi_cap_new_annual_comb!F:F,"&gt;0")*SUMIFS(mi_calc!D:D,mi_calc!A:A,VLOOKUP(C1049,mapping!$B$2:$C$18,2,0),mi_calc!B:B,F1049,mi_calc!C:C,"average")/1000</f>
        <v>0</v>
      </c>
      <c r="I1049">
        <f>SUMIFS(multi_cap_new_annual_comb!G:G,multi_cap_new_annual_comb!A:A,A1049,multi_cap_new_annual_comb!B:B,B1049,multi_cap_new_annual_comb!C:C,C1049,multi_cap_new_annual_comb!E:E,"average",multi_cap_new_annual_comb!G:G,"&gt;0")*SUMIFS(mi_calc!D:D,mi_calc!A:A,VLOOKUP(C1049,mapping!$B$2:$C$18,2,0),mi_calc!B:B,F1049,mi_calc!C:C,"average")/1000</f>
        <v>0</v>
      </c>
    </row>
    <row r="1050" spans="1:9">
      <c r="A1050">
        <v>2025</v>
      </c>
      <c r="B1050" t="s">
        <v>33</v>
      </c>
      <c r="C1050" t="s">
        <v>7</v>
      </c>
      <c r="D1050" t="str">
        <f>VLOOKUP(C1050,mapping!$B$2:$D$18,3,0)</f>
        <v>Gas</v>
      </c>
      <c r="E1050" t="s">
        <v>74</v>
      </c>
      <c r="F1050" t="s">
        <v>45</v>
      </c>
      <c r="G1050" t="s">
        <v>77</v>
      </c>
      <c r="H1050">
        <f>SUMIFS(multi_cap_new_annual_comb!F:F,multi_cap_new_annual_comb!A:A,A1050,multi_cap_new_annual_comb!B:B,B1050,multi_cap_new_annual_comb!C:C,C1050,multi_cap_new_annual_comb!E:E,"average",multi_cap_new_annual_comb!F:F,"&gt;0")*SUMIFS(mi_calc!D:D,mi_calc!A:A,VLOOKUP(C1050,mapping!$B$2:$C$18,2,0),mi_calc!B:B,F1050,mi_calc!C:C,"average")/1000</f>
        <v>0</v>
      </c>
      <c r="I1050">
        <f>SUMIFS(multi_cap_new_annual_comb!G:G,multi_cap_new_annual_comb!A:A,A1050,multi_cap_new_annual_comb!B:B,B1050,multi_cap_new_annual_comb!C:C,C1050,multi_cap_new_annual_comb!E:E,"average",multi_cap_new_annual_comb!G:G,"&gt;0")*SUMIFS(mi_calc!D:D,mi_calc!A:A,VLOOKUP(C1050,mapping!$B$2:$C$18,2,0),mi_calc!B:B,F1050,mi_calc!C:C,"average")/1000</f>
        <v>0</v>
      </c>
    </row>
    <row r="1051" spans="1:9">
      <c r="A1051">
        <v>2025</v>
      </c>
      <c r="B1051" t="s">
        <v>33</v>
      </c>
      <c r="C1051" t="s">
        <v>7</v>
      </c>
      <c r="D1051" t="str">
        <f>VLOOKUP(C1051,mapping!$B$2:$D$18,3,0)</f>
        <v>Gas</v>
      </c>
      <c r="E1051" t="s">
        <v>74</v>
      </c>
      <c r="F1051" t="s">
        <v>58</v>
      </c>
      <c r="G1051" t="s">
        <v>77</v>
      </c>
      <c r="H1051">
        <f>SUMIFS(multi_cap_new_annual_comb!F:F,multi_cap_new_annual_comb!A:A,A1051,multi_cap_new_annual_comb!B:B,B1051,multi_cap_new_annual_comb!C:C,C1051,multi_cap_new_annual_comb!E:E,"average",multi_cap_new_annual_comb!F:F,"&gt;0")*SUMIFS(mi_calc!D:D,mi_calc!A:A,VLOOKUP(C1051,mapping!$B$2:$C$18,2,0),mi_calc!B:B,F1051,mi_calc!C:C,"average")/1000</f>
        <v>0</v>
      </c>
      <c r="I1051">
        <f>SUMIFS(multi_cap_new_annual_comb!G:G,multi_cap_new_annual_comb!A:A,A1051,multi_cap_new_annual_comb!B:B,B1051,multi_cap_new_annual_comb!C:C,C1051,multi_cap_new_annual_comb!E:E,"average",multi_cap_new_annual_comb!G:G,"&gt;0")*SUMIFS(mi_calc!D:D,mi_calc!A:A,VLOOKUP(C1051,mapping!$B$2:$C$18,2,0),mi_calc!B:B,F1051,mi_calc!C:C,"average")/1000</f>
        <v>0</v>
      </c>
    </row>
    <row r="1052" spans="1:9">
      <c r="A1052">
        <v>2025</v>
      </c>
      <c r="B1052" t="s">
        <v>33</v>
      </c>
      <c r="C1052" t="s">
        <v>7</v>
      </c>
      <c r="D1052" t="str">
        <f>VLOOKUP(C1052,mapping!$B$2:$D$18,3,0)</f>
        <v>Gas</v>
      </c>
      <c r="E1052" t="s">
        <v>74</v>
      </c>
      <c r="F1052" t="s">
        <v>53</v>
      </c>
      <c r="G1052" t="s">
        <v>77</v>
      </c>
      <c r="H1052">
        <f>SUMIFS(multi_cap_new_annual_comb!F:F,multi_cap_new_annual_comb!A:A,A1052,multi_cap_new_annual_comb!B:B,B1052,multi_cap_new_annual_comb!C:C,C1052,multi_cap_new_annual_comb!E:E,"average",multi_cap_new_annual_comb!F:F,"&gt;0")*SUMIFS(mi_calc!D:D,mi_calc!A:A,VLOOKUP(C1052,mapping!$B$2:$C$18,2,0),mi_calc!B:B,F1052,mi_calc!C:C,"average")/1000</f>
        <v>3.7294228949909196</v>
      </c>
      <c r="I1052">
        <f>SUMIFS(multi_cap_new_annual_comb!G:G,multi_cap_new_annual_comb!A:A,A1052,multi_cap_new_annual_comb!B:B,B1052,multi_cap_new_annual_comb!C:C,C1052,multi_cap_new_annual_comb!E:E,"average",multi_cap_new_annual_comb!G:G,"&gt;0")*SUMIFS(mi_calc!D:D,mi_calc!A:A,VLOOKUP(C1052,mapping!$B$2:$C$18,2,0),mi_calc!B:B,F1052,mi_calc!C:C,"average")/1000</f>
        <v>565.6720678568322</v>
      </c>
    </row>
    <row r="1053" spans="1:9">
      <c r="A1053">
        <v>2025</v>
      </c>
      <c r="B1053" t="s">
        <v>33</v>
      </c>
      <c r="C1053" t="s">
        <v>7</v>
      </c>
      <c r="D1053" t="str">
        <f>VLOOKUP(C1053,mapping!$B$2:$D$18,3,0)</f>
        <v>Gas</v>
      </c>
      <c r="E1053" t="s">
        <v>74</v>
      </c>
      <c r="F1053" t="s">
        <v>64</v>
      </c>
      <c r="G1053" t="s">
        <v>77</v>
      </c>
      <c r="H1053">
        <f>SUMIFS(multi_cap_new_annual_comb!F:F,multi_cap_new_annual_comb!A:A,A1053,multi_cap_new_annual_comb!B:B,B1053,multi_cap_new_annual_comb!C:C,C1053,multi_cap_new_annual_comb!E:E,"average",multi_cap_new_annual_comb!F:F,"&gt;0")*SUMIFS(mi_calc!D:D,mi_calc!A:A,VLOOKUP(C1053,mapping!$B$2:$C$18,2,0),mi_calc!B:B,F1053,mi_calc!C:C,"average")/1000</f>
        <v>0</v>
      </c>
      <c r="I1053">
        <f>SUMIFS(multi_cap_new_annual_comb!G:G,multi_cap_new_annual_comb!A:A,A1053,multi_cap_new_annual_comb!B:B,B1053,multi_cap_new_annual_comb!C:C,C1053,multi_cap_new_annual_comb!E:E,"average",multi_cap_new_annual_comb!G:G,"&gt;0")*SUMIFS(mi_calc!D:D,mi_calc!A:A,VLOOKUP(C1053,mapping!$B$2:$C$18,2,0),mi_calc!B:B,F1053,mi_calc!C:C,"average")/1000</f>
        <v>0</v>
      </c>
    </row>
    <row r="1054" spans="1:9">
      <c r="A1054">
        <v>2025</v>
      </c>
      <c r="B1054" t="s">
        <v>33</v>
      </c>
      <c r="C1054" t="s">
        <v>7</v>
      </c>
      <c r="D1054" t="str">
        <f>VLOOKUP(C1054,mapping!$B$2:$D$18,3,0)</f>
        <v>Gas</v>
      </c>
      <c r="E1054" t="s">
        <v>74</v>
      </c>
      <c r="F1054" t="s">
        <v>49</v>
      </c>
      <c r="G1054" t="s">
        <v>77</v>
      </c>
      <c r="H1054">
        <f>SUMIFS(multi_cap_new_annual_comb!F:F,multi_cap_new_annual_comb!A:A,A1054,multi_cap_new_annual_comb!B:B,B1054,multi_cap_new_annual_comb!C:C,C1054,multi_cap_new_annual_comb!E:E,"average",multi_cap_new_annual_comb!F:F,"&gt;0")*SUMIFS(mi_calc!D:D,mi_calc!A:A,VLOOKUP(C1054,mapping!$B$2:$C$18,2,0),mi_calc!B:B,F1054,mi_calc!C:C,"average")/1000</f>
        <v>0</v>
      </c>
      <c r="I1054">
        <f>SUMIFS(multi_cap_new_annual_comb!G:G,multi_cap_new_annual_comb!A:A,A1054,multi_cap_new_annual_comb!B:B,B1054,multi_cap_new_annual_comb!C:C,C1054,multi_cap_new_annual_comb!E:E,"average",multi_cap_new_annual_comb!G:G,"&gt;0")*SUMIFS(mi_calc!D:D,mi_calc!A:A,VLOOKUP(C1054,mapping!$B$2:$C$18,2,0),mi_calc!B:B,F1054,mi_calc!C:C,"average")/1000</f>
        <v>0</v>
      </c>
    </row>
    <row r="1055" spans="1:9">
      <c r="A1055">
        <v>2025</v>
      </c>
      <c r="B1055" t="s">
        <v>33</v>
      </c>
      <c r="C1055" t="s">
        <v>7</v>
      </c>
      <c r="D1055" t="str">
        <f>VLOOKUP(C1055,mapping!$B$2:$D$18,3,0)</f>
        <v>Gas</v>
      </c>
      <c r="E1055" t="s">
        <v>74</v>
      </c>
      <c r="F1055" t="s">
        <v>65</v>
      </c>
      <c r="G1055" t="s">
        <v>77</v>
      </c>
      <c r="H1055">
        <f>SUMIFS(multi_cap_new_annual_comb!F:F,multi_cap_new_annual_comb!A:A,A1055,multi_cap_new_annual_comb!B:B,B1055,multi_cap_new_annual_comb!C:C,C1055,multi_cap_new_annual_comb!E:E,"average",multi_cap_new_annual_comb!F:F,"&gt;0")*SUMIFS(mi_calc!D:D,mi_calc!A:A,VLOOKUP(C1055,mapping!$B$2:$C$18,2,0),mi_calc!B:B,F1055,mi_calc!C:C,"average")/1000</f>
        <v>0</v>
      </c>
      <c r="I1055">
        <f>SUMIFS(multi_cap_new_annual_comb!G:G,multi_cap_new_annual_comb!A:A,A1055,multi_cap_new_annual_comb!B:B,B1055,multi_cap_new_annual_comb!C:C,C1055,multi_cap_new_annual_comb!E:E,"average",multi_cap_new_annual_comb!G:G,"&gt;0")*SUMIFS(mi_calc!D:D,mi_calc!A:A,VLOOKUP(C1055,mapping!$B$2:$C$18,2,0),mi_calc!B:B,F1055,mi_calc!C:C,"average")/1000</f>
        <v>0</v>
      </c>
    </row>
    <row r="1056" spans="1:9">
      <c r="A1056">
        <v>2025</v>
      </c>
      <c r="B1056" t="s">
        <v>33</v>
      </c>
      <c r="C1056" t="s">
        <v>7</v>
      </c>
      <c r="D1056" t="str">
        <f>VLOOKUP(C1056,mapping!$B$2:$D$18,3,0)</f>
        <v>Gas</v>
      </c>
      <c r="E1056" t="s">
        <v>74</v>
      </c>
      <c r="F1056" t="s">
        <v>68</v>
      </c>
      <c r="G1056" t="s">
        <v>77</v>
      </c>
      <c r="H1056">
        <f>SUMIFS(multi_cap_new_annual_comb!F:F,multi_cap_new_annual_comb!A:A,A1056,multi_cap_new_annual_comb!B:B,B1056,multi_cap_new_annual_comb!C:C,C1056,multi_cap_new_annual_comb!E:E,"average",multi_cap_new_annual_comb!F:F,"&gt;0")*SUMIFS(mi_calc!D:D,mi_calc!A:A,VLOOKUP(C1056,mapping!$B$2:$C$18,2,0),mi_calc!B:B,F1056,mi_calc!C:C,"average")/1000</f>
        <v>0</v>
      </c>
      <c r="I1056">
        <f>SUMIFS(multi_cap_new_annual_comb!G:G,multi_cap_new_annual_comb!A:A,A1056,multi_cap_new_annual_comb!B:B,B1056,multi_cap_new_annual_comb!C:C,C1056,multi_cap_new_annual_comb!E:E,"average",multi_cap_new_annual_comb!G:G,"&gt;0")*SUMIFS(mi_calc!D:D,mi_calc!A:A,VLOOKUP(C1056,mapping!$B$2:$C$18,2,0),mi_calc!B:B,F1056,mi_calc!C:C,"average")/1000</f>
        <v>0</v>
      </c>
    </row>
    <row r="1057" spans="1:9">
      <c r="A1057">
        <v>2025</v>
      </c>
      <c r="B1057" t="s">
        <v>33</v>
      </c>
      <c r="C1057" t="s">
        <v>7</v>
      </c>
      <c r="D1057" t="str">
        <f>VLOOKUP(C1057,mapping!$B$2:$D$18,3,0)</f>
        <v>Gas</v>
      </c>
      <c r="E1057" t="s">
        <v>74</v>
      </c>
      <c r="F1057" t="s">
        <v>57</v>
      </c>
      <c r="G1057" t="s">
        <v>77</v>
      </c>
      <c r="H1057">
        <f>SUMIFS(multi_cap_new_annual_comb!F:F,multi_cap_new_annual_comb!A:A,A1057,multi_cap_new_annual_comb!B:B,B1057,multi_cap_new_annual_comb!C:C,C1057,multi_cap_new_annual_comb!E:E,"average",multi_cap_new_annual_comb!F:F,"&gt;0")*SUMIFS(mi_calc!D:D,mi_calc!A:A,VLOOKUP(C1057,mapping!$B$2:$C$18,2,0),mi_calc!B:B,F1057,mi_calc!C:C,"average")/1000</f>
        <v>0</v>
      </c>
      <c r="I1057">
        <f>SUMIFS(multi_cap_new_annual_comb!G:G,multi_cap_new_annual_comb!A:A,A1057,multi_cap_new_annual_comb!B:B,B1057,multi_cap_new_annual_comb!C:C,C1057,multi_cap_new_annual_comb!E:E,"average",multi_cap_new_annual_comb!G:G,"&gt;0")*SUMIFS(mi_calc!D:D,mi_calc!A:A,VLOOKUP(C1057,mapping!$B$2:$C$18,2,0),mi_calc!B:B,F1057,mi_calc!C:C,"average")/1000</f>
        <v>0</v>
      </c>
    </row>
    <row r="1058" spans="1:9">
      <c r="A1058">
        <v>2030</v>
      </c>
      <c r="B1058" t="s">
        <v>21</v>
      </c>
      <c r="C1058" t="s">
        <v>7</v>
      </c>
      <c r="D1058" t="str">
        <f>VLOOKUP(C1058,mapping!$B$2:$D$18,3,0)</f>
        <v>Gas</v>
      </c>
      <c r="E1058" t="s">
        <v>74</v>
      </c>
      <c r="F1058" t="s">
        <v>51</v>
      </c>
      <c r="G1058" t="s">
        <v>77</v>
      </c>
      <c r="H1058">
        <f>SUMIFS(multi_cap_new_annual_comb!F:F,multi_cap_new_annual_comb!A:A,A1058,multi_cap_new_annual_comb!B:B,B1058,multi_cap_new_annual_comb!C:C,C1058,multi_cap_new_annual_comb!E:E,"average",multi_cap_new_annual_comb!F:F,"&gt;0")*SUMIFS(mi_calc!D:D,mi_calc!A:A,VLOOKUP(C1058,mapping!$B$2:$C$18,2,0),mi_calc!B:B,F1058,mi_calc!C:C,"average")/1000</f>
        <v>1.9779312512770002</v>
      </c>
      <c r="I1058">
        <f>SUMIFS(multi_cap_new_annual_comb!G:G,multi_cap_new_annual_comb!A:A,A1058,multi_cap_new_annual_comb!B:B,B1058,multi_cap_new_annual_comb!C:C,C1058,multi_cap_new_annual_comb!E:E,"average",multi_cap_new_annual_comb!G:G,"&gt;0")*SUMIFS(mi_calc!D:D,mi_calc!A:A,VLOOKUP(C1058,mapping!$B$2:$C$18,2,0),mi_calc!B:B,F1058,mi_calc!C:C,"average")/1000</f>
        <v>0</v>
      </c>
    </row>
    <row r="1059" spans="1:9">
      <c r="A1059">
        <v>2030</v>
      </c>
      <c r="B1059" t="s">
        <v>21</v>
      </c>
      <c r="C1059" t="s">
        <v>7</v>
      </c>
      <c r="D1059" t="str">
        <f>VLOOKUP(C1059,mapping!$B$2:$D$18,3,0)</f>
        <v>Gas</v>
      </c>
      <c r="E1059" t="s">
        <v>74</v>
      </c>
      <c r="F1059" t="s">
        <v>66</v>
      </c>
      <c r="G1059" t="s">
        <v>77</v>
      </c>
      <c r="H1059">
        <f>SUMIFS(multi_cap_new_annual_comb!F:F,multi_cap_new_annual_comb!A:A,A1059,multi_cap_new_annual_comb!B:B,B1059,multi_cap_new_annual_comb!C:C,C1059,multi_cap_new_annual_comb!E:E,"average",multi_cap_new_annual_comb!F:F,"&gt;0")*SUMIFS(mi_calc!D:D,mi_calc!A:A,VLOOKUP(C1059,mapping!$B$2:$C$18,2,0),mi_calc!B:B,F1059,mi_calc!C:C,"average")/1000</f>
        <v>0</v>
      </c>
      <c r="I1059">
        <f>SUMIFS(multi_cap_new_annual_comb!G:G,multi_cap_new_annual_comb!A:A,A1059,multi_cap_new_annual_comb!B:B,B1059,multi_cap_new_annual_comb!C:C,C1059,multi_cap_new_annual_comb!E:E,"average",multi_cap_new_annual_comb!G:G,"&gt;0")*SUMIFS(mi_calc!D:D,mi_calc!A:A,VLOOKUP(C1059,mapping!$B$2:$C$18,2,0),mi_calc!B:B,F1059,mi_calc!C:C,"average")/1000</f>
        <v>0</v>
      </c>
    </row>
    <row r="1060" spans="1:9">
      <c r="A1060">
        <v>2030</v>
      </c>
      <c r="B1060" t="s">
        <v>21</v>
      </c>
      <c r="C1060" t="s">
        <v>7</v>
      </c>
      <c r="D1060" t="str">
        <f>VLOOKUP(C1060,mapping!$B$2:$D$18,3,0)</f>
        <v>Gas</v>
      </c>
      <c r="E1060" t="s">
        <v>74</v>
      </c>
      <c r="F1060" t="s">
        <v>54</v>
      </c>
      <c r="G1060" t="s">
        <v>77</v>
      </c>
      <c r="H1060">
        <f>SUMIFS(multi_cap_new_annual_comb!F:F,multi_cap_new_annual_comb!A:A,A1060,multi_cap_new_annual_comb!B:B,B1060,multi_cap_new_annual_comb!C:C,C1060,multi_cap_new_annual_comb!E:E,"average",multi_cap_new_annual_comb!F:F,"&gt;0")*SUMIFS(mi_calc!D:D,mi_calc!A:A,VLOOKUP(C1060,mapping!$B$2:$C$18,2,0),mi_calc!B:B,F1060,mi_calc!C:C,"average")/1000</f>
        <v>101.34163195626962</v>
      </c>
      <c r="I1060">
        <f>SUMIFS(multi_cap_new_annual_comb!G:G,multi_cap_new_annual_comb!A:A,A1060,multi_cap_new_annual_comb!B:B,B1060,multi_cap_new_annual_comb!C:C,C1060,multi_cap_new_annual_comb!E:E,"average",multi_cap_new_annual_comb!G:G,"&gt;0")*SUMIFS(mi_calc!D:D,mi_calc!A:A,VLOOKUP(C1060,mapping!$B$2:$C$18,2,0),mi_calc!B:B,F1060,mi_calc!C:C,"average")/1000</f>
        <v>0</v>
      </c>
    </row>
    <row r="1061" spans="1:9">
      <c r="A1061">
        <v>2030</v>
      </c>
      <c r="B1061" t="s">
        <v>21</v>
      </c>
      <c r="C1061" t="s">
        <v>7</v>
      </c>
      <c r="D1061" t="str">
        <f>VLOOKUP(C1061,mapping!$B$2:$D$18,3,0)</f>
        <v>Gas</v>
      </c>
      <c r="E1061" t="s">
        <v>74</v>
      </c>
      <c r="F1061" t="s">
        <v>46</v>
      </c>
      <c r="G1061" t="s">
        <v>77</v>
      </c>
      <c r="H1061">
        <f>SUMIFS(multi_cap_new_annual_comb!F:F,multi_cap_new_annual_comb!A:A,A1061,multi_cap_new_annual_comb!B:B,B1061,multi_cap_new_annual_comb!C:C,C1061,multi_cap_new_annual_comb!E:E,"average",multi_cap_new_annual_comb!F:F,"&gt;0")*SUMIFS(mi_calc!D:D,mi_calc!A:A,VLOOKUP(C1061,mapping!$B$2:$C$18,2,0),mi_calc!B:B,F1061,mi_calc!C:C,"average")/1000</f>
        <v>0</v>
      </c>
      <c r="I1061">
        <f>SUMIFS(multi_cap_new_annual_comb!G:G,multi_cap_new_annual_comb!A:A,A1061,multi_cap_new_annual_comb!B:B,B1061,multi_cap_new_annual_comb!C:C,C1061,multi_cap_new_annual_comb!E:E,"average",multi_cap_new_annual_comb!G:G,"&gt;0")*SUMIFS(mi_calc!D:D,mi_calc!A:A,VLOOKUP(C1061,mapping!$B$2:$C$18,2,0),mi_calc!B:B,F1061,mi_calc!C:C,"average")/1000</f>
        <v>0</v>
      </c>
    </row>
    <row r="1062" spans="1:9">
      <c r="A1062">
        <v>2030</v>
      </c>
      <c r="B1062" t="s">
        <v>21</v>
      </c>
      <c r="C1062" t="s">
        <v>7</v>
      </c>
      <c r="D1062" t="str">
        <f>VLOOKUP(C1062,mapping!$B$2:$D$18,3,0)</f>
        <v>Gas</v>
      </c>
      <c r="E1062" t="s">
        <v>74</v>
      </c>
      <c r="F1062" t="s">
        <v>50</v>
      </c>
      <c r="G1062" t="s">
        <v>77</v>
      </c>
      <c r="H1062">
        <f>SUMIFS(multi_cap_new_annual_comb!F:F,multi_cap_new_annual_comb!A:A,A1062,multi_cap_new_annual_comb!B:B,B1062,multi_cap_new_annual_comb!C:C,C1062,multi_cap_new_annual_comb!E:E,"average",multi_cap_new_annual_comb!F:F,"&gt;0")*SUMIFS(mi_calc!D:D,mi_calc!A:A,VLOOKUP(C1062,mapping!$B$2:$C$18,2,0),mi_calc!B:B,F1062,mi_calc!C:C,"average")/1000</f>
        <v>4.4731325417704513</v>
      </c>
      <c r="I1062">
        <f>SUMIFS(multi_cap_new_annual_comb!G:G,multi_cap_new_annual_comb!A:A,A1062,multi_cap_new_annual_comb!B:B,B1062,multi_cap_new_annual_comb!C:C,C1062,multi_cap_new_annual_comb!E:E,"average",multi_cap_new_annual_comb!G:G,"&gt;0")*SUMIFS(mi_calc!D:D,mi_calc!A:A,VLOOKUP(C1062,mapping!$B$2:$C$18,2,0),mi_calc!B:B,F1062,mi_calc!C:C,"average")/1000</f>
        <v>0</v>
      </c>
    </row>
    <row r="1063" spans="1:9">
      <c r="A1063">
        <v>2030</v>
      </c>
      <c r="B1063" t="s">
        <v>21</v>
      </c>
      <c r="C1063" t="s">
        <v>7</v>
      </c>
      <c r="D1063" t="str">
        <f>VLOOKUP(C1063,mapping!$B$2:$D$18,3,0)</f>
        <v>Gas</v>
      </c>
      <c r="E1063" t="s">
        <v>74</v>
      </c>
      <c r="F1063" t="s">
        <v>61</v>
      </c>
      <c r="G1063" t="s">
        <v>77</v>
      </c>
      <c r="H1063">
        <f>SUMIFS(multi_cap_new_annual_comb!F:F,multi_cap_new_annual_comb!A:A,A1063,multi_cap_new_annual_comb!B:B,B1063,multi_cap_new_annual_comb!C:C,C1063,multi_cap_new_annual_comb!E:E,"average",multi_cap_new_annual_comb!F:F,"&gt;0")*SUMIFS(mi_calc!D:D,mi_calc!A:A,VLOOKUP(C1063,mapping!$B$2:$C$18,2,0),mi_calc!B:B,F1063,mi_calc!C:C,"average")/1000</f>
        <v>0</v>
      </c>
      <c r="I1063">
        <f>SUMIFS(multi_cap_new_annual_comb!G:G,multi_cap_new_annual_comb!A:A,A1063,multi_cap_new_annual_comb!B:B,B1063,multi_cap_new_annual_comb!C:C,C1063,multi_cap_new_annual_comb!E:E,"average",multi_cap_new_annual_comb!G:G,"&gt;0")*SUMIFS(mi_calc!D:D,mi_calc!A:A,VLOOKUP(C1063,mapping!$B$2:$C$18,2,0),mi_calc!B:B,F1063,mi_calc!C:C,"average")/1000</f>
        <v>0</v>
      </c>
    </row>
    <row r="1064" spans="1:9">
      <c r="A1064">
        <v>2030</v>
      </c>
      <c r="B1064" t="s">
        <v>21</v>
      </c>
      <c r="C1064" t="s">
        <v>7</v>
      </c>
      <c r="D1064" t="str">
        <f>VLOOKUP(C1064,mapping!$B$2:$D$18,3,0)</f>
        <v>Gas</v>
      </c>
      <c r="E1064" t="s">
        <v>74</v>
      </c>
      <c r="F1064" t="s">
        <v>67</v>
      </c>
      <c r="G1064" t="s">
        <v>77</v>
      </c>
      <c r="H1064">
        <f>SUMIFS(multi_cap_new_annual_comb!F:F,multi_cap_new_annual_comb!A:A,A1064,multi_cap_new_annual_comb!B:B,B1064,multi_cap_new_annual_comb!C:C,C1064,multi_cap_new_annual_comb!E:E,"average",multi_cap_new_annual_comb!F:F,"&gt;0")*SUMIFS(mi_calc!D:D,mi_calc!A:A,VLOOKUP(C1064,mapping!$B$2:$C$18,2,0),mi_calc!B:B,F1064,mi_calc!C:C,"average")/1000</f>
        <v>0</v>
      </c>
      <c r="I1064">
        <f>SUMIFS(multi_cap_new_annual_comb!G:G,multi_cap_new_annual_comb!A:A,A1064,multi_cap_new_annual_comb!B:B,B1064,multi_cap_new_annual_comb!C:C,C1064,multi_cap_new_annual_comb!E:E,"average",multi_cap_new_annual_comb!G:G,"&gt;0")*SUMIFS(mi_calc!D:D,mi_calc!A:A,VLOOKUP(C1064,mapping!$B$2:$C$18,2,0),mi_calc!B:B,F1064,mi_calc!C:C,"average")/1000</f>
        <v>0</v>
      </c>
    </row>
    <row r="1065" spans="1:9">
      <c r="A1065">
        <v>2030</v>
      </c>
      <c r="B1065" t="s">
        <v>21</v>
      </c>
      <c r="C1065" t="s">
        <v>7</v>
      </c>
      <c r="D1065" t="str">
        <f>VLOOKUP(C1065,mapping!$B$2:$D$18,3,0)</f>
        <v>Gas</v>
      </c>
      <c r="E1065" t="s">
        <v>74</v>
      </c>
      <c r="F1065" t="s">
        <v>52</v>
      </c>
      <c r="G1065" t="s">
        <v>77</v>
      </c>
      <c r="H1065">
        <f>SUMIFS(multi_cap_new_annual_comb!F:F,multi_cap_new_annual_comb!A:A,A1065,multi_cap_new_annual_comb!B:B,B1065,multi_cap_new_annual_comb!C:C,C1065,multi_cap_new_annual_comb!E:E,"average",multi_cap_new_annual_comb!F:F,"&gt;0")*SUMIFS(mi_calc!D:D,mi_calc!A:A,VLOOKUP(C1065,mapping!$B$2:$C$18,2,0),mi_calc!B:B,F1065,mi_calc!C:C,"average")/1000</f>
        <v>0</v>
      </c>
      <c r="I1065">
        <f>SUMIFS(multi_cap_new_annual_comb!G:G,multi_cap_new_annual_comb!A:A,A1065,multi_cap_new_annual_comb!B:B,B1065,multi_cap_new_annual_comb!C:C,C1065,multi_cap_new_annual_comb!E:E,"average",multi_cap_new_annual_comb!G:G,"&gt;0")*SUMIFS(mi_calc!D:D,mi_calc!A:A,VLOOKUP(C1065,mapping!$B$2:$C$18,2,0),mi_calc!B:B,F1065,mi_calc!C:C,"average")/1000</f>
        <v>0</v>
      </c>
    </row>
    <row r="1066" spans="1:9">
      <c r="A1066">
        <v>2030</v>
      </c>
      <c r="B1066" t="s">
        <v>21</v>
      </c>
      <c r="C1066" t="s">
        <v>7</v>
      </c>
      <c r="D1066" t="str">
        <f>VLOOKUP(C1066,mapping!$B$2:$D$18,3,0)</f>
        <v>Gas</v>
      </c>
      <c r="E1066" t="s">
        <v>74</v>
      </c>
      <c r="F1066" t="s">
        <v>56</v>
      </c>
      <c r="G1066" t="s">
        <v>77</v>
      </c>
      <c r="H1066">
        <f>SUMIFS(multi_cap_new_annual_comb!F:F,multi_cap_new_annual_comb!A:A,A1066,multi_cap_new_annual_comb!B:B,B1066,multi_cap_new_annual_comb!C:C,C1066,multi_cap_new_annual_comb!E:E,"average",multi_cap_new_annual_comb!F:F,"&gt;0")*SUMIFS(mi_calc!D:D,mi_calc!A:A,VLOOKUP(C1066,mapping!$B$2:$C$18,2,0),mi_calc!B:B,F1066,mi_calc!C:C,"average")/1000</f>
        <v>0</v>
      </c>
      <c r="I1066">
        <f>SUMIFS(multi_cap_new_annual_comb!G:G,multi_cap_new_annual_comb!A:A,A1066,multi_cap_new_annual_comb!B:B,B1066,multi_cap_new_annual_comb!C:C,C1066,multi_cap_new_annual_comb!E:E,"average",multi_cap_new_annual_comb!G:G,"&gt;0")*SUMIFS(mi_calc!D:D,mi_calc!A:A,VLOOKUP(C1066,mapping!$B$2:$C$18,2,0),mi_calc!B:B,F1066,mi_calc!C:C,"average")/1000</f>
        <v>0</v>
      </c>
    </row>
    <row r="1067" spans="1:9">
      <c r="A1067">
        <v>2030</v>
      </c>
      <c r="B1067" t="s">
        <v>21</v>
      </c>
      <c r="C1067" t="s">
        <v>7</v>
      </c>
      <c r="D1067" t="str">
        <f>VLOOKUP(C1067,mapping!$B$2:$D$18,3,0)</f>
        <v>Gas</v>
      </c>
      <c r="E1067" t="s">
        <v>74</v>
      </c>
      <c r="F1067" t="s">
        <v>59</v>
      </c>
      <c r="G1067" t="s">
        <v>77</v>
      </c>
      <c r="H1067">
        <f>SUMIFS(multi_cap_new_annual_comb!F:F,multi_cap_new_annual_comb!A:A,A1067,multi_cap_new_annual_comb!B:B,B1067,multi_cap_new_annual_comb!C:C,C1067,multi_cap_new_annual_comb!E:E,"average",multi_cap_new_annual_comb!F:F,"&gt;0")*SUMIFS(mi_calc!D:D,mi_calc!A:A,VLOOKUP(C1067,mapping!$B$2:$C$18,2,0),mi_calc!B:B,F1067,mi_calc!C:C,"average")/1000</f>
        <v>0</v>
      </c>
      <c r="I1067">
        <f>SUMIFS(multi_cap_new_annual_comb!G:G,multi_cap_new_annual_comb!A:A,A1067,multi_cap_new_annual_comb!B:B,B1067,multi_cap_new_annual_comb!C:C,C1067,multi_cap_new_annual_comb!E:E,"average",multi_cap_new_annual_comb!G:G,"&gt;0")*SUMIFS(mi_calc!D:D,mi_calc!A:A,VLOOKUP(C1067,mapping!$B$2:$C$18,2,0),mi_calc!B:B,F1067,mi_calc!C:C,"average")/1000</f>
        <v>0</v>
      </c>
    </row>
    <row r="1068" spans="1:9">
      <c r="A1068">
        <v>2030</v>
      </c>
      <c r="B1068" t="s">
        <v>21</v>
      </c>
      <c r="C1068" t="s">
        <v>7</v>
      </c>
      <c r="D1068" t="str">
        <f>VLOOKUP(C1068,mapping!$B$2:$D$18,3,0)</f>
        <v>Gas</v>
      </c>
      <c r="E1068" t="s">
        <v>74</v>
      </c>
      <c r="F1068" t="s">
        <v>55</v>
      </c>
      <c r="G1068" t="s">
        <v>77</v>
      </c>
      <c r="H1068">
        <f>SUMIFS(multi_cap_new_annual_comb!F:F,multi_cap_new_annual_comb!A:A,A1068,multi_cap_new_annual_comb!B:B,B1068,multi_cap_new_annual_comb!C:C,C1068,multi_cap_new_annual_comb!E:E,"average",multi_cap_new_annual_comb!F:F,"&gt;0")*SUMIFS(mi_calc!D:D,mi_calc!A:A,VLOOKUP(C1068,mapping!$B$2:$C$18,2,0),mi_calc!B:B,F1068,mi_calc!C:C,"average")/1000</f>
        <v>1.3216591310376269</v>
      </c>
      <c r="I1068">
        <f>SUMIFS(multi_cap_new_annual_comb!G:G,multi_cap_new_annual_comb!A:A,A1068,multi_cap_new_annual_comb!B:B,B1068,multi_cap_new_annual_comb!C:C,C1068,multi_cap_new_annual_comb!E:E,"average",multi_cap_new_annual_comb!G:G,"&gt;0")*SUMIFS(mi_calc!D:D,mi_calc!A:A,VLOOKUP(C1068,mapping!$B$2:$C$18,2,0),mi_calc!B:B,F1068,mi_calc!C:C,"average")/1000</f>
        <v>0</v>
      </c>
    </row>
    <row r="1069" spans="1:9">
      <c r="A1069">
        <v>2030</v>
      </c>
      <c r="B1069" t="s">
        <v>21</v>
      </c>
      <c r="C1069" t="s">
        <v>7</v>
      </c>
      <c r="D1069" t="str">
        <f>VLOOKUP(C1069,mapping!$B$2:$D$18,3,0)</f>
        <v>Gas</v>
      </c>
      <c r="E1069" t="s">
        <v>74</v>
      </c>
      <c r="F1069" t="s">
        <v>47</v>
      </c>
      <c r="G1069" t="s">
        <v>77</v>
      </c>
      <c r="H1069">
        <f>SUMIFS(multi_cap_new_annual_comb!F:F,multi_cap_new_annual_comb!A:A,A1069,multi_cap_new_annual_comb!B:B,B1069,multi_cap_new_annual_comb!C:C,C1069,multi_cap_new_annual_comb!E:E,"average",multi_cap_new_annual_comb!F:F,"&gt;0")*SUMIFS(mi_calc!D:D,mi_calc!A:A,VLOOKUP(C1069,mapping!$B$2:$C$18,2,0),mi_calc!B:B,F1069,mi_calc!C:C,"average")/1000</f>
        <v>0</v>
      </c>
      <c r="I1069">
        <f>SUMIFS(multi_cap_new_annual_comb!G:G,multi_cap_new_annual_comb!A:A,A1069,multi_cap_new_annual_comb!B:B,B1069,multi_cap_new_annual_comb!C:C,C1069,multi_cap_new_annual_comb!E:E,"average",multi_cap_new_annual_comb!G:G,"&gt;0")*SUMIFS(mi_calc!D:D,mi_calc!A:A,VLOOKUP(C1069,mapping!$B$2:$C$18,2,0),mi_calc!B:B,F1069,mi_calc!C:C,"average")/1000</f>
        <v>0</v>
      </c>
    </row>
    <row r="1070" spans="1:9">
      <c r="A1070">
        <v>2030</v>
      </c>
      <c r="B1070" t="s">
        <v>21</v>
      </c>
      <c r="C1070" t="s">
        <v>7</v>
      </c>
      <c r="D1070" t="str">
        <f>VLOOKUP(C1070,mapping!$B$2:$D$18,3,0)</f>
        <v>Gas</v>
      </c>
      <c r="E1070" t="s">
        <v>74</v>
      </c>
      <c r="F1070" t="s">
        <v>60</v>
      </c>
      <c r="G1070" t="s">
        <v>77</v>
      </c>
      <c r="H1070">
        <f>SUMIFS(multi_cap_new_annual_comb!F:F,multi_cap_new_annual_comb!A:A,A1070,multi_cap_new_annual_comb!B:B,B1070,multi_cap_new_annual_comb!C:C,C1070,multi_cap_new_annual_comb!E:E,"average",multi_cap_new_annual_comb!F:F,"&gt;0")*SUMIFS(mi_calc!D:D,mi_calc!A:A,VLOOKUP(C1070,mapping!$B$2:$C$18,2,0),mi_calc!B:B,F1070,mi_calc!C:C,"average")/1000</f>
        <v>0</v>
      </c>
      <c r="I1070">
        <f>SUMIFS(multi_cap_new_annual_comb!G:G,multi_cap_new_annual_comb!A:A,A1070,multi_cap_new_annual_comb!B:B,B1070,multi_cap_new_annual_comb!C:C,C1070,multi_cap_new_annual_comb!E:E,"average",multi_cap_new_annual_comb!G:G,"&gt;0")*SUMIFS(mi_calc!D:D,mi_calc!A:A,VLOOKUP(C1070,mapping!$B$2:$C$18,2,0),mi_calc!B:B,F1070,mi_calc!C:C,"average")/1000</f>
        <v>0</v>
      </c>
    </row>
    <row r="1071" spans="1:9">
      <c r="A1071">
        <v>2030</v>
      </c>
      <c r="B1071" t="s">
        <v>21</v>
      </c>
      <c r="C1071" t="s">
        <v>7</v>
      </c>
      <c r="D1071" t="str">
        <f>VLOOKUP(C1071,mapping!$B$2:$D$18,3,0)</f>
        <v>Gas</v>
      </c>
      <c r="E1071" t="s">
        <v>74</v>
      </c>
      <c r="F1071" t="s">
        <v>48</v>
      </c>
      <c r="G1071" t="s">
        <v>77</v>
      </c>
      <c r="H1071">
        <f>SUMIFS(multi_cap_new_annual_comb!F:F,multi_cap_new_annual_comb!A:A,A1071,multi_cap_new_annual_comb!B:B,B1071,multi_cap_new_annual_comb!C:C,C1071,multi_cap_new_annual_comb!E:E,"average",multi_cap_new_annual_comb!F:F,"&gt;0")*SUMIFS(mi_calc!D:D,mi_calc!A:A,VLOOKUP(C1071,mapping!$B$2:$C$18,2,0),mi_calc!B:B,F1071,mi_calc!C:C,"average")/1000</f>
        <v>8.8110608735841797E-2</v>
      </c>
      <c r="I1071">
        <f>SUMIFS(multi_cap_new_annual_comb!G:G,multi_cap_new_annual_comb!A:A,A1071,multi_cap_new_annual_comb!B:B,B1071,multi_cap_new_annual_comb!C:C,C1071,multi_cap_new_annual_comb!E:E,"average",multi_cap_new_annual_comb!G:G,"&gt;0")*SUMIFS(mi_calc!D:D,mi_calc!A:A,VLOOKUP(C1071,mapping!$B$2:$C$18,2,0),mi_calc!B:B,F1071,mi_calc!C:C,"average")/1000</f>
        <v>0</v>
      </c>
    </row>
    <row r="1072" spans="1:9">
      <c r="A1072">
        <v>2030</v>
      </c>
      <c r="B1072" t="s">
        <v>21</v>
      </c>
      <c r="C1072" t="s">
        <v>7</v>
      </c>
      <c r="D1072" t="str">
        <f>VLOOKUP(C1072,mapping!$B$2:$D$18,3,0)</f>
        <v>Gas</v>
      </c>
      <c r="E1072" t="s">
        <v>74</v>
      </c>
      <c r="F1072" t="s">
        <v>62</v>
      </c>
      <c r="G1072" t="s">
        <v>77</v>
      </c>
      <c r="H1072">
        <f>SUMIFS(multi_cap_new_annual_comb!F:F,multi_cap_new_annual_comb!A:A,A1072,multi_cap_new_annual_comb!B:B,B1072,multi_cap_new_annual_comb!C:C,C1072,multi_cap_new_annual_comb!E:E,"average",multi_cap_new_annual_comb!F:F,"&gt;0")*SUMIFS(mi_calc!D:D,mi_calc!A:A,VLOOKUP(C1072,mapping!$B$2:$C$18,2,0),mi_calc!B:B,F1072,mi_calc!C:C,"average")/1000</f>
        <v>0</v>
      </c>
      <c r="I1072">
        <f>SUMIFS(multi_cap_new_annual_comb!G:G,multi_cap_new_annual_comb!A:A,A1072,multi_cap_new_annual_comb!B:B,B1072,multi_cap_new_annual_comb!C:C,C1072,multi_cap_new_annual_comb!E:E,"average",multi_cap_new_annual_comb!G:G,"&gt;0")*SUMIFS(mi_calc!D:D,mi_calc!A:A,VLOOKUP(C1072,mapping!$B$2:$C$18,2,0),mi_calc!B:B,F1072,mi_calc!C:C,"average")/1000</f>
        <v>0</v>
      </c>
    </row>
    <row r="1073" spans="1:9">
      <c r="A1073">
        <v>2030</v>
      </c>
      <c r="B1073" t="s">
        <v>21</v>
      </c>
      <c r="C1073" t="s">
        <v>7</v>
      </c>
      <c r="D1073" t="str">
        <f>VLOOKUP(C1073,mapping!$B$2:$D$18,3,0)</f>
        <v>Gas</v>
      </c>
      <c r="E1073" t="s">
        <v>74</v>
      </c>
      <c r="F1073" t="s">
        <v>63</v>
      </c>
      <c r="G1073" t="s">
        <v>77</v>
      </c>
      <c r="H1073">
        <f>SUMIFS(multi_cap_new_annual_comb!F:F,multi_cap_new_annual_comb!A:A,A1073,multi_cap_new_annual_comb!B:B,B1073,multi_cap_new_annual_comb!C:C,C1073,multi_cap_new_annual_comb!E:E,"average",multi_cap_new_annual_comb!F:F,"&gt;0")*SUMIFS(mi_calc!D:D,mi_calc!A:A,VLOOKUP(C1073,mapping!$B$2:$C$18,2,0),mi_calc!B:B,F1073,mi_calc!C:C,"average")/1000</f>
        <v>0</v>
      </c>
      <c r="I1073">
        <f>SUMIFS(multi_cap_new_annual_comb!G:G,multi_cap_new_annual_comb!A:A,A1073,multi_cap_new_annual_comb!B:B,B1073,multi_cap_new_annual_comb!C:C,C1073,multi_cap_new_annual_comb!E:E,"average",multi_cap_new_annual_comb!G:G,"&gt;0")*SUMIFS(mi_calc!D:D,mi_calc!A:A,VLOOKUP(C1073,mapping!$B$2:$C$18,2,0),mi_calc!B:B,F1073,mi_calc!C:C,"average")/1000</f>
        <v>0</v>
      </c>
    </row>
    <row r="1074" spans="1:9">
      <c r="A1074">
        <v>2030</v>
      </c>
      <c r="B1074" t="s">
        <v>21</v>
      </c>
      <c r="C1074" t="s">
        <v>7</v>
      </c>
      <c r="D1074" t="str">
        <f>VLOOKUP(C1074,mapping!$B$2:$D$18,3,0)</f>
        <v>Gas</v>
      </c>
      <c r="E1074" t="s">
        <v>74</v>
      </c>
      <c r="F1074" t="s">
        <v>45</v>
      </c>
      <c r="G1074" t="s">
        <v>77</v>
      </c>
      <c r="H1074">
        <f>SUMIFS(multi_cap_new_annual_comb!F:F,multi_cap_new_annual_comb!A:A,A1074,multi_cap_new_annual_comb!B:B,B1074,multi_cap_new_annual_comb!C:C,C1074,multi_cap_new_annual_comb!E:E,"average",multi_cap_new_annual_comb!F:F,"&gt;0")*SUMIFS(mi_calc!D:D,mi_calc!A:A,VLOOKUP(C1074,mapping!$B$2:$C$18,2,0),mi_calc!B:B,F1074,mi_calc!C:C,"average")/1000</f>
        <v>0</v>
      </c>
      <c r="I1074">
        <f>SUMIFS(multi_cap_new_annual_comb!G:G,multi_cap_new_annual_comb!A:A,A1074,multi_cap_new_annual_comb!B:B,B1074,multi_cap_new_annual_comb!C:C,C1074,multi_cap_new_annual_comb!E:E,"average",multi_cap_new_annual_comb!G:G,"&gt;0")*SUMIFS(mi_calc!D:D,mi_calc!A:A,VLOOKUP(C1074,mapping!$B$2:$C$18,2,0),mi_calc!B:B,F1074,mi_calc!C:C,"average")/1000</f>
        <v>0</v>
      </c>
    </row>
    <row r="1075" spans="1:9">
      <c r="A1075">
        <v>2030</v>
      </c>
      <c r="B1075" t="s">
        <v>21</v>
      </c>
      <c r="C1075" t="s">
        <v>7</v>
      </c>
      <c r="D1075" t="str">
        <f>VLOOKUP(C1075,mapping!$B$2:$D$18,3,0)</f>
        <v>Gas</v>
      </c>
      <c r="E1075" t="s">
        <v>74</v>
      </c>
      <c r="F1075" t="s">
        <v>58</v>
      </c>
      <c r="G1075" t="s">
        <v>77</v>
      </c>
      <c r="H1075">
        <f>SUMIFS(multi_cap_new_annual_comb!F:F,multi_cap_new_annual_comb!A:A,A1075,multi_cap_new_annual_comb!B:B,B1075,multi_cap_new_annual_comb!C:C,C1075,multi_cap_new_annual_comb!E:E,"average",multi_cap_new_annual_comb!F:F,"&gt;0")*SUMIFS(mi_calc!D:D,mi_calc!A:A,VLOOKUP(C1075,mapping!$B$2:$C$18,2,0),mi_calc!B:B,F1075,mi_calc!C:C,"average")/1000</f>
        <v>0</v>
      </c>
      <c r="I1075">
        <f>SUMIFS(multi_cap_new_annual_comb!G:G,multi_cap_new_annual_comb!A:A,A1075,multi_cap_new_annual_comb!B:B,B1075,multi_cap_new_annual_comb!C:C,C1075,multi_cap_new_annual_comb!E:E,"average",multi_cap_new_annual_comb!G:G,"&gt;0")*SUMIFS(mi_calc!D:D,mi_calc!A:A,VLOOKUP(C1075,mapping!$B$2:$C$18,2,0),mi_calc!B:B,F1075,mi_calc!C:C,"average")/1000</f>
        <v>0</v>
      </c>
    </row>
    <row r="1076" spans="1:9">
      <c r="A1076">
        <v>2030</v>
      </c>
      <c r="B1076" t="s">
        <v>21</v>
      </c>
      <c r="C1076" t="s">
        <v>7</v>
      </c>
      <c r="D1076" t="str">
        <f>VLOOKUP(C1076,mapping!$B$2:$D$18,3,0)</f>
        <v>Gas</v>
      </c>
      <c r="E1076" t="s">
        <v>74</v>
      </c>
      <c r="F1076" t="s">
        <v>53</v>
      </c>
      <c r="G1076" t="s">
        <v>77</v>
      </c>
      <c r="H1076">
        <f>SUMIFS(multi_cap_new_annual_comb!F:F,multi_cap_new_annual_comb!A:A,A1076,multi_cap_new_annual_comb!B:B,B1076,multi_cap_new_annual_comb!C:C,C1076,multi_cap_new_annual_comb!E:E,"average",multi_cap_new_annual_comb!F:F,"&gt;0")*SUMIFS(mi_calc!D:D,mi_calc!A:A,VLOOKUP(C1076,mapping!$B$2:$C$18,2,0),mi_calc!B:B,F1076,mi_calc!C:C,"average")/1000</f>
        <v>374.43970415879801</v>
      </c>
      <c r="I1076">
        <f>SUMIFS(multi_cap_new_annual_comb!G:G,multi_cap_new_annual_comb!A:A,A1076,multi_cap_new_annual_comb!B:B,B1076,multi_cap_new_annual_comb!C:C,C1076,multi_cap_new_annual_comb!E:E,"average",multi_cap_new_annual_comb!G:G,"&gt;0")*SUMIFS(mi_calc!D:D,mi_calc!A:A,VLOOKUP(C1076,mapping!$B$2:$C$18,2,0),mi_calc!B:B,F1076,mi_calc!C:C,"average")/1000</f>
        <v>0</v>
      </c>
    </row>
    <row r="1077" spans="1:9">
      <c r="A1077">
        <v>2030</v>
      </c>
      <c r="B1077" t="s">
        <v>21</v>
      </c>
      <c r="C1077" t="s">
        <v>7</v>
      </c>
      <c r="D1077" t="str">
        <f>VLOOKUP(C1077,mapping!$B$2:$D$18,3,0)</f>
        <v>Gas</v>
      </c>
      <c r="E1077" t="s">
        <v>74</v>
      </c>
      <c r="F1077" t="s">
        <v>64</v>
      </c>
      <c r="G1077" t="s">
        <v>77</v>
      </c>
      <c r="H1077">
        <f>SUMIFS(multi_cap_new_annual_comb!F:F,multi_cap_new_annual_comb!A:A,A1077,multi_cap_new_annual_comb!B:B,B1077,multi_cap_new_annual_comb!C:C,C1077,multi_cap_new_annual_comb!E:E,"average",multi_cap_new_annual_comb!F:F,"&gt;0")*SUMIFS(mi_calc!D:D,mi_calc!A:A,VLOOKUP(C1077,mapping!$B$2:$C$18,2,0),mi_calc!B:B,F1077,mi_calc!C:C,"average")/1000</f>
        <v>0</v>
      </c>
      <c r="I1077">
        <f>SUMIFS(multi_cap_new_annual_comb!G:G,multi_cap_new_annual_comb!A:A,A1077,multi_cap_new_annual_comb!B:B,B1077,multi_cap_new_annual_comb!C:C,C1077,multi_cap_new_annual_comb!E:E,"average",multi_cap_new_annual_comb!G:G,"&gt;0")*SUMIFS(mi_calc!D:D,mi_calc!A:A,VLOOKUP(C1077,mapping!$B$2:$C$18,2,0),mi_calc!B:B,F1077,mi_calc!C:C,"average")/1000</f>
        <v>0</v>
      </c>
    </row>
    <row r="1078" spans="1:9">
      <c r="A1078">
        <v>2030</v>
      </c>
      <c r="B1078" t="s">
        <v>21</v>
      </c>
      <c r="C1078" t="s">
        <v>7</v>
      </c>
      <c r="D1078" t="str">
        <f>VLOOKUP(C1078,mapping!$B$2:$D$18,3,0)</f>
        <v>Gas</v>
      </c>
      <c r="E1078" t="s">
        <v>74</v>
      </c>
      <c r="F1078" t="s">
        <v>49</v>
      </c>
      <c r="G1078" t="s">
        <v>77</v>
      </c>
      <c r="H1078">
        <f>SUMIFS(multi_cap_new_annual_comb!F:F,multi_cap_new_annual_comb!A:A,A1078,multi_cap_new_annual_comb!B:B,B1078,multi_cap_new_annual_comb!C:C,C1078,multi_cap_new_annual_comb!E:E,"average",multi_cap_new_annual_comb!F:F,"&gt;0")*SUMIFS(mi_calc!D:D,mi_calc!A:A,VLOOKUP(C1078,mapping!$B$2:$C$18,2,0),mi_calc!B:B,F1078,mi_calc!C:C,"average")/1000</f>
        <v>0</v>
      </c>
      <c r="I1078">
        <f>SUMIFS(multi_cap_new_annual_comb!G:G,multi_cap_new_annual_comb!A:A,A1078,multi_cap_new_annual_comb!B:B,B1078,multi_cap_new_annual_comb!C:C,C1078,multi_cap_new_annual_comb!E:E,"average",multi_cap_new_annual_comb!G:G,"&gt;0")*SUMIFS(mi_calc!D:D,mi_calc!A:A,VLOOKUP(C1078,mapping!$B$2:$C$18,2,0),mi_calc!B:B,F1078,mi_calc!C:C,"average")/1000</f>
        <v>0</v>
      </c>
    </row>
    <row r="1079" spans="1:9">
      <c r="A1079">
        <v>2030</v>
      </c>
      <c r="B1079" t="s">
        <v>21</v>
      </c>
      <c r="C1079" t="s">
        <v>7</v>
      </c>
      <c r="D1079" t="str">
        <f>VLOOKUP(C1079,mapping!$B$2:$D$18,3,0)</f>
        <v>Gas</v>
      </c>
      <c r="E1079" t="s">
        <v>74</v>
      </c>
      <c r="F1079" t="s">
        <v>65</v>
      </c>
      <c r="G1079" t="s">
        <v>77</v>
      </c>
      <c r="H1079">
        <f>SUMIFS(multi_cap_new_annual_comb!F:F,multi_cap_new_annual_comb!A:A,A1079,multi_cap_new_annual_comb!B:B,B1079,multi_cap_new_annual_comb!C:C,C1079,multi_cap_new_annual_comb!E:E,"average",multi_cap_new_annual_comb!F:F,"&gt;0")*SUMIFS(mi_calc!D:D,mi_calc!A:A,VLOOKUP(C1079,mapping!$B$2:$C$18,2,0),mi_calc!B:B,F1079,mi_calc!C:C,"average")/1000</f>
        <v>0</v>
      </c>
      <c r="I1079">
        <f>SUMIFS(multi_cap_new_annual_comb!G:G,multi_cap_new_annual_comb!A:A,A1079,multi_cap_new_annual_comb!B:B,B1079,multi_cap_new_annual_comb!C:C,C1079,multi_cap_new_annual_comb!E:E,"average",multi_cap_new_annual_comb!G:G,"&gt;0")*SUMIFS(mi_calc!D:D,mi_calc!A:A,VLOOKUP(C1079,mapping!$B$2:$C$18,2,0),mi_calc!B:B,F1079,mi_calc!C:C,"average")/1000</f>
        <v>0</v>
      </c>
    </row>
    <row r="1080" spans="1:9">
      <c r="A1080">
        <v>2030</v>
      </c>
      <c r="B1080" t="s">
        <v>21</v>
      </c>
      <c r="C1080" t="s">
        <v>7</v>
      </c>
      <c r="D1080" t="str">
        <f>VLOOKUP(C1080,mapping!$B$2:$D$18,3,0)</f>
        <v>Gas</v>
      </c>
      <c r="E1080" t="s">
        <v>74</v>
      </c>
      <c r="F1080" t="s">
        <v>68</v>
      </c>
      <c r="G1080" t="s">
        <v>77</v>
      </c>
      <c r="H1080">
        <f>SUMIFS(multi_cap_new_annual_comb!F:F,multi_cap_new_annual_comb!A:A,A1080,multi_cap_new_annual_comb!B:B,B1080,multi_cap_new_annual_comb!C:C,C1080,multi_cap_new_annual_comb!E:E,"average",multi_cap_new_annual_comb!F:F,"&gt;0")*SUMIFS(mi_calc!D:D,mi_calc!A:A,VLOOKUP(C1080,mapping!$B$2:$C$18,2,0),mi_calc!B:B,F1080,mi_calc!C:C,"average")/1000</f>
        <v>0</v>
      </c>
      <c r="I1080">
        <f>SUMIFS(multi_cap_new_annual_comb!G:G,multi_cap_new_annual_comb!A:A,A1080,multi_cap_new_annual_comb!B:B,B1080,multi_cap_new_annual_comb!C:C,C1080,multi_cap_new_annual_comb!E:E,"average",multi_cap_new_annual_comb!G:G,"&gt;0")*SUMIFS(mi_calc!D:D,mi_calc!A:A,VLOOKUP(C1080,mapping!$B$2:$C$18,2,0),mi_calc!B:B,F1080,mi_calc!C:C,"average")/1000</f>
        <v>0</v>
      </c>
    </row>
    <row r="1081" spans="1:9">
      <c r="A1081">
        <v>2030</v>
      </c>
      <c r="B1081" t="s">
        <v>21</v>
      </c>
      <c r="C1081" t="s">
        <v>7</v>
      </c>
      <c r="D1081" t="str">
        <f>VLOOKUP(C1081,mapping!$B$2:$D$18,3,0)</f>
        <v>Gas</v>
      </c>
      <c r="E1081" t="s">
        <v>74</v>
      </c>
      <c r="F1081" t="s">
        <v>57</v>
      </c>
      <c r="G1081" t="s">
        <v>77</v>
      </c>
      <c r="H1081">
        <f>SUMIFS(multi_cap_new_annual_comb!F:F,multi_cap_new_annual_comb!A:A,A1081,multi_cap_new_annual_comb!B:B,B1081,multi_cap_new_annual_comb!C:C,C1081,multi_cap_new_annual_comb!E:E,"average",multi_cap_new_annual_comb!F:F,"&gt;0")*SUMIFS(mi_calc!D:D,mi_calc!A:A,VLOOKUP(C1081,mapping!$B$2:$C$18,2,0),mi_calc!B:B,F1081,mi_calc!C:C,"average")/1000</f>
        <v>0</v>
      </c>
      <c r="I1081">
        <f>SUMIFS(multi_cap_new_annual_comb!G:G,multi_cap_new_annual_comb!A:A,A1081,multi_cap_new_annual_comb!B:B,B1081,multi_cap_new_annual_comb!C:C,C1081,multi_cap_new_annual_comb!E:E,"average",multi_cap_new_annual_comb!G:G,"&gt;0")*SUMIFS(mi_calc!D:D,mi_calc!A:A,VLOOKUP(C1081,mapping!$B$2:$C$18,2,0),mi_calc!B:B,F1081,mi_calc!C:C,"average")/1000</f>
        <v>0</v>
      </c>
    </row>
    <row r="1082" spans="1:9">
      <c r="A1082">
        <v>2030</v>
      </c>
      <c r="B1082" t="s">
        <v>33</v>
      </c>
      <c r="C1082" t="s">
        <v>7</v>
      </c>
      <c r="D1082" t="str">
        <f>VLOOKUP(C1082,mapping!$B$2:$D$18,3,0)</f>
        <v>Gas</v>
      </c>
      <c r="E1082" t="s">
        <v>74</v>
      </c>
      <c r="F1082" t="s">
        <v>51</v>
      </c>
      <c r="G1082" t="s">
        <v>77</v>
      </c>
      <c r="H1082">
        <f>SUMIFS(multi_cap_new_annual_comb!F:F,multi_cap_new_annual_comb!A:A,A1082,multi_cap_new_annual_comb!B:B,B1082,multi_cap_new_annual_comb!C:C,C1082,multi_cap_new_annual_comb!E:E,"average",multi_cap_new_annual_comb!F:F,"&gt;0")*SUMIFS(mi_calc!D:D,mi_calc!A:A,VLOOKUP(C1082,mapping!$B$2:$C$18,2,0),mi_calc!B:B,F1082,mi_calc!C:C,"average")/1000</f>
        <v>3.0449045102728056</v>
      </c>
      <c r="I1082">
        <f>SUMIFS(multi_cap_new_annual_comb!G:G,multi_cap_new_annual_comb!A:A,A1082,multi_cap_new_annual_comb!B:B,B1082,multi_cap_new_annual_comb!C:C,C1082,multi_cap_new_annual_comb!E:E,"average",multi_cap_new_annual_comb!G:G,"&gt;0")*SUMIFS(mi_calc!D:D,mi_calc!A:A,VLOOKUP(C1082,mapping!$B$2:$C$18,2,0),mi_calc!B:B,F1082,mi_calc!C:C,"average")/1000</f>
        <v>0.67019070391020497</v>
      </c>
    </row>
    <row r="1083" spans="1:9">
      <c r="A1083">
        <v>2030</v>
      </c>
      <c r="B1083" t="s">
        <v>33</v>
      </c>
      <c r="C1083" t="s">
        <v>7</v>
      </c>
      <c r="D1083" t="str">
        <f>VLOOKUP(C1083,mapping!$B$2:$D$18,3,0)</f>
        <v>Gas</v>
      </c>
      <c r="E1083" t="s">
        <v>74</v>
      </c>
      <c r="F1083" t="s">
        <v>66</v>
      </c>
      <c r="G1083" t="s">
        <v>77</v>
      </c>
      <c r="H1083">
        <f>SUMIFS(multi_cap_new_annual_comb!F:F,multi_cap_new_annual_comb!A:A,A1083,multi_cap_new_annual_comb!B:B,B1083,multi_cap_new_annual_comb!C:C,C1083,multi_cap_new_annual_comb!E:E,"average",multi_cap_new_annual_comb!F:F,"&gt;0")*SUMIFS(mi_calc!D:D,mi_calc!A:A,VLOOKUP(C1083,mapping!$B$2:$C$18,2,0),mi_calc!B:B,F1083,mi_calc!C:C,"average")/1000</f>
        <v>0</v>
      </c>
      <c r="I1083">
        <f>SUMIFS(multi_cap_new_annual_comb!G:G,multi_cap_new_annual_comb!A:A,A1083,multi_cap_new_annual_comb!B:B,B1083,multi_cap_new_annual_comb!C:C,C1083,multi_cap_new_annual_comb!E:E,"average",multi_cap_new_annual_comb!G:G,"&gt;0")*SUMIFS(mi_calc!D:D,mi_calc!A:A,VLOOKUP(C1083,mapping!$B$2:$C$18,2,0),mi_calc!B:B,F1083,mi_calc!C:C,"average")/1000</f>
        <v>0</v>
      </c>
    </row>
    <row r="1084" spans="1:9">
      <c r="A1084">
        <v>2030</v>
      </c>
      <c r="B1084" t="s">
        <v>33</v>
      </c>
      <c r="C1084" t="s">
        <v>7</v>
      </c>
      <c r="D1084" t="str">
        <f>VLOOKUP(C1084,mapping!$B$2:$D$18,3,0)</f>
        <v>Gas</v>
      </c>
      <c r="E1084" t="s">
        <v>74</v>
      </c>
      <c r="F1084" t="s">
        <v>54</v>
      </c>
      <c r="G1084" t="s">
        <v>77</v>
      </c>
      <c r="H1084">
        <f>SUMIFS(multi_cap_new_annual_comb!F:F,multi_cap_new_annual_comb!A:A,A1084,multi_cap_new_annual_comb!B:B,B1084,multi_cap_new_annual_comb!C:C,C1084,multi_cap_new_annual_comb!E:E,"average",multi_cap_new_annual_comb!F:F,"&gt;0")*SUMIFS(mi_calc!D:D,mi_calc!A:A,VLOOKUP(C1084,mapping!$B$2:$C$18,2,0),mi_calc!B:B,F1084,mi_calc!C:C,"average")/1000</f>
        <v>156.00926069742223</v>
      </c>
      <c r="I1084">
        <f>SUMIFS(multi_cap_new_annual_comb!G:G,multi_cap_new_annual_comb!A:A,A1084,multi_cap_new_annual_comb!B:B,B1084,multi_cap_new_annual_comb!C:C,C1084,multi_cap_new_annual_comb!E:E,"average",multi_cap_new_annual_comb!G:G,"&gt;0")*SUMIFS(mi_calc!D:D,mi_calc!A:A,VLOOKUP(C1084,mapping!$B$2:$C$18,2,0),mi_calc!B:B,F1084,mi_calc!C:C,"average")/1000</f>
        <v>34.338008266127353</v>
      </c>
    </row>
    <row r="1085" spans="1:9">
      <c r="A1085">
        <v>2030</v>
      </c>
      <c r="B1085" t="s">
        <v>33</v>
      </c>
      <c r="C1085" t="s">
        <v>7</v>
      </c>
      <c r="D1085" t="str">
        <f>VLOOKUP(C1085,mapping!$B$2:$D$18,3,0)</f>
        <v>Gas</v>
      </c>
      <c r="E1085" t="s">
        <v>74</v>
      </c>
      <c r="F1085" t="s">
        <v>46</v>
      </c>
      <c r="G1085" t="s">
        <v>77</v>
      </c>
      <c r="H1085">
        <f>SUMIFS(multi_cap_new_annual_comb!F:F,multi_cap_new_annual_comb!A:A,A1085,multi_cap_new_annual_comb!B:B,B1085,multi_cap_new_annual_comb!C:C,C1085,multi_cap_new_annual_comb!E:E,"average",multi_cap_new_annual_comb!F:F,"&gt;0")*SUMIFS(mi_calc!D:D,mi_calc!A:A,VLOOKUP(C1085,mapping!$B$2:$C$18,2,0),mi_calc!B:B,F1085,mi_calc!C:C,"average")/1000</f>
        <v>0</v>
      </c>
      <c r="I1085">
        <f>SUMIFS(multi_cap_new_annual_comb!G:G,multi_cap_new_annual_comb!A:A,A1085,multi_cap_new_annual_comb!B:B,B1085,multi_cap_new_annual_comb!C:C,C1085,multi_cap_new_annual_comb!E:E,"average",multi_cap_new_annual_comb!G:G,"&gt;0")*SUMIFS(mi_calc!D:D,mi_calc!A:A,VLOOKUP(C1085,mapping!$B$2:$C$18,2,0),mi_calc!B:B,F1085,mi_calc!C:C,"average")/1000</f>
        <v>0</v>
      </c>
    </row>
    <row r="1086" spans="1:9">
      <c r="A1086">
        <v>2030</v>
      </c>
      <c r="B1086" t="s">
        <v>33</v>
      </c>
      <c r="C1086" t="s">
        <v>7</v>
      </c>
      <c r="D1086" t="str">
        <f>VLOOKUP(C1086,mapping!$B$2:$D$18,3,0)</f>
        <v>Gas</v>
      </c>
      <c r="E1086" t="s">
        <v>74</v>
      </c>
      <c r="F1086" t="s">
        <v>50</v>
      </c>
      <c r="G1086" t="s">
        <v>77</v>
      </c>
      <c r="H1086">
        <f>SUMIFS(multi_cap_new_annual_comb!F:F,multi_cap_new_annual_comb!A:A,A1086,multi_cap_new_annual_comb!B:B,B1086,multi_cap_new_annual_comb!C:C,C1086,multi_cap_new_annual_comb!E:E,"average",multi_cap_new_annual_comb!F:F,"&gt;0")*SUMIFS(mi_calc!D:D,mi_calc!A:A,VLOOKUP(C1086,mapping!$B$2:$C$18,2,0),mi_calc!B:B,F1086,mi_calc!C:C,"average")/1000</f>
        <v>6.8861146931630381</v>
      </c>
      <c r="I1086">
        <f>SUMIFS(multi_cap_new_annual_comb!G:G,multi_cap_new_annual_comb!A:A,A1086,multi_cap_new_annual_comb!B:B,B1086,multi_cap_new_annual_comb!C:C,C1086,multi_cap_new_annual_comb!E:E,"average",multi_cap_new_annual_comb!G:G,"&gt;0")*SUMIFS(mi_calc!D:D,mi_calc!A:A,VLOOKUP(C1086,mapping!$B$2:$C$18,2,0),mi_calc!B:B,F1086,mi_calc!C:C,"average")/1000</f>
        <v>1.5156501748568345</v>
      </c>
    </row>
    <row r="1087" spans="1:9">
      <c r="A1087">
        <v>2030</v>
      </c>
      <c r="B1087" t="s">
        <v>33</v>
      </c>
      <c r="C1087" t="s">
        <v>7</v>
      </c>
      <c r="D1087" t="str">
        <f>VLOOKUP(C1087,mapping!$B$2:$D$18,3,0)</f>
        <v>Gas</v>
      </c>
      <c r="E1087" t="s">
        <v>74</v>
      </c>
      <c r="F1087" t="s">
        <v>61</v>
      </c>
      <c r="G1087" t="s">
        <v>77</v>
      </c>
      <c r="H1087">
        <f>SUMIFS(multi_cap_new_annual_comb!F:F,multi_cap_new_annual_comb!A:A,A1087,multi_cap_new_annual_comb!B:B,B1087,multi_cap_new_annual_comb!C:C,C1087,multi_cap_new_annual_comb!E:E,"average",multi_cap_new_annual_comb!F:F,"&gt;0")*SUMIFS(mi_calc!D:D,mi_calc!A:A,VLOOKUP(C1087,mapping!$B$2:$C$18,2,0),mi_calc!B:B,F1087,mi_calc!C:C,"average")/1000</f>
        <v>0</v>
      </c>
      <c r="I1087">
        <f>SUMIFS(multi_cap_new_annual_comb!G:G,multi_cap_new_annual_comb!A:A,A1087,multi_cap_new_annual_comb!B:B,B1087,multi_cap_new_annual_comb!C:C,C1087,multi_cap_new_annual_comb!E:E,"average",multi_cap_new_annual_comb!G:G,"&gt;0")*SUMIFS(mi_calc!D:D,mi_calc!A:A,VLOOKUP(C1087,mapping!$B$2:$C$18,2,0),mi_calc!B:B,F1087,mi_calc!C:C,"average")/1000</f>
        <v>0</v>
      </c>
    </row>
    <row r="1088" spans="1:9">
      <c r="A1088">
        <v>2030</v>
      </c>
      <c r="B1088" t="s">
        <v>33</v>
      </c>
      <c r="C1088" t="s">
        <v>7</v>
      </c>
      <c r="D1088" t="str">
        <f>VLOOKUP(C1088,mapping!$B$2:$D$18,3,0)</f>
        <v>Gas</v>
      </c>
      <c r="E1088" t="s">
        <v>74</v>
      </c>
      <c r="F1088" t="s">
        <v>67</v>
      </c>
      <c r="G1088" t="s">
        <v>77</v>
      </c>
      <c r="H1088">
        <f>SUMIFS(multi_cap_new_annual_comb!F:F,multi_cap_new_annual_comb!A:A,A1088,multi_cap_new_annual_comb!B:B,B1088,multi_cap_new_annual_comb!C:C,C1088,multi_cap_new_annual_comb!E:E,"average",multi_cap_new_annual_comb!F:F,"&gt;0")*SUMIFS(mi_calc!D:D,mi_calc!A:A,VLOOKUP(C1088,mapping!$B$2:$C$18,2,0),mi_calc!B:B,F1088,mi_calc!C:C,"average")/1000</f>
        <v>0</v>
      </c>
      <c r="I1088">
        <f>SUMIFS(multi_cap_new_annual_comb!G:G,multi_cap_new_annual_comb!A:A,A1088,multi_cap_new_annual_comb!B:B,B1088,multi_cap_new_annual_comb!C:C,C1088,multi_cap_new_annual_comb!E:E,"average",multi_cap_new_annual_comb!G:G,"&gt;0")*SUMIFS(mi_calc!D:D,mi_calc!A:A,VLOOKUP(C1088,mapping!$B$2:$C$18,2,0),mi_calc!B:B,F1088,mi_calc!C:C,"average")/1000</f>
        <v>0</v>
      </c>
    </row>
    <row r="1089" spans="1:9">
      <c r="A1089">
        <v>2030</v>
      </c>
      <c r="B1089" t="s">
        <v>33</v>
      </c>
      <c r="C1089" t="s">
        <v>7</v>
      </c>
      <c r="D1089" t="str">
        <f>VLOOKUP(C1089,mapping!$B$2:$D$18,3,0)</f>
        <v>Gas</v>
      </c>
      <c r="E1089" t="s">
        <v>74</v>
      </c>
      <c r="F1089" t="s">
        <v>52</v>
      </c>
      <c r="G1089" t="s">
        <v>77</v>
      </c>
      <c r="H1089">
        <f>SUMIFS(multi_cap_new_annual_comb!F:F,multi_cap_new_annual_comb!A:A,A1089,multi_cap_new_annual_comb!B:B,B1089,multi_cap_new_annual_comb!C:C,C1089,multi_cap_new_annual_comb!E:E,"average",multi_cap_new_annual_comb!F:F,"&gt;0")*SUMIFS(mi_calc!D:D,mi_calc!A:A,VLOOKUP(C1089,mapping!$B$2:$C$18,2,0),mi_calc!B:B,F1089,mi_calc!C:C,"average")/1000</f>
        <v>0</v>
      </c>
      <c r="I1089">
        <f>SUMIFS(multi_cap_new_annual_comb!G:G,multi_cap_new_annual_comb!A:A,A1089,multi_cap_new_annual_comb!B:B,B1089,multi_cap_new_annual_comb!C:C,C1089,multi_cap_new_annual_comb!E:E,"average",multi_cap_new_annual_comb!G:G,"&gt;0")*SUMIFS(mi_calc!D:D,mi_calc!A:A,VLOOKUP(C1089,mapping!$B$2:$C$18,2,0),mi_calc!B:B,F1089,mi_calc!C:C,"average")/1000</f>
        <v>0</v>
      </c>
    </row>
    <row r="1090" spans="1:9">
      <c r="A1090">
        <v>2030</v>
      </c>
      <c r="B1090" t="s">
        <v>33</v>
      </c>
      <c r="C1090" t="s">
        <v>7</v>
      </c>
      <c r="D1090" t="str">
        <f>VLOOKUP(C1090,mapping!$B$2:$D$18,3,0)</f>
        <v>Gas</v>
      </c>
      <c r="E1090" t="s">
        <v>74</v>
      </c>
      <c r="F1090" t="s">
        <v>56</v>
      </c>
      <c r="G1090" t="s">
        <v>77</v>
      </c>
      <c r="H1090">
        <f>SUMIFS(multi_cap_new_annual_comb!F:F,multi_cap_new_annual_comb!A:A,A1090,multi_cap_new_annual_comb!B:B,B1090,multi_cap_new_annual_comb!C:C,C1090,multi_cap_new_annual_comb!E:E,"average",multi_cap_new_annual_comb!F:F,"&gt;0")*SUMIFS(mi_calc!D:D,mi_calc!A:A,VLOOKUP(C1090,mapping!$B$2:$C$18,2,0),mi_calc!B:B,F1090,mi_calc!C:C,"average")/1000</f>
        <v>0</v>
      </c>
      <c r="I1090">
        <f>SUMIFS(multi_cap_new_annual_comb!G:G,multi_cap_new_annual_comb!A:A,A1090,multi_cap_new_annual_comb!B:B,B1090,multi_cap_new_annual_comb!C:C,C1090,multi_cap_new_annual_comb!E:E,"average",multi_cap_new_annual_comb!G:G,"&gt;0")*SUMIFS(mi_calc!D:D,mi_calc!A:A,VLOOKUP(C1090,mapping!$B$2:$C$18,2,0),mi_calc!B:B,F1090,mi_calc!C:C,"average")/1000</f>
        <v>0</v>
      </c>
    </row>
    <row r="1091" spans="1:9">
      <c r="A1091">
        <v>2030</v>
      </c>
      <c r="B1091" t="s">
        <v>33</v>
      </c>
      <c r="C1091" t="s">
        <v>7</v>
      </c>
      <c r="D1091" t="str">
        <f>VLOOKUP(C1091,mapping!$B$2:$D$18,3,0)</f>
        <v>Gas</v>
      </c>
      <c r="E1091" t="s">
        <v>74</v>
      </c>
      <c r="F1091" t="s">
        <v>59</v>
      </c>
      <c r="G1091" t="s">
        <v>77</v>
      </c>
      <c r="H1091">
        <f>SUMIFS(multi_cap_new_annual_comb!F:F,multi_cap_new_annual_comb!A:A,A1091,multi_cap_new_annual_comb!B:B,B1091,multi_cap_new_annual_comb!C:C,C1091,multi_cap_new_annual_comb!E:E,"average",multi_cap_new_annual_comb!F:F,"&gt;0")*SUMIFS(mi_calc!D:D,mi_calc!A:A,VLOOKUP(C1091,mapping!$B$2:$C$18,2,0),mi_calc!B:B,F1091,mi_calc!C:C,"average")/1000</f>
        <v>0</v>
      </c>
      <c r="I1091">
        <f>SUMIFS(multi_cap_new_annual_comb!G:G,multi_cap_new_annual_comb!A:A,A1091,multi_cap_new_annual_comb!B:B,B1091,multi_cap_new_annual_comb!C:C,C1091,multi_cap_new_annual_comb!E:E,"average",multi_cap_new_annual_comb!G:G,"&gt;0")*SUMIFS(mi_calc!D:D,mi_calc!A:A,VLOOKUP(C1091,mapping!$B$2:$C$18,2,0),mi_calc!B:B,F1091,mi_calc!C:C,"average")/1000</f>
        <v>0</v>
      </c>
    </row>
    <row r="1092" spans="1:9">
      <c r="A1092">
        <v>2030</v>
      </c>
      <c r="B1092" t="s">
        <v>33</v>
      </c>
      <c r="C1092" t="s">
        <v>7</v>
      </c>
      <c r="D1092" t="str">
        <f>VLOOKUP(C1092,mapping!$B$2:$D$18,3,0)</f>
        <v>Gas</v>
      </c>
      <c r="E1092" t="s">
        <v>74</v>
      </c>
      <c r="F1092" t="s">
        <v>55</v>
      </c>
      <c r="G1092" t="s">
        <v>77</v>
      </c>
      <c r="H1092">
        <f>SUMIFS(multi_cap_new_annual_comb!F:F,multi_cap_new_annual_comb!A:A,A1092,multi_cap_new_annual_comb!B:B,B1092,multi_cap_new_annual_comb!C:C,C1092,multi_cap_new_annual_comb!E:E,"average",multi_cap_new_annual_comb!F:F,"&gt;0")*SUMIFS(mi_calc!D:D,mi_calc!A:A,VLOOKUP(C1092,mapping!$B$2:$C$18,2,0),mi_calc!B:B,F1092,mi_calc!C:C,"average")/1000</f>
        <v>2.0346136128551002</v>
      </c>
      <c r="I1092">
        <f>SUMIFS(multi_cap_new_annual_comb!G:G,multi_cap_new_annual_comb!A:A,A1092,multi_cap_new_annual_comb!B:B,B1092,multi_cap_new_annual_comb!C:C,C1092,multi_cap_new_annual_comb!E:E,"average",multi_cap_new_annual_comb!G:G,"&gt;0")*SUMIFS(mi_calc!D:D,mi_calc!A:A,VLOOKUP(C1092,mapping!$B$2:$C$18,2,0),mi_calc!B:B,F1092,mi_calc!C:C,"average")/1000</f>
        <v>0.44782328141465311</v>
      </c>
    </row>
    <row r="1093" spans="1:9">
      <c r="A1093">
        <v>2030</v>
      </c>
      <c r="B1093" t="s">
        <v>33</v>
      </c>
      <c r="C1093" t="s">
        <v>7</v>
      </c>
      <c r="D1093" t="str">
        <f>VLOOKUP(C1093,mapping!$B$2:$D$18,3,0)</f>
        <v>Gas</v>
      </c>
      <c r="E1093" t="s">
        <v>74</v>
      </c>
      <c r="F1093" t="s">
        <v>47</v>
      </c>
      <c r="G1093" t="s">
        <v>77</v>
      </c>
      <c r="H1093">
        <f>SUMIFS(multi_cap_new_annual_comb!F:F,multi_cap_new_annual_comb!A:A,A1093,multi_cap_new_annual_comb!B:B,B1093,multi_cap_new_annual_comb!C:C,C1093,multi_cap_new_annual_comb!E:E,"average",multi_cap_new_annual_comb!F:F,"&gt;0")*SUMIFS(mi_calc!D:D,mi_calc!A:A,VLOOKUP(C1093,mapping!$B$2:$C$18,2,0),mi_calc!B:B,F1093,mi_calc!C:C,"average")/1000</f>
        <v>0</v>
      </c>
      <c r="I1093">
        <f>SUMIFS(multi_cap_new_annual_comb!G:G,multi_cap_new_annual_comb!A:A,A1093,multi_cap_new_annual_comb!B:B,B1093,multi_cap_new_annual_comb!C:C,C1093,multi_cap_new_annual_comb!E:E,"average",multi_cap_new_annual_comb!G:G,"&gt;0")*SUMIFS(mi_calc!D:D,mi_calc!A:A,VLOOKUP(C1093,mapping!$B$2:$C$18,2,0),mi_calc!B:B,F1093,mi_calc!C:C,"average")/1000</f>
        <v>0</v>
      </c>
    </row>
    <row r="1094" spans="1:9">
      <c r="A1094">
        <v>2030</v>
      </c>
      <c r="B1094" t="s">
        <v>33</v>
      </c>
      <c r="C1094" t="s">
        <v>7</v>
      </c>
      <c r="D1094" t="str">
        <f>VLOOKUP(C1094,mapping!$B$2:$D$18,3,0)</f>
        <v>Gas</v>
      </c>
      <c r="E1094" t="s">
        <v>74</v>
      </c>
      <c r="F1094" t="s">
        <v>60</v>
      </c>
      <c r="G1094" t="s">
        <v>77</v>
      </c>
      <c r="H1094">
        <f>SUMIFS(multi_cap_new_annual_comb!F:F,multi_cap_new_annual_comb!A:A,A1094,multi_cap_new_annual_comb!B:B,B1094,multi_cap_new_annual_comb!C:C,C1094,multi_cap_new_annual_comb!E:E,"average",multi_cap_new_annual_comb!F:F,"&gt;0")*SUMIFS(mi_calc!D:D,mi_calc!A:A,VLOOKUP(C1094,mapping!$B$2:$C$18,2,0),mi_calc!B:B,F1094,mi_calc!C:C,"average")/1000</f>
        <v>0</v>
      </c>
      <c r="I1094">
        <f>SUMIFS(multi_cap_new_annual_comb!G:G,multi_cap_new_annual_comb!A:A,A1094,multi_cap_new_annual_comb!B:B,B1094,multi_cap_new_annual_comb!C:C,C1094,multi_cap_new_annual_comb!E:E,"average",multi_cap_new_annual_comb!G:G,"&gt;0")*SUMIFS(mi_calc!D:D,mi_calc!A:A,VLOOKUP(C1094,mapping!$B$2:$C$18,2,0),mi_calc!B:B,F1094,mi_calc!C:C,"average")/1000</f>
        <v>0</v>
      </c>
    </row>
    <row r="1095" spans="1:9">
      <c r="A1095">
        <v>2030</v>
      </c>
      <c r="B1095" t="s">
        <v>33</v>
      </c>
      <c r="C1095" t="s">
        <v>7</v>
      </c>
      <c r="D1095" t="str">
        <f>VLOOKUP(C1095,mapping!$B$2:$D$18,3,0)</f>
        <v>Gas</v>
      </c>
      <c r="E1095" t="s">
        <v>74</v>
      </c>
      <c r="F1095" t="s">
        <v>48</v>
      </c>
      <c r="G1095" t="s">
        <v>77</v>
      </c>
      <c r="H1095">
        <f>SUMIFS(multi_cap_new_annual_comb!F:F,multi_cap_new_annual_comb!A:A,A1095,multi_cap_new_annual_comb!B:B,B1095,multi_cap_new_annual_comb!C:C,C1095,multi_cap_new_annual_comb!E:E,"average",multi_cap_new_annual_comb!F:F,"&gt;0")*SUMIFS(mi_calc!D:D,mi_calc!A:A,VLOOKUP(C1095,mapping!$B$2:$C$18,2,0),mi_calc!B:B,F1095,mi_calc!C:C,"average")/1000</f>
        <v>0.13564090752367336</v>
      </c>
      <c r="I1095">
        <f>SUMIFS(multi_cap_new_annual_comb!G:G,multi_cap_new_annual_comb!A:A,A1095,multi_cap_new_annual_comb!B:B,B1095,multi_cap_new_annual_comb!C:C,C1095,multi_cap_new_annual_comb!E:E,"average",multi_cap_new_annual_comb!G:G,"&gt;0")*SUMIFS(mi_calc!D:D,mi_calc!A:A,VLOOKUP(C1095,mapping!$B$2:$C$18,2,0),mi_calc!B:B,F1095,mi_calc!C:C,"average")/1000</f>
        <v>2.9854885427643536E-2</v>
      </c>
    </row>
    <row r="1096" spans="1:9">
      <c r="A1096">
        <v>2030</v>
      </c>
      <c r="B1096" t="s">
        <v>33</v>
      </c>
      <c r="C1096" t="s">
        <v>7</v>
      </c>
      <c r="D1096" t="str">
        <f>VLOOKUP(C1096,mapping!$B$2:$D$18,3,0)</f>
        <v>Gas</v>
      </c>
      <c r="E1096" t="s">
        <v>74</v>
      </c>
      <c r="F1096" t="s">
        <v>62</v>
      </c>
      <c r="G1096" t="s">
        <v>77</v>
      </c>
      <c r="H1096">
        <f>SUMIFS(multi_cap_new_annual_comb!F:F,multi_cap_new_annual_comb!A:A,A1096,multi_cap_new_annual_comb!B:B,B1096,multi_cap_new_annual_comb!C:C,C1096,multi_cap_new_annual_comb!E:E,"average",multi_cap_new_annual_comb!F:F,"&gt;0")*SUMIFS(mi_calc!D:D,mi_calc!A:A,VLOOKUP(C1096,mapping!$B$2:$C$18,2,0),mi_calc!B:B,F1096,mi_calc!C:C,"average")/1000</f>
        <v>0</v>
      </c>
      <c r="I1096">
        <f>SUMIFS(multi_cap_new_annual_comb!G:G,multi_cap_new_annual_comb!A:A,A1096,multi_cap_new_annual_comb!B:B,B1096,multi_cap_new_annual_comb!C:C,C1096,multi_cap_new_annual_comb!E:E,"average",multi_cap_new_annual_comb!G:G,"&gt;0")*SUMIFS(mi_calc!D:D,mi_calc!A:A,VLOOKUP(C1096,mapping!$B$2:$C$18,2,0),mi_calc!B:B,F1096,mi_calc!C:C,"average")/1000</f>
        <v>0</v>
      </c>
    </row>
    <row r="1097" spans="1:9">
      <c r="A1097">
        <v>2030</v>
      </c>
      <c r="B1097" t="s">
        <v>33</v>
      </c>
      <c r="C1097" t="s">
        <v>7</v>
      </c>
      <c r="D1097" t="str">
        <f>VLOOKUP(C1097,mapping!$B$2:$D$18,3,0)</f>
        <v>Gas</v>
      </c>
      <c r="E1097" t="s">
        <v>74</v>
      </c>
      <c r="F1097" t="s">
        <v>63</v>
      </c>
      <c r="G1097" t="s">
        <v>77</v>
      </c>
      <c r="H1097">
        <f>SUMIFS(multi_cap_new_annual_comb!F:F,multi_cap_new_annual_comb!A:A,A1097,multi_cap_new_annual_comb!B:B,B1097,multi_cap_new_annual_comb!C:C,C1097,multi_cap_new_annual_comb!E:E,"average",multi_cap_new_annual_comb!F:F,"&gt;0")*SUMIFS(mi_calc!D:D,mi_calc!A:A,VLOOKUP(C1097,mapping!$B$2:$C$18,2,0),mi_calc!B:B,F1097,mi_calc!C:C,"average")/1000</f>
        <v>0</v>
      </c>
      <c r="I1097">
        <f>SUMIFS(multi_cap_new_annual_comb!G:G,multi_cap_new_annual_comb!A:A,A1097,multi_cap_new_annual_comb!B:B,B1097,multi_cap_new_annual_comb!C:C,C1097,multi_cap_new_annual_comb!E:E,"average",multi_cap_new_annual_comb!G:G,"&gt;0")*SUMIFS(mi_calc!D:D,mi_calc!A:A,VLOOKUP(C1097,mapping!$B$2:$C$18,2,0),mi_calc!B:B,F1097,mi_calc!C:C,"average")/1000</f>
        <v>0</v>
      </c>
    </row>
    <row r="1098" spans="1:9">
      <c r="A1098">
        <v>2030</v>
      </c>
      <c r="B1098" t="s">
        <v>33</v>
      </c>
      <c r="C1098" t="s">
        <v>7</v>
      </c>
      <c r="D1098" t="str">
        <f>VLOOKUP(C1098,mapping!$B$2:$D$18,3,0)</f>
        <v>Gas</v>
      </c>
      <c r="E1098" t="s">
        <v>74</v>
      </c>
      <c r="F1098" t="s">
        <v>45</v>
      </c>
      <c r="G1098" t="s">
        <v>77</v>
      </c>
      <c r="H1098">
        <f>SUMIFS(multi_cap_new_annual_comb!F:F,multi_cap_new_annual_comb!A:A,A1098,multi_cap_new_annual_comb!B:B,B1098,multi_cap_new_annual_comb!C:C,C1098,multi_cap_new_annual_comb!E:E,"average",multi_cap_new_annual_comb!F:F,"&gt;0")*SUMIFS(mi_calc!D:D,mi_calc!A:A,VLOOKUP(C1098,mapping!$B$2:$C$18,2,0),mi_calc!B:B,F1098,mi_calc!C:C,"average")/1000</f>
        <v>0</v>
      </c>
      <c r="I1098">
        <f>SUMIFS(multi_cap_new_annual_comb!G:G,multi_cap_new_annual_comb!A:A,A1098,multi_cap_new_annual_comb!B:B,B1098,multi_cap_new_annual_comb!C:C,C1098,multi_cap_new_annual_comb!E:E,"average",multi_cap_new_annual_comb!G:G,"&gt;0")*SUMIFS(mi_calc!D:D,mi_calc!A:A,VLOOKUP(C1098,mapping!$B$2:$C$18,2,0),mi_calc!B:B,F1098,mi_calc!C:C,"average")/1000</f>
        <v>0</v>
      </c>
    </row>
    <row r="1099" spans="1:9">
      <c r="A1099">
        <v>2030</v>
      </c>
      <c r="B1099" t="s">
        <v>33</v>
      </c>
      <c r="C1099" t="s">
        <v>7</v>
      </c>
      <c r="D1099" t="str">
        <f>VLOOKUP(C1099,mapping!$B$2:$D$18,3,0)</f>
        <v>Gas</v>
      </c>
      <c r="E1099" t="s">
        <v>74</v>
      </c>
      <c r="F1099" t="s">
        <v>58</v>
      </c>
      <c r="G1099" t="s">
        <v>77</v>
      </c>
      <c r="H1099">
        <f>SUMIFS(multi_cap_new_annual_comb!F:F,multi_cap_new_annual_comb!A:A,A1099,multi_cap_new_annual_comb!B:B,B1099,multi_cap_new_annual_comb!C:C,C1099,multi_cap_new_annual_comb!E:E,"average",multi_cap_new_annual_comb!F:F,"&gt;0")*SUMIFS(mi_calc!D:D,mi_calc!A:A,VLOOKUP(C1099,mapping!$B$2:$C$18,2,0),mi_calc!B:B,F1099,mi_calc!C:C,"average")/1000</f>
        <v>0</v>
      </c>
      <c r="I1099">
        <f>SUMIFS(multi_cap_new_annual_comb!G:G,multi_cap_new_annual_comb!A:A,A1099,multi_cap_new_annual_comb!B:B,B1099,multi_cap_new_annual_comb!C:C,C1099,multi_cap_new_annual_comb!E:E,"average",multi_cap_new_annual_comb!G:G,"&gt;0")*SUMIFS(mi_calc!D:D,mi_calc!A:A,VLOOKUP(C1099,mapping!$B$2:$C$18,2,0),mi_calc!B:B,F1099,mi_calc!C:C,"average")/1000</f>
        <v>0</v>
      </c>
    </row>
    <row r="1100" spans="1:9">
      <c r="A1100">
        <v>2030</v>
      </c>
      <c r="B1100" t="s">
        <v>33</v>
      </c>
      <c r="C1100" t="s">
        <v>7</v>
      </c>
      <c r="D1100" t="str">
        <f>VLOOKUP(C1100,mapping!$B$2:$D$18,3,0)</f>
        <v>Gas</v>
      </c>
      <c r="E1100" t="s">
        <v>74</v>
      </c>
      <c r="F1100" t="s">
        <v>53</v>
      </c>
      <c r="G1100" t="s">
        <v>77</v>
      </c>
      <c r="H1100">
        <f>SUMIFS(multi_cap_new_annual_comb!F:F,multi_cap_new_annual_comb!A:A,A1100,multi_cap_new_annual_comb!B:B,B1100,multi_cap_new_annual_comb!C:C,C1100,multi_cap_new_annual_comb!E:E,"average",multi_cap_new_annual_comb!F:F,"&gt;0")*SUMIFS(mi_calc!D:D,mi_calc!A:A,VLOOKUP(C1100,mapping!$B$2:$C$18,2,0),mi_calc!B:B,F1100,mi_calc!C:C,"average")/1000</f>
        <v>576.42708424887951</v>
      </c>
      <c r="I1100">
        <f>SUMIFS(multi_cap_new_annual_comb!G:G,multi_cap_new_annual_comb!A:A,A1100,multi_cap_new_annual_comb!B:B,B1100,multi_cap_new_annual_comb!C:C,C1100,multi_cap_new_annual_comb!E:E,"average",multi_cap_new_annual_comb!G:G,"&gt;0")*SUMIFS(mi_calc!D:D,mi_calc!A:A,VLOOKUP(C1100,mapping!$B$2:$C$18,2,0),mi_calc!B:B,F1100,mi_calc!C:C,"average")/1000</f>
        <v>126.87296827940655</v>
      </c>
    </row>
    <row r="1101" spans="1:9">
      <c r="A1101">
        <v>2030</v>
      </c>
      <c r="B1101" t="s">
        <v>33</v>
      </c>
      <c r="C1101" t="s">
        <v>7</v>
      </c>
      <c r="D1101" t="str">
        <f>VLOOKUP(C1101,mapping!$B$2:$D$18,3,0)</f>
        <v>Gas</v>
      </c>
      <c r="E1101" t="s">
        <v>74</v>
      </c>
      <c r="F1101" t="s">
        <v>64</v>
      </c>
      <c r="G1101" t="s">
        <v>77</v>
      </c>
      <c r="H1101">
        <f>SUMIFS(multi_cap_new_annual_comb!F:F,multi_cap_new_annual_comb!A:A,A1101,multi_cap_new_annual_comb!B:B,B1101,multi_cap_new_annual_comb!C:C,C1101,multi_cap_new_annual_comb!E:E,"average",multi_cap_new_annual_comb!F:F,"&gt;0")*SUMIFS(mi_calc!D:D,mi_calc!A:A,VLOOKUP(C1101,mapping!$B$2:$C$18,2,0),mi_calc!B:B,F1101,mi_calc!C:C,"average")/1000</f>
        <v>0</v>
      </c>
      <c r="I1101">
        <f>SUMIFS(multi_cap_new_annual_comb!G:G,multi_cap_new_annual_comb!A:A,A1101,multi_cap_new_annual_comb!B:B,B1101,multi_cap_new_annual_comb!C:C,C1101,multi_cap_new_annual_comb!E:E,"average",multi_cap_new_annual_comb!G:G,"&gt;0")*SUMIFS(mi_calc!D:D,mi_calc!A:A,VLOOKUP(C1101,mapping!$B$2:$C$18,2,0),mi_calc!B:B,F1101,mi_calc!C:C,"average")/1000</f>
        <v>0</v>
      </c>
    </row>
    <row r="1102" spans="1:9">
      <c r="A1102">
        <v>2030</v>
      </c>
      <c r="B1102" t="s">
        <v>33</v>
      </c>
      <c r="C1102" t="s">
        <v>7</v>
      </c>
      <c r="D1102" t="str">
        <f>VLOOKUP(C1102,mapping!$B$2:$D$18,3,0)</f>
        <v>Gas</v>
      </c>
      <c r="E1102" t="s">
        <v>74</v>
      </c>
      <c r="F1102" t="s">
        <v>49</v>
      </c>
      <c r="G1102" t="s">
        <v>77</v>
      </c>
      <c r="H1102">
        <f>SUMIFS(multi_cap_new_annual_comb!F:F,multi_cap_new_annual_comb!A:A,A1102,multi_cap_new_annual_comb!B:B,B1102,multi_cap_new_annual_comb!C:C,C1102,multi_cap_new_annual_comb!E:E,"average",multi_cap_new_annual_comb!F:F,"&gt;0")*SUMIFS(mi_calc!D:D,mi_calc!A:A,VLOOKUP(C1102,mapping!$B$2:$C$18,2,0),mi_calc!B:B,F1102,mi_calc!C:C,"average")/1000</f>
        <v>0</v>
      </c>
      <c r="I1102">
        <f>SUMIFS(multi_cap_new_annual_comb!G:G,multi_cap_new_annual_comb!A:A,A1102,multi_cap_new_annual_comb!B:B,B1102,multi_cap_new_annual_comb!C:C,C1102,multi_cap_new_annual_comb!E:E,"average",multi_cap_new_annual_comb!G:G,"&gt;0")*SUMIFS(mi_calc!D:D,mi_calc!A:A,VLOOKUP(C1102,mapping!$B$2:$C$18,2,0),mi_calc!B:B,F1102,mi_calc!C:C,"average")/1000</f>
        <v>0</v>
      </c>
    </row>
    <row r="1103" spans="1:9">
      <c r="A1103">
        <v>2030</v>
      </c>
      <c r="B1103" t="s">
        <v>33</v>
      </c>
      <c r="C1103" t="s">
        <v>7</v>
      </c>
      <c r="D1103" t="str">
        <f>VLOOKUP(C1103,mapping!$B$2:$D$18,3,0)</f>
        <v>Gas</v>
      </c>
      <c r="E1103" t="s">
        <v>74</v>
      </c>
      <c r="F1103" t="s">
        <v>65</v>
      </c>
      <c r="G1103" t="s">
        <v>77</v>
      </c>
      <c r="H1103">
        <f>SUMIFS(multi_cap_new_annual_comb!F:F,multi_cap_new_annual_comb!A:A,A1103,multi_cap_new_annual_comb!B:B,B1103,multi_cap_new_annual_comb!C:C,C1103,multi_cap_new_annual_comb!E:E,"average",multi_cap_new_annual_comb!F:F,"&gt;0")*SUMIFS(mi_calc!D:D,mi_calc!A:A,VLOOKUP(C1103,mapping!$B$2:$C$18,2,0),mi_calc!B:B,F1103,mi_calc!C:C,"average")/1000</f>
        <v>0</v>
      </c>
      <c r="I1103">
        <f>SUMIFS(multi_cap_new_annual_comb!G:G,multi_cap_new_annual_comb!A:A,A1103,multi_cap_new_annual_comb!B:B,B1103,multi_cap_new_annual_comb!C:C,C1103,multi_cap_new_annual_comb!E:E,"average",multi_cap_new_annual_comb!G:G,"&gt;0")*SUMIFS(mi_calc!D:D,mi_calc!A:A,VLOOKUP(C1103,mapping!$B$2:$C$18,2,0),mi_calc!B:B,F1103,mi_calc!C:C,"average")/1000</f>
        <v>0</v>
      </c>
    </row>
    <row r="1104" spans="1:9">
      <c r="A1104">
        <v>2030</v>
      </c>
      <c r="B1104" t="s">
        <v>33</v>
      </c>
      <c r="C1104" t="s">
        <v>7</v>
      </c>
      <c r="D1104" t="str">
        <f>VLOOKUP(C1104,mapping!$B$2:$D$18,3,0)</f>
        <v>Gas</v>
      </c>
      <c r="E1104" t="s">
        <v>74</v>
      </c>
      <c r="F1104" t="s">
        <v>68</v>
      </c>
      <c r="G1104" t="s">
        <v>77</v>
      </c>
      <c r="H1104">
        <f>SUMIFS(multi_cap_new_annual_comb!F:F,multi_cap_new_annual_comb!A:A,A1104,multi_cap_new_annual_comb!B:B,B1104,multi_cap_new_annual_comb!C:C,C1104,multi_cap_new_annual_comb!E:E,"average",multi_cap_new_annual_comb!F:F,"&gt;0")*SUMIFS(mi_calc!D:D,mi_calc!A:A,VLOOKUP(C1104,mapping!$B$2:$C$18,2,0),mi_calc!B:B,F1104,mi_calc!C:C,"average")/1000</f>
        <v>0</v>
      </c>
      <c r="I1104">
        <f>SUMIFS(multi_cap_new_annual_comb!G:G,multi_cap_new_annual_comb!A:A,A1104,multi_cap_new_annual_comb!B:B,B1104,multi_cap_new_annual_comb!C:C,C1104,multi_cap_new_annual_comb!E:E,"average",multi_cap_new_annual_comb!G:G,"&gt;0")*SUMIFS(mi_calc!D:D,mi_calc!A:A,VLOOKUP(C1104,mapping!$B$2:$C$18,2,0),mi_calc!B:B,F1104,mi_calc!C:C,"average")/1000</f>
        <v>0</v>
      </c>
    </row>
    <row r="1105" spans="1:9">
      <c r="A1105">
        <v>2030</v>
      </c>
      <c r="B1105" t="s">
        <v>33</v>
      </c>
      <c r="C1105" t="s">
        <v>7</v>
      </c>
      <c r="D1105" t="str">
        <f>VLOOKUP(C1105,mapping!$B$2:$D$18,3,0)</f>
        <v>Gas</v>
      </c>
      <c r="E1105" t="s">
        <v>74</v>
      </c>
      <c r="F1105" t="s">
        <v>57</v>
      </c>
      <c r="G1105" t="s">
        <v>77</v>
      </c>
      <c r="H1105">
        <f>SUMIFS(multi_cap_new_annual_comb!F:F,multi_cap_new_annual_comb!A:A,A1105,multi_cap_new_annual_comb!B:B,B1105,multi_cap_new_annual_comb!C:C,C1105,multi_cap_new_annual_comb!E:E,"average",multi_cap_new_annual_comb!F:F,"&gt;0")*SUMIFS(mi_calc!D:D,mi_calc!A:A,VLOOKUP(C1105,mapping!$B$2:$C$18,2,0),mi_calc!B:B,F1105,mi_calc!C:C,"average")/1000</f>
        <v>0</v>
      </c>
      <c r="I1105">
        <f>SUMIFS(multi_cap_new_annual_comb!G:G,multi_cap_new_annual_comb!A:A,A1105,multi_cap_new_annual_comb!B:B,B1105,multi_cap_new_annual_comb!C:C,C1105,multi_cap_new_annual_comb!E:E,"average",multi_cap_new_annual_comb!G:G,"&gt;0")*SUMIFS(mi_calc!D:D,mi_calc!A:A,VLOOKUP(C1105,mapping!$B$2:$C$18,2,0),mi_calc!B:B,F1105,mi_calc!C:C,"average")/1000</f>
        <v>0</v>
      </c>
    </row>
    <row r="1106" spans="1:9">
      <c r="A1106">
        <v>2035</v>
      </c>
      <c r="B1106" t="s">
        <v>21</v>
      </c>
      <c r="C1106" t="s">
        <v>7</v>
      </c>
      <c r="D1106" t="str">
        <f>VLOOKUP(C1106,mapping!$B$2:$D$18,3,0)</f>
        <v>Gas</v>
      </c>
      <c r="E1106" t="s">
        <v>74</v>
      </c>
      <c r="F1106" t="s">
        <v>51</v>
      </c>
      <c r="G1106" t="s">
        <v>77</v>
      </c>
      <c r="H1106">
        <f>SUMIFS(multi_cap_new_annual_comb!F:F,multi_cap_new_annual_comb!A:A,A1106,multi_cap_new_annual_comb!B:B,B1106,multi_cap_new_annual_comb!C:C,C1106,multi_cap_new_annual_comb!E:E,"average",multi_cap_new_annual_comb!F:F,"&gt;0")*SUMIFS(mi_calc!D:D,mi_calc!A:A,VLOOKUP(C1106,mapping!$B$2:$C$18,2,0),mi_calc!B:B,F1106,mi_calc!C:C,"average")/1000</f>
        <v>0</v>
      </c>
      <c r="I1106">
        <f>SUMIFS(multi_cap_new_annual_comb!G:G,multi_cap_new_annual_comb!A:A,A1106,multi_cap_new_annual_comb!B:B,B1106,multi_cap_new_annual_comb!C:C,C1106,multi_cap_new_annual_comb!E:E,"average",multi_cap_new_annual_comb!G:G,"&gt;0")*SUMIFS(mi_calc!D:D,mi_calc!A:A,VLOOKUP(C1106,mapping!$B$2:$C$18,2,0),mi_calc!B:B,F1106,mi_calc!C:C,"average")/1000</f>
        <v>0</v>
      </c>
    </row>
    <row r="1107" spans="1:9">
      <c r="A1107">
        <v>2035</v>
      </c>
      <c r="B1107" t="s">
        <v>21</v>
      </c>
      <c r="C1107" t="s">
        <v>7</v>
      </c>
      <c r="D1107" t="str">
        <f>VLOOKUP(C1107,mapping!$B$2:$D$18,3,0)</f>
        <v>Gas</v>
      </c>
      <c r="E1107" t="s">
        <v>74</v>
      </c>
      <c r="F1107" t="s">
        <v>66</v>
      </c>
      <c r="G1107" t="s">
        <v>77</v>
      </c>
      <c r="H1107">
        <f>SUMIFS(multi_cap_new_annual_comb!F:F,multi_cap_new_annual_comb!A:A,A1107,multi_cap_new_annual_comb!B:B,B1107,multi_cap_new_annual_comb!C:C,C1107,multi_cap_new_annual_comb!E:E,"average",multi_cap_new_annual_comb!F:F,"&gt;0")*SUMIFS(mi_calc!D:D,mi_calc!A:A,VLOOKUP(C1107,mapping!$B$2:$C$18,2,0),mi_calc!B:B,F1107,mi_calc!C:C,"average")/1000</f>
        <v>0</v>
      </c>
      <c r="I1107">
        <f>SUMIFS(multi_cap_new_annual_comb!G:G,multi_cap_new_annual_comb!A:A,A1107,multi_cap_new_annual_comb!B:B,B1107,multi_cap_new_annual_comb!C:C,C1107,multi_cap_new_annual_comb!E:E,"average",multi_cap_new_annual_comb!G:G,"&gt;0")*SUMIFS(mi_calc!D:D,mi_calc!A:A,VLOOKUP(C1107,mapping!$B$2:$C$18,2,0),mi_calc!B:B,F1107,mi_calc!C:C,"average")/1000</f>
        <v>0</v>
      </c>
    </row>
    <row r="1108" spans="1:9">
      <c r="A1108">
        <v>2035</v>
      </c>
      <c r="B1108" t="s">
        <v>21</v>
      </c>
      <c r="C1108" t="s">
        <v>7</v>
      </c>
      <c r="D1108" t="str">
        <f>VLOOKUP(C1108,mapping!$B$2:$D$18,3,0)</f>
        <v>Gas</v>
      </c>
      <c r="E1108" t="s">
        <v>74</v>
      </c>
      <c r="F1108" t="s">
        <v>54</v>
      </c>
      <c r="G1108" t="s">
        <v>77</v>
      </c>
      <c r="H1108">
        <f>SUMIFS(multi_cap_new_annual_comb!F:F,multi_cap_new_annual_comb!A:A,A1108,multi_cap_new_annual_comb!B:B,B1108,multi_cap_new_annual_comb!C:C,C1108,multi_cap_new_annual_comb!E:E,"average",multi_cap_new_annual_comb!F:F,"&gt;0")*SUMIFS(mi_calc!D:D,mi_calc!A:A,VLOOKUP(C1108,mapping!$B$2:$C$18,2,0),mi_calc!B:B,F1108,mi_calc!C:C,"average")/1000</f>
        <v>0</v>
      </c>
      <c r="I1108">
        <f>SUMIFS(multi_cap_new_annual_comb!G:G,multi_cap_new_annual_comb!A:A,A1108,multi_cap_new_annual_comb!B:B,B1108,multi_cap_new_annual_comb!C:C,C1108,multi_cap_new_annual_comb!E:E,"average",multi_cap_new_annual_comb!G:G,"&gt;0")*SUMIFS(mi_calc!D:D,mi_calc!A:A,VLOOKUP(C1108,mapping!$B$2:$C$18,2,0),mi_calc!B:B,F1108,mi_calc!C:C,"average")/1000</f>
        <v>0</v>
      </c>
    </row>
    <row r="1109" spans="1:9">
      <c r="A1109">
        <v>2035</v>
      </c>
      <c r="B1109" t="s">
        <v>21</v>
      </c>
      <c r="C1109" t="s">
        <v>7</v>
      </c>
      <c r="D1109" t="str">
        <f>VLOOKUP(C1109,mapping!$B$2:$D$18,3,0)</f>
        <v>Gas</v>
      </c>
      <c r="E1109" t="s">
        <v>74</v>
      </c>
      <c r="F1109" t="s">
        <v>46</v>
      </c>
      <c r="G1109" t="s">
        <v>77</v>
      </c>
      <c r="H1109">
        <f>SUMIFS(multi_cap_new_annual_comb!F:F,multi_cap_new_annual_comb!A:A,A1109,multi_cap_new_annual_comb!B:B,B1109,multi_cap_new_annual_comb!C:C,C1109,multi_cap_new_annual_comb!E:E,"average",multi_cap_new_annual_comb!F:F,"&gt;0")*SUMIFS(mi_calc!D:D,mi_calc!A:A,VLOOKUP(C1109,mapping!$B$2:$C$18,2,0),mi_calc!B:B,F1109,mi_calc!C:C,"average")/1000</f>
        <v>0</v>
      </c>
      <c r="I1109">
        <f>SUMIFS(multi_cap_new_annual_comb!G:G,multi_cap_new_annual_comb!A:A,A1109,multi_cap_new_annual_comb!B:B,B1109,multi_cap_new_annual_comb!C:C,C1109,multi_cap_new_annual_comb!E:E,"average",multi_cap_new_annual_comb!G:G,"&gt;0")*SUMIFS(mi_calc!D:D,mi_calc!A:A,VLOOKUP(C1109,mapping!$B$2:$C$18,2,0),mi_calc!B:B,F1109,mi_calc!C:C,"average")/1000</f>
        <v>0</v>
      </c>
    </row>
    <row r="1110" spans="1:9">
      <c r="A1110">
        <v>2035</v>
      </c>
      <c r="B1110" t="s">
        <v>21</v>
      </c>
      <c r="C1110" t="s">
        <v>7</v>
      </c>
      <c r="D1110" t="str">
        <f>VLOOKUP(C1110,mapping!$B$2:$D$18,3,0)</f>
        <v>Gas</v>
      </c>
      <c r="E1110" t="s">
        <v>74</v>
      </c>
      <c r="F1110" t="s">
        <v>50</v>
      </c>
      <c r="G1110" t="s">
        <v>77</v>
      </c>
      <c r="H1110">
        <f>SUMIFS(multi_cap_new_annual_comb!F:F,multi_cap_new_annual_comb!A:A,A1110,multi_cap_new_annual_comb!B:B,B1110,multi_cap_new_annual_comb!C:C,C1110,multi_cap_new_annual_comb!E:E,"average",multi_cap_new_annual_comb!F:F,"&gt;0")*SUMIFS(mi_calc!D:D,mi_calc!A:A,VLOOKUP(C1110,mapping!$B$2:$C$18,2,0),mi_calc!B:B,F1110,mi_calc!C:C,"average")/1000</f>
        <v>0</v>
      </c>
      <c r="I1110">
        <f>SUMIFS(multi_cap_new_annual_comb!G:G,multi_cap_new_annual_comb!A:A,A1110,multi_cap_new_annual_comb!B:B,B1110,multi_cap_new_annual_comb!C:C,C1110,multi_cap_new_annual_comb!E:E,"average",multi_cap_new_annual_comb!G:G,"&gt;0")*SUMIFS(mi_calc!D:D,mi_calc!A:A,VLOOKUP(C1110,mapping!$B$2:$C$18,2,0),mi_calc!B:B,F1110,mi_calc!C:C,"average")/1000</f>
        <v>0</v>
      </c>
    </row>
    <row r="1111" spans="1:9">
      <c r="A1111">
        <v>2035</v>
      </c>
      <c r="B1111" t="s">
        <v>21</v>
      </c>
      <c r="C1111" t="s">
        <v>7</v>
      </c>
      <c r="D1111" t="str">
        <f>VLOOKUP(C1111,mapping!$B$2:$D$18,3,0)</f>
        <v>Gas</v>
      </c>
      <c r="E1111" t="s">
        <v>74</v>
      </c>
      <c r="F1111" t="s">
        <v>61</v>
      </c>
      <c r="G1111" t="s">
        <v>77</v>
      </c>
      <c r="H1111">
        <f>SUMIFS(multi_cap_new_annual_comb!F:F,multi_cap_new_annual_comb!A:A,A1111,multi_cap_new_annual_comb!B:B,B1111,multi_cap_new_annual_comb!C:C,C1111,multi_cap_new_annual_comb!E:E,"average",multi_cap_new_annual_comb!F:F,"&gt;0")*SUMIFS(mi_calc!D:D,mi_calc!A:A,VLOOKUP(C1111,mapping!$B$2:$C$18,2,0),mi_calc!B:B,F1111,mi_calc!C:C,"average")/1000</f>
        <v>0</v>
      </c>
      <c r="I1111">
        <f>SUMIFS(multi_cap_new_annual_comb!G:G,multi_cap_new_annual_comb!A:A,A1111,multi_cap_new_annual_comb!B:B,B1111,multi_cap_new_annual_comb!C:C,C1111,multi_cap_new_annual_comb!E:E,"average",multi_cap_new_annual_comb!G:G,"&gt;0")*SUMIFS(mi_calc!D:D,mi_calc!A:A,VLOOKUP(C1111,mapping!$B$2:$C$18,2,0),mi_calc!B:B,F1111,mi_calc!C:C,"average")/1000</f>
        <v>0</v>
      </c>
    </row>
    <row r="1112" spans="1:9">
      <c r="A1112">
        <v>2035</v>
      </c>
      <c r="B1112" t="s">
        <v>21</v>
      </c>
      <c r="C1112" t="s">
        <v>7</v>
      </c>
      <c r="D1112" t="str">
        <f>VLOOKUP(C1112,mapping!$B$2:$D$18,3,0)</f>
        <v>Gas</v>
      </c>
      <c r="E1112" t="s">
        <v>74</v>
      </c>
      <c r="F1112" t="s">
        <v>67</v>
      </c>
      <c r="G1112" t="s">
        <v>77</v>
      </c>
      <c r="H1112">
        <f>SUMIFS(multi_cap_new_annual_comb!F:F,multi_cap_new_annual_comb!A:A,A1112,multi_cap_new_annual_comb!B:B,B1112,multi_cap_new_annual_comb!C:C,C1112,multi_cap_new_annual_comb!E:E,"average",multi_cap_new_annual_comb!F:F,"&gt;0")*SUMIFS(mi_calc!D:D,mi_calc!A:A,VLOOKUP(C1112,mapping!$B$2:$C$18,2,0),mi_calc!B:B,F1112,mi_calc!C:C,"average")/1000</f>
        <v>0</v>
      </c>
      <c r="I1112">
        <f>SUMIFS(multi_cap_new_annual_comb!G:G,multi_cap_new_annual_comb!A:A,A1112,multi_cap_new_annual_comb!B:B,B1112,multi_cap_new_annual_comb!C:C,C1112,multi_cap_new_annual_comb!E:E,"average",multi_cap_new_annual_comb!G:G,"&gt;0")*SUMIFS(mi_calc!D:D,mi_calc!A:A,VLOOKUP(C1112,mapping!$B$2:$C$18,2,0),mi_calc!B:B,F1112,mi_calc!C:C,"average")/1000</f>
        <v>0</v>
      </c>
    </row>
    <row r="1113" spans="1:9">
      <c r="A1113">
        <v>2035</v>
      </c>
      <c r="B1113" t="s">
        <v>21</v>
      </c>
      <c r="C1113" t="s">
        <v>7</v>
      </c>
      <c r="D1113" t="str">
        <f>VLOOKUP(C1113,mapping!$B$2:$D$18,3,0)</f>
        <v>Gas</v>
      </c>
      <c r="E1113" t="s">
        <v>74</v>
      </c>
      <c r="F1113" t="s">
        <v>52</v>
      </c>
      <c r="G1113" t="s">
        <v>77</v>
      </c>
      <c r="H1113">
        <f>SUMIFS(multi_cap_new_annual_comb!F:F,multi_cap_new_annual_comb!A:A,A1113,multi_cap_new_annual_comb!B:B,B1113,multi_cap_new_annual_comb!C:C,C1113,multi_cap_new_annual_comb!E:E,"average",multi_cap_new_annual_comb!F:F,"&gt;0")*SUMIFS(mi_calc!D:D,mi_calc!A:A,VLOOKUP(C1113,mapping!$B$2:$C$18,2,0),mi_calc!B:B,F1113,mi_calc!C:C,"average")/1000</f>
        <v>0</v>
      </c>
      <c r="I1113">
        <f>SUMIFS(multi_cap_new_annual_comb!G:G,multi_cap_new_annual_comb!A:A,A1113,multi_cap_new_annual_comb!B:B,B1113,multi_cap_new_annual_comb!C:C,C1113,multi_cap_new_annual_comb!E:E,"average",multi_cap_new_annual_comb!G:G,"&gt;0")*SUMIFS(mi_calc!D:D,mi_calc!A:A,VLOOKUP(C1113,mapping!$B$2:$C$18,2,0),mi_calc!B:B,F1113,mi_calc!C:C,"average")/1000</f>
        <v>0</v>
      </c>
    </row>
    <row r="1114" spans="1:9">
      <c r="A1114">
        <v>2035</v>
      </c>
      <c r="B1114" t="s">
        <v>21</v>
      </c>
      <c r="C1114" t="s">
        <v>7</v>
      </c>
      <c r="D1114" t="str">
        <f>VLOOKUP(C1114,mapping!$B$2:$D$18,3,0)</f>
        <v>Gas</v>
      </c>
      <c r="E1114" t="s">
        <v>74</v>
      </c>
      <c r="F1114" t="s">
        <v>56</v>
      </c>
      <c r="G1114" t="s">
        <v>77</v>
      </c>
      <c r="H1114">
        <f>SUMIFS(multi_cap_new_annual_comb!F:F,multi_cap_new_annual_comb!A:A,A1114,multi_cap_new_annual_comb!B:B,B1114,multi_cap_new_annual_comb!C:C,C1114,multi_cap_new_annual_comb!E:E,"average",multi_cap_new_annual_comb!F:F,"&gt;0")*SUMIFS(mi_calc!D:D,mi_calc!A:A,VLOOKUP(C1114,mapping!$B$2:$C$18,2,0),mi_calc!B:B,F1114,mi_calc!C:C,"average")/1000</f>
        <v>0</v>
      </c>
      <c r="I1114">
        <f>SUMIFS(multi_cap_new_annual_comb!G:G,multi_cap_new_annual_comb!A:A,A1114,multi_cap_new_annual_comb!B:B,B1114,multi_cap_new_annual_comb!C:C,C1114,multi_cap_new_annual_comb!E:E,"average",multi_cap_new_annual_comb!G:G,"&gt;0")*SUMIFS(mi_calc!D:D,mi_calc!A:A,VLOOKUP(C1114,mapping!$B$2:$C$18,2,0),mi_calc!B:B,F1114,mi_calc!C:C,"average")/1000</f>
        <v>0</v>
      </c>
    </row>
    <row r="1115" spans="1:9">
      <c r="A1115">
        <v>2035</v>
      </c>
      <c r="B1115" t="s">
        <v>21</v>
      </c>
      <c r="C1115" t="s">
        <v>7</v>
      </c>
      <c r="D1115" t="str">
        <f>VLOOKUP(C1115,mapping!$B$2:$D$18,3,0)</f>
        <v>Gas</v>
      </c>
      <c r="E1115" t="s">
        <v>74</v>
      </c>
      <c r="F1115" t="s">
        <v>59</v>
      </c>
      <c r="G1115" t="s">
        <v>77</v>
      </c>
      <c r="H1115">
        <f>SUMIFS(multi_cap_new_annual_comb!F:F,multi_cap_new_annual_comb!A:A,A1115,multi_cap_new_annual_comb!B:B,B1115,multi_cap_new_annual_comb!C:C,C1115,multi_cap_new_annual_comb!E:E,"average",multi_cap_new_annual_comb!F:F,"&gt;0")*SUMIFS(mi_calc!D:D,mi_calc!A:A,VLOOKUP(C1115,mapping!$B$2:$C$18,2,0),mi_calc!B:B,F1115,mi_calc!C:C,"average")/1000</f>
        <v>0</v>
      </c>
      <c r="I1115">
        <f>SUMIFS(multi_cap_new_annual_comb!G:G,multi_cap_new_annual_comb!A:A,A1115,multi_cap_new_annual_comb!B:B,B1115,multi_cap_new_annual_comb!C:C,C1115,multi_cap_new_annual_comb!E:E,"average",multi_cap_new_annual_comb!G:G,"&gt;0")*SUMIFS(mi_calc!D:D,mi_calc!A:A,VLOOKUP(C1115,mapping!$B$2:$C$18,2,0),mi_calc!B:B,F1115,mi_calc!C:C,"average")/1000</f>
        <v>0</v>
      </c>
    </row>
    <row r="1116" spans="1:9">
      <c r="A1116">
        <v>2035</v>
      </c>
      <c r="B1116" t="s">
        <v>21</v>
      </c>
      <c r="C1116" t="s">
        <v>7</v>
      </c>
      <c r="D1116" t="str">
        <f>VLOOKUP(C1116,mapping!$B$2:$D$18,3,0)</f>
        <v>Gas</v>
      </c>
      <c r="E1116" t="s">
        <v>74</v>
      </c>
      <c r="F1116" t="s">
        <v>55</v>
      </c>
      <c r="G1116" t="s">
        <v>77</v>
      </c>
      <c r="H1116">
        <f>SUMIFS(multi_cap_new_annual_comb!F:F,multi_cap_new_annual_comb!A:A,A1116,multi_cap_new_annual_comb!B:B,B1116,multi_cap_new_annual_comb!C:C,C1116,multi_cap_new_annual_comb!E:E,"average",multi_cap_new_annual_comb!F:F,"&gt;0")*SUMIFS(mi_calc!D:D,mi_calc!A:A,VLOOKUP(C1116,mapping!$B$2:$C$18,2,0),mi_calc!B:B,F1116,mi_calc!C:C,"average")/1000</f>
        <v>0</v>
      </c>
      <c r="I1116">
        <f>SUMIFS(multi_cap_new_annual_comb!G:G,multi_cap_new_annual_comb!A:A,A1116,multi_cap_new_annual_comb!B:B,B1116,multi_cap_new_annual_comb!C:C,C1116,multi_cap_new_annual_comb!E:E,"average",multi_cap_new_annual_comb!G:G,"&gt;0")*SUMIFS(mi_calc!D:D,mi_calc!A:A,VLOOKUP(C1116,mapping!$B$2:$C$18,2,0),mi_calc!B:B,F1116,mi_calc!C:C,"average")/1000</f>
        <v>0</v>
      </c>
    </row>
    <row r="1117" spans="1:9">
      <c r="A1117">
        <v>2035</v>
      </c>
      <c r="B1117" t="s">
        <v>21</v>
      </c>
      <c r="C1117" t="s">
        <v>7</v>
      </c>
      <c r="D1117" t="str">
        <f>VLOOKUP(C1117,mapping!$B$2:$D$18,3,0)</f>
        <v>Gas</v>
      </c>
      <c r="E1117" t="s">
        <v>74</v>
      </c>
      <c r="F1117" t="s">
        <v>47</v>
      </c>
      <c r="G1117" t="s">
        <v>77</v>
      </c>
      <c r="H1117">
        <f>SUMIFS(multi_cap_new_annual_comb!F:F,multi_cap_new_annual_comb!A:A,A1117,multi_cap_new_annual_comb!B:B,B1117,multi_cap_new_annual_comb!C:C,C1117,multi_cap_new_annual_comb!E:E,"average",multi_cap_new_annual_comb!F:F,"&gt;0")*SUMIFS(mi_calc!D:D,mi_calc!A:A,VLOOKUP(C1117,mapping!$B$2:$C$18,2,0),mi_calc!B:B,F1117,mi_calc!C:C,"average")/1000</f>
        <v>0</v>
      </c>
      <c r="I1117">
        <f>SUMIFS(multi_cap_new_annual_comb!G:G,multi_cap_new_annual_comb!A:A,A1117,multi_cap_new_annual_comb!B:B,B1117,multi_cap_new_annual_comb!C:C,C1117,multi_cap_new_annual_comb!E:E,"average",multi_cap_new_annual_comb!G:G,"&gt;0")*SUMIFS(mi_calc!D:D,mi_calc!A:A,VLOOKUP(C1117,mapping!$B$2:$C$18,2,0),mi_calc!B:B,F1117,mi_calc!C:C,"average")/1000</f>
        <v>0</v>
      </c>
    </row>
    <row r="1118" spans="1:9">
      <c r="A1118">
        <v>2035</v>
      </c>
      <c r="B1118" t="s">
        <v>21</v>
      </c>
      <c r="C1118" t="s">
        <v>7</v>
      </c>
      <c r="D1118" t="str">
        <f>VLOOKUP(C1118,mapping!$B$2:$D$18,3,0)</f>
        <v>Gas</v>
      </c>
      <c r="E1118" t="s">
        <v>74</v>
      </c>
      <c r="F1118" t="s">
        <v>60</v>
      </c>
      <c r="G1118" t="s">
        <v>77</v>
      </c>
      <c r="H1118">
        <f>SUMIFS(multi_cap_new_annual_comb!F:F,multi_cap_new_annual_comb!A:A,A1118,multi_cap_new_annual_comb!B:B,B1118,multi_cap_new_annual_comb!C:C,C1118,multi_cap_new_annual_comb!E:E,"average",multi_cap_new_annual_comb!F:F,"&gt;0")*SUMIFS(mi_calc!D:D,mi_calc!A:A,VLOOKUP(C1118,mapping!$B$2:$C$18,2,0),mi_calc!B:B,F1118,mi_calc!C:C,"average")/1000</f>
        <v>0</v>
      </c>
      <c r="I1118">
        <f>SUMIFS(multi_cap_new_annual_comb!G:G,multi_cap_new_annual_comb!A:A,A1118,multi_cap_new_annual_comb!B:B,B1118,multi_cap_new_annual_comb!C:C,C1118,multi_cap_new_annual_comb!E:E,"average",multi_cap_new_annual_comb!G:G,"&gt;0")*SUMIFS(mi_calc!D:D,mi_calc!A:A,VLOOKUP(C1118,mapping!$B$2:$C$18,2,0),mi_calc!B:B,F1118,mi_calc!C:C,"average")/1000</f>
        <v>0</v>
      </c>
    </row>
    <row r="1119" spans="1:9">
      <c r="A1119">
        <v>2035</v>
      </c>
      <c r="B1119" t="s">
        <v>21</v>
      </c>
      <c r="C1119" t="s">
        <v>7</v>
      </c>
      <c r="D1119" t="str">
        <f>VLOOKUP(C1119,mapping!$B$2:$D$18,3,0)</f>
        <v>Gas</v>
      </c>
      <c r="E1119" t="s">
        <v>74</v>
      </c>
      <c r="F1119" t="s">
        <v>48</v>
      </c>
      <c r="G1119" t="s">
        <v>77</v>
      </c>
      <c r="H1119">
        <f>SUMIFS(multi_cap_new_annual_comb!F:F,multi_cap_new_annual_comb!A:A,A1119,multi_cap_new_annual_comb!B:B,B1119,multi_cap_new_annual_comb!C:C,C1119,multi_cap_new_annual_comb!E:E,"average",multi_cap_new_annual_comb!F:F,"&gt;0")*SUMIFS(mi_calc!D:D,mi_calc!A:A,VLOOKUP(C1119,mapping!$B$2:$C$18,2,0),mi_calc!B:B,F1119,mi_calc!C:C,"average")/1000</f>
        <v>0</v>
      </c>
      <c r="I1119">
        <f>SUMIFS(multi_cap_new_annual_comb!G:G,multi_cap_new_annual_comb!A:A,A1119,multi_cap_new_annual_comb!B:B,B1119,multi_cap_new_annual_comb!C:C,C1119,multi_cap_new_annual_comb!E:E,"average",multi_cap_new_annual_comb!G:G,"&gt;0")*SUMIFS(mi_calc!D:D,mi_calc!A:A,VLOOKUP(C1119,mapping!$B$2:$C$18,2,0),mi_calc!B:B,F1119,mi_calc!C:C,"average")/1000</f>
        <v>0</v>
      </c>
    </row>
    <row r="1120" spans="1:9">
      <c r="A1120">
        <v>2035</v>
      </c>
      <c r="B1120" t="s">
        <v>21</v>
      </c>
      <c r="C1120" t="s">
        <v>7</v>
      </c>
      <c r="D1120" t="str">
        <f>VLOOKUP(C1120,mapping!$B$2:$D$18,3,0)</f>
        <v>Gas</v>
      </c>
      <c r="E1120" t="s">
        <v>74</v>
      </c>
      <c r="F1120" t="s">
        <v>62</v>
      </c>
      <c r="G1120" t="s">
        <v>77</v>
      </c>
      <c r="H1120">
        <f>SUMIFS(multi_cap_new_annual_comb!F:F,multi_cap_new_annual_comb!A:A,A1120,multi_cap_new_annual_comb!B:B,B1120,multi_cap_new_annual_comb!C:C,C1120,multi_cap_new_annual_comb!E:E,"average",multi_cap_new_annual_comb!F:F,"&gt;0")*SUMIFS(mi_calc!D:D,mi_calc!A:A,VLOOKUP(C1120,mapping!$B$2:$C$18,2,0),mi_calc!B:B,F1120,mi_calc!C:C,"average")/1000</f>
        <v>0</v>
      </c>
      <c r="I1120">
        <f>SUMIFS(multi_cap_new_annual_comb!G:G,multi_cap_new_annual_comb!A:A,A1120,multi_cap_new_annual_comb!B:B,B1120,multi_cap_new_annual_comb!C:C,C1120,multi_cap_new_annual_comb!E:E,"average",multi_cap_new_annual_comb!G:G,"&gt;0")*SUMIFS(mi_calc!D:D,mi_calc!A:A,VLOOKUP(C1120,mapping!$B$2:$C$18,2,0),mi_calc!B:B,F1120,mi_calc!C:C,"average")/1000</f>
        <v>0</v>
      </c>
    </row>
    <row r="1121" spans="1:9">
      <c r="A1121">
        <v>2035</v>
      </c>
      <c r="B1121" t="s">
        <v>21</v>
      </c>
      <c r="C1121" t="s">
        <v>7</v>
      </c>
      <c r="D1121" t="str">
        <f>VLOOKUP(C1121,mapping!$B$2:$D$18,3,0)</f>
        <v>Gas</v>
      </c>
      <c r="E1121" t="s">
        <v>74</v>
      </c>
      <c r="F1121" t="s">
        <v>63</v>
      </c>
      <c r="G1121" t="s">
        <v>77</v>
      </c>
      <c r="H1121">
        <f>SUMIFS(multi_cap_new_annual_comb!F:F,multi_cap_new_annual_comb!A:A,A1121,multi_cap_new_annual_comb!B:B,B1121,multi_cap_new_annual_comb!C:C,C1121,multi_cap_new_annual_comb!E:E,"average",multi_cap_new_annual_comb!F:F,"&gt;0")*SUMIFS(mi_calc!D:D,mi_calc!A:A,VLOOKUP(C1121,mapping!$B$2:$C$18,2,0),mi_calc!B:B,F1121,mi_calc!C:C,"average")/1000</f>
        <v>0</v>
      </c>
      <c r="I1121">
        <f>SUMIFS(multi_cap_new_annual_comb!G:G,multi_cap_new_annual_comb!A:A,A1121,multi_cap_new_annual_comb!B:B,B1121,multi_cap_new_annual_comb!C:C,C1121,multi_cap_new_annual_comb!E:E,"average",multi_cap_new_annual_comb!G:G,"&gt;0")*SUMIFS(mi_calc!D:D,mi_calc!A:A,VLOOKUP(C1121,mapping!$B$2:$C$18,2,0),mi_calc!B:B,F1121,mi_calc!C:C,"average")/1000</f>
        <v>0</v>
      </c>
    </row>
    <row r="1122" spans="1:9">
      <c r="A1122">
        <v>2035</v>
      </c>
      <c r="B1122" t="s">
        <v>21</v>
      </c>
      <c r="C1122" t="s">
        <v>7</v>
      </c>
      <c r="D1122" t="str">
        <f>VLOOKUP(C1122,mapping!$B$2:$D$18,3,0)</f>
        <v>Gas</v>
      </c>
      <c r="E1122" t="s">
        <v>74</v>
      </c>
      <c r="F1122" t="s">
        <v>45</v>
      </c>
      <c r="G1122" t="s">
        <v>77</v>
      </c>
      <c r="H1122">
        <f>SUMIFS(multi_cap_new_annual_comb!F:F,multi_cap_new_annual_comb!A:A,A1122,multi_cap_new_annual_comb!B:B,B1122,multi_cap_new_annual_comb!C:C,C1122,multi_cap_new_annual_comb!E:E,"average",multi_cap_new_annual_comb!F:F,"&gt;0")*SUMIFS(mi_calc!D:D,mi_calc!A:A,VLOOKUP(C1122,mapping!$B$2:$C$18,2,0),mi_calc!B:B,F1122,mi_calc!C:C,"average")/1000</f>
        <v>0</v>
      </c>
      <c r="I1122">
        <f>SUMIFS(multi_cap_new_annual_comb!G:G,multi_cap_new_annual_comb!A:A,A1122,multi_cap_new_annual_comb!B:B,B1122,multi_cap_new_annual_comb!C:C,C1122,multi_cap_new_annual_comb!E:E,"average",multi_cap_new_annual_comb!G:G,"&gt;0")*SUMIFS(mi_calc!D:D,mi_calc!A:A,VLOOKUP(C1122,mapping!$B$2:$C$18,2,0),mi_calc!B:B,F1122,mi_calc!C:C,"average")/1000</f>
        <v>0</v>
      </c>
    </row>
    <row r="1123" spans="1:9">
      <c r="A1123">
        <v>2035</v>
      </c>
      <c r="B1123" t="s">
        <v>21</v>
      </c>
      <c r="C1123" t="s">
        <v>7</v>
      </c>
      <c r="D1123" t="str">
        <f>VLOOKUP(C1123,mapping!$B$2:$D$18,3,0)</f>
        <v>Gas</v>
      </c>
      <c r="E1123" t="s">
        <v>74</v>
      </c>
      <c r="F1123" t="s">
        <v>58</v>
      </c>
      <c r="G1123" t="s">
        <v>77</v>
      </c>
      <c r="H1123">
        <f>SUMIFS(multi_cap_new_annual_comb!F:F,multi_cap_new_annual_comb!A:A,A1123,multi_cap_new_annual_comb!B:B,B1123,multi_cap_new_annual_comb!C:C,C1123,multi_cap_new_annual_comb!E:E,"average",multi_cap_new_annual_comb!F:F,"&gt;0")*SUMIFS(mi_calc!D:D,mi_calc!A:A,VLOOKUP(C1123,mapping!$B$2:$C$18,2,0),mi_calc!B:B,F1123,mi_calc!C:C,"average")/1000</f>
        <v>0</v>
      </c>
      <c r="I1123">
        <f>SUMIFS(multi_cap_new_annual_comb!G:G,multi_cap_new_annual_comb!A:A,A1123,multi_cap_new_annual_comb!B:B,B1123,multi_cap_new_annual_comb!C:C,C1123,multi_cap_new_annual_comb!E:E,"average",multi_cap_new_annual_comb!G:G,"&gt;0")*SUMIFS(mi_calc!D:D,mi_calc!A:A,VLOOKUP(C1123,mapping!$B$2:$C$18,2,0),mi_calc!B:B,F1123,mi_calc!C:C,"average")/1000</f>
        <v>0</v>
      </c>
    </row>
    <row r="1124" spans="1:9">
      <c r="A1124">
        <v>2035</v>
      </c>
      <c r="B1124" t="s">
        <v>21</v>
      </c>
      <c r="C1124" t="s">
        <v>7</v>
      </c>
      <c r="D1124" t="str">
        <f>VLOOKUP(C1124,mapping!$B$2:$D$18,3,0)</f>
        <v>Gas</v>
      </c>
      <c r="E1124" t="s">
        <v>74</v>
      </c>
      <c r="F1124" t="s">
        <v>53</v>
      </c>
      <c r="G1124" t="s">
        <v>77</v>
      </c>
      <c r="H1124">
        <f>SUMIFS(multi_cap_new_annual_comb!F:F,multi_cap_new_annual_comb!A:A,A1124,multi_cap_new_annual_comb!B:B,B1124,multi_cap_new_annual_comb!C:C,C1124,multi_cap_new_annual_comb!E:E,"average",multi_cap_new_annual_comb!F:F,"&gt;0")*SUMIFS(mi_calc!D:D,mi_calc!A:A,VLOOKUP(C1124,mapping!$B$2:$C$18,2,0),mi_calc!B:B,F1124,mi_calc!C:C,"average")/1000</f>
        <v>0</v>
      </c>
      <c r="I1124">
        <f>SUMIFS(multi_cap_new_annual_comb!G:G,multi_cap_new_annual_comb!A:A,A1124,multi_cap_new_annual_comb!B:B,B1124,multi_cap_new_annual_comb!C:C,C1124,multi_cap_new_annual_comb!E:E,"average",multi_cap_new_annual_comb!G:G,"&gt;0")*SUMIFS(mi_calc!D:D,mi_calc!A:A,VLOOKUP(C1124,mapping!$B$2:$C$18,2,0),mi_calc!B:B,F1124,mi_calc!C:C,"average")/1000</f>
        <v>0</v>
      </c>
    </row>
    <row r="1125" spans="1:9">
      <c r="A1125">
        <v>2035</v>
      </c>
      <c r="B1125" t="s">
        <v>21</v>
      </c>
      <c r="C1125" t="s">
        <v>7</v>
      </c>
      <c r="D1125" t="str">
        <f>VLOOKUP(C1125,mapping!$B$2:$D$18,3,0)</f>
        <v>Gas</v>
      </c>
      <c r="E1125" t="s">
        <v>74</v>
      </c>
      <c r="F1125" t="s">
        <v>64</v>
      </c>
      <c r="G1125" t="s">
        <v>77</v>
      </c>
      <c r="H1125">
        <f>SUMIFS(multi_cap_new_annual_comb!F:F,multi_cap_new_annual_comb!A:A,A1125,multi_cap_new_annual_comb!B:B,B1125,multi_cap_new_annual_comb!C:C,C1125,multi_cap_new_annual_comb!E:E,"average",multi_cap_new_annual_comb!F:F,"&gt;0")*SUMIFS(mi_calc!D:D,mi_calc!A:A,VLOOKUP(C1125,mapping!$B$2:$C$18,2,0),mi_calc!B:B,F1125,mi_calc!C:C,"average")/1000</f>
        <v>0</v>
      </c>
      <c r="I1125">
        <f>SUMIFS(multi_cap_new_annual_comb!G:G,multi_cap_new_annual_comb!A:A,A1125,multi_cap_new_annual_comb!B:B,B1125,multi_cap_new_annual_comb!C:C,C1125,multi_cap_new_annual_comb!E:E,"average",multi_cap_new_annual_comb!G:G,"&gt;0")*SUMIFS(mi_calc!D:D,mi_calc!A:A,VLOOKUP(C1125,mapping!$B$2:$C$18,2,0),mi_calc!B:B,F1125,mi_calc!C:C,"average")/1000</f>
        <v>0</v>
      </c>
    </row>
    <row r="1126" spans="1:9">
      <c r="A1126">
        <v>2035</v>
      </c>
      <c r="B1126" t="s">
        <v>21</v>
      </c>
      <c r="C1126" t="s">
        <v>7</v>
      </c>
      <c r="D1126" t="str">
        <f>VLOOKUP(C1126,mapping!$B$2:$D$18,3,0)</f>
        <v>Gas</v>
      </c>
      <c r="E1126" t="s">
        <v>74</v>
      </c>
      <c r="F1126" t="s">
        <v>49</v>
      </c>
      <c r="G1126" t="s">
        <v>77</v>
      </c>
      <c r="H1126">
        <f>SUMIFS(multi_cap_new_annual_comb!F:F,multi_cap_new_annual_comb!A:A,A1126,multi_cap_new_annual_comb!B:B,B1126,multi_cap_new_annual_comb!C:C,C1126,multi_cap_new_annual_comb!E:E,"average",multi_cap_new_annual_comb!F:F,"&gt;0")*SUMIFS(mi_calc!D:D,mi_calc!A:A,VLOOKUP(C1126,mapping!$B$2:$C$18,2,0),mi_calc!B:B,F1126,mi_calc!C:C,"average")/1000</f>
        <v>0</v>
      </c>
      <c r="I1126">
        <f>SUMIFS(multi_cap_new_annual_comb!G:G,multi_cap_new_annual_comb!A:A,A1126,multi_cap_new_annual_comb!B:B,B1126,multi_cap_new_annual_comb!C:C,C1126,multi_cap_new_annual_comb!E:E,"average",multi_cap_new_annual_comb!G:G,"&gt;0")*SUMIFS(mi_calc!D:D,mi_calc!A:A,VLOOKUP(C1126,mapping!$B$2:$C$18,2,0),mi_calc!B:B,F1126,mi_calc!C:C,"average")/1000</f>
        <v>0</v>
      </c>
    </row>
    <row r="1127" spans="1:9">
      <c r="A1127">
        <v>2035</v>
      </c>
      <c r="B1127" t="s">
        <v>21</v>
      </c>
      <c r="C1127" t="s">
        <v>7</v>
      </c>
      <c r="D1127" t="str">
        <f>VLOOKUP(C1127,mapping!$B$2:$D$18,3,0)</f>
        <v>Gas</v>
      </c>
      <c r="E1127" t="s">
        <v>74</v>
      </c>
      <c r="F1127" t="s">
        <v>65</v>
      </c>
      <c r="G1127" t="s">
        <v>77</v>
      </c>
      <c r="H1127">
        <f>SUMIFS(multi_cap_new_annual_comb!F:F,multi_cap_new_annual_comb!A:A,A1127,multi_cap_new_annual_comb!B:B,B1127,multi_cap_new_annual_comb!C:C,C1127,multi_cap_new_annual_comb!E:E,"average",multi_cap_new_annual_comb!F:F,"&gt;0")*SUMIFS(mi_calc!D:D,mi_calc!A:A,VLOOKUP(C1127,mapping!$B$2:$C$18,2,0),mi_calc!B:B,F1127,mi_calc!C:C,"average")/1000</f>
        <v>0</v>
      </c>
      <c r="I1127">
        <f>SUMIFS(multi_cap_new_annual_comb!G:G,multi_cap_new_annual_comb!A:A,A1127,multi_cap_new_annual_comb!B:B,B1127,multi_cap_new_annual_comb!C:C,C1127,multi_cap_new_annual_comb!E:E,"average",multi_cap_new_annual_comb!G:G,"&gt;0")*SUMIFS(mi_calc!D:D,mi_calc!A:A,VLOOKUP(C1127,mapping!$B$2:$C$18,2,0),mi_calc!B:B,F1127,mi_calc!C:C,"average")/1000</f>
        <v>0</v>
      </c>
    </row>
    <row r="1128" spans="1:9">
      <c r="A1128">
        <v>2035</v>
      </c>
      <c r="B1128" t="s">
        <v>21</v>
      </c>
      <c r="C1128" t="s">
        <v>7</v>
      </c>
      <c r="D1128" t="str">
        <f>VLOOKUP(C1128,mapping!$B$2:$D$18,3,0)</f>
        <v>Gas</v>
      </c>
      <c r="E1128" t="s">
        <v>74</v>
      </c>
      <c r="F1128" t="s">
        <v>68</v>
      </c>
      <c r="G1128" t="s">
        <v>77</v>
      </c>
      <c r="H1128">
        <f>SUMIFS(multi_cap_new_annual_comb!F:F,multi_cap_new_annual_comb!A:A,A1128,multi_cap_new_annual_comb!B:B,B1128,multi_cap_new_annual_comb!C:C,C1128,multi_cap_new_annual_comb!E:E,"average",multi_cap_new_annual_comb!F:F,"&gt;0")*SUMIFS(mi_calc!D:D,mi_calc!A:A,VLOOKUP(C1128,mapping!$B$2:$C$18,2,0),mi_calc!B:B,F1128,mi_calc!C:C,"average")/1000</f>
        <v>0</v>
      </c>
      <c r="I1128">
        <f>SUMIFS(multi_cap_new_annual_comb!G:G,multi_cap_new_annual_comb!A:A,A1128,multi_cap_new_annual_comb!B:B,B1128,multi_cap_new_annual_comb!C:C,C1128,multi_cap_new_annual_comb!E:E,"average",multi_cap_new_annual_comb!G:G,"&gt;0")*SUMIFS(mi_calc!D:D,mi_calc!A:A,VLOOKUP(C1128,mapping!$B$2:$C$18,2,0),mi_calc!B:B,F1128,mi_calc!C:C,"average")/1000</f>
        <v>0</v>
      </c>
    </row>
    <row r="1129" spans="1:9">
      <c r="A1129">
        <v>2035</v>
      </c>
      <c r="B1129" t="s">
        <v>21</v>
      </c>
      <c r="C1129" t="s">
        <v>7</v>
      </c>
      <c r="D1129" t="str">
        <f>VLOOKUP(C1129,mapping!$B$2:$D$18,3,0)</f>
        <v>Gas</v>
      </c>
      <c r="E1129" t="s">
        <v>74</v>
      </c>
      <c r="F1129" t="s">
        <v>57</v>
      </c>
      <c r="G1129" t="s">
        <v>77</v>
      </c>
      <c r="H1129">
        <f>SUMIFS(multi_cap_new_annual_comb!F:F,multi_cap_new_annual_comb!A:A,A1129,multi_cap_new_annual_comb!B:B,B1129,multi_cap_new_annual_comb!C:C,C1129,multi_cap_new_annual_comb!E:E,"average",multi_cap_new_annual_comb!F:F,"&gt;0")*SUMIFS(mi_calc!D:D,mi_calc!A:A,VLOOKUP(C1129,mapping!$B$2:$C$18,2,0),mi_calc!B:B,F1129,mi_calc!C:C,"average")/1000</f>
        <v>0</v>
      </c>
      <c r="I1129">
        <f>SUMIFS(multi_cap_new_annual_comb!G:G,multi_cap_new_annual_comb!A:A,A1129,multi_cap_new_annual_comb!B:B,B1129,multi_cap_new_annual_comb!C:C,C1129,multi_cap_new_annual_comb!E:E,"average",multi_cap_new_annual_comb!G:G,"&gt;0")*SUMIFS(mi_calc!D:D,mi_calc!A:A,VLOOKUP(C1129,mapping!$B$2:$C$18,2,0),mi_calc!B:B,F1129,mi_calc!C:C,"average")/1000</f>
        <v>0</v>
      </c>
    </row>
    <row r="1130" spans="1:9">
      <c r="A1130">
        <v>2035</v>
      </c>
      <c r="B1130" t="s">
        <v>33</v>
      </c>
      <c r="C1130" t="s">
        <v>7</v>
      </c>
      <c r="D1130" t="str">
        <f>VLOOKUP(C1130,mapping!$B$2:$D$18,3,0)</f>
        <v>Gas</v>
      </c>
      <c r="E1130" t="s">
        <v>74</v>
      </c>
      <c r="F1130" t="s">
        <v>51</v>
      </c>
      <c r="G1130" t="s">
        <v>77</v>
      </c>
      <c r="H1130">
        <f>SUMIFS(multi_cap_new_annual_comb!F:F,multi_cap_new_annual_comb!A:A,A1130,multi_cap_new_annual_comb!B:B,B1130,multi_cap_new_annual_comb!C:C,C1130,multi_cap_new_annual_comb!E:E,"average",multi_cap_new_annual_comb!F:F,"&gt;0")*SUMIFS(mi_calc!D:D,mi_calc!A:A,VLOOKUP(C1130,mapping!$B$2:$C$18,2,0),mi_calc!B:B,F1130,mi_calc!C:C,"average")/1000</f>
        <v>0.60958309249076192</v>
      </c>
      <c r="I1130">
        <f>SUMIFS(multi_cap_new_annual_comb!G:G,multi_cap_new_annual_comb!A:A,A1130,multi_cap_new_annual_comb!B:B,B1130,multi_cap_new_annual_comb!C:C,C1130,multi_cap_new_annual_comb!E:E,"average",multi_cap_new_annual_comb!G:G,"&gt;0")*SUMIFS(mi_calc!D:D,mi_calc!A:A,VLOOKUP(C1130,mapping!$B$2:$C$18,2,0),mi_calc!B:B,F1130,mi_calc!C:C,"average")/1000</f>
        <v>0.60958309249076192</v>
      </c>
    </row>
    <row r="1131" spans="1:9">
      <c r="A1131">
        <v>2035</v>
      </c>
      <c r="B1131" t="s">
        <v>33</v>
      </c>
      <c r="C1131" t="s">
        <v>7</v>
      </c>
      <c r="D1131" t="str">
        <f>VLOOKUP(C1131,mapping!$B$2:$D$18,3,0)</f>
        <v>Gas</v>
      </c>
      <c r="E1131" t="s">
        <v>74</v>
      </c>
      <c r="F1131" t="s">
        <v>66</v>
      </c>
      <c r="G1131" t="s">
        <v>77</v>
      </c>
      <c r="H1131">
        <f>SUMIFS(multi_cap_new_annual_comb!F:F,multi_cap_new_annual_comb!A:A,A1131,multi_cap_new_annual_comb!B:B,B1131,multi_cap_new_annual_comb!C:C,C1131,multi_cap_new_annual_comb!E:E,"average",multi_cap_new_annual_comb!F:F,"&gt;0")*SUMIFS(mi_calc!D:D,mi_calc!A:A,VLOOKUP(C1131,mapping!$B$2:$C$18,2,0),mi_calc!B:B,F1131,mi_calc!C:C,"average")/1000</f>
        <v>0</v>
      </c>
      <c r="I1131">
        <f>SUMIFS(multi_cap_new_annual_comb!G:G,multi_cap_new_annual_comb!A:A,A1131,multi_cap_new_annual_comb!B:B,B1131,multi_cap_new_annual_comb!C:C,C1131,multi_cap_new_annual_comb!E:E,"average",multi_cap_new_annual_comb!G:G,"&gt;0")*SUMIFS(mi_calc!D:D,mi_calc!A:A,VLOOKUP(C1131,mapping!$B$2:$C$18,2,0),mi_calc!B:B,F1131,mi_calc!C:C,"average")/1000</f>
        <v>0</v>
      </c>
    </row>
    <row r="1132" spans="1:9">
      <c r="A1132">
        <v>2035</v>
      </c>
      <c r="B1132" t="s">
        <v>33</v>
      </c>
      <c r="C1132" t="s">
        <v>7</v>
      </c>
      <c r="D1132" t="str">
        <f>VLOOKUP(C1132,mapping!$B$2:$D$18,3,0)</f>
        <v>Gas</v>
      </c>
      <c r="E1132" t="s">
        <v>74</v>
      </c>
      <c r="F1132" t="s">
        <v>54</v>
      </c>
      <c r="G1132" t="s">
        <v>77</v>
      </c>
      <c r="H1132">
        <f>SUMIFS(multi_cap_new_annual_comb!F:F,multi_cap_new_annual_comb!A:A,A1132,multi_cap_new_annual_comb!B:B,B1132,multi_cap_new_annual_comb!C:C,C1132,multi_cap_new_annual_comb!E:E,"average",multi_cap_new_annual_comb!F:F,"&gt;0")*SUMIFS(mi_calc!D:D,mi_calc!A:A,VLOOKUP(C1132,mapping!$B$2:$C$18,2,0),mi_calc!B:B,F1132,mi_calc!C:C,"average")/1000</f>
        <v>31.23270607412633</v>
      </c>
      <c r="I1132">
        <f>SUMIFS(multi_cap_new_annual_comb!G:G,multi_cap_new_annual_comb!A:A,A1132,multi_cap_new_annual_comb!B:B,B1132,multi_cap_new_annual_comb!C:C,C1132,multi_cap_new_annual_comb!E:E,"average",multi_cap_new_annual_comb!G:G,"&gt;0")*SUMIFS(mi_calc!D:D,mi_calc!A:A,VLOOKUP(C1132,mapping!$B$2:$C$18,2,0),mi_calc!B:B,F1132,mi_calc!C:C,"average")/1000</f>
        <v>31.23270607412633</v>
      </c>
    </row>
    <row r="1133" spans="1:9">
      <c r="A1133">
        <v>2035</v>
      </c>
      <c r="B1133" t="s">
        <v>33</v>
      </c>
      <c r="C1133" t="s">
        <v>7</v>
      </c>
      <c r="D1133" t="str">
        <f>VLOOKUP(C1133,mapping!$B$2:$D$18,3,0)</f>
        <v>Gas</v>
      </c>
      <c r="E1133" t="s">
        <v>74</v>
      </c>
      <c r="F1133" t="s">
        <v>46</v>
      </c>
      <c r="G1133" t="s">
        <v>77</v>
      </c>
      <c r="H1133">
        <f>SUMIFS(multi_cap_new_annual_comb!F:F,multi_cap_new_annual_comb!A:A,A1133,multi_cap_new_annual_comb!B:B,B1133,multi_cap_new_annual_comb!C:C,C1133,multi_cap_new_annual_comb!E:E,"average",multi_cap_new_annual_comb!F:F,"&gt;0")*SUMIFS(mi_calc!D:D,mi_calc!A:A,VLOOKUP(C1133,mapping!$B$2:$C$18,2,0),mi_calc!B:B,F1133,mi_calc!C:C,"average")/1000</f>
        <v>0</v>
      </c>
      <c r="I1133">
        <f>SUMIFS(multi_cap_new_annual_comb!G:G,multi_cap_new_annual_comb!A:A,A1133,multi_cap_new_annual_comb!B:B,B1133,multi_cap_new_annual_comb!C:C,C1133,multi_cap_new_annual_comb!E:E,"average",multi_cap_new_annual_comb!G:G,"&gt;0")*SUMIFS(mi_calc!D:D,mi_calc!A:A,VLOOKUP(C1133,mapping!$B$2:$C$18,2,0),mi_calc!B:B,F1133,mi_calc!C:C,"average")/1000</f>
        <v>0</v>
      </c>
    </row>
    <row r="1134" spans="1:9">
      <c r="A1134">
        <v>2035</v>
      </c>
      <c r="B1134" t="s">
        <v>33</v>
      </c>
      <c r="C1134" t="s">
        <v>7</v>
      </c>
      <c r="D1134" t="str">
        <f>VLOOKUP(C1134,mapping!$B$2:$D$18,3,0)</f>
        <v>Gas</v>
      </c>
      <c r="E1134" t="s">
        <v>74</v>
      </c>
      <c r="F1134" t="s">
        <v>50</v>
      </c>
      <c r="G1134" t="s">
        <v>77</v>
      </c>
      <c r="H1134">
        <f>SUMIFS(multi_cap_new_annual_comb!F:F,multi_cap_new_annual_comb!A:A,A1134,multi_cap_new_annual_comb!B:B,B1134,multi_cap_new_annual_comb!C:C,C1134,multi_cap_new_annual_comb!E:E,"average",multi_cap_new_annual_comb!F:F,"&gt;0")*SUMIFS(mi_calc!D:D,mi_calc!A:A,VLOOKUP(C1134,mapping!$B$2:$C$18,2,0),mi_calc!B:B,F1134,mi_calc!C:C,"average")/1000</f>
        <v>1.378584804791896</v>
      </c>
      <c r="I1134">
        <f>SUMIFS(multi_cap_new_annual_comb!G:G,multi_cap_new_annual_comb!A:A,A1134,multi_cap_new_annual_comb!B:B,B1134,multi_cap_new_annual_comb!C:C,C1134,multi_cap_new_annual_comb!E:E,"average",multi_cap_new_annual_comb!G:G,"&gt;0")*SUMIFS(mi_calc!D:D,mi_calc!A:A,VLOOKUP(C1134,mapping!$B$2:$C$18,2,0),mi_calc!B:B,F1134,mi_calc!C:C,"average")/1000</f>
        <v>1.378584804791896</v>
      </c>
    </row>
    <row r="1135" spans="1:9">
      <c r="A1135">
        <v>2035</v>
      </c>
      <c r="B1135" t="s">
        <v>33</v>
      </c>
      <c r="C1135" t="s">
        <v>7</v>
      </c>
      <c r="D1135" t="str">
        <f>VLOOKUP(C1135,mapping!$B$2:$D$18,3,0)</f>
        <v>Gas</v>
      </c>
      <c r="E1135" t="s">
        <v>74</v>
      </c>
      <c r="F1135" t="s">
        <v>61</v>
      </c>
      <c r="G1135" t="s">
        <v>77</v>
      </c>
      <c r="H1135">
        <f>SUMIFS(multi_cap_new_annual_comb!F:F,multi_cap_new_annual_comb!A:A,A1135,multi_cap_new_annual_comb!B:B,B1135,multi_cap_new_annual_comb!C:C,C1135,multi_cap_new_annual_comb!E:E,"average",multi_cap_new_annual_comb!F:F,"&gt;0")*SUMIFS(mi_calc!D:D,mi_calc!A:A,VLOOKUP(C1135,mapping!$B$2:$C$18,2,0),mi_calc!B:B,F1135,mi_calc!C:C,"average")/1000</f>
        <v>0</v>
      </c>
      <c r="I1135">
        <f>SUMIFS(multi_cap_new_annual_comb!G:G,multi_cap_new_annual_comb!A:A,A1135,multi_cap_new_annual_comb!B:B,B1135,multi_cap_new_annual_comb!C:C,C1135,multi_cap_new_annual_comb!E:E,"average",multi_cap_new_annual_comb!G:G,"&gt;0")*SUMIFS(mi_calc!D:D,mi_calc!A:A,VLOOKUP(C1135,mapping!$B$2:$C$18,2,0),mi_calc!B:B,F1135,mi_calc!C:C,"average")/1000</f>
        <v>0</v>
      </c>
    </row>
    <row r="1136" spans="1:9">
      <c r="A1136">
        <v>2035</v>
      </c>
      <c r="B1136" t="s">
        <v>33</v>
      </c>
      <c r="C1136" t="s">
        <v>7</v>
      </c>
      <c r="D1136" t="str">
        <f>VLOOKUP(C1136,mapping!$B$2:$D$18,3,0)</f>
        <v>Gas</v>
      </c>
      <c r="E1136" t="s">
        <v>74</v>
      </c>
      <c r="F1136" t="s">
        <v>67</v>
      </c>
      <c r="G1136" t="s">
        <v>77</v>
      </c>
      <c r="H1136">
        <f>SUMIFS(multi_cap_new_annual_comb!F:F,multi_cap_new_annual_comb!A:A,A1136,multi_cap_new_annual_comb!B:B,B1136,multi_cap_new_annual_comb!C:C,C1136,multi_cap_new_annual_comb!E:E,"average",multi_cap_new_annual_comb!F:F,"&gt;0")*SUMIFS(mi_calc!D:D,mi_calc!A:A,VLOOKUP(C1136,mapping!$B$2:$C$18,2,0),mi_calc!B:B,F1136,mi_calc!C:C,"average")/1000</f>
        <v>0</v>
      </c>
      <c r="I1136">
        <f>SUMIFS(multi_cap_new_annual_comb!G:G,multi_cap_new_annual_comb!A:A,A1136,multi_cap_new_annual_comb!B:B,B1136,multi_cap_new_annual_comb!C:C,C1136,multi_cap_new_annual_comb!E:E,"average",multi_cap_new_annual_comb!G:G,"&gt;0")*SUMIFS(mi_calc!D:D,mi_calc!A:A,VLOOKUP(C1136,mapping!$B$2:$C$18,2,0),mi_calc!B:B,F1136,mi_calc!C:C,"average")/1000</f>
        <v>0</v>
      </c>
    </row>
    <row r="1137" spans="1:9">
      <c r="A1137">
        <v>2035</v>
      </c>
      <c r="B1137" t="s">
        <v>33</v>
      </c>
      <c r="C1137" t="s">
        <v>7</v>
      </c>
      <c r="D1137" t="str">
        <f>VLOOKUP(C1137,mapping!$B$2:$D$18,3,0)</f>
        <v>Gas</v>
      </c>
      <c r="E1137" t="s">
        <v>74</v>
      </c>
      <c r="F1137" t="s">
        <v>52</v>
      </c>
      <c r="G1137" t="s">
        <v>77</v>
      </c>
      <c r="H1137">
        <f>SUMIFS(multi_cap_new_annual_comb!F:F,multi_cap_new_annual_comb!A:A,A1137,multi_cap_new_annual_comb!B:B,B1137,multi_cap_new_annual_comb!C:C,C1137,multi_cap_new_annual_comb!E:E,"average",multi_cap_new_annual_comb!F:F,"&gt;0")*SUMIFS(mi_calc!D:D,mi_calc!A:A,VLOOKUP(C1137,mapping!$B$2:$C$18,2,0),mi_calc!B:B,F1137,mi_calc!C:C,"average")/1000</f>
        <v>0</v>
      </c>
      <c r="I1137">
        <f>SUMIFS(multi_cap_new_annual_comb!G:G,multi_cap_new_annual_comb!A:A,A1137,multi_cap_new_annual_comb!B:B,B1137,multi_cap_new_annual_comb!C:C,C1137,multi_cap_new_annual_comb!E:E,"average",multi_cap_new_annual_comb!G:G,"&gt;0")*SUMIFS(mi_calc!D:D,mi_calc!A:A,VLOOKUP(C1137,mapping!$B$2:$C$18,2,0),mi_calc!B:B,F1137,mi_calc!C:C,"average")/1000</f>
        <v>0</v>
      </c>
    </row>
    <row r="1138" spans="1:9">
      <c r="A1138">
        <v>2035</v>
      </c>
      <c r="B1138" t="s">
        <v>33</v>
      </c>
      <c r="C1138" t="s">
        <v>7</v>
      </c>
      <c r="D1138" t="str">
        <f>VLOOKUP(C1138,mapping!$B$2:$D$18,3,0)</f>
        <v>Gas</v>
      </c>
      <c r="E1138" t="s">
        <v>74</v>
      </c>
      <c r="F1138" t="s">
        <v>56</v>
      </c>
      <c r="G1138" t="s">
        <v>77</v>
      </c>
      <c r="H1138">
        <f>SUMIFS(multi_cap_new_annual_comb!F:F,multi_cap_new_annual_comb!A:A,A1138,multi_cap_new_annual_comb!B:B,B1138,multi_cap_new_annual_comb!C:C,C1138,multi_cap_new_annual_comb!E:E,"average",multi_cap_new_annual_comb!F:F,"&gt;0")*SUMIFS(mi_calc!D:D,mi_calc!A:A,VLOOKUP(C1138,mapping!$B$2:$C$18,2,0),mi_calc!B:B,F1138,mi_calc!C:C,"average")/1000</f>
        <v>0</v>
      </c>
      <c r="I1138">
        <f>SUMIFS(multi_cap_new_annual_comb!G:G,multi_cap_new_annual_comb!A:A,A1138,multi_cap_new_annual_comb!B:B,B1138,multi_cap_new_annual_comb!C:C,C1138,multi_cap_new_annual_comb!E:E,"average",multi_cap_new_annual_comb!G:G,"&gt;0")*SUMIFS(mi_calc!D:D,mi_calc!A:A,VLOOKUP(C1138,mapping!$B$2:$C$18,2,0),mi_calc!B:B,F1138,mi_calc!C:C,"average")/1000</f>
        <v>0</v>
      </c>
    </row>
    <row r="1139" spans="1:9">
      <c r="A1139">
        <v>2035</v>
      </c>
      <c r="B1139" t="s">
        <v>33</v>
      </c>
      <c r="C1139" t="s">
        <v>7</v>
      </c>
      <c r="D1139" t="str">
        <f>VLOOKUP(C1139,mapping!$B$2:$D$18,3,0)</f>
        <v>Gas</v>
      </c>
      <c r="E1139" t="s">
        <v>74</v>
      </c>
      <c r="F1139" t="s">
        <v>59</v>
      </c>
      <c r="G1139" t="s">
        <v>77</v>
      </c>
      <c r="H1139">
        <f>SUMIFS(multi_cap_new_annual_comb!F:F,multi_cap_new_annual_comb!A:A,A1139,multi_cap_new_annual_comb!B:B,B1139,multi_cap_new_annual_comb!C:C,C1139,multi_cap_new_annual_comb!E:E,"average",multi_cap_new_annual_comb!F:F,"&gt;0")*SUMIFS(mi_calc!D:D,mi_calc!A:A,VLOOKUP(C1139,mapping!$B$2:$C$18,2,0),mi_calc!B:B,F1139,mi_calc!C:C,"average")/1000</f>
        <v>0</v>
      </c>
      <c r="I1139">
        <f>SUMIFS(multi_cap_new_annual_comb!G:G,multi_cap_new_annual_comb!A:A,A1139,multi_cap_new_annual_comb!B:B,B1139,multi_cap_new_annual_comb!C:C,C1139,multi_cap_new_annual_comb!E:E,"average",multi_cap_new_annual_comb!G:G,"&gt;0")*SUMIFS(mi_calc!D:D,mi_calc!A:A,VLOOKUP(C1139,mapping!$B$2:$C$18,2,0),mi_calc!B:B,F1139,mi_calc!C:C,"average")/1000</f>
        <v>0</v>
      </c>
    </row>
    <row r="1140" spans="1:9">
      <c r="A1140">
        <v>2035</v>
      </c>
      <c r="B1140" t="s">
        <v>33</v>
      </c>
      <c r="C1140" t="s">
        <v>7</v>
      </c>
      <c r="D1140" t="str">
        <f>VLOOKUP(C1140,mapping!$B$2:$D$18,3,0)</f>
        <v>Gas</v>
      </c>
      <c r="E1140" t="s">
        <v>74</v>
      </c>
      <c r="F1140" t="s">
        <v>55</v>
      </c>
      <c r="G1140" t="s">
        <v>77</v>
      </c>
      <c r="H1140">
        <f>SUMIFS(multi_cap_new_annual_comb!F:F,multi_cap_new_annual_comb!A:A,A1140,multi_cap_new_annual_comb!B:B,B1140,multi_cap_new_annual_comb!C:C,C1140,multi_cap_new_annual_comb!E:E,"average",multi_cap_new_annual_comb!F:F,"&gt;0")*SUMIFS(mi_calc!D:D,mi_calc!A:A,VLOOKUP(C1140,mapping!$B$2:$C$18,2,0),mi_calc!B:B,F1140,mi_calc!C:C,"average")/1000</f>
        <v>0.40732510788553211</v>
      </c>
      <c r="I1140">
        <f>SUMIFS(multi_cap_new_annual_comb!G:G,multi_cap_new_annual_comb!A:A,A1140,multi_cap_new_annual_comb!B:B,B1140,multi_cap_new_annual_comb!C:C,C1140,multi_cap_new_annual_comb!E:E,"average",multi_cap_new_annual_comb!G:G,"&gt;0")*SUMIFS(mi_calc!D:D,mi_calc!A:A,VLOOKUP(C1140,mapping!$B$2:$C$18,2,0),mi_calc!B:B,F1140,mi_calc!C:C,"average")/1000</f>
        <v>0.40732510788553211</v>
      </c>
    </row>
    <row r="1141" spans="1:9">
      <c r="A1141">
        <v>2035</v>
      </c>
      <c r="B1141" t="s">
        <v>33</v>
      </c>
      <c r="C1141" t="s">
        <v>7</v>
      </c>
      <c r="D1141" t="str">
        <f>VLOOKUP(C1141,mapping!$B$2:$D$18,3,0)</f>
        <v>Gas</v>
      </c>
      <c r="E1141" t="s">
        <v>74</v>
      </c>
      <c r="F1141" t="s">
        <v>47</v>
      </c>
      <c r="G1141" t="s">
        <v>77</v>
      </c>
      <c r="H1141">
        <f>SUMIFS(multi_cap_new_annual_comb!F:F,multi_cap_new_annual_comb!A:A,A1141,multi_cap_new_annual_comb!B:B,B1141,multi_cap_new_annual_comb!C:C,C1141,multi_cap_new_annual_comb!E:E,"average",multi_cap_new_annual_comb!F:F,"&gt;0")*SUMIFS(mi_calc!D:D,mi_calc!A:A,VLOOKUP(C1141,mapping!$B$2:$C$18,2,0),mi_calc!B:B,F1141,mi_calc!C:C,"average")/1000</f>
        <v>0</v>
      </c>
      <c r="I1141">
        <f>SUMIFS(multi_cap_new_annual_comb!G:G,multi_cap_new_annual_comb!A:A,A1141,multi_cap_new_annual_comb!B:B,B1141,multi_cap_new_annual_comb!C:C,C1141,multi_cap_new_annual_comb!E:E,"average",multi_cap_new_annual_comb!G:G,"&gt;0")*SUMIFS(mi_calc!D:D,mi_calc!A:A,VLOOKUP(C1141,mapping!$B$2:$C$18,2,0),mi_calc!B:B,F1141,mi_calc!C:C,"average")/1000</f>
        <v>0</v>
      </c>
    </row>
    <row r="1142" spans="1:9">
      <c r="A1142">
        <v>2035</v>
      </c>
      <c r="B1142" t="s">
        <v>33</v>
      </c>
      <c r="C1142" t="s">
        <v>7</v>
      </c>
      <c r="D1142" t="str">
        <f>VLOOKUP(C1142,mapping!$B$2:$D$18,3,0)</f>
        <v>Gas</v>
      </c>
      <c r="E1142" t="s">
        <v>74</v>
      </c>
      <c r="F1142" t="s">
        <v>60</v>
      </c>
      <c r="G1142" t="s">
        <v>77</v>
      </c>
      <c r="H1142">
        <f>SUMIFS(multi_cap_new_annual_comb!F:F,multi_cap_new_annual_comb!A:A,A1142,multi_cap_new_annual_comb!B:B,B1142,multi_cap_new_annual_comb!C:C,C1142,multi_cap_new_annual_comb!E:E,"average",multi_cap_new_annual_comb!F:F,"&gt;0")*SUMIFS(mi_calc!D:D,mi_calc!A:A,VLOOKUP(C1142,mapping!$B$2:$C$18,2,0),mi_calc!B:B,F1142,mi_calc!C:C,"average")/1000</f>
        <v>0</v>
      </c>
      <c r="I1142">
        <f>SUMIFS(multi_cap_new_annual_comb!G:G,multi_cap_new_annual_comb!A:A,A1142,multi_cap_new_annual_comb!B:B,B1142,multi_cap_new_annual_comb!C:C,C1142,multi_cap_new_annual_comb!E:E,"average",multi_cap_new_annual_comb!G:G,"&gt;0")*SUMIFS(mi_calc!D:D,mi_calc!A:A,VLOOKUP(C1142,mapping!$B$2:$C$18,2,0),mi_calc!B:B,F1142,mi_calc!C:C,"average")/1000</f>
        <v>0</v>
      </c>
    </row>
    <row r="1143" spans="1:9">
      <c r="A1143">
        <v>2035</v>
      </c>
      <c r="B1143" t="s">
        <v>33</v>
      </c>
      <c r="C1143" t="s">
        <v>7</v>
      </c>
      <c r="D1143" t="str">
        <f>VLOOKUP(C1143,mapping!$B$2:$D$18,3,0)</f>
        <v>Gas</v>
      </c>
      <c r="E1143" t="s">
        <v>74</v>
      </c>
      <c r="F1143" t="s">
        <v>48</v>
      </c>
      <c r="G1143" t="s">
        <v>77</v>
      </c>
      <c r="H1143">
        <f>SUMIFS(multi_cap_new_annual_comb!F:F,multi_cap_new_annual_comb!A:A,A1143,multi_cap_new_annual_comb!B:B,B1143,multi_cap_new_annual_comb!C:C,C1143,multi_cap_new_annual_comb!E:E,"average",multi_cap_new_annual_comb!F:F,"&gt;0")*SUMIFS(mi_calc!D:D,mi_calc!A:A,VLOOKUP(C1143,mapping!$B$2:$C$18,2,0),mi_calc!B:B,F1143,mi_calc!C:C,"average")/1000</f>
        <v>2.7155007192368807E-2</v>
      </c>
      <c r="I1143">
        <f>SUMIFS(multi_cap_new_annual_comb!G:G,multi_cap_new_annual_comb!A:A,A1143,multi_cap_new_annual_comb!B:B,B1143,multi_cap_new_annual_comb!C:C,C1143,multi_cap_new_annual_comb!E:E,"average",multi_cap_new_annual_comb!G:G,"&gt;0")*SUMIFS(mi_calc!D:D,mi_calc!A:A,VLOOKUP(C1143,mapping!$B$2:$C$18,2,0),mi_calc!B:B,F1143,mi_calc!C:C,"average")/1000</f>
        <v>2.7155007192368807E-2</v>
      </c>
    </row>
    <row r="1144" spans="1:9">
      <c r="A1144">
        <v>2035</v>
      </c>
      <c r="B1144" t="s">
        <v>33</v>
      </c>
      <c r="C1144" t="s">
        <v>7</v>
      </c>
      <c r="D1144" t="str">
        <f>VLOOKUP(C1144,mapping!$B$2:$D$18,3,0)</f>
        <v>Gas</v>
      </c>
      <c r="E1144" t="s">
        <v>74</v>
      </c>
      <c r="F1144" t="s">
        <v>62</v>
      </c>
      <c r="G1144" t="s">
        <v>77</v>
      </c>
      <c r="H1144">
        <f>SUMIFS(multi_cap_new_annual_comb!F:F,multi_cap_new_annual_comb!A:A,A1144,multi_cap_new_annual_comb!B:B,B1144,multi_cap_new_annual_comb!C:C,C1144,multi_cap_new_annual_comb!E:E,"average",multi_cap_new_annual_comb!F:F,"&gt;0")*SUMIFS(mi_calc!D:D,mi_calc!A:A,VLOOKUP(C1144,mapping!$B$2:$C$18,2,0),mi_calc!B:B,F1144,mi_calc!C:C,"average")/1000</f>
        <v>0</v>
      </c>
      <c r="I1144">
        <f>SUMIFS(multi_cap_new_annual_comb!G:G,multi_cap_new_annual_comb!A:A,A1144,multi_cap_new_annual_comb!B:B,B1144,multi_cap_new_annual_comb!C:C,C1144,multi_cap_new_annual_comb!E:E,"average",multi_cap_new_annual_comb!G:G,"&gt;0")*SUMIFS(mi_calc!D:D,mi_calc!A:A,VLOOKUP(C1144,mapping!$B$2:$C$18,2,0),mi_calc!B:B,F1144,mi_calc!C:C,"average")/1000</f>
        <v>0</v>
      </c>
    </row>
    <row r="1145" spans="1:9">
      <c r="A1145">
        <v>2035</v>
      </c>
      <c r="B1145" t="s">
        <v>33</v>
      </c>
      <c r="C1145" t="s">
        <v>7</v>
      </c>
      <c r="D1145" t="str">
        <f>VLOOKUP(C1145,mapping!$B$2:$D$18,3,0)</f>
        <v>Gas</v>
      </c>
      <c r="E1145" t="s">
        <v>74</v>
      </c>
      <c r="F1145" t="s">
        <v>63</v>
      </c>
      <c r="G1145" t="s">
        <v>77</v>
      </c>
      <c r="H1145">
        <f>SUMIFS(multi_cap_new_annual_comb!F:F,multi_cap_new_annual_comb!A:A,A1145,multi_cap_new_annual_comb!B:B,B1145,multi_cap_new_annual_comb!C:C,C1145,multi_cap_new_annual_comb!E:E,"average",multi_cap_new_annual_comb!F:F,"&gt;0")*SUMIFS(mi_calc!D:D,mi_calc!A:A,VLOOKUP(C1145,mapping!$B$2:$C$18,2,0),mi_calc!B:B,F1145,mi_calc!C:C,"average")/1000</f>
        <v>0</v>
      </c>
      <c r="I1145">
        <f>SUMIFS(multi_cap_new_annual_comb!G:G,multi_cap_new_annual_comb!A:A,A1145,multi_cap_new_annual_comb!B:B,B1145,multi_cap_new_annual_comb!C:C,C1145,multi_cap_new_annual_comb!E:E,"average",multi_cap_new_annual_comb!G:G,"&gt;0")*SUMIFS(mi_calc!D:D,mi_calc!A:A,VLOOKUP(C1145,mapping!$B$2:$C$18,2,0),mi_calc!B:B,F1145,mi_calc!C:C,"average")/1000</f>
        <v>0</v>
      </c>
    </row>
    <row r="1146" spans="1:9">
      <c r="A1146">
        <v>2035</v>
      </c>
      <c r="B1146" t="s">
        <v>33</v>
      </c>
      <c r="C1146" t="s">
        <v>7</v>
      </c>
      <c r="D1146" t="str">
        <f>VLOOKUP(C1146,mapping!$B$2:$D$18,3,0)</f>
        <v>Gas</v>
      </c>
      <c r="E1146" t="s">
        <v>74</v>
      </c>
      <c r="F1146" t="s">
        <v>45</v>
      </c>
      <c r="G1146" t="s">
        <v>77</v>
      </c>
      <c r="H1146">
        <f>SUMIFS(multi_cap_new_annual_comb!F:F,multi_cap_new_annual_comb!A:A,A1146,multi_cap_new_annual_comb!B:B,B1146,multi_cap_new_annual_comb!C:C,C1146,multi_cap_new_annual_comb!E:E,"average",multi_cap_new_annual_comb!F:F,"&gt;0")*SUMIFS(mi_calc!D:D,mi_calc!A:A,VLOOKUP(C1146,mapping!$B$2:$C$18,2,0),mi_calc!B:B,F1146,mi_calc!C:C,"average")/1000</f>
        <v>0</v>
      </c>
      <c r="I1146">
        <f>SUMIFS(multi_cap_new_annual_comb!G:G,multi_cap_new_annual_comb!A:A,A1146,multi_cap_new_annual_comb!B:B,B1146,multi_cap_new_annual_comb!C:C,C1146,multi_cap_new_annual_comb!E:E,"average",multi_cap_new_annual_comb!G:G,"&gt;0")*SUMIFS(mi_calc!D:D,mi_calc!A:A,VLOOKUP(C1146,mapping!$B$2:$C$18,2,0),mi_calc!B:B,F1146,mi_calc!C:C,"average")/1000</f>
        <v>0</v>
      </c>
    </row>
    <row r="1147" spans="1:9">
      <c r="A1147">
        <v>2035</v>
      </c>
      <c r="B1147" t="s">
        <v>33</v>
      </c>
      <c r="C1147" t="s">
        <v>7</v>
      </c>
      <c r="D1147" t="str">
        <f>VLOOKUP(C1147,mapping!$B$2:$D$18,3,0)</f>
        <v>Gas</v>
      </c>
      <c r="E1147" t="s">
        <v>74</v>
      </c>
      <c r="F1147" t="s">
        <v>58</v>
      </c>
      <c r="G1147" t="s">
        <v>77</v>
      </c>
      <c r="H1147">
        <f>SUMIFS(multi_cap_new_annual_comb!F:F,multi_cap_new_annual_comb!A:A,A1147,multi_cap_new_annual_comb!B:B,B1147,multi_cap_new_annual_comb!C:C,C1147,multi_cap_new_annual_comb!E:E,"average",multi_cap_new_annual_comb!F:F,"&gt;0")*SUMIFS(mi_calc!D:D,mi_calc!A:A,VLOOKUP(C1147,mapping!$B$2:$C$18,2,0),mi_calc!B:B,F1147,mi_calc!C:C,"average")/1000</f>
        <v>0</v>
      </c>
      <c r="I1147">
        <f>SUMIFS(multi_cap_new_annual_comb!G:G,multi_cap_new_annual_comb!A:A,A1147,multi_cap_new_annual_comb!B:B,B1147,multi_cap_new_annual_comb!C:C,C1147,multi_cap_new_annual_comb!E:E,"average",multi_cap_new_annual_comb!G:G,"&gt;0")*SUMIFS(mi_calc!D:D,mi_calc!A:A,VLOOKUP(C1147,mapping!$B$2:$C$18,2,0),mi_calc!B:B,F1147,mi_calc!C:C,"average")/1000</f>
        <v>0</v>
      </c>
    </row>
    <row r="1148" spans="1:9">
      <c r="A1148">
        <v>2035</v>
      </c>
      <c r="B1148" t="s">
        <v>33</v>
      </c>
      <c r="C1148" t="s">
        <v>7</v>
      </c>
      <c r="D1148" t="str">
        <f>VLOOKUP(C1148,mapping!$B$2:$D$18,3,0)</f>
        <v>Gas</v>
      </c>
      <c r="E1148" t="s">
        <v>74</v>
      </c>
      <c r="F1148" t="s">
        <v>53</v>
      </c>
      <c r="G1148" t="s">
        <v>77</v>
      </c>
      <c r="H1148">
        <f>SUMIFS(multi_cap_new_annual_comb!F:F,multi_cap_new_annual_comb!A:A,A1148,multi_cap_new_annual_comb!B:B,B1148,multi_cap_new_annual_comb!C:C,C1148,multi_cap_new_annual_comb!E:E,"average",multi_cap_new_annual_comb!F:F,"&gt;0")*SUMIFS(mi_calc!D:D,mi_calc!A:A,VLOOKUP(C1148,mapping!$B$2:$C$18,2,0),mi_calc!B:B,F1148,mi_calc!C:C,"average")/1000</f>
        <v>115.39941677198387</v>
      </c>
      <c r="I1148">
        <f>SUMIFS(multi_cap_new_annual_comb!G:G,multi_cap_new_annual_comb!A:A,A1148,multi_cap_new_annual_comb!B:B,B1148,multi_cap_new_annual_comb!C:C,C1148,multi_cap_new_annual_comb!E:E,"average",multi_cap_new_annual_comb!G:G,"&gt;0")*SUMIFS(mi_calc!D:D,mi_calc!A:A,VLOOKUP(C1148,mapping!$B$2:$C$18,2,0),mi_calc!B:B,F1148,mi_calc!C:C,"average")/1000</f>
        <v>115.39941677198387</v>
      </c>
    </row>
    <row r="1149" spans="1:9">
      <c r="A1149">
        <v>2035</v>
      </c>
      <c r="B1149" t="s">
        <v>33</v>
      </c>
      <c r="C1149" t="s">
        <v>7</v>
      </c>
      <c r="D1149" t="str">
        <f>VLOOKUP(C1149,mapping!$B$2:$D$18,3,0)</f>
        <v>Gas</v>
      </c>
      <c r="E1149" t="s">
        <v>74</v>
      </c>
      <c r="F1149" t="s">
        <v>64</v>
      </c>
      <c r="G1149" t="s">
        <v>77</v>
      </c>
      <c r="H1149">
        <f>SUMIFS(multi_cap_new_annual_comb!F:F,multi_cap_new_annual_comb!A:A,A1149,multi_cap_new_annual_comb!B:B,B1149,multi_cap_new_annual_comb!C:C,C1149,multi_cap_new_annual_comb!E:E,"average",multi_cap_new_annual_comb!F:F,"&gt;0")*SUMIFS(mi_calc!D:D,mi_calc!A:A,VLOOKUP(C1149,mapping!$B$2:$C$18,2,0),mi_calc!B:B,F1149,mi_calc!C:C,"average")/1000</f>
        <v>0</v>
      </c>
      <c r="I1149">
        <f>SUMIFS(multi_cap_new_annual_comb!G:G,multi_cap_new_annual_comb!A:A,A1149,multi_cap_new_annual_comb!B:B,B1149,multi_cap_new_annual_comb!C:C,C1149,multi_cap_new_annual_comb!E:E,"average",multi_cap_new_annual_comb!G:G,"&gt;0")*SUMIFS(mi_calc!D:D,mi_calc!A:A,VLOOKUP(C1149,mapping!$B$2:$C$18,2,0),mi_calc!B:B,F1149,mi_calc!C:C,"average")/1000</f>
        <v>0</v>
      </c>
    </row>
    <row r="1150" spans="1:9">
      <c r="A1150">
        <v>2035</v>
      </c>
      <c r="B1150" t="s">
        <v>33</v>
      </c>
      <c r="C1150" t="s">
        <v>7</v>
      </c>
      <c r="D1150" t="str">
        <f>VLOOKUP(C1150,mapping!$B$2:$D$18,3,0)</f>
        <v>Gas</v>
      </c>
      <c r="E1150" t="s">
        <v>74</v>
      </c>
      <c r="F1150" t="s">
        <v>49</v>
      </c>
      <c r="G1150" t="s">
        <v>77</v>
      </c>
      <c r="H1150">
        <f>SUMIFS(multi_cap_new_annual_comb!F:F,multi_cap_new_annual_comb!A:A,A1150,multi_cap_new_annual_comb!B:B,B1150,multi_cap_new_annual_comb!C:C,C1150,multi_cap_new_annual_comb!E:E,"average",multi_cap_new_annual_comb!F:F,"&gt;0")*SUMIFS(mi_calc!D:D,mi_calc!A:A,VLOOKUP(C1150,mapping!$B$2:$C$18,2,0),mi_calc!B:B,F1150,mi_calc!C:C,"average")/1000</f>
        <v>0</v>
      </c>
      <c r="I1150">
        <f>SUMIFS(multi_cap_new_annual_comb!G:G,multi_cap_new_annual_comb!A:A,A1150,multi_cap_new_annual_comb!B:B,B1150,multi_cap_new_annual_comb!C:C,C1150,multi_cap_new_annual_comb!E:E,"average",multi_cap_new_annual_comb!G:G,"&gt;0")*SUMIFS(mi_calc!D:D,mi_calc!A:A,VLOOKUP(C1150,mapping!$B$2:$C$18,2,0),mi_calc!B:B,F1150,mi_calc!C:C,"average")/1000</f>
        <v>0</v>
      </c>
    </row>
    <row r="1151" spans="1:9">
      <c r="A1151">
        <v>2035</v>
      </c>
      <c r="B1151" t="s">
        <v>33</v>
      </c>
      <c r="C1151" t="s">
        <v>7</v>
      </c>
      <c r="D1151" t="str">
        <f>VLOOKUP(C1151,mapping!$B$2:$D$18,3,0)</f>
        <v>Gas</v>
      </c>
      <c r="E1151" t="s">
        <v>74</v>
      </c>
      <c r="F1151" t="s">
        <v>65</v>
      </c>
      <c r="G1151" t="s">
        <v>77</v>
      </c>
      <c r="H1151">
        <f>SUMIFS(multi_cap_new_annual_comb!F:F,multi_cap_new_annual_comb!A:A,A1151,multi_cap_new_annual_comb!B:B,B1151,multi_cap_new_annual_comb!C:C,C1151,multi_cap_new_annual_comb!E:E,"average",multi_cap_new_annual_comb!F:F,"&gt;0")*SUMIFS(mi_calc!D:D,mi_calc!A:A,VLOOKUP(C1151,mapping!$B$2:$C$18,2,0),mi_calc!B:B,F1151,mi_calc!C:C,"average")/1000</f>
        <v>0</v>
      </c>
      <c r="I1151">
        <f>SUMIFS(multi_cap_new_annual_comb!G:G,multi_cap_new_annual_comb!A:A,A1151,multi_cap_new_annual_comb!B:B,B1151,multi_cap_new_annual_comb!C:C,C1151,multi_cap_new_annual_comb!E:E,"average",multi_cap_new_annual_comb!G:G,"&gt;0")*SUMIFS(mi_calc!D:D,mi_calc!A:A,VLOOKUP(C1151,mapping!$B$2:$C$18,2,0),mi_calc!B:B,F1151,mi_calc!C:C,"average")/1000</f>
        <v>0</v>
      </c>
    </row>
    <row r="1152" spans="1:9">
      <c r="A1152">
        <v>2035</v>
      </c>
      <c r="B1152" t="s">
        <v>33</v>
      </c>
      <c r="C1152" t="s">
        <v>7</v>
      </c>
      <c r="D1152" t="str">
        <f>VLOOKUP(C1152,mapping!$B$2:$D$18,3,0)</f>
        <v>Gas</v>
      </c>
      <c r="E1152" t="s">
        <v>74</v>
      </c>
      <c r="F1152" t="s">
        <v>68</v>
      </c>
      <c r="G1152" t="s">
        <v>77</v>
      </c>
      <c r="H1152">
        <f>SUMIFS(multi_cap_new_annual_comb!F:F,multi_cap_new_annual_comb!A:A,A1152,multi_cap_new_annual_comb!B:B,B1152,multi_cap_new_annual_comb!C:C,C1152,multi_cap_new_annual_comb!E:E,"average",multi_cap_new_annual_comb!F:F,"&gt;0")*SUMIFS(mi_calc!D:D,mi_calc!A:A,VLOOKUP(C1152,mapping!$B$2:$C$18,2,0),mi_calc!B:B,F1152,mi_calc!C:C,"average")/1000</f>
        <v>0</v>
      </c>
      <c r="I1152">
        <f>SUMIFS(multi_cap_new_annual_comb!G:G,multi_cap_new_annual_comb!A:A,A1152,multi_cap_new_annual_comb!B:B,B1152,multi_cap_new_annual_comb!C:C,C1152,multi_cap_new_annual_comb!E:E,"average",multi_cap_new_annual_comb!G:G,"&gt;0")*SUMIFS(mi_calc!D:D,mi_calc!A:A,VLOOKUP(C1152,mapping!$B$2:$C$18,2,0),mi_calc!B:B,F1152,mi_calc!C:C,"average")/1000</f>
        <v>0</v>
      </c>
    </row>
    <row r="1153" spans="1:9">
      <c r="A1153">
        <v>2035</v>
      </c>
      <c r="B1153" t="s">
        <v>33</v>
      </c>
      <c r="C1153" t="s">
        <v>7</v>
      </c>
      <c r="D1153" t="str">
        <f>VLOOKUP(C1153,mapping!$B$2:$D$18,3,0)</f>
        <v>Gas</v>
      </c>
      <c r="E1153" t="s">
        <v>74</v>
      </c>
      <c r="F1153" t="s">
        <v>57</v>
      </c>
      <c r="G1153" t="s">
        <v>77</v>
      </c>
      <c r="H1153">
        <f>SUMIFS(multi_cap_new_annual_comb!F:F,multi_cap_new_annual_comb!A:A,A1153,multi_cap_new_annual_comb!B:B,B1153,multi_cap_new_annual_comb!C:C,C1153,multi_cap_new_annual_comb!E:E,"average",multi_cap_new_annual_comb!F:F,"&gt;0")*SUMIFS(mi_calc!D:D,mi_calc!A:A,VLOOKUP(C1153,mapping!$B$2:$C$18,2,0),mi_calc!B:B,F1153,mi_calc!C:C,"average")/1000</f>
        <v>0</v>
      </c>
      <c r="I1153">
        <f>SUMIFS(multi_cap_new_annual_comb!G:G,multi_cap_new_annual_comb!A:A,A1153,multi_cap_new_annual_comb!B:B,B1153,multi_cap_new_annual_comb!C:C,C1153,multi_cap_new_annual_comb!E:E,"average",multi_cap_new_annual_comb!G:G,"&gt;0")*SUMIFS(mi_calc!D:D,mi_calc!A:A,VLOOKUP(C1153,mapping!$B$2:$C$18,2,0),mi_calc!B:B,F1153,mi_calc!C:C,"average")/1000</f>
        <v>0</v>
      </c>
    </row>
    <row r="1154" spans="1:9">
      <c r="A1154">
        <v>2025</v>
      </c>
      <c r="B1154" t="s">
        <v>21</v>
      </c>
      <c r="C1154" t="s">
        <v>8</v>
      </c>
      <c r="D1154" t="str">
        <f>VLOOKUP(C1154,mapping!$B$2:$D$18,3,0)</f>
        <v>Gas</v>
      </c>
      <c r="E1154" t="s">
        <v>74</v>
      </c>
      <c r="F1154" t="s">
        <v>51</v>
      </c>
      <c r="G1154" t="s">
        <v>77</v>
      </c>
      <c r="H1154">
        <f>SUMIFS(multi_cap_new_annual_comb!F:F,multi_cap_new_annual_comb!A:A,A1154,multi_cap_new_annual_comb!B:B,B1154,multi_cap_new_annual_comb!C:C,C1154,multi_cap_new_annual_comb!E:E,"average",multi_cap_new_annual_comb!F:F,"&gt;0")*SUMIFS(mi_calc!D:D,mi_calc!A:A,VLOOKUP(C1154,mapping!$B$2:$C$18,2,0),mi_calc!B:B,F1154,mi_calc!C:C,"average")/1000</f>
        <v>0.16433222086401134</v>
      </c>
      <c r="I1154">
        <f>SUMIFS(multi_cap_new_annual_comb!G:G,multi_cap_new_annual_comb!A:A,A1154,multi_cap_new_annual_comb!B:B,B1154,multi_cap_new_annual_comb!C:C,C1154,multi_cap_new_annual_comb!E:E,"average",multi_cap_new_annual_comb!G:G,"&gt;0")*SUMIFS(mi_calc!D:D,mi_calc!A:A,VLOOKUP(C1154,mapping!$B$2:$C$18,2,0),mi_calc!B:B,F1154,mi_calc!C:C,"average")/1000</f>
        <v>0.17893497590459714</v>
      </c>
    </row>
    <row r="1155" spans="1:9">
      <c r="A1155">
        <v>2025</v>
      </c>
      <c r="B1155" t="s">
        <v>21</v>
      </c>
      <c r="C1155" t="s">
        <v>8</v>
      </c>
      <c r="D1155" t="str">
        <f>VLOOKUP(C1155,mapping!$B$2:$D$18,3,0)</f>
        <v>Gas</v>
      </c>
      <c r="E1155" t="s">
        <v>74</v>
      </c>
      <c r="F1155" t="s">
        <v>66</v>
      </c>
      <c r="G1155" t="s">
        <v>77</v>
      </c>
      <c r="H1155">
        <f>SUMIFS(multi_cap_new_annual_comb!F:F,multi_cap_new_annual_comb!A:A,A1155,multi_cap_new_annual_comb!B:B,B1155,multi_cap_new_annual_comb!C:C,C1155,multi_cap_new_annual_comb!E:E,"average",multi_cap_new_annual_comb!F:F,"&gt;0")*SUMIFS(mi_calc!D:D,mi_calc!A:A,VLOOKUP(C1155,mapping!$B$2:$C$18,2,0),mi_calc!B:B,F1155,mi_calc!C:C,"average")/1000</f>
        <v>0</v>
      </c>
      <c r="I1155">
        <f>SUMIFS(multi_cap_new_annual_comb!G:G,multi_cap_new_annual_comb!A:A,A1155,multi_cap_new_annual_comb!B:B,B1155,multi_cap_new_annual_comb!C:C,C1155,multi_cap_new_annual_comb!E:E,"average",multi_cap_new_annual_comb!G:G,"&gt;0")*SUMIFS(mi_calc!D:D,mi_calc!A:A,VLOOKUP(C1155,mapping!$B$2:$C$18,2,0),mi_calc!B:B,F1155,mi_calc!C:C,"average")/1000</f>
        <v>0</v>
      </c>
    </row>
    <row r="1156" spans="1:9">
      <c r="A1156">
        <v>2025</v>
      </c>
      <c r="B1156" t="s">
        <v>21</v>
      </c>
      <c r="C1156" t="s">
        <v>8</v>
      </c>
      <c r="D1156" t="str">
        <f>VLOOKUP(C1156,mapping!$B$2:$D$18,3,0)</f>
        <v>Gas</v>
      </c>
      <c r="E1156" t="s">
        <v>74</v>
      </c>
      <c r="F1156" t="s">
        <v>54</v>
      </c>
      <c r="G1156" t="s">
        <v>77</v>
      </c>
      <c r="H1156">
        <f>SUMIFS(multi_cap_new_annual_comb!F:F,multi_cap_new_annual_comb!A:A,A1156,multi_cap_new_annual_comb!B:B,B1156,multi_cap_new_annual_comb!C:C,C1156,multi_cap_new_annual_comb!E:E,"average",multi_cap_new_annual_comb!F:F,"&gt;0")*SUMIFS(mi_calc!D:D,mi_calc!A:A,VLOOKUP(C1156,mapping!$B$2:$C$18,2,0),mi_calc!B:B,F1156,mi_calc!C:C,"average")/1000</f>
        <v>12.280615021388201</v>
      </c>
      <c r="I1156">
        <f>SUMIFS(multi_cap_new_annual_comb!G:G,multi_cap_new_annual_comb!A:A,A1156,multi_cap_new_annual_comb!B:B,B1156,multi_cap_new_annual_comb!C:C,C1156,multi_cap_new_annual_comb!E:E,"average",multi_cap_new_annual_comb!G:G,"&gt;0")*SUMIFS(mi_calc!D:D,mi_calc!A:A,VLOOKUP(C1156,mapping!$B$2:$C$18,2,0),mi_calc!B:B,F1156,mi_calc!C:C,"average")/1000</f>
        <v>13.371884962013363</v>
      </c>
    </row>
    <row r="1157" spans="1:9">
      <c r="A1157">
        <v>2025</v>
      </c>
      <c r="B1157" t="s">
        <v>21</v>
      </c>
      <c r="C1157" t="s">
        <v>8</v>
      </c>
      <c r="D1157" t="str">
        <f>VLOOKUP(C1157,mapping!$B$2:$D$18,3,0)</f>
        <v>Gas</v>
      </c>
      <c r="E1157" t="s">
        <v>74</v>
      </c>
      <c r="F1157" t="s">
        <v>46</v>
      </c>
      <c r="G1157" t="s">
        <v>77</v>
      </c>
      <c r="H1157">
        <f>SUMIFS(multi_cap_new_annual_comb!F:F,multi_cap_new_annual_comb!A:A,A1157,multi_cap_new_annual_comb!B:B,B1157,multi_cap_new_annual_comb!C:C,C1157,multi_cap_new_annual_comb!E:E,"average",multi_cap_new_annual_comb!F:F,"&gt;0")*SUMIFS(mi_calc!D:D,mi_calc!A:A,VLOOKUP(C1157,mapping!$B$2:$C$18,2,0),mi_calc!B:B,F1157,mi_calc!C:C,"average")/1000</f>
        <v>0</v>
      </c>
      <c r="I1157">
        <f>SUMIFS(multi_cap_new_annual_comb!G:G,multi_cap_new_annual_comb!A:A,A1157,multi_cap_new_annual_comb!B:B,B1157,multi_cap_new_annual_comb!C:C,C1157,multi_cap_new_annual_comb!E:E,"average",multi_cap_new_annual_comb!G:G,"&gt;0")*SUMIFS(mi_calc!D:D,mi_calc!A:A,VLOOKUP(C1157,mapping!$B$2:$C$18,2,0),mi_calc!B:B,F1157,mi_calc!C:C,"average")/1000</f>
        <v>0</v>
      </c>
    </row>
    <row r="1158" spans="1:9">
      <c r="A1158">
        <v>2025</v>
      </c>
      <c r="B1158" t="s">
        <v>21</v>
      </c>
      <c r="C1158" t="s">
        <v>8</v>
      </c>
      <c r="D1158" t="str">
        <f>VLOOKUP(C1158,mapping!$B$2:$D$18,3,0)</f>
        <v>Gas</v>
      </c>
      <c r="E1158" t="s">
        <v>74</v>
      </c>
      <c r="F1158" t="s">
        <v>50</v>
      </c>
      <c r="G1158" t="s">
        <v>77</v>
      </c>
      <c r="H1158">
        <f>SUMIFS(multi_cap_new_annual_comb!F:F,multi_cap_new_annual_comb!A:A,A1158,multi_cap_new_annual_comb!B:B,B1158,multi_cap_new_annual_comb!C:C,C1158,multi_cap_new_annual_comb!E:E,"average",multi_cap_new_annual_comb!F:F,"&gt;0")*SUMIFS(mi_calc!D:D,mi_calc!A:A,VLOOKUP(C1158,mapping!$B$2:$C$18,2,0),mi_calc!B:B,F1158,mi_calc!C:C,"average")/1000</f>
        <v>0.4458552766529339</v>
      </c>
      <c r="I1158">
        <f>SUMIFS(multi_cap_new_annual_comb!G:G,multi_cap_new_annual_comb!A:A,A1158,multi_cap_new_annual_comb!B:B,B1158,multi_cap_new_annual_comb!C:C,C1158,multi_cap_new_annual_comb!E:E,"average",multi_cap_new_annual_comb!G:G,"&gt;0")*SUMIFS(mi_calc!D:D,mi_calc!A:A,VLOOKUP(C1158,mapping!$B$2:$C$18,2,0),mi_calc!B:B,F1158,mi_calc!C:C,"average")/1000</f>
        <v>0.48547450259830216</v>
      </c>
    </row>
    <row r="1159" spans="1:9">
      <c r="A1159">
        <v>2025</v>
      </c>
      <c r="B1159" t="s">
        <v>21</v>
      </c>
      <c r="C1159" t="s">
        <v>8</v>
      </c>
      <c r="D1159" t="str">
        <f>VLOOKUP(C1159,mapping!$B$2:$D$18,3,0)</f>
        <v>Gas</v>
      </c>
      <c r="E1159" t="s">
        <v>74</v>
      </c>
      <c r="F1159" t="s">
        <v>61</v>
      </c>
      <c r="G1159" t="s">
        <v>77</v>
      </c>
      <c r="H1159">
        <f>SUMIFS(multi_cap_new_annual_comb!F:F,multi_cap_new_annual_comb!A:A,A1159,multi_cap_new_annual_comb!B:B,B1159,multi_cap_new_annual_comb!C:C,C1159,multi_cap_new_annual_comb!E:E,"average",multi_cap_new_annual_comb!F:F,"&gt;0")*SUMIFS(mi_calc!D:D,mi_calc!A:A,VLOOKUP(C1159,mapping!$B$2:$C$18,2,0),mi_calc!B:B,F1159,mi_calc!C:C,"average")/1000</f>
        <v>0</v>
      </c>
      <c r="I1159">
        <f>SUMIFS(multi_cap_new_annual_comb!G:G,multi_cap_new_annual_comb!A:A,A1159,multi_cap_new_annual_comb!B:B,B1159,multi_cap_new_annual_comb!C:C,C1159,multi_cap_new_annual_comb!E:E,"average",multi_cap_new_annual_comb!G:G,"&gt;0")*SUMIFS(mi_calc!D:D,mi_calc!A:A,VLOOKUP(C1159,mapping!$B$2:$C$18,2,0),mi_calc!B:B,F1159,mi_calc!C:C,"average")/1000</f>
        <v>0</v>
      </c>
    </row>
    <row r="1160" spans="1:9">
      <c r="A1160">
        <v>2025</v>
      </c>
      <c r="B1160" t="s">
        <v>21</v>
      </c>
      <c r="C1160" t="s">
        <v>8</v>
      </c>
      <c r="D1160" t="str">
        <f>VLOOKUP(C1160,mapping!$B$2:$D$18,3,0)</f>
        <v>Gas</v>
      </c>
      <c r="E1160" t="s">
        <v>74</v>
      </c>
      <c r="F1160" t="s">
        <v>67</v>
      </c>
      <c r="G1160" t="s">
        <v>77</v>
      </c>
      <c r="H1160">
        <f>SUMIFS(multi_cap_new_annual_comb!F:F,multi_cap_new_annual_comb!A:A,A1160,multi_cap_new_annual_comb!B:B,B1160,multi_cap_new_annual_comb!C:C,C1160,multi_cap_new_annual_comb!E:E,"average",multi_cap_new_annual_comb!F:F,"&gt;0")*SUMIFS(mi_calc!D:D,mi_calc!A:A,VLOOKUP(C1160,mapping!$B$2:$C$18,2,0),mi_calc!B:B,F1160,mi_calc!C:C,"average")/1000</f>
        <v>0</v>
      </c>
      <c r="I1160">
        <f>SUMIFS(multi_cap_new_annual_comb!G:G,multi_cap_new_annual_comb!A:A,A1160,multi_cap_new_annual_comb!B:B,B1160,multi_cap_new_annual_comb!C:C,C1160,multi_cap_new_annual_comb!E:E,"average",multi_cap_new_annual_comb!G:G,"&gt;0")*SUMIFS(mi_calc!D:D,mi_calc!A:A,VLOOKUP(C1160,mapping!$B$2:$C$18,2,0),mi_calc!B:B,F1160,mi_calc!C:C,"average")/1000</f>
        <v>0</v>
      </c>
    </row>
    <row r="1161" spans="1:9">
      <c r="A1161">
        <v>2025</v>
      </c>
      <c r="B1161" t="s">
        <v>21</v>
      </c>
      <c r="C1161" t="s">
        <v>8</v>
      </c>
      <c r="D1161" t="str">
        <f>VLOOKUP(C1161,mapping!$B$2:$D$18,3,0)</f>
        <v>Gas</v>
      </c>
      <c r="E1161" t="s">
        <v>74</v>
      </c>
      <c r="F1161" t="s">
        <v>52</v>
      </c>
      <c r="G1161" t="s">
        <v>77</v>
      </c>
      <c r="H1161">
        <f>SUMIFS(multi_cap_new_annual_comb!F:F,multi_cap_new_annual_comb!A:A,A1161,multi_cap_new_annual_comb!B:B,B1161,multi_cap_new_annual_comb!C:C,C1161,multi_cap_new_annual_comb!E:E,"average",multi_cap_new_annual_comb!F:F,"&gt;0")*SUMIFS(mi_calc!D:D,mi_calc!A:A,VLOOKUP(C1161,mapping!$B$2:$C$18,2,0),mi_calc!B:B,F1161,mi_calc!C:C,"average")/1000</f>
        <v>0</v>
      </c>
      <c r="I1161">
        <f>SUMIFS(multi_cap_new_annual_comb!G:G,multi_cap_new_annual_comb!A:A,A1161,multi_cap_new_annual_comb!B:B,B1161,multi_cap_new_annual_comb!C:C,C1161,multi_cap_new_annual_comb!E:E,"average",multi_cap_new_annual_comb!G:G,"&gt;0")*SUMIFS(mi_calc!D:D,mi_calc!A:A,VLOOKUP(C1161,mapping!$B$2:$C$18,2,0),mi_calc!B:B,F1161,mi_calc!C:C,"average")/1000</f>
        <v>0</v>
      </c>
    </row>
    <row r="1162" spans="1:9">
      <c r="A1162">
        <v>2025</v>
      </c>
      <c r="B1162" t="s">
        <v>21</v>
      </c>
      <c r="C1162" t="s">
        <v>8</v>
      </c>
      <c r="D1162" t="str">
        <f>VLOOKUP(C1162,mapping!$B$2:$D$18,3,0)</f>
        <v>Gas</v>
      </c>
      <c r="E1162" t="s">
        <v>74</v>
      </c>
      <c r="F1162" t="s">
        <v>56</v>
      </c>
      <c r="G1162" t="s">
        <v>77</v>
      </c>
      <c r="H1162">
        <f>SUMIFS(multi_cap_new_annual_comb!F:F,multi_cap_new_annual_comb!A:A,A1162,multi_cap_new_annual_comb!B:B,B1162,multi_cap_new_annual_comb!C:C,C1162,multi_cap_new_annual_comb!E:E,"average",multi_cap_new_annual_comb!F:F,"&gt;0")*SUMIFS(mi_calc!D:D,mi_calc!A:A,VLOOKUP(C1162,mapping!$B$2:$C$18,2,0),mi_calc!B:B,F1162,mi_calc!C:C,"average")/1000</f>
        <v>0</v>
      </c>
      <c r="I1162">
        <f>SUMIFS(multi_cap_new_annual_comb!G:G,multi_cap_new_annual_comb!A:A,A1162,multi_cap_new_annual_comb!B:B,B1162,multi_cap_new_annual_comb!C:C,C1162,multi_cap_new_annual_comb!E:E,"average",multi_cap_new_annual_comb!G:G,"&gt;0")*SUMIFS(mi_calc!D:D,mi_calc!A:A,VLOOKUP(C1162,mapping!$B$2:$C$18,2,0),mi_calc!B:B,F1162,mi_calc!C:C,"average")/1000</f>
        <v>0</v>
      </c>
    </row>
    <row r="1163" spans="1:9">
      <c r="A1163">
        <v>2025</v>
      </c>
      <c r="B1163" t="s">
        <v>21</v>
      </c>
      <c r="C1163" t="s">
        <v>8</v>
      </c>
      <c r="D1163" t="str">
        <f>VLOOKUP(C1163,mapping!$B$2:$D$18,3,0)</f>
        <v>Gas</v>
      </c>
      <c r="E1163" t="s">
        <v>74</v>
      </c>
      <c r="F1163" t="s">
        <v>59</v>
      </c>
      <c r="G1163" t="s">
        <v>77</v>
      </c>
      <c r="H1163">
        <f>SUMIFS(multi_cap_new_annual_comb!F:F,multi_cap_new_annual_comb!A:A,A1163,multi_cap_new_annual_comb!B:B,B1163,multi_cap_new_annual_comb!C:C,C1163,multi_cap_new_annual_comb!E:E,"average",multi_cap_new_annual_comb!F:F,"&gt;0")*SUMIFS(mi_calc!D:D,mi_calc!A:A,VLOOKUP(C1163,mapping!$B$2:$C$18,2,0),mi_calc!B:B,F1163,mi_calc!C:C,"average")/1000</f>
        <v>0</v>
      </c>
      <c r="I1163">
        <f>SUMIFS(multi_cap_new_annual_comb!G:G,multi_cap_new_annual_comb!A:A,A1163,multi_cap_new_annual_comb!B:B,B1163,multi_cap_new_annual_comb!C:C,C1163,multi_cap_new_annual_comb!E:E,"average",multi_cap_new_annual_comb!G:G,"&gt;0")*SUMIFS(mi_calc!D:D,mi_calc!A:A,VLOOKUP(C1163,mapping!$B$2:$C$18,2,0),mi_calc!B:B,F1163,mi_calc!C:C,"average")/1000</f>
        <v>0</v>
      </c>
    </row>
    <row r="1164" spans="1:9">
      <c r="A1164">
        <v>2025</v>
      </c>
      <c r="B1164" t="s">
        <v>21</v>
      </c>
      <c r="C1164" t="s">
        <v>8</v>
      </c>
      <c r="D1164" t="str">
        <f>VLOOKUP(C1164,mapping!$B$2:$D$18,3,0)</f>
        <v>Gas</v>
      </c>
      <c r="E1164" t="s">
        <v>74</v>
      </c>
      <c r="F1164" t="s">
        <v>55</v>
      </c>
      <c r="G1164" t="s">
        <v>77</v>
      </c>
      <c r="H1164">
        <f>SUMIFS(multi_cap_new_annual_comb!F:F,multi_cap_new_annual_comb!A:A,A1164,multi_cap_new_annual_comb!B:B,B1164,multi_cap_new_annual_comb!C:C,C1164,multi_cap_new_annual_comb!E:E,"average",multi_cap_new_annual_comb!F:F,"&gt;0")*SUMIFS(mi_calc!D:D,mi_calc!A:A,VLOOKUP(C1164,mapping!$B$2:$C$18,2,0),mi_calc!B:B,F1164,mi_calc!C:C,"average")/1000</f>
        <v>0.10980724435613659</v>
      </c>
      <c r="I1164">
        <f>SUMIFS(multi_cap_new_annual_comb!G:G,multi_cap_new_annual_comb!A:A,A1164,multi_cap_new_annual_comb!B:B,B1164,multi_cap_new_annual_comb!C:C,C1164,multi_cap_new_annual_comb!E:E,"average",multi_cap_new_annual_comb!G:G,"&gt;0")*SUMIFS(mi_calc!D:D,mi_calc!A:A,VLOOKUP(C1164,mapping!$B$2:$C$18,2,0),mi_calc!B:B,F1164,mi_calc!C:C,"average")/1000</f>
        <v>0.11956484565053727</v>
      </c>
    </row>
    <row r="1165" spans="1:9">
      <c r="A1165">
        <v>2025</v>
      </c>
      <c r="B1165" t="s">
        <v>21</v>
      </c>
      <c r="C1165" t="s">
        <v>8</v>
      </c>
      <c r="D1165" t="str">
        <f>VLOOKUP(C1165,mapping!$B$2:$D$18,3,0)</f>
        <v>Gas</v>
      </c>
      <c r="E1165" t="s">
        <v>74</v>
      </c>
      <c r="F1165" t="s">
        <v>47</v>
      </c>
      <c r="G1165" t="s">
        <v>77</v>
      </c>
      <c r="H1165">
        <f>SUMIFS(multi_cap_new_annual_comb!F:F,multi_cap_new_annual_comb!A:A,A1165,multi_cap_new_annual_comb!B:B,B1165,multi_cap_new_annual_comb!C:C,C1165,multi_cap_new_annual_comb!E:E,"average",multi_cap_new_annual_comb!F:F,"&gt;0")*SUMIFS(mi_calc!D:D,mi_calc!A:A,VLOOKUP(C1165,mapping!$B$2:$C$18,2,0),mi_calc!B:B,F1165,mi_calc!C:C,"average")/1000</f>
        <v>0</v>
      </c>
      <c r="I1165">
        <f>SUMIFS(multi_cap_new_annual_comb!G:G,multi_cap_new_annual_comb!A:A,A1165,multi_cap_new_annual_comb!B:B,B1165,multi_cap_new_annual_comb!C:C,C1165,multi_cap_new_annual_comb!E:E,"average",multi_cap_new_annual_comb!G:G,"&gt;0")*SUMIFS(mi_calc!D:D,mi_calc!A:A,VLOOKUP(C1165,mapping!$B$2:$C$18,2,0),mi_calc!B:B,F1165,mi_calc!C:C,"average")/1000</f>
        <v>0</v>
      </c>
    </row>
    <row r="1166" spans="1:9">
      <c r="A1166">
        <v>2025</v>
      </c>
      <c r="B1166" t="s">
        <v>21</v>
      </c>
      <c r="C1166" t="s">
        <v>8</v>
      </c>
      <c r="D1166" t="str">
        <f>VLOOKUP(C1166,mapping!$B$2:$D$18,3,0)</f>
        <v>Gas</v>
      </c>
      <c r="E1166" t="s">
        <v>74</v>
      </c>
      <c r="F1166" t="s">
        <v>60</v>
      </c>
      <c r="G1166" t="s">
        <v>77</v>
      </c>
      <c r="H1166">
        <f>SUMIFS(multi_cap_new_annual_comb!F:F,multi_cap_new_annual_comb!A:A,A1166,multi_cap_new_annual_comb!B:B,B1166,multi_cap_new_annual_comb!C:C,C1166,multi_cap_new_annual_comb!E:E,"average",multi_cap_new_annual_comb!F:F,"&gt;0")*SUMIFS(mi_calc!D:D,mi_calc!A:A,VLOOKUP(C1166,mapping!$B$2:$C$18,2,0),mi_calc!B:B,F1166,mi_calc!C:C,"average")/1000</f>
        <v>0</v>
      </c>
      <c r="I1166">
        <f>SUMIFS(multi_cap_new_annual_comb!G:G,multi_cap_new_annual_comb!A:A,A1166,multi_cap_new_annual_comb!B:B,B1166,multi_cap_new_annual_comb!C:C,C1166,multi_cap_new_annual_comb!E:E,"average",multi_cap_new_annual_comb!G:G,"&gt;0")*SUMIFS(mi_calc!D:D,mi_calc!A:A,VLOOKUP(C1166,mapping!$B$2:$C$18,2,0),mi_calc!B:B,F1166,mi_calc!C:C,"average")/1000</f>
        <v>0</v>
      </c>
    </row>
    <row r="1167" spans="1:9">
      <c r="A1167">
        <v>2025</v>
      </c>
      <c r="B1167" t="s">
        <v>21</v>
      </c>
      <c r="C1167" t="s">
        <v>8</v>
      </c>
      <c r="D1167" t="str">
        <f>VLOOKUP(C1167,mapping!$B$2:$D$18,3,0)</f>
        <v>Gas</v>
      </c>
      <c r="E1167" t="s">
        <v>74</v>
      </c>
      <c r="F1167" t="s">
        <v>48</v>
      </c>
      <c r="G1167" t="s">
        <v>77</v>
      </c>
      <c r="H1167">
        <f>SUMIFS(multi_cap_new_annual_comb!F:F,multi_cap_new_annual_comb!A:A,A1167,multi_cap_new_annual_comb!B:B,B1167,multi_cap_new_annual_comb!C:C,C1167,multi_cap_new_annual_comb!E:E,"average",multi_cap_new_annual_comb!F:F,"&gt;0")*SUMIFS(mi_calc!D:D,mi_calc!A:A,VLOOKUP(C1167,mapping!$B$2:$C$18,2,0),mi_calc!B:B,F1167,mi_calc!C:C,"average")/1000</f>
        <v>7.3204829570757725E-3</v>
      </c>
      <c r="I1167">
        <f>SUMIFS(multi_cap_new_annual_comb!G:G,multi_cap_new_annual_comb!A:A,A1167,multi_cap_new_annual_comb!B:B,B1167,multi_cap_new_annual_comb!C:C,C1167,multi_cap_new_annual_comb!E:E,"average",multi_cap_new_annual_comb!G:G,"&gt;0")*SUMIFS(mi_calc!D:D,mi_calc!A:A,VLOOKUP(C1167,mapping!$B$2:$C$18,2,0),mi_calc!B:B,F1167,mi_calc!C:C,"average")/1000</f>
        <v>7.9709897100358178E-3</v>
      </c>
    </row>
    <row r="1168" spans="1:9">
      <c r="A1168">
        <v>2025</v>
      </c>
      <c r="B1168" t="s">
        <v>21</v>
      </c>
      <c r="C1168" t="s">
        <v>8</v>
      </c>
      <c r="D1168" t="str">
        <f>VLOOKUP(C1168,mapping!$B$2:$D$18,3,0)</f>
        <v>Gas</v>
      </c>
      <c r="E1168" t="s">
        <v>74</v>
      </c>
      <c r="F1168" t="s">
        <v>62</v>
      </c>
      <c r="G1168" t="s">
        <v>77</v>
      </c>
      <c r="H1168">
        <f>SUMIFS(multi_cap_new_annual_comb!F:F,multi_cap_new_annual_comb!A:A,A1168,multi_cap_new_annual_comb!B:B,B1168,multi_cap_new_annual_comb!C:C,C1168,multi_cap_new_annual_comb!E:E,"average",multi_cap_new_annual_comb!F:F,"&gt;0")*SUMIFS(mi_calc!D:D,mi_calc!A:A,VLOOKUP(C1168,mapping!$B$2:$C$18,2,0),mi_calc!B:B,F1168,mi_calc!C:C,"average")/1000</f>
        <v>0</v>
      </c>
      <c r="I1168">
        <f>SUMIFS(multi_cap_new_annual_comb!G:G,multi_cap_new_annual_comb!A:A,A1168,multi_cap_new_annual_comb!B:B,B1168,multi_cap_new_annual_comb!C:C,C1168,multi_cap_new_annual_comb!E:E,"average",multi_cap_new_annual_comb!G:G,"&gt;0")*SUMIFS(mi_calc!D:D,mi_calc!A:A,VLOOKUP(C1168,mapping!$B$2:$C$18,2,0),mi_calc!B:B,F1168,mi_calc!C:C,"average")/1000</f>
        <v>0</v>
      </c>
    </row>
    <row r="1169" spans="1:9">
      <c r="A1169">
        <v>2025</v>
      </c>
      <c r="B1169" t="s">
        <v>21</v>
      </c>
      <c r="C1169" t="s">
        <v>8</v>
      </c>
      <c r="D1169" t="str">
        <f>VLOOKUP(C1169,mapping!$B$2:$D$18,3,0)</f>
        <v>Gas</v>
      </c>
      <c r="E1169" t="s">
        <v>74</v>
      </c>
      <c r="F1169" t="s">
        <v>63</v>
      </c>
      <c r="G1169" t="s">
        <v>77</v>
      </c>
      <c r="H1169">
        <f>SUMIFS(multi_cap_new_annual_comb!F:F,multi_cap_new_annual_comb!A:A,A1169,multi_cap_new_annual_comb!B:B,B1169,multi_cap_new_annual_comb!C:C,C1169,multi_cap_new_annual_comb!E:E,"average",multi_cap_new_annual_comb!F:F,"&gt;0")*SUMIFS(mi_calc!D:D,mi_calc!A:A,VLOOKUP(C1169,mapping!$B$2:$C$18,2,0),mi_calc!B:B,F1169,mi_calc!C:C,"average")/1000</f>
        <v>0</v>
      </c>
      <c r="I1169">
        <f>SUMIFS(multi_cap_new_annual_comb!G:G,multi_cap_new_annual_comb!A:A,A1169,multi_cap_new_annual_comb!B:B,B1169,multi_cap_new_annual_comb!C:C,C1169,multi_cap_new_annual_comb!E:E,"average",multi_cap_new_annual_comb!G:G,"&gt;0")*SUMIFS(mi_calc!D:D,mi_calc!A:A,VLOOKUP(C1169,mapping!$B$2:$C$18,2,0),mi_calc!B:B,F1169,mi_calc!C:C,"average")/1000</f>
        <v>0</v>
      </c>
    </row>
    <row r="1170" spans="1:9">
      <c r="A1170">
        <v>2025</v>
      </c>
      <c r="B1170" t="s">
        <v>21</v>
      </c>
      <c r="C1170" t="s">
        <v>8</v>
      </c>
      <c r="D1170" t="str">
        <f>VLOOKUP(C1170,mapping!$B$2:$D$18,3,0)</f>
        <v>Gas</v>
      </c>
      <c r="E1170" t="s">
        <v>74</v>
      </c>
      <c r="F1170" t="s">
        <v>45</v>
      </c>
      <c r="G1170" t="s">
        <v>77</v>
      </c>
      <c r="H1170">
        <f>SUMIFS(multi_cap_new_annual_comb!F:F,multi_cap_new_annual_comb!A:A,A1170,multi_cap_new_annual_comb!B:B,B1170,multi_cap_new_annual_comb!C:C,C1170,multi_cap_new_annual_comb!E:E,"average",multi_cap_new_annual_comb!F:F,"&gt;0")*SUMIFS(mi_calc!D:D,mi_calc!A:A,VLOOKUP(C1170,mapping!$B$2:$C$18,2,0),mi_calc!B:B,F1170,mi_calc!C:C,"average")/1000</f>
        <v>0</v>
      </c>
      <c r="I1170">
        <f>SUMIFS(multi_cap_new_annual_comb!G:G,multi_cap_new_annual_comb!A:A,A1170,multi_cap_new_annual_comb!B:B,B1170,multi_cap_new_annual_comb!C:C,C1170,multi_cap_new_annual_comb!E:E,"average",multi_cap_new_annual_comb!G:G,"&gt;0")*SUMIFS(mi_calc!D:D,mi_calc!A:A,VLOOKUP(C1170,mapping!$B$2:$C$18,2,0),mi_calc!B:B,F1170,mi_calc!C:C,"average")/1000</f>
        <v>0</v>
      </c>
    </row>
    <row r="1171" spans="1:9">
      <c r="A1171">
        <v>2025</v>
      </c>
      <c r="B1171" t="s">
        <v>21</v>
      </c>
      <c r="C1171" t="s">
        <v>8</v>
      </c>
      <c r="D1171" t="str">
        <f>VLOOKUP(C1171,mapping!$B$2:$D$18,3,0)</f>
        <v>Gas</v>
      </c>
      <c r="E1171" t="s">
        <v>74</v>
      </c>
      <c r="F1171" t="s">
        <v>58</v>
      </c>
      <c r="G1171" t="s">
        <v>77</v>
      </c>
      <c r="H1171">
        <f>SUMIFS(multi_cap_new_annual_comb!F:F,multi_cap_new_annual_comb!A:A,A1171,multi_cap_new_annual_comb!B:B,B1171,multi_cap_new_annual_comb!C:C,C1171,multi_cap_new_annual_comb!E:E,"average",multi_cap_new_annual_comb!F:F,"&gt;0")*SUMIFS(mi_calc!D:D,mi_calc!A:A,VLOOKUP(C1171,mapping!$B$2:$C$18,2,0),mi_calc!B:B,F1171,mi_calc!C:C,"average")/1000</f>
        <v>0</v>
      </c>
      <c r="I1171">
        <f>SUMIFS(multi_cap_new_annual_comb!G:G,multi_cap_new_annual_comb!A:A,A1171,multi_cap_new_annual_comb!B:B,B1171,multi_cap_new_annual_comb!C:C,C1171,multi_cap_new_annual_comb!E:E,"average",multi_cap_new_annual_comb!G:G,"&gt;0")*SUMIFS(mi_calc!D:D,mi_calc!A:A,VLOOKUP(C1171,mapping!$B$2:$C$18,2,0),mi_calc!B:B,F1171,mi_calc!C:C,"average")/1000</f>
        <v>0</v>
      </c>
    </row>
    <row r="1172" spans="1:9">
      <c r="A1172">
        <v>2025</v>
      </c>
      <c r="B1172" t="s">
        <v>21</v>
      </c>
      <c r="C1172" t="s">
        <v>8</v>
      </c>
      <c r="D1172" t="str">
        <f>VLOOKUP(C1172,mapping!$B$2:$D$18,3,0)</f>
        <v>Gas</v>
      </c>
      <c r="E1172" t="s">
        <v>74</v>
      </c>
      <c r="F1172" t="s">
        <v>53</v>
      </c>
      <c r="G1172" t="s">
        <v>77</v>
      </c>
      <c r="H1172">
        <f>SUMIFS(multi_cap_new_annual_comb!F:F,multi_cap_new_annual_comb!A:A,A1172,multi_cap_new_annual_comb!B:B,B1172,multi_cap_new_annual_comb!C:C,C1172,multi_cap_new_annual_comb!E:E,"average",multi_cap_new_annual_comb!F:F,"&gt;0")*SUMIFS(mi_calc!D:D,mi_calc!A:A,VLOOKUP(C1172,mapping!$B$2:$C$18,2,0),mi_calc!B:B,F1172,mi_calc!C:C,"average")/1000</f>
        <v>47.597653971683279</v>
      </c>
      <c r="I1172">
        <f>SUMIFS(multi_cap_new_annual_comb!G:G,multi_cap_new_annual_comb!A:A,A1172,multi_cap_new_annual_comb!B:B,B1172,multi_cap_new_annual_comb!C:C,C1172,multi_cap_new_annual_comb!E:E,"average",multi_cap_new_annual_comb!G:G,"&gt;0")*SUMIFS(mi_calc!D:D,mi_calc!A:A,VLOOKUP(C1172,mapping!$B$2:$C$18,2,0),mi_calc!B:B,F1172,mi_calc!C:C,"average")/1000</f>
        <v>51.827237663795813</v>
      </c>
    </row>
    <row r="1173" spans="1:9">
      <c r="A1173">
        <v>2025</v>
      </c>
      <c r="B1173" t="s">
        <v>21</v>
      </c>
      <c r="C1173" t="s">
        <v>8</v>
      </c>
      <c r="D1173" t="str">
        <f>VLOOKUP(C1173,mapping!$B$2:$D$18,3,0)</f>
        <v>Gas</v>
      </c>
      <c r="E1173" t="s">
        <v>74</v>
      </c>
      <c r="F1173" t="s">
        <v>64</v>
      </c>
      <c r="G1173" t="s">
        <v>77</v>
      </c>
      <c r="H1173">
        <f>SUMIFS(multi_cap_new_annual_comb!F:F,multi_cap_new_annual_comb!A:A,A1173,multi_cap_new_annual_comb!B:B,B1173,multi_cap_new_annual_comb!C:C,C1173,multi_cap_new_annual_comb!E:E,"average",multi_cap_new_annual_comb!F:F,"&gt;0")*SUMIFS(mi_calc!D:D,mi_calc!A:A,VLOOKUP(C1173,mapping!$B$2:$C$18,2,0),mi_calc!B:B,F1173,mi_calc!C:C,"average")/1000</f>
        <v>0</v>
      </c>
      <c r="I1173">
        <f>SUMIFS(multi_cap_new_annual_comb!G:G,multi_cap_new_annual_comb!A:A,A1173,multi_cap_new_annual_comb!B:B,B1173,multi_cap_new_annual_comb!C:C,C1173,multi_cap_new_annual_comb!E:E,"average",multi_cap_new_annual_comb!G:G,"&gt;0")*SUMIFS(mi_calc!D:D,mi_calc!A:A,VLOOKUP(C1173,mapping!$B$2:$C$18,2,0),mi_calc!B:B,F1173,mi_calc!C:C,"average")/1000</f>
        <v>0</v>
      </c>
    </row>
    <row r="1174" spans="1:9">
      <c r="A1174">
        <v>2025</v>
      </c>
      <c r="B1174" t="s">
        <v>21</v>
      </c>
      <c r="C1174" t="s">
        <v>8</v>
      </c>
      <c r="D1174" t="str">
        <f>VLOOKUP(C1174,mapping!$B$2:$D$18,3,0)</f>
        <v>Gas</v>
      </c>
      <c r="E1174" t="s">
        <v>74</v>
      </c>
      <c r="F1174" t="s">
        <v>49</v>
      </c>
      <c r="G1174" t="s">
        <v>77</v>
      </c>
      <c r="H1174">
        <f>SUMIFS(multi_cap_new_annual_comb!F:F,multi_cap_new_annual_comb!A:A,A1174,multi_cap_new_annual_comb!B:B,B1174,multi_cap_new_annual_comb!C:C,C1174,multi_cap_new_annual_comb!E:E,"average",multi_cap_new_annual_comb!F:F,"&gt;0")*SUMIFS(mi_calc!D:D,mi_calc!A:A,VLOOKUP(C1174,mapping!$B$2:$C$18,2,0),mi_calc!B:B,F1174,mi_calc!C:C,"average")/1000</f>
        <v>0</v>
      </c>
      <c r="I1174">
        <f>SUMIFS(multi_cap_new_annual_comb!G:G,multi_cap_new_annual_comb!A:A,A1174,multi_cap_new_annual_comb!B:B,B1174,multi_cap_new_annual_comb!C:C,C1174,multi_cap_new_annual_comb!E:E,"average",multi_cap_new_annual_comb!G:G,"&gt;0")*SUMIFS(mi_calc!D:D,mi_calc!A:A,VLOOKUP(C1174,mapping!$B$2:$C$18,2,0),mi_calc!B:B,F1174,mi_calc!C:C,"average")/1000</f>
        <v>0</v>
      </c>
    </row>
    <row r="1175" spans="1:9">
      <c r="A1175">
        <v>2025</v>
      </c>
      <c r="B1175" t="s">
        <v>21</v>
      </c>
      <c r="C1175" t="s">
        <v>8</v>
      </c>
      <c r="D1175" t="str">
        <f>VLOOKUP(C1175,mapping!$B$2:$D$18,3,0)</f>
        <v>Gas</v>
      </c>
      <c r="E1175" t="s">
        <v>74</v>
      </c>
      <c r="F1175" t="s">
        <v>65</v>
      </c>
      <c r="G1175" t="s">
        <v>77</v>
      </c>
      <c r="H1175">
        <f>SUMIFS(multi_cap_new_annual_comb!F:F,multi_cap_new_annual_comb!A:A,A1175,multi_cap_new_annual_comb!B:B,B1175,multi_cap_new_annual_comb!C:C,C1175,multi_cap_new_annual_comb!E:E,"average",multi_cap_new_annual_comb!F:F,"&gt;0")*SUMIFS(mi_calc!D:D,mi_calc!A:A,VLOOKUP(C1175,mapping!$B$2:$C$18,2,0),mi_calc!B:B,F1175,mi_calc!C:C,"average")/1000</f>
        <v>0</v>
      </c>
      <c r="I1175">
        <f>SUMIFS(multi_cap_new_annual_comb!G:G,multi_cap_new_annual_comb!A:A,A1175,multi_cap_new_annual_comb!B:B,B1175,multi_cap_new_annual_comb!C:C,C1175,multi_cap_new_annual_comb!E:E,"average",multi_cap_new_annual_comb!G:G,"&gt;0")*SUMIFS(mi_calc!D:D,mi_calc!A:A,VLOOKUP(C1175,mapping!$B$2:$C$18,2,0),mi_calc!B:B,F1175,mi_calc!C:C,"average")/1000</f>
        <v>0</v>
      </c>
    </row>
    <row r="1176" spans="1:9">
      <c r="A1176">
        <v>2025</v>
      </c>
      <c r="B1176" t="s">
        <v>21</v>
      </c>
      <c r="C1176" t="s">
        <v>8</v>
      </c>
      <c r="D1176" t="str">
        <f>VLOOKUP(C1176,mapping!$B$2:$D$18,3,0)</f>
        <v>Gas</v>
      </c>
      <c r="E1176" t="s">
        <v>74</v>
      </c>
      <c r="F1176" t="s">
        <v>68</v>
      </c>
      <c r="G1176" t="s">
        <v>77</v>
      </c>
      <c r="H1176">
        <f>SUMIFS(multi_cap_new_annual_comb!F:F,multi_cap_new_annual_comb!A:A,A1176,multi_cap_new_annual_comb!B:B,B1176,multi_cap_new_annual_comb!C:C,C1176,multi_cap_new_annual_comb!E:E,"average",multi_cap_new_annual_comb!F:F,"&gt;0")*SUMIFS(mi_calc!D:D,mi_calc!A:A,VLOOKUP(C1176,mapping!$B$2:$C$18,2,0),mi_calc!B:B,F1176,mi_calc!C:C,"average")/1000</f>
        <v>0</v>
      </c>
      <c r="I1176">
        <f>SUMIFS(multi_cap_new_annual_comb!G:G,multi_cap_new_annual_comb!A:A,A1176,multi_cap_new_annual_comb!B:B,B1176,multi_cap_new_annual_comb!C:C,C1176,multi_cap_new_annual_comb!E:E,"average",multi_cap_new_annual_comb!G:G,"&gt;0")*SUMIFS(mi_calc!D:D,mi_calc!A:A,VLOOKUP(C1176,mapping!$B$2:$C$18,2,0),mi_calc!B:B,F1176,mi_calc!C:C,"average")/1000</f>
        <v>0</v>
      </c>
    </row>
    <row r="1177" spans="1:9">
      <c r="A1177">
        <v>2025</v>
      </c>
      <c r="B1177" t="s">
        <v>21</v>
      </c>
      <c r="C1177" t="s">
        <v>8</v>
      </c>
      <c r="D1177" t="str">
        <f>VLOOKUP(C1177,mapping!$B$2:$D$18,3,0)</f>
        <v>Gas</v>
      </c>
      <c r="E1177" t="s">
        <v>74</v>
      </c>
      <c r="F1177" t="s">
        <v>57</v>
      </c>
      <c r="G1177" t="s">
        <v>77</v>
      </c>
      <c r="H1177">
        <f>SUMIFS(multi_cap_new_annual_comb!F:F,multi_cap_new_annual_comb!A:A,A1177,multi_cap_new_annual_comb!B:B,B1177,multi_cap_new_annual_comb!C:C,C1177,multi_cap_new_annual_comb!E:E,"average",multi_cap_new_annual_comb!F:F,"&gt;0")*SUMIFS(mi_calc!D:D,mi_calc!A:A,VLOOKUP(C1177,mapping!$B$2:$C$18,2,0),mi_calc!B:B,F1177,mi_calc!C:C,"average")/1000</f>
        <v>0</v>
      </c>
      <c r="I1177">
        <f>SUMIFS(multi_cap_new_annual_comb!G:G,multi_cap_new_annual_comb!A:A,A1177,multi_cap_new_annual_comb!B:B,B1177,multi_cap_new_annual_comb!C:C,C1177,multi_cap_new_annual_comb!E:E,"average",multi_cap_new_annual_comb!G:G,"&gt;0")*SUMIFS(mi_calc!D:D,mi_calc!A:A,VLOOKUP(C1177,mapping!$B$2:$C$18,2,0),mi_calc!B:B,F1177,mi_calc!C:C,"average")/1000</f>
        <v>0</v>
      </c>
    </row>
    <row r="1178" spans="1:9">
      <c r="A1178">
        <v>2025</v>
      </c>
      <c r="B1178" t="s">
        <v>33</v>
      </c>
      <c r="C1178" t="s">
        <v>8</v>
      </c>
      <c r="D1178" t="str">
        <f>VLOOKUP(C1178,mapping!$B$2:$D$18,3,0)</f>
        <v>Gas</v>
      </c>
      <c r="E1178" t="s">
        <v>74</v>
      </c>
      <c r="F1178" t="s">
        <v>51</v>
      </c>
      <c r="G1178" t="s">
        <v>77</v>
      </c>
      <c r="H1178">
        <f>SUMIFS(multi_cap_new_annual_comb!F:F,multi_cap_new_annual_comb!A:A,A1178,multi_cap_new_annual_comb!B:B,B1178,multi_cap_new_annual_comb!C:C,C1178,multi_cap_new_annual_comb!E:E,"average",multi_cap_new_annual_comb!F:F,"&gt;0")*SUMIFS(mi_calc!D:D,mi_calc!A:A,VLOOKUP(C1178,mapping!$B$2:$C$18,2,0),mi_calc!B:B,F1178,mi_calc!C:C,"average")/1000</f>
        <v>3.3121700398693913E-3</v>
      </c>
      <c r="I1178">
        <f>SUMIFS(multi_cap_new_annual_comb!G:G,multi_cap_new_annual_comb!A:A,A1178,multi_cap_new_annual_comb!B:B,B1178,multi_cap_new_annual_comb!C:C,C1178,multi_cap_new_annual_comb!E:E,"average",multi_cap_new_annual_comb!G:G,"&gt;0")*SUMIFS(mi_calc!D:D,mi_calc!A:A,VLOOKUP(C1178,mapping!$B$2:$C$18,2,0),mi_calc!B:B,F1178,mi_calc!C:C,"average")/1000</f>
        <v>1.0504246896426589E-2</v>
      </c>
    </row>
    <row r="1179" spans="1:9">
      <c r="A1179">
        <v>2025</v>
      </c>
      <c r="B1179" t="s">
        <v>33</v>
      </c>
      <c r="C1179" t="s">
        <v>8</v>
      </c>
      <c r="D1179" t="str">
        <f>VLOOKUP(C1179,mapping!$B$2:$D$18,3,0)</f>
        <v>Gas</v>
      </c>
      <c r="E1179" t="s">
        <v>74</v>
      </c>
      <c r="F1179" t="s">
        <v>66</v>
      </c>
      <c r="G1179" t="s">
        <v>77</v>
      </c>
      <c r="H1179">
        <f>SUMIFS(multi_cap_new_annual_comb!F:F,multi_cap_new_annual_comb!A:A,A1179,multi_cap_new_annual_comb!B:B,B1179,multi_cap_new_annual_comb!C:C,C1179,multi_cap_new_annual_comb!E:E,"average",multi_cap_new_annual_comb!F:F,"&gt;0")*SUMIFS(mi_calc!D:D,mi_calc!A:A,VLOOKUP(C1179,mapping!$B$2:$C$18,2,0),mi_calc!B:B,F1179,mi_calc!C:C,"average")/1000</f>
        <v>0</v>
      </c>
      <c r="I1179">
        <f>SUMIFS(multi_cap_new_annual_comb!G:G,multi_cap_new_annual_comb!A:A,A1179,multi_cap_new_annual_comb!B:B,B1179,multi_cap_new_annual_comb!C:C,C1179,multi_cap_new_annual_comb!E:E,"average",multi_cap_new_annual_comb!G:G,"&gt;0")*SUMIFS(mi_calc!D:D,mi_calc!A:A,VLOOKUP(C1179,mapping!$B$2:$C$18,2,0),mi_calc!B:B,F1179,mi_calc!C:C,"average")/1000</f>
        <v>0</v>
      </c>
    </row>
    <row r="1180" spans="1:9">
      <c r="A1180">
        <v>2025</v>
      </c>
      <c r="B1180" t="s">
        <v>33</v>
      </c>
      <c r="C1180" t="s">
        <v>8</v>
      </c>
      <c r="D1180" t="str">
        <f>VLOOKUP(C1180,mapping!$B$2:$D$18,3,0)</f>
        <v>Gas</v>
      </c>
      <c r="E1180" t="s">
        <v>74</v>
      </c>
      <c r="F1180" t="s">
        <v>54</v>
      </c>
      <c r="G1180" t="s">
        <v>77</v>
      </c>
      <c r="H1180">
        <f>SUMIFS(multi_cap_new_annual_comb!F:F,multi_cap_new_annual_comb!A:A,A1180,multi_cap_new_annual_comb!B:B,B1180,multi_cap_new_annual_comb!C:C,C1180,multi_cap_new_annual_comb!E:E,"average",multi_cap_new_annual_comb!F:F,"&gt;0")*SUMIFS(mi_calc!D:D,mi_calc!A:A,VLOOKUP(C1180,mapping!$B$2:$C$18,2,0),mi_calc!B:B,F1180,mi_calc!C:C,"average")/1000</f>
        <v>0.24751984079051603</v>
      </c>
      <c r="I1180">
        <f>SUMIFS(multi_cap_new_annual_comb!G:G,multi_cap_new_annual_comb!A:A,A1180,multi_cap_new_annual_comb!B:B,B1180,multi_cap_new_annual_comb!C:C,C1180,multi_cap_new_annual_comb!E:E,"average",multi_cap_new_annual_comb!G:G,"&gt;0")*SUMIFS(mi_calc!D:D,mi_calc!A:A,VLOOKUP(C1180,mapping!$B$2:$C$18,2,0),mi_calc!B:B,F1180,mi_calc!C:C,"average")/1000</f>
        <v>0.78498672717005435</v>
      </c>
    </row>
    <row r="1181" spans="1:9">
      <c r="A1181">
        <v>2025</v>
      </c>
      <c r="B1181" t="s">
        <v>33</v>
      </c>
      <c r="C1181" t="s">
        <v>8</v>
      </c>
      <c r="D1181" t="str">
        <f>VLOOKUP(C1181,mapping!$B$2:$D$18,3,0)</f>
        <v>Gas</v>
      </c>
      <c r="E1181" t="s">
        <v>74</v>
      </c>
      <c r="F1181" t="s">
        <v>46</v>
      </c>
      <c r="G1181" t="s">
        <v>77</v>
      </c>
      <c r="H1181">
        <f>SUMIFS(multi_cap_new_annual_comb!F:F,multi_cap_new_annual_comb!A:A,A1181,multi_cap_new_annual_comb!B:B,B1181,multi_cap_new_annual_comb!C:C,C1181,multi_cap_new_annual_comb!E:E,"average",multi_cap_new_annual_comb!F:F,"&gt;0")*SUMIFS(mi_calc!D:D,mi_calc!A:A,VLOOKUP(C1181,mapping!$B$2:$C$18,2,0),mi_calc!B:B,F1181,mi_calc!C:C,"average")/1000</f>
        <v>0</v>
      </c>
      <c r="I1181">
        <f>SUMIFS(multi_cap_new_annual_comb!G:G,multi_cap_new_annual_comb!A:A,A1181,multi_cap_new_annual_comb!B:B,B1181,multi_cap_new_annual_comb!C:C,C1181,multi_cap_new_annual_comb!E:E,"average",multi_cap_new_annual_comb!G:G,"&gt;0")*SUMIFS(mi_calc!D:D,mi_calc!A:A,VLOOKUP(C1181,mapping!$B$2:$C$18,2,0),mi_calc!B:B,F1181,mi_calc!C:C,"average")/1000</f>
        <v>0</v>
      </c>
    </row>
    <row r="1182" spans="1:9">
      <c r="A1182">
        <v>2025</v>
      </c>
      <c r="B1182" t="s">
        <v>33</v>
      </c>
      <c r="C1182" t="s">
        <v>8</v>
      </c>
      <c r="D1182" t="str">
        <f>VLOOKUP(C1182,mapping!$B$2:$D$18,3,0)</f>
        <v>Gas</v>
      </c>
      <c r="E1182" t="s">
        <v>74</v>
      </c>
      <c r="F1182" t="s">
        <v>50</v>
      </c>
      <c r="G1182" t="s">
        <v>77</v>
      </c>
      <c r="H1182">
        <f>SUMIFS(multi_cap_new_annual_comb!F:F,multi_cap_new_annual_comb!A:A,A1182,multi_cap_new_annual_comb!B:B,B1182,multi_cap_new_annual_comb!C:C,C1182,multi_cap_new_annual_comb!E:E,"average",multi_cap_new_annual_comb!F:F,"&gt;0")*SUMIFS(mi_calc!D:D,mi_calc!A:A,VLOOKUP(C1182,mapping!$B$2:$C$18,2,0),mi_calc!B:B,F1182,mi_calc!C:C,"average")/1000</f>
        <v>8.986359958401401E-3</v>
      </c>
      <c r="I1182">
        <f>SUMIFS(multi_cap_new_annual_comb!G:G,multi_cap_new_annual_comb!A:A,A1182,multi_cap_new_annual_comb!B:B,B1182,multi_cap_new_annual_comb!C:C,C1182,multi_cap_new_annual_comb!E:E,"average",multi_cap_new_annual_comb!G:G,"&gt;0")*SUMIFS(mi_calc!D:D,mi_calc!A:A,VLOOKUP(C1182,mapping!$B$2:$C$18,2,0),mi_calc!B:B,F1182,mi_calc!C:C,"average")/1000</f>
        <v>2.8499425623369379E-2</v>
      </c>
    </row>
    <row r="1183" spans="1:9">
      <c r="A1183">
        <v>2025</v>
      </c>
      <c r="B1183" t="s">
        <v>33</v>
      </c>
      <c r="C1183" t="s">
        <v>8</v>
      </c>
      <c r="D1183" t="str">
        <f>VLOOKUP(C1183,mapping!$B$2:$D$18,3,0)</f>
        <v>Gas</v>
      </c>
      <c r="E1183" t="s">
        <v>74</v>
      </c>
      <c r="F1183" t="s">
        <v>61</v>
      </c>
      <c r="G1183" t="s">
        <v>77</v>
      </c>
      <c r="H1183">
        <f>SUMIFS(multi_cap_new_annual_comb!F:F,multi_cap_new_annual_comb!A:A,A1183,multi_cap_new_annual_comb!B:B,B1183,multi_cap_new_annual_comb!C:C,C1183,multi_cap_new_annual_comb!E:E,"average",multi_cap_new_annual_comb!F:F,"&gt;0")*SUMIFS(mi_calc!D:D,mi_calc!A:A,VLOOKUP(C1183,mapping!$B$2:$C$18,2,0),mi_calc!B:B,F1183,mi_calc!C:C,"average")/1000</f>
        <v>0</v>
      </c>
      <c r="I1183">
        <f>SUMIFS(multi_cap_new_annual_comb!G:G,multi_cap_new_annual_comb!A:A,A1183,multi_cap_new_annual_comb!B:B,B1183,multi_cap_new_annual_comb!C:C,C1183,multi_cap_new_annual_comb!E:E,"average",multi_cap_new_annual_comb!G:G,"&gt;0")*SUMIFS(mi_calc!D:D,mi_calc!A:A,VLOOKUP(C1183,mapping!$B$2:$C$18,2,0),mi_calc!B:B,F1183,mi_calc!C:C,"average")/1000</f>
        <v>0</v>
      </c>
    </row>
    <row r="1184" spans="1:9">
      <c r="A1184">
        <v>2025</v>
      </c>
      <c r="B1184" t="s">
        <v>33</v>
      </c>
      <c r="C1184" t="s">
        <v>8</v>
      </c>
      <c r="D1184" t="str">
        <f>VLOOKUP(C1184,mapping!$B$2:$D$18,3,0)</f>
        <v>Gas</v>
      </c>
      <c r="E1184" t="s">
        <v>74</v>
      </c>
      <c r="F1184" t="s">
        <v>67</v>
      </c>
      <c r="G1184" t="s">
        <v>77</v>
      </c>
      <c r="H1184">
        <f>SUMIFS(multi_cap_new_annual_comb!F:F,multi_cap_new_annual_comb!A:A,A1184,multi_cap_new_annual_comb!B:B,B1184,multi_cap_new_annual_comb!C:C,C1184,multi_cap_new_annual_comb!E:E,"average",multi_cap_new_annual_comb!F:F,"&gt;0")*SUMIFS(mi_calc!D:D,mi_calc!A:A,VLOOKUP(C1184,mapping!$B$2:$C$18,2,0),mi_calc!B:B,F1184,mi_calc!C:C,"average")/1000</f>
        <v>0</v>
      </c>
      <c r="I1184">
        <f>SUMIFS(multi_cap_new_annual_comb!G:G,multi_cap_new_annual_comb!A:A,A1184,multi_cap_new_annual_comb!B:B,B1184,multi_cap_new_annual_comb!C:C,C1184,multi_cap_new_annual_comb!E:E,"average",multi_cap_new_annual_comb!G:G,"&gt;0")*SUMIFS(mi_calc!D:D,mi_calc!A:A,VLOOKUP(C1184,mapping!$B$2:$C$18,2,0),mi_calc!B:B,F1184,mi_calc!C:C,"average")/1000</f>
        <v>0</v>
      </c>
    </row>
    <row r="1185" spans="1:9">
      <c r="A1185">
        <v>2025</v>
      </c>
      <c r="B1185" t="s">
        <v>33</v>
      </c>
      <c r="C1185" t="s">
        <v>8</v>
      </c>
      <c r="D1185" t="str">
        <f>VLOOKUP(C1185,mapping!$B$2:$D$18,3,0)</f>
        <v>Gas</v>
      </c>
      <c r="E1185" t="s">
        <v>74</v>
      </c>
      <c r="F1185" t="s">
        <v>52</v>
      </c>
      <c r="G1185" t="s">
        <v>77</v>
      </c>
      <c r="H1185">
        <f>SUMIFS(multi_cap_new_annual_comb!F:F,multi_cap_new_annual_comb!A:A,A1185,multi_cap_new_annual_comb!B:B,B1185,multi_cap_new_annual_comb!C:C,C1185,multi_cap_new_annual_comb!E:E,"average",multi_cap_new_annual_comb!F:F,"&gt;0")*SUMIFS(mi_calc!D:D,mi_calc!A:A,VLOOKUP(C1185,mapping!$B$2:$C$18,2,0),mi_calc!B:B,F1185,mi_calc!C:C,"average")/1000</f>
        <v>0</v>
      </c>
      <c r="I1185">
        <f>SUMIFS(multi_cap_new_annual_comb!G:G,multi_cap_new_annual_comb!A:A,A1185,multi_cap_new_annual_comb!B:B,B1185,multi_cap_new_annual_comb!C:C,C1185,multi_cap_new_annual_comb!E:E,"average",multi_cap_new_annual_comb!G:G,"&gt;0")*SUMIFS(mi_calc!D:D,mi_calc!A:A,VLOOKUP(C1185,mapping!$B$2:$C$18,2,0),mi_calc!B:B,F1185,mi_calc!C:C,"average")/1000</f>
        <v>0</v>
      </c>
    </row>
    <row r="1186" spans="1:9">
      <c r="A1186">
        <v>2025</v>
      </c>
      <c r="B1186" t="s">
        <v>33</v>
      </c>
      <c r="C1186" t="s">
        <v>8</v>
      </c>
      <c r="D1186" t="str">
        <f>VLOOKUP(C1186,mapping!$B$2:$D$18,3,0)</f>
        <v>Gas</v>
      </c>
      <c r="E1186" t="s">
        <v>74</v>
      </c>
      <c r="F1186" t="s">
        <v>56</v>
      </c>
      <c r="G1186" t="s">
        <v>77</v>
      </c>
      <c r="H1186">
        <f>SUMIFS(multi_cap_new_annual_comb!F:F,multi_cap_new_annual_comb!A:A,A1186,multi_cap_new_annual_comb!B:B,B1186,multi_cap_new_annual_comb!C:C,C1186,multi_cap_new_annual_comb!E:E,"average",multi_cap_new_annual_comb!F:F,"&gt;0")*SUMIFS(mi_calc!D:D,mi_calc!A:A,VLOOKUP(C1186,mapping!$B$2:$C$18,2,0),mi_calc!B:B,F1186,mi_calc!C:C,"average")/1000</f>
        <v>0</v>
      </c>
      <c r="I1186">
        <f>SUMIFS(multi_cap_new_annual_comb!G:G,multi_cap_new_annual_comb!A:A,A1186,multi_cap_new_annual_comb!B:B,B1186,multi_cap_new_annual_comb!C:C,C1186,multi_cap_new_annual_comb!E:E,"average",multi_cap_new_annual_comb!G:G,"&gt;0")*SUMIFS(mi_calc!D:D,mi_calc!A:A,VLOOKUP(C1186,mapping!$B$2:$C$18,2,0),mi_calc!B:B,F1186,mi_calc!C:C,"average")/1000</f>
        <v>0</v>
      </c>
    </row>
    <row r="1187" spans="1:9">
      <c r="A1187">
        <v>2025</v>
      </c>
      <c r="B1187" t="s">
        <v>33</v>
      </c>
      <c r="C1187" t="s">
        <v>8</v>
      </c>
      <c r="D1187" t="str">
        <f>VLOOKUP(C1187,mapping!$B$2:$D$18,3,0)</f>
        <v>Gas</v>
      </c>
      <c r="E1187" t="s">
        <v>74</v>
      </c>
      <c r="F1187" t="s">
        <v>59</v>
      </c>
      <c r="G1187" t="s">
        <v>77</v>
      </c>
      <c r="H1187">
        <f>SUMIFS(multi_cap_new_annual_comb!F:F,multi_cap_new_annual_comb!A:A,A1187,multi_cap_new_annual_comb!B:B,B1187,multi_cap_new_annual_comb!C:C,C1187,multi_cap_new_annual_comb!E:E,"average",multi_cap_new_annual_comb!F:F,"&gt;0")*SUMIFS(mi_calc!D:D,mi_calc!A:A,VLOOKUP(C1187,mapping!$B$2:$C$18,2,0),mi_calc!B:B,F1187,mi_calc!C:C,"average")/1000</f>
        <v>0</v>
      </c>
      <c r="I1187">
        <f>SUMIFS(multi_cap_new_annual_comb!G:G,multi_cap_new_annual_comb!A:A,A1187,multi_cap_new_annual_comb!B:B,B1187,multi_cap_new_annual_comb!C:C,C1187,multi_cap_new_annual_comb!E:E,"average",multi_cap_new_annual_comb!G:G,"&gt;0")*SUMIFS(mi_calc!D:D,mi_calc!A:A,VLOOKUP(C1187,mapping!$B$2:$C$18,2,0),mi_calc!B:B,F1187,mi_calc!C:C,"average")/1000</f>
        <v>0</v>
      </c>
    </row>
    <row r="1188" spans="1:9">
      <c r="A1188">
        <v>2025</v>
      </c>
      <c r="B1188" t="s">
        <v>33</v>
      </c>
      <c r="C1188" t="s">
        <v>8</v>
      </c>
      <c r="D1188" t="str">
        <f>VLOOKUP(C1188,mapping!$B$2:$D$18,3,0)</f>
        <v>Gas</v>
      </c>
      <c r="E1188" t="s">
        <v>74</v>
      </c>
      <c r="F1188" t="s">
        <v>55</v>
      </c>
      <c r="G1188" t="s">
        <v>77</v>
      </c>
      <c r="H1188">
        <f>SUMIFS(multi_cap_new_annual_comb!F:F,multi_cap_new_annual_comb!A:A,A1188,multi_cap_new_annual_comb!B:B,B1188,multi_cap_new_annual_comb!C:C,C1188,multi_cap_new_annual_comb!E:E,"average",multi_cap_new_annual_comb!F:F,"&gt;0")*SUMIFS(mi_calc!D:D,mi_calc!A:A,VLOOKUP(C1188,mapping!$B$2:$C$18,2,0),mi_calc!B:B,F1188,mi_calc!C:C,"average")/1000</f>
        <v>2.2132011787145702E-3</v>
      </c>
      <c r="I1188">
        <f>SUMIFS(multi_cap_new_annual_comb!G:G,multi_cap_new_annual_comb!A:A,A1188,multi_cap_new_annual_comb!B:B,B1188,multi_cap_new_annual_comb!C:C,C1188,multi_cap_new_annual_comb!E:E,"average",multi_cap_new_annual_comb!G:G,"&gt;0")*SUMIFS(mi_calc!D:D,mi_calc!A:A,VLOOKUP(C1188,mapping!$B$2:$C$18,2,0),mi_calc!B:B,F1188,mi_calc!C:C,"average")/1000</f>
        <v>7.018966820192883E-3</v>
      </c>
    </row>
    <row r="1189" spans="1:9">
      <c r="A1189">
        <v>2025</v>
      </c>
      <c r="B1189" t="s">
        <v>33</v>
      </c>
      <c r="C1189" t="s">
        <v>8</v>
      </c>
      <c r="D1189" t="str">
        <f>VLOOKUP(C1189,mapping!$B$2:$D$18,3,0)</f>
        <v>Gas</v>
      </c>
      <c r="E1189" t="s">
        <v>74</v>
      </c>
      <c r="F1189" t="s">
        <v>47</v>
      </c>
      <c r="G1189" t="s">
        <v>77</v>
      </c>
      <c r="H1189">
        <f>SUMIFS(multi_cap_new_annual_comb!F:F,multi_cap_new_annual_comb!A:A,A1189,multi_cap_new_annual_comb!B:B,B1189,multi_cap_new_annual_comb!C:C,C1189,multi_cap_new_annual_comb!E:E,"average",multi_cap_new_annual_comb!F:F,"&gt;0")*SUMIFS(mi_calc!D:D,mi_calc!A:A,VLOOKUP(C1189,mapping!$B$2:$C$18,2,0),mi_calc!B:B,F1189,mi_calc!C:C,"average")/1000</f>
        <v>0</v>
      </c>
      <c r="I1189">
        <f>SUMIFS(multi_cap_new_annual_comb!G:G,multi_cap_new_annual_comb!A:A,A1189,multi_cap_new_annual_comb!B:B,B1189,multi_cap_new_annual_comb!C:C,C1189,multi_cap_new_annual_comb!E:E,"average",multi_cap_new_annual_comb!G:G,"&gt;0")*SUMIFS(mi_calc!D:D,mi_calc!A:A,VLOOKUP(C1189,mapping!$B$2:$C$18,2,0),mi_calc!B:B,F1189,mi_calc!C:C,"average")/1000</f>
        <v>0</v>
      </c>
    </row>
    <row r="1190" spans="1:9">
      <c r="A1190">
        <v>2025</v>
      </c>
      <c r="B1190" t="s">
        <v>33</v>
      </c>
      <c r="C1190" t="s">
        <v>8</v>
      </c>
      <c r="D1190" t="str">
        <f>VLOOKUP(C1190,mapping!$B$2:$D$18,3,0)</f>
        <v>Gas</v>
      </c>
      <c r="E1190" t="s">
        <v>74</v>
      </c>
      <c r="F1190" t="s">
        <v>60</v>
      </c>
      <c r="G1190" t="s">
        <v>77</v>
      </c>
      <c r="H1190">
        <f>SUMIFS(multi_cap_new_annual_comb!F:F,multi_cap_new_annual_comb!A:A,A1190,multi_cap_new_annual_comb!B:B,B1190,multi_cap_new_annual_comb!C:C,C1190,multi_cap_new_annual_comb!E:E,"average",multi_cap_new_annual_comb!F:F,"&gt;0")*SUMIFS(mi_calc!D:D,mi_calc!A:A,VLOOKUP(C1190,mapping!$B$2:$C$18,2,0),mi_calc!B:B,F1190,mi_calc!C:C,"average")/1000</f>
        <v>0</v>
      </c>
      <c r="I1190">
        <f>SUMIFS(multi_cap_new_annual_comb!G:G,multi_cap_new_annual_comb!A:A,A1190,multi_cap_new_annual_comb!B:B,B1190,multi_cap_new_annual_comb!C:C,C1190,multi_cap_new_annual_comb!E:E,"average",multi_cap_new_annual_comb!G:G,"&gt;0")*SUMIFS(mi_calc!D:D,mi_calc!A:A,VLOOKUP(C1190,mapping!$B$2:$C$18,2,0),mi_calc!B:B,F1190,mi_calc!C:C,"average")/1000</f>
        <v>0</v>
      </c>
    </row>
    <row r="1191" spans="1:9">
      <c r="A1191">
        <v>2025</v>
      </c>
      <c r="B1191" t="s">
        <v>33</v>
      </c>
      <c r="C1191" t="s">
        <v>8</v>
      </c>
      <c r="D1191" t="str">
        <f>VLOOKUP(C1191,mapping!$B$2:$D$18,3,0)</f>
        <v>Gas</v>
      </c>
      <c r="E1191" t="s">
        <v>74</v>
      </c>
      <c r="F1191" t="s">
        <v>48</v>
      </c>
      <c r="G1191" t="s">
        <v>77</v>
      </c>
      <c r="H1191">
        <f>SUMIFS(multi_cap_new_annual_comb!F:F,multi_cap_new_annual_comb!A:A,A1191,multi_cap_new_annual_comb!B:B,B1191,multi_cap_new_annual_comb!C:C,C1191,multi_cap_new_annual_comb!E:E,"average",multi_cap_new_annual_comb!F:F,"&gt;0")*SUMIFS(mi_calc!D:D,mi_calc!A:A,VLOOKUP(C1191,mapping!$B$2:$C$18,2,0),mi_calc!B:B,F1191,mi_calc!C:C,"average")/1000</f>
        <v>1.4754674524763799E-4</v>
      </c>
      <c r="I1191">
        <f>SUMIFS(multi_cap_new_annual_comb!G:G,multi_cap_new_annual_comb!A:A,A1191,multi_cap_new_annual_comb!B:B,B1191,multi_cap_new_annual_comb!C:C,C1191,multi_cap_new_annual_comb!E:E,"average",multi_cap_new_annual_comb!G:G,"&gt;0")*SUMIFS(mi_calc!D:D,mi_calc!A:A,VLOOKUP(C1191,mapping!$B$2:$C$18,2,0),mi_calc!B:B,F1191,mi_calc!C:C,"average")/1000</f>
        <v>4.679311213461922E-4</v>
      </c>
    </row>
    <row r="1192" spans="1:9">
      <c r="A1192">
        <v>2025</v>
      </c>
      <c r="B1192" t="s">
        <v>33</v>
      </c>
      <c r="C1192" t="s">
        <v>8</v>
      </c>
      <c r="D1192" t="str">
        <f>VLOOKUP(C1192,mapping!$B$2:$D$18,3,0)</f>
        <v>Gas</v>
      </c>
      <c r="E1192" t="s">
        <v>74</v>
      </c>
      <c r="F1192" t="s">
        <v>62</v>
      </c>
      <c r="G1192" t="s">
        <v>77</v>
      </c>
      <c r="H1192">
        <f>SUMIFS(multi_cap_new_annual_comb!F:F,multi_cap_new_annual_comb!A:A,A1192,multi_cap_new_annual_comb!B:B,B1192,multi_cap_new_annual_comb!C:C,C1192,multi_cap_new_annual_comb!E:E,"average",multi_cap_new_annual_comb!F:F,"&gt;0")*SUMIFS(mi_calc!D:D,mi_calc!A:A,VLOOKUP(C1192,mapping!$B$2:$C$18,2,0),mi_calc!B:B,F1192,mi_calc!C:C,"average")/1000</f>
        <v>0</v>
      </c>
      <c r="I1192">
        <f>SUMIFS(multi_cap_new_annual_comb!G:G,multi_cap_new_annual_comb!A:A,A1192,multi_cap_new_annual_comb!B:B,B1192,multi_cap_new_annual_comb!C:C,C1192,multi_cap_new_annual_comb!E:E,"average",multi_cap_new_annual_comb!G:G,"&gt;0")*SUMIFS(mi_calc!D:D,mi_calc!A:A,VLOOKUP(C1192,mapping!$B$2:$C$18,2,0),mi_calc!B:B,F1192,mi_calc!C:C,"average")/1000</f>
        <v>0</v>
      </c>
    </row>
    <row r="1193" spans="1:9">
      <c r="A1193">
        <v>2025</v>
      </c>
      <c r="B1193" t="s">
        <v>33</v>
      </c>
      <c r="C1193" t="s">
        <v>8</v>
      </c>
      <c r="D1193" t="str">
        <f>VLOOKUP(C1193,mapping!$B$2:$D$18,3,0)</f>
        <v>Gas</v>
      </c>
      <c r="E1193" t="s">
        <v>74</v>
      </c>
      <c r="F1193" t="s">
        <v>63</v>
      </c>
      <c r="G1193" t="s">
        <v>77</v>
      </c>
      <c r="H1193">
        <f>SUMIFS(multi_cap_new_annual_comb!F:F,multi_cap_new_annual_comb!A:A,A1193,multi_cap_new_annual_comb!B:B,B1193,multi_cap_new_annual_comb!C:C,C1193,multi_cap_new_annual_comb!E:E,"average",multi_cap_new_annual_comb!F:F,"&gt;0")*SUMIFS(mi_calc!D:D,mi_calc!A:A,VLOOKUP(C1193,mapping!$B$2:$C$18,2,0),mi_calc!B:B,F1193,mi_calc!C:C,"average")/1000</f>
        <v>0</v>
      </c>
      <c r="I1193">
        <f>SUMIFS(multi_cap_new_annual_comb!G:G,multi_cap_new_annual_comb!A:A,A1193,multi_cap_new_annual_comb!B:B,B1193,multi_cap_new_annual_comb!C:C,C1193,multi_cap_new_annual_comb!E:E,"average",multi_cap_new_annual_comb!G:G,"&gt;0")*SUMIFS(mi_calc!D:D,mi_calc!A:A,VLOOKUP(C1193,mapping!$B$2:$C$18,2,0),mi_calc!B:B,F1193,mi_calc!C:C,"average")/1000</f>
        <v>0</v>
      </c>
    </row>
    <row r="1194" spans="1:9">
      <c r="A1194">
        <v>2025</v>
      </c>
      <c r="B1194" t="s">
        <v>33</v>
      </c>
      <c r="C1194" t="s">
        <v>8</v>
      </c>
      <c r="D1194" t="str">
        <f>VLOOKUP(C1194,mapping!$B$2:$D$18,3,0)</f>
        <v>Gas</v>
      </c>
      <c r="E1194" t="s">
        <v>74</v>
      </c>
      <c r="F1194" t="s">
        <v>45</v>
      </c>
      <c r="G1194" t="s">
        <v>77</v>
      </c>
      <c r="H1194">
        <f>SUMIFS(multi_cap_new_annual_comb!F:F,multi_cap_new_annual_comb!A:A,A1194,multi_cap_new_annual_comb!B:B,B1194,multi_cap_new_annual_comb!C:C,C1194,multi_cap_new_annual_comb!E:E,"average",multi_cap_new_annual_comb!F:F,"&gt;0")*SUMIFS(mi_calc!D:D,mi_calc!A:A,VLOOKUP(C1194,mapping!$B$2:$C$18,2,0),mi_calc!B:B,F1194,mi_calc!C:C,"average")/1000</f>
        <v>0</v>
      </c>
      <c r="I1194">
        <f>SUMIFS(multi_cap_new_annual_comb!G:G,multi_cap_new_annual_comb!A:A,A1194,multi_cap_new_annual_comb!B:B,B1194,multi_cap_new_annual_comb!C:C,C1194,multi_cap_new_annual_comb!E:E,"average",multi_cap_new_annual_comb!G:G,"&gt;0")*SUMIFS(mi_calc!D:D,mi_calc!A:A,VLOOKUP(C1194,mapping!$B$2:$C$18,2,0),mi_calc!B:B,F1194,mi_calc!C:C,"average")/1000</f>
        <v>0</v>
      </c>
    </row>
    <row r="1195" spans="1:9">
      <c r="A1195">
        <v>2025</v>
      </c>
      <c r="B1195" t="s">
        <v>33</v>
      </c>
      <c r="C1195" t="s">
        <v>8</v>
      </c>
      <c r="D1195" t="str">
        <f>VLOOKUP(C1195,mapping!$B$2:$D$18,3,0)</f>
        <v>Gas</v>
      </c>
      <c r="E1195" t="s">
        <v>74</v>
      </c>
      <c r="F1195" t="s">
        <v>58</v>
      </c>
      <c r="G1195" t="s">
        <v>77</v>
      </c>
      <c r="H1195">
        <f>SUMIFS(multi_cap_new_annual_comb!F:F,multi_cap_new_annual_comb!A:A,A1195,multi_cap_new_annual_comb!B:B,B1195,multi_cap_new_annual_comb!C:C,C1195,multi_cap_new_annual_comb!E:E,"average",multi_cap_new_annual_comb!F:F,"&gt;0")*SUMIFS(mi_calc!D:D,mi_calc!A:A,VLOOKUP(C1195,mapping!$B$2:$C$18,2,0),mi_calc!B:B,F1195,mi_calc!C:C,"average")/1000</f>
        <v>0</v>
      </c>
      <c r="I1195">
        <f>SUMIFS(multi_cap_new_annual_comb!G:G,multi_cap_new_annual_comb!A:A,A1195,multi_cap_new_annual_comb!B:B,B1195,multi_cap_new_annual_comb!C:C,C1195,multi_cap_new_annual_comb!E:E,"average",multi_cap_new_annual_comb!G:G,"&gt;0")*SUMIFS(mi_calc!D:D,mi_calc!A:A,VLOOKUP(C1195,mapping!$B$2:$C$18,2,0),mi_calc!B:B,F1195,mi_calc!C:C,"average")/1000</f>
        <v>0</v>
      </c>
    </row>
    <row r="1196" spans="1:9">
      <c r="A1196">
        <v>2025</v>
      </c>
      <c r="B1196" t="s">
        <v>33</v>
      </c>
      <c r="C1196" t="s">
        <v>8</v>
      </c>
      <c r="D1196" t="str">
        <f>VLOOKUP(C1196,mapping!$B$2:$D$18,3,0)</f>
        <v>Gas</v>
      </c>
      <c r="E1196" t="s">
        <v>74</v>
      </c>
      <c r="F1196" t="s">
        <v>53</v>
      </c>
      <c r="G1196" t="s">
        <v>77</v>
      </c>
      <c r="H1196">
        <f>SUMIFS(multi_cap_new_annual_comb!F:F,multi_cap_new_annual_comb!A:A,A1196,multi_cap_new_annual_comb!B:B,B1196,multi_cap_new_annual_comb!C:C,C1196,multi_cap_new_annual_comb!E:E,"average",multi_cap_new_annual_comb!F:F,"&gt;0")*SUMIFS(mi_calc!D:D,mi_calc!A:A,VLOOKUP(C1196,mapping!$B$2:$C$18,2,0),mi_calc!B:B,F1196,mi_calc!C:C,"average")/1000</f>
        <v>0.95934639369074148</v>
      </c>
      <c r="I1196">
        <f>SUMIFS(multi_cap_new_annual_comb!G:G,multi_cap_new_annual_comb!A:A,A1196,multi_cap_new_annual_comb!B:B,B1196,multi_cap_new_annual_comb!C:C,C1196,multi_cap_new_annual_comb!E:E,"average",multi_cap_new_annual_comb!G:G,"&gt;0")*SUMIFS(mi_calc!D:D,mi_calc!A:A,VLOOKUP(C1196,mapping!$B$2:$C$18,2,0),mi_calc!B:B,F1196,mi_calc!C:C,"average")/1000</f>
        <v>3.0424800832149872</v>
      </c>
    </row>
    <row r="1197" spans="1:9">
      <c r="A1197">
        <v>2025</v>
      </c>
      <c r="B1197" t="s">
        <v>33</v>
      </c>
      <c r="C1197" t="s">
        <v>8</v>
      </c>
      <c r="D1197" t="str">
        <f>VLOOKUP(C1197,mapping!$B$2:$D$18,3,0)</f>
        <v>Gas</v>
      </c>
      <c r="E1197" t="s">
        <v>74</v>
      </c>
      <c r="F1197" t="s">
        <v>64</v>
      </c>
      <c r="G1197" t="s">
        <v>77</v>
      </c>
      <c r="H1197">
        <f>SUMIFS(multi_cap_new_annual_comb!F:F,multi_cap_new_annual_comb!A:A,A1197,multi_cap_new_annual_comb!B:B,B1197,multi_cap_new_annual_comb!C:C,C1197,multi_cap_new_annual_comb!E:E,"average",multi_cap_new_annual_comb!F:F,"&gt;0")*SUMIFS(mi_calc!D:D,mi_calc!A:A,VLOOKUP(C1197,mapping!$B$2:$C$18,2,0),mi_calc!B:B,F1197,mi_calc!C:C,"average")/1000</f>
        <v>0</v>
      </c>
      <c r="I1197">
        <f>SUMIFS(multi_cap_new_annual_comb!G:G,multi_cap_new_annual_comb!A:A,A1197,multi_cap_new_annual_comb!B:B,B1197,multi_cap_new_annual_comb!C:C,C1197,multi_cap_new_annual_comb!E:E,"average",multi_cap_new_annual_comb!G:G,"&gt;0")*SUMIFS(mi_calc!D:D,mi_calc!A:A,VLOOKUP(C1197,mapping!$B$2:$C$18,2,0),mi_calc!B:B,F1197,mi_calc!C:C,"average")/1000</f>
        <v>0</v>
      </c>
    </row>
    <row r="1198" spans="1:9">
      <c r="A1198">
        <v>2025</v>
      </c>
      <c r="B1198" t="s">
        <v>33</v>
      </c>
      <c r="C1198" t="s">
        <v>8</v>
      </c>
      <c r="D1198" t="str">
        <f>VLOOKUP(C1198,mapping!$B$2:$D$18,3,0)</f>
        <v>Gas</v>
      </c>
      <c r="E1198" t="s">
        <v>74</v>
      </c>
      <c r="F1198" t="s">
        <v>49</v>
      </c>
      <c r="G1198" t="s">
        <v>77</v>
      </c>
      <c r="H1198">
        <f>SUMIFS(multi_cap_new_annual_comb!F:F,multi_cap_new_annual_comb!A:A,A1198,multi_cap_new_annual_comb!B:B,B1198,multi_cap_new_annual_comb!C:C,C1198,multi_cap_new_annual_comb!E:E,"average",multi_cap_new_annual_comb!F:F,"&gt;0")*SUMIFS(mi_calc!D:D,mi_calc!A:A,VLOOKUP(C1198,mapping!$B$2:$C$18,2,0),mi_calc!B:B,F1198,mi_calc!C:C,"average")/1000</f>
        <v>0</v>
      </c>
      <c r="I1198">
        <f>SUMIFS(multi_cap_new_annual_comb!G:G,multi_cap_new_annual_comb!A:A,A1198,multi_cap_new_annual_comb!B:B,B1198,multi_cap_new_annual_comb!C:C,C1198,multi_cap_new_annual_comb!E:E,"average",multi_cap_new_annual_comb!G:G,"&gt;0")*SUMIFS(mi_calc!D:D,mi_calc!A:A,VLOOKUP(C1198,mapping!$B$2:$C$18,2,0),mi_calc!B:B,F1198,mi_calc!C:C,"average")/1000</f>
        <v>0</v>
      </c>
    </row>
    <row r="1199" spans="1:9">
      <c r="A1199">
        <v>2025</v>
      </c>
      <c r="B1199" t="s">
        <v>33</v>
      </c>
      <c r="C1199" t="s">
        <v>8</v>
      </c>
      <c r="D1199" t="str">
        <f>VLOOKUP(C1199,mapping!$B$2:$D$18,3,0)</f>
        <v>Gas</v>
      </c>
      <c r="E1199" t="s">
        <v>74</v>
      </c>
      <c r="F1199" t="s">
        <v>65</v>
      </c>
      <c r="G1199" t="s">
        <v>77</v>
      </c>
      <c r="H1199">
        <f>SUMIFS(multi_cap_new_annual_comb!F:F,multi_cap_new_annual_comb!A:A,A1199,multi_cap_new_annual_comb!B:B,B1199,multi_cap_new_annual_comb!C:C,C1199,multi_cap_new_annual_comb!E:E,"average",multi_cap_new_annual_comb!F:F,"&gt;0")*SUMIFS(mi_calc!D:D,mi_calc!A:A,VLOOKUP(C1199,mapping!$B$2:$C$18,2,0),mi_calc!B:B,F1199,mi_calc!C:C,"average")/1000</f>
        <v>0</v>
      </c>
      <c r="I1199">
        <f>SUMIFS(multi_cap_new_annual_comb!G:G,multi_cap_new_annual_comb!A:A,A1199,multi_cap_new_annual_comb!B:B,B1199,multi_cap_new_annual_comb!C:C,C1199,multi_cap_new_annual_comb!E:E,"average",multi_cap_new_annual_comb!G:G,"&gt;0")*SUMIFS(mi_calc!D:D,mi_calc!A:A,VLOOKUP(C1199,mapping!$B$2:$C$18,2,0),mi_calc!B:B,F1199,mi_calc!C:C,"average")/1000</f>
        <v>0</v>
      </c>
    </row>
    <row r="1200" spans="1:9">
      <c r="A1200">
        <v>2025</v>
      </c>
      <c r="B1200" t="s">
        <v>33</v>
      </c>
      <c r="C1200" t="s">
        <v>8</v>
      </c>
      <c r="D1200" t="str">
        <f>VLOOKUP(C1200,mapping!$B$2:$D$18,3,0)</f>
        <v>Gas</v>
      </c>
      <c r="E1200" t="s">
        <v>74</v>
      </c>
      <c r="F1200" t="s">
        <v>68</v>
      </c>
      <c r="G1200" t="s">
        <v>77</v>
      </c>
      <c r="H1200">
        <f>SUMIFS(multi_cap_new_annual_comb!F:F,multi_cap_new_annual_comb!A:A,A1200,multi_cap_new_annual_comb!B:B,B1200,multi_cap_new_annual_comb!C:C,C1200,multi_cap_new_annual_comb!E:E,"average",multi_cap_new_annual_comb!F:F,"&gt;0")*SUMIFS(mi_calc!D:D,mi_calc!A:A,VLOOKUP(C1200,mapping!$B$2:$C$18,2,0),mi_calc!B:B,F1200,mi_calc!C:C,"average")/1000</f>
        <v>0</v>
      </c>
      <c r="I1200">
        <f>SUMIFS(multi_cap_new_annual_comb!G:G,multi_cap_new_annual_comb!A:A,A1200,multi_cap_new_annual_comb!B:B,B1200,multi_cap_new_annual_comb!C:C,C1200,multi_cap_new_annual_comb!E:E,"average",multi_cap_new_annual_comb!G:G,"&gt;0")*SUMIFS(mi_calc!D:D,mi_calc!A:A,VLOOKUP(C1200,mapping!$B$2:$C$18,2,0),mi_calc!B:B,F1200,mi_calc!C:C,"average")/1000</f>
        <v>0</v>
      </c>
    </row>
    <row r="1201" spans="1:9">
      <c r="A1201">
        <v>2025</v>
      </c>
      <c r="B1201" t="s">
        <v>33</v>
      </c>
      <c r="C1201" t="s">
        <v>8</v>
      </c>
      <c r="D1201" t="str">
        <f>VLOOKUP(C1201,mapping!$B$2:$D$18,3,0)</f>
        <v>Gas</v>
      </c>
      <c r="E1201" t="s">
        <v>74</v>
      </c>
      <c r="F1201" t="s">
        <v>57</v>
      </c>
      <c r="G1201" t="s">
        <v>77</v>
      </c>
      <c r="H1201">
        <f>SUMIFS(multi_cap_new_annual_comb!F:F,multi_cap_new_annual_comb!A:A,A1201,multi_cap_new_annual_comb!B:B,B1201,multi_cap_new_annual_comb!C:C,C1201,multi_cap_new_annual_comb!E:E,"average",multi_cap_new_annual_comb!F:F,"&gt;0")*SUMIFS(mi_calc!D:D,mi_calc!A:A,VLOOKUP(C1201,mapping!$B$2:$C$18,2,0),mi_calc!B:B,F1201,mi_calc!C:C,"average")/1000</f>
        <v>0</v>
      </c>
      <c r="I1201">
        <f>SUMIFS(multi_cap_new_annual_comb!G:G,multi_cap_new_annual_comb!A:A,A1201,multi_cap_new_annual_comb!B:B,B1201,multi_cap_new_annual_comb!C:C,C1201,multi_cap_new_annual_comb!E:E,"average",multi_cap_new_annual_comb!G:G,"&gt;0")*SUMIFS(mi_calc!D:D,mi_calc!A:A,VLOOKUP(C1201,mapping!$B$2:$C$18,2,0),mi_calc!B:B,F1201,mi_calc!C:C,"average")/1000</f>
        <v>0</v>
      </c>
    </row>
    <row r="1202" spans="1:9">
      <c r="A1202">
        <v>2030</v>
      </c>
      <c r="B1202" t="s">
        <v>21</v>
      </c>
      <c r="C1202" t="s">
        <v>8</v>
      </c>
      <c r="D1202" t="str">
        <f>VLOOKUP(C1202,mapping!$B$2:$D$18,3,0)</f>
        <v>Gas</v>
      </c>
      <c r="E1202" t="s">
        <v>74</v>
      </c>
      <c r="F1202" t="s">
        <v>51</v>
      </c>
      <c r="G1202" t="s">
        <v>77</v>
      </c>
      <c r="H1202">
        <f>SUMIFS(multi_cap_new_annual_comb!F:F,multi_cap_new_annual_comb!A:A,A1202,multi_cap_new_annual_comb!B:B,B1202,multi_cap_new_annual_comb!C:C,C1202,multi_cap_new_annual_comb!E:E,"average",multi_cap_new_annual_comb!F:F,"&gt;0")*SUMIFS(mi_calc!D:D,mi_calc!A:A,VLOOKUP(C1202,mapping!$B$2:$C$18,2,0),mi_calc!B:B,F1202,mi_calc!C:C,"average")/1000</f>
        <v>0.19114915893483594</v>
      </c>
      <c r="I1202">
        <f>SUMIFS(multi_cap_new_annual_comb!G:G,multi_cap_new_annual_comb!A:A,A1202,multi_cap_new_annual_comb!B:B,B1202,multi_cap_new_annual_comb!C:C,C1202,multi_cap_new_annual_comb!E:E,"average",multi_cap_new_annual_comb!G:G,"&gt;0")*SUMIFS(mi_calc!D:D,mi_calc!A:A,VLOOKUP(C1202,mapping!$B$2:$C$18,2,0),mi_calc!B:B,F1202,mi_calc!C:C,"average")/1000</f>
        <v>0.1794669549023673</v>
      </c>
    </row>
    <row r="1203" spans="1:9">
      <c r="A1203">
        <v>2030</v>
      </c>
      <c r="B1203" t="s">
        <v>21</v>
      </c>
      <c r="C1203" t="s">
        <v>8</v>
      </c>
      <c r="D1203" t="str">
        <f>VLOOKUP(C1203,mapping!$B$2:$D$18,3,0)</f>
        <v>Gas</v>
      </c>
      <c r="E1203" t="s">
        <v>74</v>
      </c>
      <c r="F1203" t="s">
        <v>66</v>
      </c>
      <c r="G1203" t="s">
        <v>77</v>
      </c>
      <c r="H1203">
        <f>SUMIFS(multi_cap_new_annual_comb!F:F,multi_cap_new_annual_comb!A:A,A1203,multi_cap_new_annual_comb!B:B,B1203,multi_cap_new_annual_comb!C:C,C1203,multi_cap_new_annual_comb!E:E,"average",multi_cap_new_annual_comb!F:F,"&gt;0")*SUMIFS(mi_calc!D:D,mi_calc!A:A,VLOOKUP(C1203,mapping!$B$2:$C$18,2,0),mi_calc!B:B,F1203,mi_calc!C:C,"average")/1000</f>
        <v>0</v>
      </c>
      <c r="I1203">
        <f>SUMIFS(multi_cap_new_annual_comb!G:G,multi_cap_new_annual_comb!A:A,A1203,multi_cap_new_annual_comb!B:B,B1203,multi_cap_new_annual_comb!C:C,C1203,multi_cap_new_annual_comb!E:E,"average",multi_cap_new_annual_comb!G:G,"&gt;0")*SUMIFS(mi_calc!D:D,mi_calc!A:A,VLOOKUP(C1203,mapping!$B$2:$C$18,2,0),mi_calc!B:B,F1203,mi_calc!C:C,"average")/1000</f>
        <v>0</v>
      </c>
    </row>
    <row r="1204" spans="1:9">
      <c r="A1204">
        <v>2030</v>
      </c>
      <c r="B1204" t="s">
        <v>21</v>
      </c>
      <c r="C1204" t="s">
        <v>8</v>
      </c>
      <c r="D1204" t="str">
        <f>VLOOKUP(C1204,mapping!$B$2:$D$18,3,0)</f>
        <v>Gas</v>
      </c>
      <c r="E1204" t="s">
        <v>74</v>
      </c>
      <c r="F1204" t="s">
        <v>54</v>
      </c>
      <c r="G1204" t="s">
        <v>77</v>
      </c>
      <c r="H1204">
        <f>SUMIFS(multi_cap_new_annual_comb!F:F,multi_cap_new_annual_comb!A:A,A1204,multi_cap_new_annual_comb!B:B,B1204,multi_cap_new_annual_comb!C:C,C1204,multi_cap_new_annual_comb!E:E,"average",multi_cap_new_annual_comb!F:F,"&gt;0")*SUMIFS(mi_calc!D:D,mi_calc!A:A,VLOOKUP(C1204,mapping!$B$2:$C$18,2,0),mi_calc!B:B,F1204,mi_calc!C:C,"average")/1000</f>
        <v>14.284655925653306</v>
      </c>
      <c r="I1204">
        <f>SUMIFS(multi_cap_new_annual_comb!G:G,multi_cap_new_annual_comb!A:A,A1204,multi_cap_new_annual_comb!B:B,B1204,multi_cap_new_annual_comb!C:C,C1204,multi_cap_new_annual_comb!E:E,"average",multi_cap_new_annual_comb!G:G,"&gt;0")*SUMIFS(mi_calc!D:D,mi_calc!A:A,VLOOKUP(C1204,mapping!$B$2:$C$18,2,0),mi_calc!B:B,F1204,mi_calc!C:C,"average")/1000</f>
        <v>13.411639973153177</v>
      </c>
    </row>
    <row r="1205" spans="1:9">
      <c r="A1205">
        <v>2030</v>
      </c>
      <c r="B1205" t="s">
        <v>21</v>
      </c>
      <c r="C1205" t="s">
        <v>8</v>
      </c>
      <c r="D1205" t="str">
        <f>VLOOKUP(C1205,mapping!$B$2:$D$18,3,0)</f>
        <v>Gas</v>
      </c>
      <c r="E1205" t="s">
        <v>74</v>
      </c>
      <c r="F1205" t="s">
        <v>46</v>
      </c>
      <c r="G1205" t="s">
        <v>77</v>
      </c>
      <c r="H1205">
        <f>SUMIFS(multi_cap_new_annual_comb!F:F,multi_cap_new_annual_comb!A:A,A1205,multi_cap_new_annual_comb!B:B,B1205,multi_cap_new_annual_comb!C:C,C1205,multi_cap_new_annual_comb!E:E,"average",multi_cap_new_annual_comb!F:F,"&gt;0")*SUMIFS(mi_calc!D:D,mi_calc!A:A,VLOOKUP(C1205,mapping!$B$2:$C$18,2,0),mi_calc!B:B,F1205,mi_calc!C:C,"average")/1000</f>
        <v>0</v>
      </c>
      <c r="I1205">
        <f>SUMIFS(multi_cap_new_annual_comb!G:G,multi_cap_new_annual_comb!A:A,A1205,multi_cap_new_annual_comb!B:B,B1205,multi_cap_new_annual_comb!C:C,C1205,multi_cap_new_annual_comb!E:E,"average",multi_cap_new_annual_comb!G:G,"&gt;0")*SUMIFS(mi_calc!D:D,mi_calc!A:A,VLOOKUP(C1205,mapping!$B$2:$C$18,2,0),mi_calc!B:B,F1205,mi_calc!C:C,"average")/1000</f>
        <v>0</v>
      </c>
    </row>
    <row r="1206" spans="1:9">
      <c r="A1206">
        <v>2030</v>
      </c>
      <c r="B1206" t="s">
        <v>21</v>
      </c>
      <c r="C1206" t="s">
        <v>8</v>
      </c>
      <c r="D1206" t="str">
        <f>VLOOKUP(C1206,mapping!$B$2:$D$18,3,0)</f>
        <v>Gas</v>
      </c>
      <c r="E1206" t="s">
        <v>74</v>
      </c>
      <c r="F1206" t="s">
        <v>50</v>
      </c>
      <c r="G1206" t="s">
        <v>77</v>
      </c>
      <c r="H1206">
        <f>SUMIFS(multi_cap_new_annual_comb!F:F,multi_cap_new_annual_comb!A:A,A1206,multi_cap_new_annual_comb!B:B,B1206,multi_cap_new_annual_comb!C:C,C1206,multi_cap_new_annual_comb!E:E,"average",multi_cap_new_annual_comb!F:F,"&gt;0")*SUMIFS(mi_calc!D:D,mi_calc!A:A,VLOOKUP(C1206,mapping!$B$2:$C$18,2,0),mi_calc!B:B,F1206,mi_calc!C:C,"average")/1000</f>
        <v>0.51861321346951472</v>
      </c>
      <c r="I1206">
        <f>SUMIFS(multi_cap_new_annual_comb!G:G,multi_cap_new_annual_comb!A:A,A1206,multi_cap_new_annual_comb!B:B,B1206,multi_cap_new_annual_comb!C:C,C1206,multi_cap_new_annual_comb!E:E,"average",multi_cap_new_annual_comb!G:G,"&gt;0")*SUMIFS(mi_calc!D:D,mi_calc!A:A,VLOOKUP(C1206,mapping!$B$2:$C$18,2,0),mi_calc!B:B,F1206,mi_calc!C:C,"average")/1000</f>
        <v>0.48691783271322003</v>
      </c>
    </row>
    <row r="1207" spans="1:9">
      <c r="A1207">
        <v>2030</v>
      </c>
      <c r="B1207" t="s">
        <v>21</v>
      </c>
      <c r="C1207" t="s">
        <v>8</v>
      </c>
      <c r="D1207" t="str">
        <f>VLOOKUP(C1207,mapping!$B$2:$D$18,3,0)</f>
        <v>Gas</v>
      </c>
      <c r="E1207" t="s">
        <v>74</v>
      </c>
      <c r="F1207" t="s">
        <v>61</v>
      </c>
      <c r="G1207" t="s">
        <v>77</v>
      </c>
      <c r="H1207">
        <f>SUMIFS(multi_cap_new_annual_comb!F:F,multi_cap_new_annual_comb!A:A,A1207,multi_cap_new_annual_comb!B:B,B1207,multi_cap_new_annual_comb!C:C,C1207,multi_cap_new_annual_comb!E:E,"average",multi_cap_new_annual_comb!F:F,"&gt;0")*SUMIFS(mi_calc!D:D,mi_calc!A:A,VLOOKUP(C1207,mapping!$B$2:$C$18,2,0),mi_calc!B:B,F1207,mi_calc!C:C,"average")/1000</f>
        <v>0</v>
      </c>
      <c r="I1207">
        <f>SUMIFS(multi_cap_new_annual_comb!G:G,multi_cap_new_annual_comb!A:A,A1207,multi_cap_new_annual_comb!B:B,B1207,multi_cap_new_annual_comb!C:C,C1207,multi_cap_new_annual_comb!E:E,"average",multi_cap_new_annual_comb!G:G,"&gt;0")*SUMIFS(mi_calc!D:D,mi_calc!A:A,VLOOKUP(C1207,mapping!$B$2:$C$18,2,0),mi_calc!B:B,F1207,mi_calc!C:C,"average")/1000</f>
        <v>0</v>
      </c>
    </row>
    <row r="1208" spans="1:9">
      <c r="A1208">
        <v>2030</v>
      </c>
      <c r="B1208" t="s">
        <v>21</v>
      </c>
      <c r="C1208" t="s">
        <v>8</v>
      </c>
      <c r="D1208" t="str">
        <f>VLOOKUP(C1208,mapping!$B$2:$D$18,3,0)</f>
        <v>Gas</v>
      </c>
      <c r="E1208" t="s">
        <v>74</v>
      </c>
      <c r="F1208" t="s">
        <v>67</v>
      </c>
      <c r="G1208" t="s">
        <v>77</v>
      </c>
      <c r="H1208">
        <f>SUMIFS(multi_cap_new_annual_comb!F:F,multi_cap_new_annual_comb!A:A,A1208,multi_cap_new_annual_comb!B:B,B1208,multi_cap_new_annual_comb!C:C,C1208,multi_cap_new_annual_comb!E:E,"average",multi_cap_new_annual_comb!F:F,"&gt;0")*SUMIFS(mi_calc!D:D,mi_calc!A:A,VLOOKUP(C1208,mapping!$B$2:$C$18,2,0),mi_calc!B:B,F1208,mi_calc!C:C,"average")/1000</f>
        <v>0</v>
      </c>
      <c r="I1208">
        <f>SUMIFS(multi_cap_new_annual_comb!G:G,multi_cap_new_annual_comb!A:A,A1208,multi_cap_new_annual_comb!B:B,B1208,multi_cap_new_annual_comb!C:C,C1208,multi_cap_new_annual_comb!E:E,"average",multi_cap_new_annual_comb!G:G,"&gt;0")*SUMIFS(mi_calc!D:D,mi_calc!A:A,VLOOKUP(C1208,mapping!$B$2:$C$18,2,0),mi_calc!B:B,F1208,mi_calc!C:C,"average")/1000</f>
        <v>0</v>
      </c>
    </row>
    <row r="1209" spans="1:9">
      <c r="A1209">
        <v>2030</v>
      </c>
      <c r="B1209" t="s">
        <v>21</v>
      </c>
      <c r="C1209" t="s">
        <v>8</v>
      </c>
      <c r="D1209" t="str">
        <f>VLOOKUP(C1209,mapping!$B$2:$D$18,3,0)</f>
        <v>Gas</v>
      </c>
      <c r="E1209" t="s">
        <v>74</v>
      </c>
      <c r="F1209" t="s">
        <v>52</v>
      </c>
      <c r="G1209" t="s">
        <v>77</v>
      </c>
      <c r="H1209">
        <f>SUMIFS(multi_cap_new_annual_comb!F:F,multi_cap_new_annual_comb!A:A,A1209,multi_cap_new_annual_comb!B:B,B1209,multi_cap_new_annual_comb!C:C,C1209,multi_cap_new_annual_comb!E:E,"average",multi_cap_new_annual_comb!F:F,"&gt;0")*SUMIFS(mi_calc!D:D,mi_calc!A:A,VLOOKUP(C1209,mapping!$B$2:$C$18,2,0),mi_calc!B:B,F1209,mi_calc!C:C,"average")/1000</f>
        <v>0</v>
      </c>
      <c r="I1209">
        <f>SUMIFS(multi_cap_new_annual_comb!G:G,multi_cap_new_annual_comb!A:A,A1209,multi_cap_new_annual_comb!B:B,B1209,multi_cap_new_annual_comb!C:C,C1209,multi_cap_new_annual_comb!E:E,"average",multi_cap_new_annual_comb!G:G,"&gt;0")*SUMIFS(mi_calc!D:D,mi_calc!A:A,VLOOKUP(C1209,mapping!$B$2:$C$18,2,0),mi_calc!B:B,F1209,mi_calc!C:C,"average")/1000</f>
        <v>0</v>
      </c>
    </row>
    <row r="1210" spans="1:9">
      <c r="A1210">
        <v>2030</v>
      </c>
      <c r="B1210" t="s">
        <v>21</v>
      </c>
      <c r="C1210" t="s">
        <v>8</v>
      </c>
      <c r="D1210" t="str">
        <f>VLOOKUP(C1210,mapping!$B$2:$D$18,3,0)</f>
        <v>Gas</v>
      </c>
      <c r="E1210" t="s">
        <v>74</v>
      </c>
      <c r="F1210" t="s">
        <v>56</v>
      </c>
      <c r="G1210" t="s">
        <v>77</v>
      </c>
      <c r="H1210">
        <f>SUMIFS(multi_cap_new_annual_comb!F:F,multi_cap_new_annual_comb!A:A,A1210,multi_cap_new_annual_comb!B:B,B1210,multi_cap_new_annual_comb!C:C,C1210,multi_cap_new_annual_comb!E:E,"average",multi_cap_new_annual_comb!F:F,"&gt;0")*SUMIFS(mi_calc!D:D,mi_calc!A:A,VLOOKUP(C1210,mapping!$B$2:$C$18,2,0),mi_calc!B:B,F1210,mi_calc!C:C,"average")/1000</f>
        <v>0</v>
      </c>
      <c r="I1210">
        <f>SUMIFS(multi_cap_new_annual_comb!G:G,multi_cap_new_annual_comb!A:A,A1210,multi_cap_new_annual_comb!B:B,B1210,multi_cap_new_annual_comb!C:C,C1210,multi_cap_new_annual_comb!E:E,"average",multi_cap_new_annual_comb!G:G,"&gt;0")*SUMIFS(mi_calc!D:D,mi_calc!A:A,VLOOKUP(C1210,mapping!$B$2:$C$18,2,0),mi_calc!B:B,F1210,mi_calc!C:C,"average")/1000</f>
        <v>0</v>
      </c>
    </row>
    <row r="1211" spans="1:9">
      <c r="A1211">
        <v>2030</v>
      </c>
      <c r="B1211" t="s">
        <v>21</v>
      </c>
      <c r="C1211" t="s">
        <v>8</v>
      </c>
      <c r="D1211" t="str">
        <f>VLOOKUP(C1211,mapping!$B$2:$D$18,3,0)</f>
        <v>Gas</v>
      </c>
      <c r="E1211" t="s">
        <v>74</v>
      </c>
      <c r="F1211" t="s">
        <v>59</v>
      </c>
      <c r="G1211" t="s">
        <v>77</v>
      </c>
      <c r="H1211">
        <f>SUMIFS(multi_cap_new_annual_comb!F:F,multi_cap_new_annual_comb!A:A,A1211,multi_cap_new_annual_comb!B:B,B1211,multi_cap_new_annual_comb!C:C,C1211,multi_cap_new_annual_comb!E:E,"average",multi_cap_new_annual_comb!F:F,"&gt;0")*SUMIFS(mi_calc!D:D,mi_calc!A:A,VLOOKUP(C1211,mapping!$B$2:$C$18,2,0),mi_calc!B:B,F1211,mi_calc!C:C,"average")/1000</f>
        <v>0</v>
      </c>
      <c r="I1211">
        <f>SUMIFS(multi_cap_new_annual_comb!G:G,multi_cap_new_annual_comb!A:A,A1211,multi_cap_new_annual_comb!B:B,B1211,multi_cap_new_annual_comb!C:C,C1211,multi_cap_new_annual_comb!E:E,"average",multi_cap_new_annual_comb!G:G,"&gt;0")*SUMIFS(mi_calc!D:D,mi_calc!A:A,VLOOKUP(C1211,mapping!$B$2:$C$18,2,0),mi_calc!B:B,F1211,mi_calc!C:C,"average")/1000</f>
        <v>0</v>
      </c>
    </row>
    <row r="1212" spans="1:9">
      <c r="A1212">
        <v>2030</v>
      </c>
      <c r="B1212" t="s">
        <v>21</v>
      </c>
      <c r="C1212" t="s">
        <v>8</v>
      </c>
      <c r="D1212" t="str">
        <f>VLOOKUP(C1212,mapping!$B$2:$D$18,3,0)</f>
        <v>Gas</v>
      </c>
      <c r="E1212" t="s">
        <v>74</v>
      </c>
      <c r="F1212" t="s">
        <v>55</v>
      </c>
      <c r="G1212" t="s">
        <v>77</v>
      </c>
      <c r="H1212">
        <f>SUMIFS(multi_cap_new_annual_comb!F:F,multi_cap_new_annual_comb!A:A,A1212,multi_cap_new_annual_comb!B:B,B1212,multi_cap_new_annual_comb!C:C,C1212,multi_cap_new_annual_comb!E:E,"average",multi_cap_new_annual_comb!F:F,"&gt;0")*SUMIFS(mi_calc!D:D,mi_calc!A:A,VLOOKUP(C1212,mapping!$B$2:$C$18,2,0),mi_calc!B:B,F1212,mi_calc!C:C,"average")/1000</f>
        <v>0.1277263965232775</v>
      </c>
      <c r="I1212">
        <f>SUMIFS(multi_cap_new_annual_comb!G:G,multi_cap_new_annual_comb!A:A,A1212,multi_cap_new_annual_comb!B:B,B1212,multi_cap_new_annual_comb!C:C,C1212,multi_cap_new_annual_comb!E:E,"average",multi_cap_new_annual_comb!G:G,"&gt;0")*SUMIFS(mi_calc!D:D,mi_calc!A:A,VLOOKUP(C1212,mapping!$B$2:$C$18,2,0),mi_calc!B:B,F1212,mi_calc!C:C,"average")/1000</f>
        <v>0.11992031548775695</v>
      </c>
    </row>
    <row r="1213" spans="1:9">
      <c r="A1213">
        <v>2030</v>
      </c>
      <c r="B1213" t="s">
        <v>21</v>
      </c>
      <c r="C1213" t="s">
        <v>8</v>
      </c>
      <c r="D1213" t="str">
        <f>VLOOKUP(C1213,mapping!$B$2:$D$18,3,0)</f>
        <v>Gas</v>
      </c>
      <c r="E1213" t="s">
        <v>74</v>
      </c>
      <c r="F1213" t="s">
        <v>47</v>
      </c>
      <c r="G1213" t="s">
        <v>77</v>
      </c>
      <c r="H1213">
        <f>SUMIFS(multi_cap_new_annual_comb!F:F,multi_cap_new_annual_comb!A:A,A1213,multi_cap_new_annual_comb!B:B,B1213,multi_cap_new_annual_comb!C:C,C1213,multi_cap_new_annual_comb!E:E,"average",multi_cap_new_annual_comb!F:F,"&gt;0")*SUMIFS(mi_calc!D:D,mi_calc!A:A,VLOOKUP(C1213,mapping!$B$2:$C$18,2,0),mi_calc!B:B,F1213,mi_calc!C:C,"average")/1000</f>
        <v>0</v>
      </c>
      <c r="I1213">
        <f>SUMIFS(multi_cap_new_annual_comb!G:G,multi_cap_new_annual_comb!A:A,A1213,multi_cap_new_annual_comb!B:B,B1213,multi_cap_new_annual_comb!C:C,C1213,multi_cap_new_annual_comb!E:E,"average",multi_cap_new_annual_comb!G:G,"&gt;0")*SUMIFS(mi_calc!D:D,mi_calc!A:A,VLOOKUP(C1213,mapping!$B$2:$C$18,2,0),mi_calc!B:B,F1213,mi_calc!C:C,"average")/1000</f>
        <v>0</v>
      </c>
    </row>
    <row r="1214" spans="1:9">
      <c r="A1214">
        <v>2030</v>
      </c>
      <c r="B1214" t="s">
        <v>21</v>
      </c>
      <c r="C1214" t="s">
        <v>8</v>
      </c>
      <c r="D1214" t="str">
        <f>VLOOKUP(C1214,mapping!$B$2:$D$18,3,0)</f>
        <v>Gas</v>
      </c>
      <c r="E1214" t="s">
        <v>74</v>
      </c>
      <c r="F1214" t="s">
        <v>60</v>
      </c>
      <c r="G1214" t="s">
        <v>77</v>
      </c>
      <c r="H1214">
        <f>SUMIFS(multi_cap_new_annual_comb!F:F,multi_cap_new_annual_comb!A:A,A1214,multi_cap_new_annual_comb!B:B,B1214,multi_cap_new_annual_comb!C:C,C1214,multi_cap_new_annual_comb!E:E,"average",multi_cap_new_annual_comb!F:F,"&gt;0")*SUMIFS(mi_calc!D:D,mi_calc!A:A,VLOOKUP(C1214,mapping!$B$2:$C$18,2,0),mi_calc!B:B,F1214,mi_calc!C:C,"average")/1000</f>
        <v>0</v>
      </c>
      <c r="I1214">
        <f>SUMIFS(multi_cap_new_annual_comb!G:G,multi_cap_new_annual_comb!A:A,A1214,multi_cap_new_annual_comb!B:B,B1214,multi_cap_new_annual_comb!C:C,C1214,multi_cap_new_annual_comb!E:E,"average",multi_cap_new_annual_comb!G:G,"&gt;0")*SUMIFS(mi_calc!D:D,mi_calc!A:A,VLOOKUP(C1214,mapping!$B$2:$C$18,2,0),mi_calc!B:B,F1214,mi_calc!C:C,"average")/1000</f>
        <v>0</v>
      </c>
    </row>
    <row r="1215" spans="1:9">
      <c r="A1215">
        <v>2030</v>
      </c>
      <c r="B1215" t="s">
        <v>21</v>
      </c>
      <c r="C1215" t="s">
        <v>8</v>
      </c>
      <c r="D1215" t="str">
        <f>VLOOKUP(C1215,mapping!$B$2:$D$18,3,0)</f>
        <v>Gas</v>
      </c>
      <c r="E1215" t="s">
        <v>74</v>
      </c>
      <c r="F1215" t="s">
        <v>48</v>
      </c>
      <c r="G1215" t="s">
        <v>77</v>
      </c>
      <c r="H1215">
        <f>SUMIFS(multi_cap_new_annual_comb!F:F,multi_cap_new_annual_comb!A:A,A1215,multi_cap_new_annual_comb!B:B,B1215,multi_cap_new_annual_comb!C:C,C1215,multi_cap_new_annual_comb!E:E,"average",multi_cap_new_annual_comb!F:F,"&gt;0")*SUMIFS(mi_calc!D:D,mi_calc!A:A,VLOOKUP(C1215,mapping!$B$2:$C$18,2,0),mi_calc!B:B,F1215,mi_calc!C:C,"average")/1000</f>
        <v>8.5150931015518325E-3</v>
      </c>
      <c r="I1215">
        <f>SUMIFS(multi_cap_new_annual_comb!G:G,multi_cap_new_annual_comb!A:A,A1215,multi_cap_new_annual_comb!B:B,B1215,multi_cap_new_annual_comb!C:C,C1215,multi_cap_new_annual_comb!E:E,"average",multi_cap_new_annual_comb!G:G,"&gt;0")*SUMIFS(mi_calc!D:D,mi_calc!A:A,VLOOKUP(C1215,mapping!$B$2:$C$18,2,0),mi_calc!B:B,F1215,mi_calc!C:C,"average")/1000</f>
        <v>7.9946876991837963E-3</v>
      </c>
    </row>
    <row r="1216" spans="1:9">
      <c r="A1216">
        <v>2030</v>
      </c>
      <c r="B1216" t="s">
        <v>21</v>
      </c>
      <c r="C1216" t="s">
        <v>8</v>
      </c>
      <c r="D1216" t="str">
        <f>VLOOKUP(C1216,mapping!$B$2:$D$18,3,0)</f>
        <v>Gas</v>
      </c>
      <c r="E1216" t="s">
        <v>74</v>
      </c>
      <c r="F1216" t="s">
        <v>62</v>
      </c>
      <c r="G1216" t="s">
        <v>77</v>
      </c>
      <c r="H1216">
        <f>SUMIFS(multi_cap_new_annual_comb!F:F,multi_cap_new_annual_comb!A:A,A1216,multi_cap_new_annual_comb!B:B,B1216,multi_cap_new_annual_comb!C:C,C1216,multi_cap_new_annual_comb!E:E,"average",multi_cap_new_annual_comb!F:F,"&gt;0")*SUMIFS(mi_calc!D:D,mi_calc!A:A,VLOOKUP(C1216,mapping!$B$2:$C$18,2,0),mi_calc!B:B,F1216,mi_calc!C:C,"average")/1000</f>
        <v>0</v>
      </c>
      <c r="I1216">
        <f>SUMIFS(multi_cap_new_annual_comb!G:G,multi_cap_new_annual_comb!A:A,A1216,multi_cap_new_annual_comb!B:B,B1216,multi_cap_new_annual_comb!C:C,C1216,multi_cap_new_annual_comb!E:E,"average",multi_cap_new_annual_comb!G:G,"&gt;0")*SUMIFS(mi_calc!D:D,mi_calc!A:A,VLOOKUP(C1216,mapping!$B$2:$C$18,2,0),mi_calc!B:B,F1216,mi_calc!C:C,"average")/1000</f>
        <v>0</v>
      </c>
    </row>
    <row r="1217" spans="1:9">
      <c r="A1217">
        <v>2030</v>
      </c>
      <c r="B1217" t="s">
        <v>21</v>
      </c>
      <c r="C1217" t="s">
        <v>8</v>
      </c>
      <c r="D1217" t="str">
        <f>VLOOKUP(C1217,mapping!$B$2:$D$18,3,0)</f>
        <v>Gas</v>
      </c>
      <c r="E1217" t="s">
        <v>74</v>
      </c>
      <c r="F1217" t="s">
        <v>63</v>
      </c>
      <c r="G1217" t="s">
        <v>77</v>
      </c>
      <c r="H1217">
        <f>SUMIFS(multi_cap_new_annual_comb!F:F,multi_cap_new_annual_comb!A:A,A1217,multi_cap_new_annual_comb!B:B,B1217,multi_cap_new_annual_comb!C:C,C1217,multi_cap_new_annual_comb!E:E,"average",multi_cap_new_annual_comb!F:F,"&gt;0")*SUMIFS(mi_calc!D:D,mi_calc!A:A,VLOOKUP(C1217,mapping!$B$2:$C$18,2,0),mi_calc!B:B,F1217,mi_calc!C:C,"average")/1000</f>
        <v>0</v>
      </c>
      <c r="I1217">
        <f>SUMIFS(multi_cap_new_annual_comb!G:G,multi_cap_new_annual_comb!A:A,A1217,multi_cap_new_annual_comb!B:B,B1217,multi_cap_new_annual_comb!C:C,C1217,multi_cap_new_annual_comb!E:E,"average",multi_cap_new_annual_comb!G:G,"&gt;0")*SUMIFS(mi_calc!D:D,mi_calc!A:A,VLOOKUP(C1217,mapping!$B$2:$C$18,2,0),mi_calc!B:B,F1217,mi_calc!C:C,"average")/1000</f>
        <v>0</v>
      </c>
    </row>
    <row r="1218" spans="1:9">
      <c r="A1218">
        <v>2030</v>
      </c>
      <c r="B1218" t="s">
        <v>21</v>
      </c>
      <c r="C1218" t="s">
        <v>8</v>
      </c>
      <c r="D1218" t="str">
        <f>VLOOKUP(C1218,mapping!$B$2:$D$18,3,0)</f>
        <v>Gas</v>
      </c>
      <c r="E1218" t="s">
        <v>74</v>
      </c>
      <c r="F1218" t="s">
        <v>45</v>
      </c>
      <c r="G1218" t="s">
        <v>77</v>
      </c>
      <c r="H1218">
        <f>SUMIFS(multi_cap_new_annual_comb!F:F,multi_cap_new_annual_comb!A:A,A1218,multi_cap_new_annual_comb!B:B,B1218,multi_cap_new_annual_comb!C:C,C1218,multi_cap_new_annual_comb!E:E,"average",multi_cap_new_annual_comb!F:F,"&gt;0")*SUMIFS(mi_calc!D:D,mi_calc!A:A,VLOOKUP(C1218,mapping!$B$2:$C$18,2,0),mi_calc!B:B,F1218,mi_calc!C:C,"average")/1000</f>
        <v>0</v>
      </c>
      <c r="I1218">
        <f>SUMIFS(multi_cap_new_annual_comb!G:G,multi_cap_new_annual_comb!A:A,A1218,multi_cap_new_annual_comb!B:B,B1218,multi_cap_new_annual_comb!C:C,C1218,multi_cap_new_annual_comb!E:E,"average",multi_cap_new_annual_comb!G:G,"&gt;0")*SUMIFS(mi_calc!D:D,mi_calc!A:A,VLOOKUP(C1218,mapping!$B$2:$C$18,2,0),mi_calc!B:B,F1218,mi_calc!C:C,"average")/1000</f>
        <v>0</v>
      </c>
    </row>
    <row r="1219" spans="1:9">
      <c r="A1219">
        <v>2030</v>
      </c>
      <c r="B1219" t="s">
        <v>21</v>
      </c>
      <c r="C1219" t="s">
        <v>8</v>
      </c>
      <c r="D1219" t="str">
        <f>VLOOKUP(C1219,mapping!$B$2:$D$18,3,0)</f>
        <v>Gas</v>
      </c>
      <c r="E1219" t="s">
        <v>74</v>
      </c>
      <c r="F1219" t="s">
        <v>58</v>
      </c>
      <c r="G1219" t="s">
        <v>77</v>
      </c>
      <c r="H1219">
        <f>SUMIFS(multi_cap_new_annual_comb!F:F,multi_cap_new_annual_comb!A:A,A1219,multi_cap_new_annual_comb!B:B,B1219,multi_cap_new_annual_comb!C:C,C1219,multi_cap_new_annual_comb!E:E,"average",multi_cap_new_annual_comb!F:F,"&gt;0")*SUMIFS(mi_calc!D:D,mi_calc!A:A,VLOOKUP(C1219,mapping!$B$2:$C$18,2,0),mi_calc!B:B,F1219,mi_calc!C:C,"average")/1000</f>
        <v>0</v>
      </c>
      <c r="I1219">
        <f>SUMIFS(multi_cap_new_annual_comb!G:G,multi_cap_new_annual_comb!A:A,A1219,multi_cap_new_annual_comb!B:B,B1219,multi_cap_new_annual_comb!C:C,C1219,multi_cap_new_annual_comb!E:E,"average",multi_cap_new_annual_comb!G:G,"&gt;0")*SUMIFS(mi_calc!D:D,mi_calc!A:A,VLOOKUP(C1219,mapping!$B$2:$C$18,2,0),mi_calc!B:B,F1219,mi_calc!C:C,"average")/1000</f>
        <v>0</v>
      </c>
    </row>
    <row r="1220" spans="1:9">
      <c r="A1220">
        <v>2030</v>
      </c>
      <c r="B1220" t="s">
        <v>21</v>
      </c>
      <c r="C1220" t="s">
        <v>8</v>
      </c>
      <c r="D1220" t="str">
        <f>VLOOKUP(C1220,mapping!$B$2:$D$18,3,0)</f>
        <v>Gas</v>
      </c>
      <c r="E1220" t="s">
        <v>74</v>
      </c>
      <c r="F1220" t="s">
        <v>53</v>
      </c>
      <c r="G1220" t="s">
        <v>77</v>
      </c>
      <c r="H1220">
        <f>SUMIFS(multi_cap_new_annual_comb!F:F,multi_cap_new_annual_comb!A:A,A1220,multi_cap_new_annual_comb!B:B,B1220,multi_cap_new_annual_comb!C:C,C1220,multi_cap_new_annual_comb!E:E,"average",multi_cap_new_annual_comb!F:F,"&gt;0")*SUMIFS(mi_calc!D:D,mi_calc!A:A,VLOOKUP(C1220,mapping!$B$2:$C$18,2,0),mi_calc!B:B,F1220,mi_calc!C:C,"average")/1000</f>
        <v>55.364988534339986</v>
      </c>
      <c r="I1220">
        <f>SUMIFS(multi_cap_new_annual_comb!G:G,multi_cap_new_annual_comb!A:A,A1220,multi_cap_new_annual_comb!B:B,B1220,multi_cap_new_annual_comb!C:C,C1220,multi_cap_new_annual_comb!E:E,"average",multi_cap_new_annual_comb!G:G,"&gt;0")*SUMIFS(mi_calc!D:D,mi_calc!A:A,VLOOKUP(C1220,mapping!$B$2:$C$18,2,0),mi_calc!B:B,F1220,mi_calc!C:C,"average")/1000</f>
        <v>51.981321580649954</v>
      </c>
    </row>
    <row r="1221" spans="1:9">
      <c r="A1221">
        <v>2030</v>
      </c>
      <c r="B1221" t="s">
        <v>21</v>
      </c>
      <c r="C1221" t="s">
        <v>8</v>
      </c>
      <c r="D1221" t="str">
        <f>VLOOKUP(C1221,mapping!$B$2:$D$18,3,0)</f>
        <v>Gas</v>
      </c>
      <c r="E1221" t="s">
        <v>74</v>
      </c>
      <c r="F1221" t="s">
        <v>64</v>
      </c>
      <c r="G1221" t="s">
        <v>77</v>
      </c>
      <c r="H1221">
        <f>SUMIFS(multi_cap_new_annual_comb!F:F,multi_cap_new_annual_comb!A:A,A1221,multi_cap_new_annual_comb!B:B,B1221,multi_cap_new_annual_comb!C:C,C1221,multi_cap_new_annual_comb!E:E,"average",multi_cap_new_annual_comb!F:F,"&gt;0")*SUMIFS(mi_calc!D:D,mi_calc!A:A,VLOOKUP(C1221,mapping!$B$2:$C$18,2,0),mi_calc!B:B,F1221,mi_calc!C:C,"average")/1000</f>
        <v>0</v>
      </c>
      <c r="I1221">
        <f>SUMIFS(multi_cap_new_annual_comb!G:G,multi_cap_new_annual_comb!A:A,A1221,multi_cap_new_annual_comb!B:B,B1221,multi_cap_new_annual_comb!C:C,C1221,multi_cap_new_annual_comb!E:E,"average",multi_cap_new_annual_comb!G:G,"&gt;0")*SUMIFS(mi_calc!D:D,mi_calc!A:A,VLOOKUP(C1221,mapping!$B$2:$C$18,2,0),mi_calc!B:B,F1221,mi_calc!C:C,"average")/1000</f>
        <v>0</v>
      </c>
    </row>
    <row r="1222" spans="1:9">
      <c r="A1222">
        <v>2030</v>
      </c>
      <c r="B1222" t="s">
        <v>21</v>
      </c>
      <c r="C1222" t="s">
        <v>8</v>
      </c>
      <c r="D1222" t="str">
        <f>VLOOKUP(C1222,mapping!$B$2:$D$18,3,0)</f>
        <v>Gas</v>
      </c>
      <c r="E1222" t="s">
        <v>74</v>
      </c>
      <c r="F1222" t="s">
        <v>49</v>
      </c>
      <c r="G1222" t="s">
        <v>77</v>
      </c>
      <c r="H1222">
        <f>SUMIFS(multi_cap_new_annual_comb!F:F,multi_cap_new_annual_comb!A:A,A1222,multi_cap_new_annual_comb!B:B,B1222,multi_cap_new_annual_comb!C:C,C1222,multi_cap_new_annual_comb!E:E,"average",multi_cap_new_annual_comb!F:F,"&gt;0")*SUMIFS(mi_calc!D:D,mi_calc!A:A,VLOOKUP(C1222,mapping!$B$2:$C$18,2,0),mi_calc!B:B,F1222,mi_calc!C:C,"average")/1000</f>
        <v>0</v>
      </c>
      <c r="I1222">
        <f>SUMIFS(multi_cap_new_annual_comb!G:G,multi_cap_new_annual_comb!A:A,A1222,multi_cap_new_annual_comb!B:B,B1222,multi_cap_new_annual_comb!C:C,C1222,multi_cap_new_annual_comb!E:E,"average",multi_cap_new_annual_comb!G:G,"&gt;0")*SUMIFS(mi_calc!D:D,mi_calc!A:A,VLOOKUP(C1222,mapping!$B$2:$C$18,2,0),mi_calc!B:B,F1222,mi_calc!C:C,"average")/1000</f>
        <v>0</v>
      </c>
    </row>
    <row r="1223" spans="1:9">
      <c r="A1223">
        <v>2030</v>
      </c>
      <c r="B1223" t="s">
        <v>21</v>
      </c>
      <c r="C1223" t="s">
        <v>8</v>
      </c>
      <c r="D1223" t="str">
        <f>VLOOKUP(C1223,mapping!$B$2:$D$18,3,0)</f>
        <v>Gas</v>
      </c>
      <c r="E1223" t="s">
        <v>74</v>
      </c>
      <c r="F1223" t="s">
        <v>65</v>
      </c>
      <c r="G1223" t="s">
        <v>77</v>
      </c>
      <c r="H1223">
        <f>SUMIFS(multi_cap_new_annual_comb!F:F,multi_cap_new_annual_comb!A:A,A1223,multi_cap_new_annual_comb!B:B,B1223,multi_cap_new_annual_comb!C:C,C1223,multi_cap_new_annual_comb!E:E,"average",multi_cap_new_annual_comb!F:F,"&gt;0")*SUMIFS(mi_calc!D:D,mi_calc!A:A,VLOOKUP(C1223,mapping!$B$2:$C$18,2,0),mi_calc!B:B,F1223,mi_calc!C:C,"average")/1000</f>
        <v>0</v>
      </c>
      <c r="I1223">
        <f>SUMIFS(multi_cap_new_annual_comb!G:G,multi_cap_new_annual_comb!A:A,A1223,multi_cap_new_annual_comb!B:B,B1223,multi_cap_new_annual_comb!C:C,C1223,multi_cap_new_annual_comb!E:E,"average",multi_cap_new_annual_comb!G:G,"&gt;0")*SUMIFS(mi_calc!D:D,mi_calc!A:A,VLOOKUP(C1223,mapping!$B$2:$C$18,2,0),mi_calc!B:B,F1223,mi_calc!C:C,"average")/1000</f>
        <v>0</v>
      </c>
    </row>
    <row r="1224" spans="1:9">
      <c r="A1224">
        <v>2030</v>
      </c>
      <c r="B1224" t="s">
        <v>21</v>
      </c>
      <c r="C1224" t="s">
        <v>8</v>
      </c>
      <c r="D1224" t="str">
        <f>VLOOKUP(C1224,mapping!$B$2:$D$18,3,0)</f>
        <v>Gas</v>
      </c>
      <c r="E1224" t="s">
        <v>74</v>
      </c>
      <c r="F1224" t="s">
        <v>68</v>
      </c>
      <c r="G1224" t="s">
        <v>77</v>
      </c>
      <c r="H1224">
        <f>SUMIFS(multi_cap_new_annual_comb!F:F,multi_cap_new_annual_comb!A:A,A1224,multi_cap_new_annual_comb!B:B,B1224,multi_cap_new_annual_comb!C:C,C1224,multi_cap_new_annual_comb!E:E,"average",multi_cap_new_annual_comb!F:F,"&gt;0")*SUMIFS(mi_calc!D:D,mi_calc!A:A,VLOOKUP(C1224,mapping!$B$2:$C$18,2,0),mi_calc!B:B,F1224,mi_calc!C:C,"average")/1000</f>
        <v>0</v>
      </c>
      <c r="I1224">
        <f>SUMIFS(multi_cap_new_annual_comb!G:G,multi_cap_new_annual_comb!A:A,A1224,multi_cap_new_annual_comb!B:B,B1224,multi_cap_new_annual_comb!C:C,C1224,multi_cap_new_annual_comb!E:E,"average",multi_cap_new_annual_comb!G:G,"&gt;0")*SUMIFS(mi_calc!D:D,mi_calc!A:A,VLOOKUP(C1224,mapping!$B$2:$C$18,2,0),mi_calc!B:B,F1224,mi_calc!C:C,"average")/1000</f>
        <v>0</v>
      </c>
    </row>
    <row r="1225" spans="1:9">
      <c r="A1225">
        <v>2030</v>
      </c>
      <c r="B1225" t="s">
        <v>21</v>
      </c>
      <c r="C1225" t="s">
        <v>8</v>
      </c>
      <c r="D1225" t="str">
        <f>VLOOKUP(C1225,mapping!$B$2:$D$18,3,0)</f>
        <v>Gas</v>
      </c>
      <c r="E1225" t="s">
        <v>74</v>
      </c>
      <c r="F1225" t="s">
        <v>57</v>
      </c>
      <c r="G1225" t="s">
        <v>77</v>
      </c>
      <c r="H1225">
        <f>SUMIFS(multi_cap_new_annual_comb!F:F,multi_cap_new_annual_comb!A:A,A1225,multi_cap_new_annual_comb!B:B,B1225,multi_cap_new_annual_comb!C:C,C1225,multi_cap_new_annual_comb!E:E,"average",multi_cap_new_annual_comb!F:F,"&gt;0")*SUMIFS(mi_calc!D:D,mi_calc!A:A,VLOOKUP(C1225,mapping!$B$2:$C$18,2,0),mi_calc!B:B,F1225,mi_calc!C:C,"average")/1000</f>
        <v>0</v>
      </c>
      <c r="I1225">
        <f>SUMIFS(multi_cap_new_annual_comb!G:G,multi_cap_new_annual_comb!A:A,A1225,multi_cap_new_annual_comb!B:B,B1225,multi_cap_new_annual_comb!C:C,C1225,multi_cap_new_annual_comb!E:E,"average",multi_cap_new_annual_comb!G:G,"&gt;0")*SUMIFS(mi_calc!D:D,mi_calc!A:A,VLOOKUP(C1225,mapping!$B$2:$C$18,2,0),mi_calc!B:B,F1225,mi_calc!C:C,"average")/1000</f>
        <v>0</v>
      </c>
    </row>
    <row r="1226" spans="1:9">
      <c r="A1226">
        <v>2030</v>
      </c>
      <c r="B1226" t="s">
        <v>33</v>
      </c>
      <c r="C1226" t="s">
        <v>8</v>
      </c>
      <c r="D1226" t="str">
        <f>VLOOKUP(C1226,mapping!$B$2:$D$18,3,0)</f>
        <v>Gas</v>
      </c>
      <c r="E1226" t="s">
        <v>74</v>
      </c>
      <c r="F1226" t="s">
        <v>51</v>
      </c>
      <c r="G1226" t="s">
        <v>77</v>
      </c>
      <c r="H1226">
        <f>SUMIFS(multi_cap_new_annual_comb!F:F,multi_cap_new_annual_comb!A:A,A1226,multi_cap_new_annual_comb!B:B,B1226,multi_cap_new_annual_comb!C:C,C1226,multi_cap_new_annual_comb!E:E,"average",multi_cap_new_annual_comb!F:F,"&gt;0")*SUMIFS(mi_calc!D:D,mi_calc!A:A,VLOOKUP(C1226,mapping!$B$2:$C$18,2,0),mi_calc!B:B,F1226,mi_calc!C:C,"average")/1000</f>
        <v>1.6052688422786045E-2</v>
      </c>
      <c r="I1226">
        <f>SUMIFS(multi_cap_new_annual_comb!G:G,multi_cap_new_annual_comb!A:A,A1226,multi_cap_new_annual_comb!B:B,B1226,multi_cap_new_annual_comb!C:C,C1226,multi_cap_new_annual_comb!E:E,"average",multi_cap_new_annual_comb!G:G,"&gt;0")*SUMIFS(mi_calc!D:D,mi_calc!A:A,VLOOKUP(C1226,mapping!$B$2:$C$18,2,0),mi_calc!B:B,F1226,mi_calc!C:C,"average")/1000</f>
        <v>1.0299026937540284E-2</v>
      </c>
    </row>
    <row r="1227" spans="1:9">
      <c r="A1227">
        <v>2030</v>
      </c>
      <c r="B1227" t="s">
        <v>33</v>
      </c>
      <c r="C1227" t="s">
        <v>8</v>
      </c>
      <c r="D1227" t="str">
        <f>VLOOKUP(C1227,mapping!$B$2:$D$18,3,0)</f>
        <v>Gas</v>
      </c>
      <c r="E1227" t="s">
        <v>74</v>
      </c>
      <c r="F1227" t="s">
        <v>66</v>
      </c>
      <c r="G1227" t="s">
        <v>77</v>
      </c>
      <c r="H1227">
        <f>SUMIFS(multi_cap_new_annual_comb!F:F,multi_cap_new_annual_comb!A:A,A1227,multi_cap_new_annual_comb!B:B,B1227,multi_cap_new_annual_comb!C:C,C1227,multi_cap_new_annual_comb!E:E,"average",multi_cap_new_annual_comb!F:F,"&gt;0")*SUMIFS(mi_calc!D:D,mi_calc!A:A,VLOOKUP(C1227,mapping!$B$2:$C$18,2,0),mi_calc!B:B,F1227,mi_calc!C:C,"average")/1000</f>
        <v>0</v>
      </c>
      <c r="I1227">
        <f>SUMIFS(multi_cap_new_annual_comb!G:G,multi_cap_new_annual_comb!A:A,A1227,multi_cap_new_annual_comb!B:B,B1227,multi_cap_new_annual_comb!C:C,C1227,multi_cap_new_annual_comb!E:E,"average",multi_cap_new_annual_comb!G:G,"&gt;0")*SUMIFS(mi_calc!D:D,mi_calc!A:A,VLOOKUP(C1227,mapping!$B$2:$C$18,2,0),mi_calc!B:B,F1227,mi_calc!C:C,"average")/1000</f>
        <v>0</v>
      </c>
    </row>
    <row r="1228" spans="1:9">
      <c r="A1228">
        <v>2030</v>
      </c>
      <c r="B1228" t="s">
        <v>33</v>
      </c>
      <c r="C1228" t="s">
        <v>8</v>
      </c>
      <c r="D1228" t="str">
        <f>VLOOKUP(C1228,mapping!$B$2:$D$18,3,0)</f>
        <v>Gas</v>
      </c>
      <c r="E1228" t="s">
        <v>74</v>
      </c>
      <c r="F1228" t="s">
        <v>54</v>
      </c>
      <c r="G1228" t="s">
        <v>77</v>
      </c>
      <c r="H1228">
        <f>SUMIFS(multi_cap_new_annual_comb!F:F,multi_cap_new_annual_comb!A:A,A1228,multi_cap_new_annual_comb!B:B,B1228,multi_cap_new_annual_comb!C:C,C1228,multi_cap_new_annual_comb!E:E,"average",multi_cap_new_annual_comb!F:F,"&gt;0")*SUMIFS(mi_calc!D:D,mi_calc!A:A,VLOOKUP(C1228,mapping!$B$2:$C$18,2,0),mi_calc!B:B,F1228,mi_calc!C:C,"average")/1000</f>
        <v>1.1996240636318427</v>
      </c>
      <c r="I1228">
        <f>SUMIFS(multi_cap_new_annual_comb!G:G,multi_cap_new_annual_comb!A:A,A1228,multi_cap_new_annual_comb!B:B,B1228,multi_cap_new_annual_comb!C:C,C1228,multi_cap_new_annual_comb!E:E,"average",multi_cap_new_annual_comb!G:G,"&gt;0")*SUMIFS(mi_calc!D:D,mi_calc!A:A,VLOOKUP(C1228,mapping!$B$2:$C$18,2,0),mi_calc!B:B,F1228,mi_calc!C:C,"average")/1000</f>
        <v>0.76965055452821207</v>
      </c>
    </row>
    <row r="1229" spans="1:9">
      <c r="A1229">
        <v>2030</v>
      </c>
      <c r="B1229" t="s">
        <v>33</v>
      </c>
      <c r="C1229" t="s">
        <v>8</v>
      </c>
      <c r="D1229" t="str">
        <f>VLOOKUP(C1229,mapping!$B$2:$D$18,3,0)</f>
        <v>Gas</v>
      </c>
      <c r="E1229" t="s">
        <v>74</v>
      </c>
      <c r="F1229" t="s">
        <v>46</v>
      </c>
      <c r="G1229" t="s">
        <v>77</v>
      </c>
      <c r="H1229">
        <f>SUMIFS(multi_cap_new_annual_comb!F:F,multi_cap_new_annual_comb!A:A,A1229,multi_cap_new_annual_comb!B:B,B1229,multi_cap_new_annual_comb!C:C,C1229,multi_cap_new_annual_comb!E:E,"average",multi_cap_new_annual_comb!F:F,"&gt;0")*SUMIFS(mi_calc!D:D,mi_calc!A:A,VLOOKUP(C1229,mapping!$B$2:$C$18,2,0),mi_calc!B:B,F1229,mi_calc!C:C,"average")/1000</f>
        <v>0</v>
      </c>
      <c r="I1229">
        <f>SUMIFS(multi_cap_new_annual_comb!G:G,multi_cap_new_annual_comb!A:A,A1229,multi_cap_new_annual_comb!B:B,B1229,multi_cap_new_annual_comb!C:C,C1229,multi_cap_new_annual_comb!E:E,"average",multi_cap_new_annual_comb!G:G,"&gt;0")*SUMIFS(mi_calc!D:D,mi_calc!A:A,VLOOKUP(C1229,mapping!$B$2:$C$18,2,0),mi_calc!B:B,F1229,mi_calc!C:C,"average")/1000</f>
        <v>0</v>
      </c>
    </row>
    <row r="1230" spans="1:9">
      <c r="A1230">
        <v>2030</v>
      </c>
      <c r="B1230" t="s">
        <v>33</v>
      </c>
      <c r="C1230" t="s">
        <v>8</v>
      </c>
      <c r="D1230" t="str">
        <f>VLOOKUP(C1230,mapping!$B$2:$D$18,3,0)</f>
        <v>Gas</v>
      </c>
      <c r="E1230" t="s">
        <v>74</v>
      </c>
      <c r="F1230" t="s">
        <v>50</v>
      </c>
      <c r="G1230" t="s">
        <v>77</v>
      </c>
      <c r="H1230">
        <f>SUMIFS(multi_cap_new_annual_comb!F:F,multi_cap_new_annual_comb!A:A,A1230,multi_cap_new_annual_comb!B:B,B1230,multi_cap_new_annual_comb!C:C,C1230,multi_cap_new_annual_comb!E:E,"average",multi_cap_new_annual_comb!F:F,"&gt;0")*SUMIFS(mi_calc!D:D,mi_calc!A:A,VLOOKUP(C1230,mapping!$B$2:$C$18,2,0),mi_calc!B:B,F1230,mi_calc!C:C,"average")/1000</f>
        <v>4.3553088981176422E-2</v>
      </c>
      <c r="I1230">
        <f>SUMIFS(multi_cap_new_annual_comb!G:G,multi_cap_new_annual_comb!A:A,A1230,multi_cap_new_annual_comb!B:B,B1230,multi_cap_new_annual_comb!C:C,C1230,multi_cap_new_annual_comb!E:E,"average",multi_cap_new_annual_comb!G:G,"&gt;0")*SUMIFS(mi_calc!D:D,mi_calc!A:A,VLOOKUP(C1230,mapping!$B$2:$C$18,2,0),mi_calc!B:B,F1230,mi_calc!C:C,"average")/1000</f>
        <v>2.7942636449202037E-2</v>
      </c>
    </row>
    <row r="1231" spans="1:9">
      <c r="A1231">
        <v>2030</v>
      </c>
      <c r="B1231" t="s">
        <v>33</v>
      </c>
      <c r="C1231" t="s">
        <v>8</v>
      </c>
      <c r="D1231" t="str">
        <f>VLOOKUP(C1231,mapping!$B$2:$D$18,3,0)</f>
        <v>Gas</v>
      </c>
      <c r="E1231" t="s">
        <v>74</v>
      </c>
      <c r="F1231" t="s">
        <v>61</v>
      </c>
      <c r="G1231" t="s">
        <v>77</v>
      </c>
      <c r="H1231">
        <f>SUMIFS(multi_cap_new_annual_comb!F:F,multi_cap_new_annual_comb!A:A,A1231,multi_cap_new_annual_comb!B:B,B1231,multi_cap_new_annual_comb!C:C,C1231,multi_cap_new_annual_comb!E:E,"average",multi_cap_new_annual_comb!F:F,"&gt;0")*SUMIFS(mi_calc!D:D,mi_calc!A:A,VLOOKUP(C1231,mapping!$B$2:$C$18,2,0),mi_calc!B:B,F1231,mi_calc!C:C,"average")/1000</f>
        <v>0</v>
      </c>
      <c r="I1231">
        <f>SUMIFS(multi_cap_new_annual_comb!G:G,multi_cap_new_annual_comb!A:A,A1231,multi_cap_new_annual_comb!B:B,B1231,multi_cap_new_annual_comb!C:C,C1231,multi_cap_new_annual_comb!E:E,"average",multi_cap_new_annual_comb!G:G,"&gt;0")*SUMIFS(mi_calc!D:D,mi_calc!A:A,VLOOKUP(C1231,mapping!$B$2:$C$18,2,0),mi_calc!B:B,F1231,mi_calc!C:C,"average")/1000</f>
        <v>0</v>
      </c>
    </row>
    <row r="1232" spans="1:9">
      <c r="A1232">
        <v>2030</v>
      </c>
      <c r="B1232" t="s">
        <v>33</v>
      </c>
      <c r="C1232" t="s">
        <v>8</v>
      </c>
      <c r="D1232" t="str">
        <f>VLOOKUP(C1232,mapping!$B$2:$D$18,3,0)</f>
        <v>Gas</v>
      </c>
      <c r="E1232" t="s">
        <v>74</v>
      </c>
      <c r="F1232" t="s">
        <v>67</v>
      </c>
      <c r="G1232" t="s">
        <v>77</v>
      </c>
      <c r="H1232">
        <f>SUMIFS(multi_cap_new_annual_comb!F:F,multi_cap_new_annual_comb!A:A,A1232,multi_cap_new_annual_comb!B:B,B1232,multi_cap_new_annual_comb!C:C,C1232,multi_cap_new_annual_comb!E:E,"average",multi_cap_new_annual_comb!F:F,"&gt;0")*SUMIFS(mi_calc!D:D,mi_calc!A:A,VLOOKUP(C1232,mapping!$B$2:$C$18,2,0),mi_calc!B:B,F1232,mi_calc!C:C,"average")/1000</f>
        <v>0</v>
      </c>
      <c r="I1232">
        <f>SUMIFS(multi_cap_new_annual_comb!G:G,multi_cap_new_annual_comb!A:A,A1232,multi_cap_new_annual_comb!B:B,B1232,multi_cap_new_annual_comb!C:C,C1232,multi_cap_new_annual_comb!E:E,"average",multi_cap_new_annual_comb!G:G,"&gt;0")*SUMIFS(mi_calc!D:D,mi_calc!A:A,VLOOKUP(C1232,mapping!$B$2:$C$18,2,0),mi_calc!B:B,F1232,mi_calc!C:C,"average")/1000</f>
        <v>0</v>
      </c>
    </row>
    <row r="1233" spans="1:9">
      <c r="A1233">
        <v>2030</v>
      </c>
      <c r="B1233" t="s">
        <v>33</v>
      </c>
      <c r="C1233" t="s">
        <v>8</v>
      </c>
      <c r="D1233" t="str">
        <f>VLOOKUP(C1233,mapping!$B$2:$D$18,3,0)</f>
        <v>Gas</v>
      </c>
      <c r="E1233" t="s">
        <v>74</v>
      </c>
      <c r="F1233" t="s">
        <v>52</v>
      </c>
      <c r="G1233" t="s">
        <v>77</v>
      </c>
      <c r="H1233">
        <f>SUMIFS(multi_cap_new_annual_comb!F:F,multi_cap_new_annual_comb!A:A,A1233,multi_cap_new_annual_comb!B:B,B1233,multi_cap_new_annual_comb!C:C,C1233,multi_cap_new_annual_comb!E:E,"average",multi_cap_new_annual_comb!F:F,"&gt;0")*SUMIFS(mi_calc!D:D,mi_calc!A:A,VLOOKUP(C1233,mapping!$B$2:$C$18,2,0),mi_calc!B:B,F1233,mi_calc!C:C,"average")/1000</f>
        <v>0</v>
      </c>
      <c r="I1233">
        <f>SUMIFS(multi_cap_new_annual_comb!G:G,multi_cap_new_annual_comb!A:A,A1233,multi_cap_new_annual_comb!B:B,B1233,multi_cap_new_annual_comb!C:C,C1233,multi_cap_new_annual_comb!E:E,"average",multi_cap_new_annual_comb!G:G,"&gt;0")*SUMIFS(mi_calc!D:D,mi_calc!A:A,VLOOKUP(C1233,mapping!$B$2:$C$18,2,0),mi_calc!B:B,F1233,mi_calc!C:C,"average")/1000</f>
        <v>0</v>
      </c>
    </row>
    <row r="1234" spans="1:9">
      <c r="A1234">
        <v>2030</v>
      </c>
      <c r="B1234" t="s">
        <v>33</v>
      </c>
      <c r="C1234" t="s">
        <v>8</v>
      </c>
      <c r="D1234" t="str">
        <f>VLOOKUP(C1234,mapping!$B$2:$D$18,3,0)</f>
        <v>Gas</v>
      </c>
      <c r="E1234" t="s">
        <v>74</v>
      </c>
      <c r="F1234" t="s">
        <v>56</v>
      </c>
      <c r="G1234" t="s">
        <v>77</v>
      </c>
      <c r="H1234">
        <f>SUMIFS(multi_cap_new_annual_comb!F:F,multi_cap_new_annual_comb!A:A,A1234,multi_cap_new_annual_comb!B:B,B1234,multi_cap_new_annual_comb!C:C,C1234,multi_cap_new_annual_comb!E:E,"average",multi_cap_new_annual_comb!F:F,"&gt;0")*SUMIFS(mi_calc!D:D,mi_calc!A:A,VLOOKUP(C1234,mapping!$B$2:$C$18,2,0),mi_calc!B:B,F1234,mi_calc!C:C,"average")/1000</f>
        <v>0</v>
      </c>
      <c r="I1234">
        <f>SUMIFS(multi_cap_new_annual_comb!G:G,multi_cap_new_annual_comb!A:A,A1234,multi_cap_new_annual_comb!B:B,B1234,multi_cap_new_annual_comb!C:C,C1234,multi_cap_new_annual_comb!E:E,"average",multi_cap_new_annual_comb!G:G,"&gt;0")*SUMIFS(mi_calc!D:D,mi_calc!A:A,VLOOKUP(C1234,mapping!$B$2:$C$18,2,0),mi_calc!B:B,F1234,mi_calc!C:C,"average")/1000</f>
        <v>0</v>
      </c>
    </row>
    <row r="1235" spans="1:9">
      <c r="A1235">
        <v>2030</v>
      </c>
      <c r="B1235" t="s">
        <v>33</v>
      </c>
      <c r="C1235" t="s">
        <v>8</v>
      </c>
      <c r="D1235" t="str">
        <f>VLOOKUP(C1235,mapping!$B$2:$D$18,3,0)</f>
        <v>Gas</v>
      </c>
      <c r="E1235" t="s">
        <v>74</v>
      </c>
      <c r="F1235" t="s">
        <v>59</v>
      </c>
      <c r="G1235" t="s">
        <v>77</v>
      </c>
      <c r="H1235">
        <f>SUMIFS(multi_cap_new_annual_comb!F:F,multi_cap_new_annual_comb!A:A,A1235,multi_cap_new_annual_comb!B:B,B1235,multi_cap_new_annual_comb!C:C,C1235,multi_cap_new_annual_comb!E:E,"average",multi_cap_new_annual_comb!F:F,"&gt;0")*SUMIFS(mi_calc!D:D,mi_calc!A:A,VLOOKUP(C1235,mapping!$B$2:$C$18,2,0),mi_calc!B:B,F1235,mi_calc!C:C,"average")/1000</f>
        <v>0</v>
      </c>
      <c r="I1235">
        <f>SUMIFS(multi_cap_new_annual_comb!G:G,multi_cap_new_annual_comb!A:A,A1235,multi_cap_new_annual_comb!B:B,B1235,multi_cap_new_annual_comb!C:C,C1235,multi_cap_new_annual_comb!E:E,"average",multi_cap_new_annual_comb!G:G,"&gt;0")*SUMIFS(mi_calc!D:D,mi_calc!A:A,VLOOKUP(C1235,mapping!$B$2:$C$18,2,0),mi_calc!B:B,F1235,mi_calc!C:C,"average")/1000</f>
        <v>0</v>
      </c>
    </row>
    <row r="1236" spans="1:9">
      <c r="A1236">
        <v>2030</v>
      </c>
      <c r="B1236" t="s">
        <v>33</v>
      </c>
      <c r="C1236" t="s">
        <v>8</v>
      </c>
      <c r="D1236" t="str">
        <f>VLOOKUP(C1236,mapping!$B$2:$D$18,3,0)</f>
        <v>Gas</v>
      </c>
      <c r="E1236" t="s">
        <v>74</v>
      </c>
      <c r="F1236" t="s">
        <v>55</v>
      </c>
      <c r="G1236" t="s">
        <v>77</v>
      </c>
      <c r="H1236">
        <f>SUMIFS(multi_cap_new_annual_comb!F:F,multi_cap_new_annual_comb!A:A,A1236,multi_cap_new_annual_comb!B:B,B1236,multi_cap_new_annual_comb!C:C,C1236,multi_cap_new_annual_comb!E:E,"average",multi_cap_new_annual_comb!F:F,"&gt;0")*SUMIFS(mi_calc!D:D,mi_calc!A:A,VLOOKUP(C1236,mapping!$B$2:$C$18,2,0),mi_calc!B:B,F1236,mi_calc!C:C,"average")/1000</f>
        <v>1.0726450789419245E-2</v>
      </c>
      <c r="I1236">
        <f>SUMIFS(multi_cap_new_annual_comb!G:G,multi_cap_new_annual_comb!A:A,A1236,multi_cap_new_annual_comb!B:B,B1236,multi_cap_new_annual_comb!C:C,C1236,multi_cap_new_annual_comb!E:E,"average",multi_cap_new_annual_comb!G:G,"&gt;0")*SUMIFS(mi_calc!D:D,mi_calc!A:A,VLOOKUP(C1236,mapping!$B$2:$C$18,2,0),mi_calc!B:B,F1236,mi_calc!C:C,"average")/1000</f>
        <v>6.8818382762365956E-3</v>
      </c>
    </row>
    <row r="1237" spans="1:9">
      <c r="A1237">
        <v>2030</v>
      </c>
      <c r="B1237" t="s">
        <v>33</v>
      </c>
      <c r="C1237" t="s">
        <v>8</v>
      </c>
      <c r="D1237" t="str">
        <f>VLOOKUP(C1237,mapping!$B$2:$D$18,3,0)</f>
        <v>Gas</v>
      </c>
      <c r="E1237" t="s">
        <v>74</v>
      </c>
      <c r="F1237" t="s">
        <v>47</v>
      </c>
      <c r="G1237" t="s">
        <v>77</v>
      </c>
      <c r="H1237">
        <f>SUMIFS(multi_cap_new_annual_comb!F:F,multi_cap_new_annual_comb!A:A,A1237,multi_cap_new_annual_comb!B:B,B1237,multi_cap_new_annual_comb!C:C,C1237,multi_cap_new_annual_comb!E:E,"average",multi_cap_new_annual_comb!F:F,"&gt;0")*SUMIFS(mi_calc!D:D,mi_calc!A:A,VLOOKUP(C1237,mapping!$B$2:$C$18,2,0),mi_calc!B:B,F1237,mi_calc!C:C,"average")/1000</f>
        <v>0</v>
      </c>
      <c r="I1237">
        <f>SUMIFS(multi_cap_new_annual_comb!G:G,multi_cap_new_annual_comb!A:A,A1237,multi_cap_new_annual_comb!B:B,B1237,multi_cap_new_annual_comb!C:C,C1237,multi_cap_new_annual_comb!E:E,"average",multi_cap_new_annual_comb!G:G,"&gt;0")*SUMIFS(mi_calc!D:D,mi_calc!A:A,VLOOKUP(C1237,mapping!$B$2:$C$18,2,0),mi_calc!B:B,F1237,mi_calc!C:C,"average")/1000</f>
        <v>0</v>
      </c>
    </row>
    <row r="1238" spans="1:9">
      <c r="A1238">
        <v>2030</v>
      </c>
      <c r="B1238" t="s">
        <v>33</v>
      </c>
      <c r="C1238" t="s">
        <v>8</v>
      </c>
      <c r="D1238" t="str">
        <f>VLOOKUP(C1238,mapping!$B$2:$D$18,3,0)</f>
        <v>Gas</v>
      </c>
      <c r="E1238" t="s">
        <v>74</v>
      </c>
      <c r="F1238" t="s">
        <v>60</v>
      </c>
      <c r="G1238" t="s">
        <v>77</v>
      </c>
      <c r="H1238">
        <f>SUMIFS(multi_cap_new_annual_comb!F:F,multi_cap_new_annual_comb!A:A,A1238,multi_cap_new_annual_comb!B:B,B1238,multi_cap_new_annual_comb!C:C,C1238,multi_cap_new_annual_comb!E:E,"average",multi_cap_new_annual_comb!F:F,"&gt;0")*SUMIFS(mi_calc!D:D,mi_calc!A:A,VLOOKUP(C1238,mapping!$B$2:$C$18,2,0),mi_calc!B:B,F1238,mi_calc!C:C,"average")/1000</f>
        <v>0</v>
      </c>
      <c r="I1238">
        <f>SUMIFS(multi_cap_new_annual_comb!G:G,multi_cap_new_annual_comb!A:A,A1238,multi_cap_new_annual_comb!B:B,B1238,multi_cap_new_annual_comb!C:C,C1238,multi_cap_new_annual_comb!E:E,"average",multi_cap_new_annual_comb!G:G,"&gt;0")*SUMIFS(mi_calc!D:D,mi_calc!A:A,VLOOKUP(C1238,mapping!$B$2:$C$18,2,0),mi_calc!B:B,F1238,mi_calc!C:C,"average")/1000</f>
        <v>0</v>
      </c>
    </row>
    <row r="1239" spans="1:9">
      <c r="A1239">
        <v>2030</v>
      </c>
      <c r="B1239" t="s">
        <v>33</v>
      </c>
      <c r="C1239" t="s">
        <v>8</v>
      </c>
      <c r="D1239" t="str">
        <f>VLOOKUP(C1239,mapping!$B$2:$D$18,3,0)</f>
        <v>Gas</v>
      </c>
      <c r="E1239" t="s">
        <v>74</v>
      </c>
      <c r="F1239" t="s">
        <v>48</v>
      </c>
      <c r="G1239" t="s">
        <v>77</v>
      </c>
      <c r="H1239">
        <f>SUMIFS(multi_cap_new_annual_comb!F:F,multi_cap_new_annual_comb!A:A,A1239,multi_cap_new_annual_comb!B:B,B1239,multi_cap_new_annual_comb!C:C,C1239,multi_cap_new_annual_comb!E:E,"average",multi_cap_new_annual_comb!F:F,"&gt;0")*SUMIFS(mi_calc!D:D,mi_calc!A:A,VLOOKUP(C1239,mapping!$B$2:$C$18,2,0),mi_calc!B:B,F1239,mi_calc!C:C,"average")/1000</f>
        <v>7.1509671929461641E-4</v>
      </c>
      <c r="I1239">
        <f>SUMIFS(multi_cap_new_annual_comb!G:G,multi_cap_new_annual_comb!A:A,A1239,multi_cap_new_annual_comb!B:B,B1239,multi_cap_new_annual_comb!C:C,C1239,multi_cap_new_annual_comb!E:E,"average",multi_cap_new_annual_comb!G:G,"&gt;0")*SUMIFS(mi_calc!D:D,mi_calc!A:A,VLOOKUP(C1239,mapping!$B$2:$C$18,2,0),mi_calc!B:B,F1239,mi_calc!C:C,"average")/1000</f>
        <v>4.5878921841577302E-4</v>
      </c>
    </row>
    <row r="1240" spans="1:9">
      <c r="A1240">
        <v>2030</v>
      </c>
      <c r="B1240" t="s">
        <v>33</v>
      </c>
      <c r="C1240" t="s">
        <v>8</v>
      </c>
      <c r="D1240" t="str">
        <f>VLOOKUP(C1240,mapping!$B$2:$D$18,3,0)</f>
        <v>Gas</v>
      </c>
      <c r="E1240" t="s">
        <v>74</v>
      </c>
      <c r="F1240" t="s">
        <v>62</v>
      </c>
      <c r="G1240" t="s">
        <v>77</v>
      </c>
      <c r="H1240">
        <f>SUMIFS(multi_cap_new_annual_comb!F:F,multi_cap_new_annual_comb!A:A,A1240,multi_cap_new_annual_comb!B:B,B1240,multi_cap_new_annual_comb!C:C,C1240,multi_cap_new_annual_comb!E:E,"average",multi_cap_new_annual_comb!F:F,"&gt;0")*SUMIFS(mi_calc!D:D,mi_calc!A:A,VLOOKUP(C1240,mapping!$B$2:$C$18,2,0),mi_calc!B:B,F1240,mi_calc!C:C,"average")/1000</f>
        <v>0</v>
      </c>
      <c r="I1240">
        <f>SUMIFS(multi_cap_new_annual_comb!G:G,multi_cap_new_annual_comb!A:A,A1240,multi_cap_new_annual_comb!B:B,B1240,multi_cap_new_annual_comb!C:C,C1240,multi_cap_new_annual_comb!E:E,"average",multi_cap_new_annual_comb!G:G,"&gt;0")*SUMIFS(mi_calc!D:D,mi_calc!A:A,VLOOKUP(C1240,mapping!$B$2:$C$18,2,0),mi_calc!B:B,F1240,mi_calc!C:C,"average")/1000</f>
        <v>0</v>
      </c>
    </row>
    <row r="1241" spans="1:9">
      <c r="A1241">
        <v>2030</v>
      </c>
      <c r="B1241" t="s">
        <v>33</v>
      </c>
      <c r="C1241" t="s">
        <v>8</v>
      </c>
      <c r="D1241" t="str">
        <f>VLOOKUP(C1241,mapping!$B$2:$D$18,3,0)</f>
        <v>Gas</v>
      </c>
      <c r="E1241" t="s">
        <v>74</v>
      </c>
      <c r="F1241" t="s">
        <v>63</v>
      </c>
      <c r="G1241" t="s">
        <v>77</v>
      </c>
      <c r="H1241">
        <f>SUMIFS(multi_cap_new_annual_comb!F:F,multi_cap_new_annual_comb!A:A,A1241,multi_cap_new_annual_comb!B:B,B1241,multi_cap_new_annual_comb!C:C,C1241,multi_cap_new_annual_comb!E:E,"average",multi_cap_new_annual_comb!F:F,"&gt;0")*SUMIFS(mi_calc!D:D,mi_calc!A:A,VLOOKUP(C1241,mapping!$B$2:$C$18,2,0),mi_calc!B:B,F1241,mi_calc!C:C,"average")/1000</f>
        <v>0</v>
      </c>
      <c r="I1241">
        <f>SUMIFS(multi_cap_new_annual_comb!G:G,multi_cap_new_annual_comb!A:A,A1241,multi_cap_new_annual_comb!B:B,B1241,multi_cap_new_annual_comb!C:C,C1241,multi_cap_new_annual_comb!E:E,"average",multi_cap_new_annual_comb!G:G,"&gt;0")*SUMIFS(mi_calc!D:D,mi_calc!A:A,VLOOKUP(C1241,mapping!$B$2:$C$18,2,0),mi_calc!B:B,F1241,mi_calc!C:C,"average")/1000</f>
        <v>0</v>
      </c>
    </row>
    <row r="1242" spans="1:9">
      <c r="A1242">
        <v>2030</v>
      </c>
      <c r="B1242" t="s">
        <v>33</v>
      </c>
      <c r="C1242" t="s">
        <v>8</v>
      </c>
      <c r="D1242" t="str">
        <f>VLOOKUP(C1242,mapping!$B$2:$D$18,3,0)</f>
        <v>Gas</v>
      </c>
      <c r="E1242" t="s">
        <v>74</v>
      </c>
      <c r="F1242" t="s">
        <v>45</v>
      </c>
      <c r="G1242" t="s">
        <v>77</v>
      </c>
      <c r="H1242">
        <f>SUMIFS(multi_cap_new_annual_comb!F:F,multi_cap_new_annual_comb!A:A,A1242,multi_cap_new_annual_comb!B:B,B1242,multi_cap_new_annual_comb!C:C,C1242,multi_cap_new_annual_comb!E:E,"average",multi_cap_new_annual_comb!F:F,"&gt;0")*SUMIFS(mi_calc!D:D,mi_calc!A:A,VLOOKUP(C1242,mapping!$B$2:$C$18,2,0),mi_calc!B:B,F1242,mi_calc!C:C,"average")/1000</f>
        <v>0</v>
      </c>
      <c r="I1242">
        <f>SUMIFS(multi_cap_new_annual_comb!G:G,multi_cap_new_annual_comb!A:A,A1242,multi_cap_new_annual_comb!B:B,B1242,multi_cap_new_annual_comb!C:C,C1242,multi_cap_new_annual_comb!E:E,"average",multi_cap_new_annual_comb!G:G,"&gt;0")*SUMIFS(mi_calc!D:D,mi_calc!A:A,VLOOKUP(C1242,mapping!$B$2:$C$18,2,0),mi_calc!B:B,F1242,mi_calc!C:C,"average")/1000</f>
        <v>0</v>
      </c>
    </row>
    <row r="1243" spans="1:9">
      <c r="A1243">
        <v>2030</v>
      </c>
      <c r="B1243" t="s">
        <v>33</v>
      </c>
      <c r="C1243" t="s">
        <v>8</v>
      </c>
      <c r="D1243" t="str">
        <f>VLOOKUP(C1243,mapping!$B$2:$D$18,3,0)</f>
        <v>Gas</v>
      </c>
      <c r="E1243" t="s">
        <v>74</v>
      </c>
      <c r="F1243" t="s">
        <v>58</v>
      </c>
      <c r="G1243" t="s">
        <v>77</v>
      </c>
      <c r="H1243">
        <f>SUMIFS(multi_cap_new_annual_comb!F:F,multi_cap_new_annual_comb!A:A,A1243,multi_cap_new_annual_comb!B:B,B1243,multi_cap_new_annual_comb!C:C,C1243,multi_cap_new_annual_comb!E:E,"average",multi_cap_new_annual_comb!F:F,"&gt;0")*SUMIFS(mi_calc!D:D,mi_calc!A:A,VLOOKUP(C1243,mapping!$B$2:$C$18,2,0),mi_calc!B:B,F1243,mi_calc!C:C,"average")/1000</f>
        <v>0</v>
      </c>
      <c r="I1243">
        <f>SUMIFS(multi_cap_new_annual_comb!G:G,multi_cap_new_annual_comb!A:A,A1243,multi_cap_new_annual_comb!B:B,B1243,multi_cap_new_annual_comb!C:C,C1243,multi_cap_new_annual_comb!E:E,"average",multi_cap_new_annual_comb!G:G,"&gt;0")*SUMIFS(mi_calc!D:D,mi_calc!A:A,VLOOKUP(C1243,mapping!$B$2:$C$18,2,0),mi_calc!B:B,F1243,mi_calc!C:C,"average")/1000</f>
        <v>0</v>
      </c>
    </row>
    <row r="1244" spans="1:9">
      <c r="A1244">
        <v>2030</v>
      </c>
      <c r="B1244" t="s">
        <v>33</v>
      </c>
      <c r="C1244" t="s">
        <v>8</v>
      </c>
      <c r="D1244" t="str">
        <f>VLOOKUP(C1244,mapping!$B$2:$D$18,3,0)</f>
        <v>Gas</v>
      </c>
      <c r="E1244" t="s">
        <v>74</v>
      </c>
      <c r="F1244" t="s">
        <v>53</v>
      </c>
      <c r="G1244" t="s">
        <v>77</v>
      </c>
      <c r="H1244">
        <f>SUMIFS(multi_cap_new_annual_comb!F:F,multi_cap_new_annual_comb!A:A,A1244,multi_cap_new_annual_comb!B:B,B1244,multi_cap_new_annual_comb!C:C,C1244,multi_cap_new_annual_comb!E:E,"average",multi_cap_new_annual_comb!F:F,"&gt;0")*SUMIFS(mi_calc!D:D,mi_calc!A:A,VLOOKUP(C1244,mapping!$B$2:$C$18,2,0),mi_calc!B:B,F1244,mi_calc!C:C,"average")/1000</f>
        <v>4.6495465395998146</v>
      </c>
      <c r="I1244">
        <f>SUMIFS(multi_cap_new_annual_comb!G:G,multi_cap_new_annual_comb!A:A,A1244,multi_cap_new_annual_comb!B:B,B1244,multi_cap_new_annual_comb!C:C,C1244,multi_cap_new_annual_comb!E:E,"average",multi_cap_new_annual_comb!G:G,"&gt;0")*SUMIFS(mi_calc!D:D,mi_calc!A:A,VLOOKUP(C1244,mapping!$B$2:$C$18,2,0),mi_calc!B:B,F1244,mi_calc!C:C,"average")/1000</f>
        <v>2.9830395879804184</v>
      </c>
    </row>
    <row r="1245" spans="1:9">
      <c r="A1245">
        <v>2030</v>
      </c>
      <c r="B1245" t="s">
        <v>33</v>
      </c>
      <c r="C1245" t="s">
        <v>8</v>
      </c>
      <c r="D1245" t="str">
        <f>VLOOKUP(C1245,mapping!$B$2:$D$18,3,0)</f>
        <v>Gas</v>
      </c>
      <c r="E1245" t="s">
        <v>74</v>
      </c>
      <c r="F1245" t="s">
        <v>64</v>
      </c>
      <c r="G1245" t="s">
        <v>77</v>
      </c>
      <c r="H1245">
        <f>SUMIFS(multi_cap_new_annual_comb!F:F,multi_cap_new_annual_comb!A:A,A1245,multi_cap_new_annual_comb!B:B,B1245,multi_cap_new_annual_comb!C:C,C1245,multi_cap_new_annual_comb!E:E,"average",multi_cap_new_annual_comb!F:F,"&gt;0")*SUMIFS(mi_calc!D:D,mi_calc!A:A,VLOOKUP(C1245,mapping!$B$2:$C$18,2,0),mi_calc!B:B,F1245,mi_calc!C:C,"average")/1000</f>
        <v>0</v>
      </c>
      <c r="I1245">
        <f>SUMIFS(multi_cap_new_annual_comb!G:G,multi_cap_new_annual_comb!A:A,A1245,multi_cap_new_annual_comb!B:B,B1245,multi_cap_new_annual_comb!C:C,C1245,multi_cap_new_annual_comb!E:E,"average",multi_cap_new_annual_comb!G:G,"&gt;0")*SUMIFS(mi_calc!D:D,mi_calc!A:A,VLOOKUP(C1245,mapping!$B$2:$C$18,2,0),mi_calc!B:B,F1245,mi_calc!C:C,"average")/1000</f>
        <v>0</v>
      </c>
    </row>
    <row r="1246" spans="1:9">
      <c r="A1246">
        <v>2030</v>
      </c>
      <c r="B1246" t="s">
        <v>33</v>
      </c>
      <c r="C1246" t="s">
        <v>8</v>
      </c>
      <c r="D1246" t="str">
        <f>VLOOKUP(C1246,mapping!$B$2:$D$18,3,0)</f>
        <v>Gas</v>
      </c>
      <c r="E1246" t="s">
        <v>74</v>
      </c>
      <c r="F1246" t="s">
        <v>49</v>
      </c>
      <c r="G1246" t="s">
        <v>77</v>
      </c>
      <c r="H1246">
        <f>SUMIFS(multi_cap_new_annual_comb!F:F,multi_cap_new_annual_comb!A:A,A1246,multi_cap_new_annual_comb!B:B,B1246,multi_cap_new_annual_comb!C:C,C1246,multi_cap_new_annual_comb!E:E,"average",multi_cap_new_annual_comb!F:F,"&gt;0")*SUMIFS(mi_calc!D:D,mi_calc!A:A,VLOOKUP(C1246,mapping!$B$2:$C$18,2,0),mi_calc!B:B,F1246,mi_calc!C:C,"average")/1000</f>
        <v>0</v>
      </c>
      <c r="I1246">
        <f>SUMIFS(multi_cap_new_annual_comb!G:G,multi_cap_new_annual_comb!A:A,A1246,multi_cap_new_annual_comb!B:B,B1246,multi_cap_new_annual_comb!C:C,C1246,multi_cap_new_annual_comb!E:E,"average",multi_cap_new_annual_comb!G:G,"&gt;0")*SUMIFS(mi_calc!D:D,mi_calc!A:A,VLOOKUP(C1246,mapping!$B$2:$C$18,2,0),mi_calc!B:B,F1246,mi_calc!C:C,"average")/1000</f>
        <v>0</v>
      </c>
    </row>
    <row r="1247" spans="1:9">
      <c r="A1247">
        <v>2030</v>
      </c>
      <c r="B1247" t="s">
        <v>33</v>
      </c>
      <c r="C1247" t="s">
        <v>8</v>
      </c>
      <c r="D1247" t="str">
        <f>VLOOKUP(C1247,mapping!$B$2:$D$18,3,0)</f>
        <v>Gas</v>
      </c>
      <c r="E1247" t="s">
        <v>74</v>
      </c>
      <c r="F1247" t="s">
        <v>65</v>
      </c>
      <c r="G1247" t="s">
        <v>77</v>
      </c>
      <c r="H1247">
        <f>SUMIFS(multi_cap_new_annual_comb!F:F,multi_cap_new_annual_comb!A:A,A1247,multi_cap_new_annual_comb!B:B,B1247,multi_cap_new_annual_comb!C:C,C1247,multi_cap_new_annual_comb!E:E,"average",multi_cap_new_annual_comb!F:F,"&gt;0")*SUMIFS(mi_calc!D:D,mi_calc!A:A,VLOOKUP(C1247,mapping!$B$2:$C$18,2,0),mi_calc!B:B,F1247,mi_calc!C:C,"average")/1000</f>
        <v>0</v>
      </c>
      <c r="I1247">
        <f>SUMIFS(multi_cap_new_annual_comb!G:G,multi_cap_new_annual_comb!A:A,A1247,multi_cap_new_annual_comb!B:B,B1247,multi_cap_new_annual_comb!C:C,C1247,multi_cap_new_annual_comb!E:E,"average",multi_cap_new_annual_comb!G:G,"&gt;0")*SUMIFS(mi_calc!D:D,mi_calc!A:A,VLOOKUP(C1247,mapping!$B$2:$C$18,2,0),mi_calc!B:B,F1247,mi_calc!C:C,"average")/1000</f>
        <v>0</v>
      </c>
    </row>
    <row r="1248" spans="1:9">
      <c r="A1248">
        <v>2030</v>
      </c>
      <c r="B1248" t="s">
        <v>33</v>
      </c>
      <c r="C1248" t="s">
        <v>8</v>
      </c>
      <c r="D1248" t="str">
        <f>VLOOKUP(C1248,mapping!$B$2:$D$18,3,0)</f>
        <v>Gas</v>
      </c>
      <c r="E1248" t="s">
        <v>74</v>
      </c>
      <c r="F1248" t="s">
        <v>68</v>
      </c>
      <c r="G1248" t="s">
        <v>77</v>
      </c>
      <c r="H1248">
        <f>SUMIFS(multi_cap_new_annual_comb!F:F,multi_cap_new_annual_comb!A:A,A1248,multi_cap_new_annual_comb!B:B,B1248,multi_cap_new_annual_comb!C:C,C1248,multi_cap_new_annual_comb!E:E,"average",multi_cap_new_annual_comb!F:F,"&gt;0")*SUMIFS(mi_calc!D:D,mi_calc!A:A,VLOOKUP(C1248,mapping!$B$2:$C$18,2,0),mi_calc!B:B,F1248,mi_calc!C:C,"average")/1000</f>
        <v>0</v>
      </c>
      <c r="I1248">
        <f>SUMIFS(multi_cap_new_annual_comb!G:G,multi_cap_new_annual_comb!A:A,A1248,multi_cap_new_annual_comb!B:B,B1248,multi_cap_new_annual_comb!C:C,C1248,multi_cap_new_annual_comb!E:E,"average",multi_cap_new_annual_comb!G:G,"&gt;0")*SUMIFS(mi_calc!D:D,mi_calc!A:A,VLOOKUP(C1248,mapping!$B$2:$C$18,2,0),mi_calc!B:B,F1248,mi_calc!C:C,"average")/1000</f>
        <v>0</v>
      </c>
    </row>
    <row r="1249" spans="1:9">
      <c r="A1249">
        <v>2030</v>
      </c>
      <c r="B1249" t="s">
        <v>33</v>
      </c>
      <c r="C1249" t="s">
        <v>8</v>
      </c>
      <c r="D1249" t="str">
        <f>VLOOKUP(C1249,mapping!$B$2:$D$18,3,0)</f>
        <v>Gas</v>
      </c>
      <c r="E1249" t="s">
        <v>74</v>
      </c>
      <c r="F1249" t="s">
        <v>57</v>
      </c>
      <c r="G1249" t="s">
        <v>77</v>
      </c>
      <c r="H1249">
        <f>SUMIFS(multi_cap_new_annual_comb!F:F,multi_cap_new_annual_comb!A:A,A1249,multi_cap_new_annual_comb!B:B,B1249,multi_cap_new_annual_comb!C:C,C1249,multi_cap_new_annual_comb!E:E,"average",multi_cap_new_annual_comb!F:F,"&gt;0")*SUMIFS(mi_calc!D:D,mi_calc!A:A,VLOOKUP(C1249,mapping!$B$2:$C$18,2,0),mi_calc!B:B,F1249,mi_calc!C:C,"average")/1000</f>
        <v>0</v>
      </c>
      <c r="I1249">
        <f>SUMIFS(multi_cap_new_annual_comb!G:G,multi_cap_new_annual_comb!A:A,A1249,multi_cap_new_annual_comb!B:B,B1249,multi_cap_new_annual_comb!C:C,C1249,multi_cap_new_annual_comb!E:E,"average",multi_cap_new_annual_comb!G:G,"&gt;0")*SUMIFS(mi_calc!D:D,mi_calc!A:A,VLOOKUP(C1249,mapping!$B$2:$C$18,2,0),mi_calc!B:B,F1249,mi_calc!C:C,"average")/1000</f>
        <v>0</v>
      </c>
    </row>
    <row r="1250" spans="1:9">
      <c r="A1250">
        <v>2035</v>
      </c>
      <c r="B1250" t="s">
        <v>21</v>
      </c>
      <c r="C1250" t="s">
        <v>8</v>
      </c>
      <c r="D1250" t="str">
        <f>VLOOKUP(C1250,mapping!$B$2:$D$18,3,0)</f>
        <v>Gas</v>
      </c>
      <c r="E1250" t="s">
        <v>74</v>
      </c>
      <c r="F1250" t="s">
        <v>51</v>
      </c>
      <c r="G1250" t="s">
        <v>77</v>
      </c>
      <c r="H1250">
        <f>SUMIFS(multi_cap_new_annual_comb!F:F,multi_cap_new_annual_comb!A:A,A1250,multi_cap_new_annual_comb!B:B,B1250,multi_cap_new_annual_comb!C:C,C1250,multi_cap_new_annual_comb!E:E,"average",multi_cap_new_annual_comb!F:F,"&gt;0")*SUMIFS(mi_calc!D:D,mi_calc!A:A,VLOOKUP(C1250,mapping!$B$2:$C$18,2,0),mi_calc!B:B,F1250,mi_calc!C:C,"average")/1000</f>
        <v>1.8841674345790479E-2</v>
      </c>
      <c r="I1250">
        <f>SUMIFS(multi_cap_new_annual_comb!G:G,multi_cap_new_annual_comb!A:A,A1250,multi_cap_new_annual_comb!B:B,B1250,multi_cap_new_annual_comb!C:C,C1250,multi_cap_new_annual_comb!E:E,"average",multi_cap_new_annual_comb!G:G,"&gt;0")*SUMIFS(mi_calc!D:D,mi_calc!A:A,VLOOKUP(C1250,mapping!$B$2:$C$18,2,0),mi_calc!B:B,F1250,mi_calc!C:C,"average")/1000</f>
        <v>1.8841674345790479E-2</v>
      </c>
    </row>
    <row r="1251" spans="1:9">
      <c r="A1251">
        <v>2035</v>
      </c>
      <c r="B1251" t="s">
        <v>21</v>
      </c>
      <c r="C1251" t="s">
        <v>8</v>
      </c>
      <c r="D1251" t="str">
        <f>VLOOKUP(C1251,mapping!$B$2:$D$18,3,0)</f>
        <v>Gas</v>
      </c>
      <c r="E1251" t="s">
        <v>74</v>
      </c>
      <c r="F1251" t="s">
        <v>66</v>
      </c>
      <c r="G1251" t="s">
        <v>77</v>
      </c>
      <c r="H1251">
        <f>SUMIFS(multi_cap_new_annual_comb!F:F,multi_cap_new_annual_comb!A:A,A1251,multi_cap_new_annual_comb!B:B,B1251,multi_cap_new_annual_comb!C:C,C1251,multi_cap_new_annual_comb!E:E,"average",multi_cap_new_annual_comb!F:F,"&gt;0")*SUMIFS(mi_calc!D:D,mi_calc!A:A,VLOOKUP(C1251,mapping!$B$2:$C$18,2,0),mi_calc!B:B,F1251,mi_calc!C:C,"average")/1000</f>
        <v>0</v>
      </c>
      <c r="I1251">
        <f>SUMIFS(multi_cap_new_annual_comb!G:G,multi_cap_new_annual_comb!A:A,A1251,multi_cap_new_annual_comb!B:B,B1251,multi_cap_new_annual_comb!C:C,C1251,multi_cap_new_annual_comb!E:E,"average",multi_cap_new_annual_comb!G:G,"&gt;0")*SUMIFS(mi_calc!D:D,mi_calc!A:A,VLOOKUP(C1251,mapping!$B$2:$C$18,2,0),mi_calc!B:B,F1251,mi_calc!C:C,"average")/1000</f>
        <v>0</v>
      </c>
    </row>
    <row r="1252" spans="1:9">
      <c r="A1252">
        <v>2035</v>
      </c>
      <c r="B1252" t="s">
        <v>21</v>
      </c>
      <c r="C1252" t="s">
        <v>8</v>
      </c>
      <c r="D1252" t="str">
        <f>VLOOKUP(C1252,mapping!$B$2:$D$18,3,0)</f>
        <v>Gas</v>
      </c>
      <c r="E1252" t="s">
        <v>74</v>
      </c>
      <c r="F1252" t="s">
        <v>54</v>
      </c>
      <c r="G1252" t="s">
        <v>77</v>
      </c>
      <c r="H1252">
        <f>SUMIFS(multi_cap_new_annual_comb!F:F,multi_cap_new_annual_comb!A:A,A1252,multi_cap_new_annual_comb!B:B,B1252,multi_cap_new_annual_comb!C:C,C1252,multi_cap_new_annual_comb!E:E,"average",multi_cap_new_annual_comb!F:F,"&gt;0")*SUMIFS(mi_calc!D:D,mi_calc!A:A,VLOOKUP(C1252,mapping!$B$2:$C$18,2,0),mi_calc!B:B,F1252,mi_calc!C:C,"average")/1000</f>
        <v>1.4080461383802365</v>
      </c>
      <c r="I1252">
        <f>SUMIFS(multi_cap_new_annual_comb!G:G,multi_cap_new_annual_comb!A:A,A1252,multi_cap_new_annual_comb!B:B,B1252,multi_cap_new_annual_comb!C:C,C1252,multi_cap_new_annual_comb!E:E,"average",multi_cap_new_annual_comb!G:G,"&gt;0")*SUMIFS(mi_calc!D:D,mi_calc!A:A,VLOOKUP(C1252,mapping!$B$2:$C$18,2,0),mi_calc!B:B,F1252,mi_calc!C:C,"average")/1000</f>
        <v>1.4080461383802365</v>
      </c>
    </row>
    <row r="1253" spans="1:9">
      <c r="A1253">
        <v>2035</v>
      </c>
      <c r="B1253" t="s">
        <v>21</v>
      </c>
      <c r="C1253" t="s">
        <v>8</v>
      </c>
      <c r="D1253" t="str">
        <f>VLOOKUP(C1253,mapping!$B$2:$D$18,3,0)</f>
        <v>Gas</v>
      </c>
      <c r="E1253" t="s">
        <v>74</v>
      </c>
      <c r="F1253" t="s">
        <v>46</v>
      </c>
      <c r="G1253" t="s">
        <v>77</v>
      </c>
      <c r="H1253">
        <f>SUMIFS(multi_cap_new_annual_comb!F:F,multi_cap_new_annual_comb!A:A,A1253,multi_cap_new_annual_comb!B:B,B1253,multi_cap_new_annual_comb!C:C,C1253,multi_cap_new_annual_comb!E:E,"average",multi_cap_new_annual_comb!F:F,"&gt;0")*SUMIFS(mi_calc!D:D,mi_calc!A:A,VLOOKUP(C1253,mapping!$B$2:$C$18,2,0),mi_calc!B:B,F1253,mi_calc!C:C,"average")/1000</f>
        <v>0</v>
      </c>
      <c r="I1253">
        <f>SUMIFS(multi_cap_new_annual_comb!G:G,multi_cap_new_annual_comb!A:A,A1253,multi_cap_new_annual_comb!B:B,B1253,multi_cap_new_annual_comb!C:C,C1253,multi_cap_new_annual_comb!E:E,"average",multi_cap_new_annual_comb!G:G,"&gt;0")*SUMIFS(mi_calc!D:D,mi_calc!A:A,VLOOKUP(C1253,mapping!$B$2:$C$18,2,0),mi_calc!B:B,F1253,mi_calc!C:C,"average")/1000</f>
        <v>0</v>
      </c>
    </row>
    <row r="1254" spans="1:9">
      <c r="A1254">
        <v>2035</v>
      </c>
      <c r="B1254" t="s">
        <v>21</v>
      </c>
      <c r="C1254" t="s">
        <v>8</v>
      </c>
      <c r="D1254" t="str">
        <f>VLOOKUP(C1254,mapping!$B$2:$D$18,3,0)</f>
        <v>Gas</v>
      </c>
      <c r="E1254" t="s">
        <v>74</v>
      </c>
      <c r="F1254" t="s">
        <v>50</v>
      </c>
      <c r="G1254" t="s">
        <v>77</v>
      </c>
      <c r="H1254">
        <f>SUMIFS(multi_cap_new_annual_comb!F:F,multi_cap_new_annual_comb!A:A,A1254,multi_cap_new_annual_comb!B:B,B1254,multi_cap_new_annual_comb!C:C,C1254,multi_cap_new_annual_comb!E:E,"average",multi_cap_new_annual_comb!F:F,"&gt;0")*SUMIFS(mi_calc!D:D,mi_calc!A:A,VLOOKUP(C1254,mapping!$B$2:$C$18,2,0),mi_calc!B:B,F1254,mi_calc!C:C,"average")/1000</f>
        <v>5.1119980511908511E-2</v>
      </c>
      <c r="I1254">
        <f>SUMIFS(multi_cap_new_annual_comb!G:G,multi_cap_new_annual_comb!A:A,A1254,multi_cap_new_annual_comb!B:B,B1254,multi_cap_new_annual_comb!C:C,C1254,multi_cap_new_annual_comb!E:E,"average",multi_cap_new_annual_comb!G:G,"&gt;0")*SUMIFS(mi_calc!D:D,mi_calc!A:A,VLOOKUP(C1254,mapping!$B$2:$C$18,2,0),mi_calc!B:B,F1254,mi_calc!C:C,"average")/1000</f>
        <v>5.1119980511908511E-2</v>
      </c>
    </row>
    <row r="1255" spans="1:9">
      <c r="A1255">
        <v>2035</v>
      </c>
      <c r="B1255" t="s">
        <v>21</v>
      </c>
      <c r="C1255" t="s">
        <v>8</v>
      </c>
      <c r="D1255" t="str">
        <f>VLOOKUP(C1255,mapping!$B$2:$D$18,3,0)</f>
        <v>Gas</v>
      </c>
      <c r="E1255" t="s">
        <v>74</v>
      </c>
      <c r="F1255" t="s">
        <v>61</v>
      </c>
      <c r="G1255" t="s">
        <v>77</v>
      </c>
      <c r="H1255">
        <f>SUMIFS(multi_cap_new_annual_comb!F:F,multi_cap_new_annual_comb!A:A,A1255,multi_cap_new_annual_comb!B:B,B1255,multi_cap_new_annual_comb!C:C,C1255,multi_cap_new_annual_comb!E:E,"average",multi_cap_new_annual_comb!F:F,"&gt;0")*SUMIFS(mi_calc!D:D,mi_calc!A:A,VLOOKUP(C1255,mapping!$B$2:$C$18,2,0),mi_calc!B:B,F1255,mi_calc!C:C,"average")/1000</f>
        <v>0</v>
      </c>
      <c r="I1255">
        <f>SUMIFS(multi_cap_new_annual_comb!G:G,multi_cap_new_annual_comb!A:A,A1255,multi_cap_new_annual_comb!B:B,B1255,multi_cap_new_annual_comb!C:C,C1255,multi_cap_new_annual_comb!E:E,"average",multi_cap_new_annual_comb!G:G,"&gt;0")*SUMIFS(mi_calc!D:D,mi_calc!A:A,VLOOKUP(C1255,mapping!$B$2:$C$18,2,0),mi_calc!B:B,F1255,mi_calc!C:C,"average")/1000</f>
        <v>0</v>
      </c>
    </row>
    <row r="1256" spans="1:9">
      <c r="A1256">
        <v>2035</v>
      </c>
      <c r="B1256" t="s">
        <v>21</v>
      </c>
      <c r="C1256" t="s">
        <v>8</v>
      </c>
      <c r="D1256" t="str">
        <f>VLOOKUP(C1256,mapping!$B$2:$D$18,3,0)</f>
        <v>Gas</v>
      </c>
      <c r="E1256" t="s">
        <v>74</v>
      </c>
      <c r="F1256" t="s">
        <v>67</v>
      </c>
      <c r="G1256" t="s">
        <v>77</v>
      </c>
      <c r="H1256">
        <f>SUMIFS(multi_cap_new_annual_comb!F:F,multi_cap_new_annual_comb!A:A,A1256,multi_cap_new_annual_comb!B:B,B1256,multi_cap_new_annual_comb!C:C,C1256,multi_cap_new_annual_comb!E:E,"average",multi_cap_new_annual_comb!F:F,"&gt;0")*SUMIFS(mi_calc!D:D,mi_calc!A:A,VLOOKUP(C1256,mapping!$B$2:$C$18,2,0),mi_calc!B:B,F1256,mi_calc!C:C,"average")/1000</f>
        <v>0</v>
      </c>
      <c r="I1256">
        <f>SUMIFS(multi_cap_new_annual_comb!G:G,multi_cap_new_annual_comb!A:A,A1256,multi_cap_new_annual_comb!B:B,B1256,multi_cap_new_annual_comb!C:C,C1256,multi_cap_new_annual_comb!E:E,"average",multi_cap_new_annual_comb!G:G,"&gt;0")*SUMIFS(mi_calc!D:D,mi_calc!A:A,VLOOKUP(C1256,mapping!$B$2:$C$18,2,0),mi_calc!B:B,F1256,mi_calc!C:C,"average")/1000</f>
        <v>0</v>
      </c>
    </row>
    <row r="1257" spans="1:9">
      <c r="A1257">
        <v>2035</v>
      </c>
      <c r="B1257" t="s">
        <v>21</v>
      </c>
      <c r="C1257" t="s">
        <v>8</v>
      </c>
      <c r="D1257" t="str">
        <f>VLOOKUP(C1257,mapping!$B$2:$D$18,3,0)</f>
        <v>Gas</v>
      </c>
      <c r="E1257" t="s">
        <v>74</v>
      </c>
      <c r="F1257" t="s">
        <v>52</v>
      </c>
      <c r="G1257" t="s">
        <v>77</v>
      </c>
      <c r="H1257">
        <f>SUMIFS(multi_cap_new_annual_comb!F:F,multi_cap_new_annual_comb!A:A,A1257,multi_cap_new_annual_comb!B:B,B1257,multi_cap_new_annual_comb!C:C,C1257,multi_cap_new_annual_comb!E:E,"average",multi_cap_new_annual_comb!F:F,"&gt;0")*SUMIFS(mi_calc!D:D,mi_calc!A:A,VLOOKUP(C1257,mapping!$B$2:$C$18,2,0),mi_calc!B:B,F1257,mi_calc!C:C,"average")/1000</f>
        <v>0</v>
      </c>
      <c r="I1257">
        <f>SUMIFS(multi_cap_new_annual_comb!G:G,multi_cap_new_annual_comb!A:A,A1257,multi_cap_new_annual_comb!B:B,B1257,multi_cap_new_annual_comb!C:C,C1257,multi_cap_new_annual_comb!E:E,"average",multi_cap_new_annual_comb!G:G,"&gt;0")*SUMIFS(mi_calc!D:D,mi_calc!A:A,VLOOKUP(C1257,mapping!$B$2:$C$18,2,0),mi_calc!B:B,F1257,mi_calc!C:C,"average")/1000</f>
        <v>0</v>
      </c>
    </row>
    <row r="1258" spans="1:9">
      <c r="A1258">
        <v>2035</v>
      </c>
      <c r="B1258" t="s">
        <v>21</v>
      </c>
      <c r="C1258" t="s">
        <v>8</v>
      </c>
      <c r="D1258" t="str">
        <f>VLOOKUP(C1258,mapping!$B$2:$D$18,3,0)</f>
        <v>Gas</v>
      </c>
      <c r="E1258" t="s">
        <v>74</v>
      </c>
      <c r="F1258" t="s">
        <v>56</v>
      </c>
      <c r="G1258" t="s">
        <v>77</v>
      </c>
      <c r="H1258">
        <f>SUMIFS(multi_cap_new_annual_comb!F:F,multi_cap_new_annual_comb!A:A,A1258,multi_cap_new_annual_comb!B:B,B1258,multi_cap_new_annual_comb!C:C,C1258,multi_cap_new_annual_comb!E:E,"average",multi_cap_new_annual_comb!F:F,"&gt;0")*SUMIFS(mi_calc!D:D,mi_calc!A:A,VLOOKUP(C1258,mapping!$B$2:$C$18,2,0),mi_calc!B:B,F1258,mi_calc!C:C,"average")/1000</f>
        <v>0</v>
      </c>
      <c r="I1258">
        <f>SUMIFS(multi_cap_new_annual_comb!G:G,multi_cap_new_annual_comb!A:A,A1258,multi_cap_new_annual_comb!B:B,B1258,multi_cap_new_annual_comb!C:C,C1258,multi_cap_new_annual_comb!E:E,"average",multi_cap_new_annual_comb!G:G,"&gt;0")*SUMIFS(mi_calc!D:D,mi_calc!A:A,VLOOKUP(C1258,mapping!$B$2:$C$18,2,0),mi_calc!B:B,F1258,mi_calc!C:C,"average")/1000</f>
        <v>0</v>
      </c>
    </row>
    <row r="1259" spans="1:9">
      <c r="A1259">
        <v>2035</v>
      </c>
      <c r="B1259" t="s">
        <v>21</v>
      </c>
      <c r="C1259" t="s">
        <v>8</v>
      </c>
      <c r="D1259" t="str">
        <f>VLOOKUP(C1259,mapping!$B$2:$D$18,3,0)</f>
        <v>Gas</v>
      </c>
      <c r="E1259" t="s">
        <v>74</v>
      </c>
      <c r="F1259" t="s">
        <v>59</v>
      </c>
      <c r="G1259" t="s">
        <v>77</v>
      </c>
      <c r="H1259">
        <f>SUMIFS(multi_cap_new_annual_comb!F:F,multi_cap_new_annual_comb!A:A,A1259,multi_cap_new_annual_comb!B:B,B1259,multi_cap_new_annual_comb!C:C,C1259,multi_cap_new_annual_comb!E:E,"average",multi_cap_new_annual_comb!F:F,"&gt;0")*SUMIFS(mi_calc!D:D,mi_calc!A:A,VLOOKUP(C1259,mapping!$B$2:$C$18,2,0),mi_calc!B:B,F1259,mi_calc!C:C,"average")/1000</f>
        <v>0</v>
      </c>
      <c r="I1259">
        <f>SUMIFS(multi_cap_new_annual_comb!G:G,multi_cap_new_annual_comb!A:A,A1259,multi_cap_new_annual_comb!B:B,B1259,multi_cap_new_annual_comb!C:C,C1259,multi_cap_new_annual_comb!E:E,"average",multi_cap_new_annual_comb!G:G,"&gt;0")*SUMIFS(mi_calc!D:D,mi_calc!A:A,VLOOKUP(C1259,mapping!$B$2:$C$18,2,0),mi_calc!B:B,F1259,mi_calc!C:C,"average")/1000</f>
        <v>0</v>
      </c>
    </row>
    <row r="1260" spans="1:9">
      <c r="A1260">
        <v>2035</v>
      </c>
      <c r="B1260" t="s">
        <v>21</v>
      </c>
      <c r="C1260" t="s">
        <v>8</v>
      </c>
      <c r="D1260" t="str">
        <f>VLOOKUP(C1260,mapping!$B$2:$D$18,3,0)</f>
        <v>Gas</v>
      </c>
      <c r="E1260" t="s">
        <v>74</v>
      </c>
      <c r="F1260" t="s">
        <v>55</v>
      </c>
      <c r="G1260" t="s">
        <v>77</v>
      </c>
      <c r="H1260">
        <f>SUMIFS(multi_cap_new_annual_comb!F:F,multi_cap_new_annual_comb!A:A,A1260,multi_cap_new_annual_comb!B:B,B1260,multi_cap_new_annual_comb!C:C,C1260,multi_cap_new_annual_comb!E:E,"average",multi_cap_new_annual_comb!F:F,"&gt;0")*SUMIFS(mi_calc!D:D,mi_calc!A:A,VLOOKUP(C1260,mapping!$B$2:$C$18,2,0),mi_calc!B:B,F1260,mi_calc!C:C,"average")/1000</f>
        <v>1.2590058894652624E-2</v>
      </c>
      <c r="I1260">
        <f>SUMIFS(multi_cap_new_annual_comb!G:G,multi_cap_new_annual_comb!A:A,A1260,multi_cap_new_annual_comb!B:B,B1260,multi_cap_new_annual_comb!C:C,C1260,multi_cap_new_annual_comb!E:E,"average",multi_cap_new_annual_comb!G:G,"&gt;0")*SUMIFS(mi_calc!D:D,mi_calc!A:A,VLOOKUP(C1260,mapping!$B$2:$C$18,2,0),mi_calc!B:B,F1260,mi_calc!C:C,"average")/1000</f>
        <v>1.2590058894652624E-2</v>
      </c>
    </row>
    <row r="1261" spans="1:9">
      <c r="A1261">
        <v>2035</v>
      </c>
      <c r="B1261" t="s">
        <v>21</v>
      </c>
      <c r="C1261" t="s">
        <v>8</v>
      </c>
      <c r="D1261" t="str">
        <f>VLOOKUP(C1261,mapping!$B$2:$D$18,3,0)</f>
        <v>Gas</v>
      </c>
      <c r="E1261" t="s">
        <v>74</v>
      </c>
      <c r="F1261" t="s">
        <v>47</v>
      </c>
      <c r="G1261" t="s">
        <v>77</v>
      </c>
      <c r="H1261">
        <f>SUMIFS(multi_cap_new_annual_comb!F:F,multi_cap_new_annual_comb!A:A,A1261,multi_cap_new_annual_comb!B:B,B1261,multi_cap_new_annual_comb!C:C,C1261,multi_cap_new_annual_comb!E:E,"average",multi_cap_new_annual_comb!F:F,"&gt;0")*SUMIFS(mi_calc!D:D,mi_calc!A:A,VLOOKUP(C1261,mapping!$B$2:$C$18,2,0),mi_calc!B:B,F1261,mi_calc!C:C,"average")/1000</f>
        <v>0</v>
      </c>
      <c r="I1261">
        <f>SUMIFS(multi_cap_new_annual_comb!G:G,multi_cap_new_annual_comb!A:A,A1261,multi_cap_new_annual_comb!B:B,B1261,multi_cap_new_annual_comb!C:C,C1261,multi_cap_new_annual_comb!E:E,"average",multi_cap_new_annual_comb!G:G,"&gt;0")*SUMIFS(mi_calc!D:D,mi_calc!A:A,VLOOKUP(C1261,mapping!$B$2:$C$18,2,0),mi_calc!B:B,F1261,mi_calc!C:C,"average")/1000</f>
        <v>0</v>
      </c>
    </row>
    <row r="1262" spans="1:9">
      <c r="A1262">
        <v>2035</v>
      </c>
      <c r="B1262" t="s">
        <v>21</v>
      </c>
      <c r="C1262" t="s">
        <v>8</v>
      </c>
      <c r="D1262" t="str">
        <f>VLOOKUP(C1262,mapping!$B$2:$D$18,3,0)</f>
        <v>Gas</v>
      </c>
      <c r="E1262" t="s">
        <v>74</v>
      </c>
      <c r="F1262" t="s">
        <v>60</v>
      </c>
      <c r="G1262" t="s">
        <v>77</v>
      </c>
      <c r="H1262">
        <f>SUMIFS(multi_cap_new_annual_comb!F:F,multi_cap_new_annual_comb!A:A,A1262,multi_cap_new_annual_comb!B:B,B1262,multi_cap_new_annual_comb!C:C,C1262,multi_cap_new_annual_comb!E:E,"average",multi_cap_new_annual_comb!F:F,"&gt;0")*SUMIFS(mi_calc!D:D,mi_calc!A:A,VLOOKUP(C1262,mapping!$B$2:$C$18,2,0),mi_calc!B:B,F1262,mi_calc!C:C,"average")/1000</f>
        <v>0</v>
      </c>
      <c r="I1262">
        <f>SUMIFS(multi_cap_new_annual_comb!G:G,multi_cap_new_annual_comb!A:A,A1262,multi_cap_new_annual_comb!B:B,B1262,multi_cap_new_annual_comb!C:C,C1262,multi_cap_new_annual_comb!E:E,"average",multi_cap_new_annual_comb!G:G,"&gt;0")*SUMIFS(mi_calc!D:D,mi_calc!A:A,VLOOKUP(C1262,mapping!$B$2:$C$18,2,0),mi_calc!B:B,F1262,mi_calc!C:C,"average")/1000</f>
        <v>0</v>
      </c>
    </row>
    <row r="1263" spans="1:9">
      <c r="A1263">
        <v>2035</v>
      </c>
      <c r="B1263" t="s">
        <v>21</v>
      </c>
      <c r="C1263" t="s">
        <v>8</v>
      </c>
      <c r="D1263" t="str">
        <f>VLOOKUP(C1263,mapping!$B$2:$D$18,3,0)</f>
        <v>Gas</v>
      </c>
      <c r="E1263" t="s">
        <v>74</v>
      </c>
      <c r="F1263" t="s">
        <v>48</v>
      </c>
      <c r="G1263" t="s">
        <v>77</v>
      </c>
      <c r="H1263">
        <f>SUMIFS(multi_cap_new_annual_comb!F:F,multi_cap_new_annual_comb!A:A,A1263,multi_cap_new_annual_comb!B:B,B1263,multi_cap_new_annual_comb!C:C,C1263,multi_cap_new_annual_comb!E:E,"average",multi_cap_new_annual_comb!F:F,"&gt;0")*SUMIFS(mi_calc!D:D,mi_calc!A:A,VLOOKUP(C1263,mapping!$B$2:$C$18,2,0),mi_calc!B:B,F1263,mi_calc!C:C,"average")/1000</f>
        <v>8.3933725964350841E-4</v>
      </c>
      <c r="I1263">
        <f>SUMIFS(multi_cap_new_annual_comb!G:G,multi_cap_new_annual_comb!A:A,A1263,multi_cap_new_annual_comb!B:B,B1263,multi_cap_new_annual_comb!C:C,C1263,multi_cap_new_annual_comb!E:E,"average",multi_cap_new_annual_comb!G:G,"&gt;0")*SUMIFS(mi_calc!D:D,mi_calc!A:A,VLOOKUP(C1263,mapping!$B$2:$C$18,2,0),mi_calc!B:B,F1263,mi_calc!C:C,"average")/1000</f>
        <v>8.3933725964350841E-4</v>
      </c>
    </row>
    <row r="1264" spans="1:9">
      <c r="A1264">
        <v>2035</v>
      </c>
      <c r="B1264" t="s">
        <v>21</v>
      </c>
      <c r="C1264" t="s">
        <v>8</v>
      </c>
      <c r="D1264" t="str">
        <f>VLOOKUP(C1264,mapping!$B$2:$D$18,3,0)</f>
        <v>Gas</v>
      </c>
      <c r="E1264" t="s">
        <v>74</v>
      </c>
      <c r="F1264" t="s">
        <v>62</v>
      </c>
      <c r="G1264" t="s">
        <v>77</v>
      </c>
      <c r="H1264">
        <f>SUMIFS(multi_cap_new_annual_comb!F:F,multi_cap_new_annual_comb!A:A,A1264,multi_cap_new_annual_comb!B:B,B1264,multi_cap_new_annual_comb!C:C,C1264,multi_cap_new_annual_comb!E:E,"average",multi_cap_new_annual_comb!F:F,"&gt;0")*SUMIFS(mi_calc!D:D,mi_calc!A:A,VLOOKUP(C1264,mapping!$B$2:$C$18,2,0),mi_calc!B:B,F1264,mi_calc!C:C,"average")/1000</f>
        <v>0</v>
      </c>
      <c r="I1264">
        <f>SUMIFS(multi_cap_new_annual_comb!G:G,multi_cap_new_annual_comb!A:A,A1264,multi_cap_new_annual_comb!B:B,B1264,multi_cap_new_annual_comb!C:C,C1264,multi_cap_new_annual_comb!E:E,"average",multi_cap_new_annual_comb!G:G,"&gt;0")*SUMIFS(mi_calc!D:D,mi_calc!A:A,VLOOKUP(C1264,mapping!$B$2:$C$18,2,0),mi_calc!B:B,F1264,mi_calc!C:C,"average")/1000</f>
        <v>0</v>
      </c>
    </row>
    <row r="1265" spans="1:9">
      <c r="A1265">
        <v>2035</v>
      </c>
      <c r="B1265" t="s">
        <v>21</v>
      </c>
      <c r="C1265" t="s">
        <v>8</v>
      </c>
      <c r="D1265" t="str">
        <f>VLOOKUP(C1265,mapping!$B$2:$D$18,3,0)</f>
        <v>Gas</v>
      </c>
      <c r="E1265" t="s">
        <v>74</v>
      </c>
      <c r="F1265" t="s">
        <v>63</v>
      </c>
      <c r="G1265" t="s">
        <v>77</v>
      </c>
      <c r="H1265">
        <f>SUMIFS(multi_cap_new_annual_comb!F:F,multi_cap_new_annual_comb!A:A,A1265,multi_cap_new_annual_comb!B:B,B1265,multi_cap_new_annual_comb!C:C,C1265,multi_cap_new_annual_comb!E:E,"average",multi_cap_new_annual_comb!F:F,"&gt;0")*SUMIFS(mi_calc!D:D,mi_calc!A:A,VLOOKUP(C1265,mapping!$B$2:$C$18,2,0),mi_calc!B:B,F1265,mi_calc!C:C,"average")/1000</f>
        <v>0</v>
      </c>
      <c r="I1265">
        <f>SUMIFS(multi_cap_new_annual_comb!G:G,multi_cap_new_annual_comb!A:A,A1265,multi_cap_new_annual_comb!B:B,B1265,multi_cap_new_annual_comb!C:C,C1265,multi_cap_new_annual_comb!E:E,"average",multi_cap_new_annual_comb!G:G,"&gt;0")*SUMIFS(mi_calc!D:D,mi_calc!A:A,VLOOKUP(C1265,mapping!$B$2:$C$18,2,0),mi_calc!B:B,F1265,mi_calc!C:C,"average")/1000</f>
        <v>0</v>
      </c>
    </row>
    <row r="1266" spans="1:9">
      <c r="A1266">
        <v>2035</v>
      </c>
      <c r="B1266" t="s">
        <v>21</v>
      </c>
      <c r="C1266" t="s">
        <v>8</v>
      </c>
      <c r="D1266" t="str">
        <f>VLOOKUP(C1266,mapping!$B$2:$D$18,3,0)</f>
        <v>Gas</v>
      </c>
      <c r="E1266" t="s">
        <v>74</v>
      </c>
      <c r="F1266" t="s">
        <v>45</v>
      </c>
      <c r="G1266" t="s">
        <v>77</v>
      </c>
      <c r="H1266">
        <f>SUMIFS(multi_cap_new_annual_comb!F:F,multi_cap_new_annual_comb!A:A,A1266,multi_cap_new_annual_comb!B:B,B1266,multi_cap_new_annual_comb!C:C,C1266,multi_cap_new_annual_comb!E:E,"average",multi_cap_new_annual_comb!F:F,"&gt;0")*SUMIFS(mi_calc!D:D,mi_calc!A:A,VLOOKUP(C1266,mapping!$B$2:$C$18,2,0),mi_calc!B:B,F1266,mi_calc!C:C,"average")/1000</f>
        <v>0</v>
      </c>
      <c r="I1266">
        <f>SUMIFS(multi_cap_new_annual_comb!G:G,multi_cap_new_annual_comb!A:A,A1266,multi_cap_new_annual_comb!B:B,B1266,multi_cap_new_annual_comb!C:C,C1266,multi_cap_new_annual_comb!E:E,"average",multi_cap_new_annual_comb!G:G,"&gt;0")*SUMIFS(mi_calc!D:D,mi_calc!A:A,VLOOKUP(C1266,mapping!$B$2:$C$18,2,0),mi_calc!B:B,F1266,mi_calc!C:C,"average")/1000</f>
        <v>0</v>
      </c>
    </row>
    <row r="1267" spans="1:9">
      <c r="A1267">
        <v>2035</v>
      </c>
      <c r="B1267" t="s">
        <v>21</v>
      </c>
      <c r="C1267" t="s">
        <v>8</v>
      </c>
      <c r="D1267" t="str">
        <f>VLOOKUP(C1267,mapping!$B$2:$D$18,3,0)</f>
        <v>Gas</v>
      </c>
      <c r="E1267" t="s">
        <v>74</v>
      </c>
      <c r="F1267" t="s">
        <v>58</v>
      </c>
      <c r="G1267" t="s">
        <v>77</v>
      </c>
      <c r="H1267">
        <f>SUMIFS(multi_cap_new_annual_comb!F:F,multi_cap_new_annual_comb!A:A,A1267,multi_cap_new_annual_comb!B:B,B1267,multi_cap_new_annual_comb!C:C,C1267,multi_cap_new_annual_comb!E:E,"average",multi_cap_new_annual_comb!F:F,"&gt;0")*SUMIFS(mi_calc!D:D,mi_calc!A:A,VLOOKUP(C1267,mapping!$B$2:$C$18,2,0),mi_calc!B:B,F1267,mi_calc!C:C,"average")/1000</f>
        <v>0</v>
      </c>
      <c r="I1267">
        <f>SUMIFS(multi_cap_new_annual_comb!G:G,multi_cap_new_annual_comb!A:A,A1267,multi_cap_new_annual_comb!B:B,B1267,multi_cap_new_annual_comb!C:C,C1267,multi_cap_new_annual_comb!E:E,"average",multi_cap_new_annual_comb!G:G,"&gt;0")*SUMIFS(mi_calc!D:D,mi_calc!A:A,VLOOKUP(C1267,mapping!$B$2:$C$18,2,0),mi_calc!B:B,F1267,mi_calc!C:C,"average")/1000</f>
        <v>0</v>
      </c>
    </row>
    <row r="1268" spans="1:9">
      <c r="A1268">
        <v>2035</v>
      </c>
      <c r="B1268" t="s">
        <v>21</v>
      </c>
      <c r="C1268" t="s">
        <v>8</v>
      </c>
      <c r="D1268" t="str">
        <f>VLOOKUP(C1268,mapping!$B$2:$D$18,3,0)</f>
        <v>Gas</v>
      </c>
      <c r="E1268" t="s">
        <v>74</v>
      </c>
      <c r="F1268" t="s">
        <v>53</v>
      </c>
      <c r="G1268" t="s">
        <v>77</v>
      </c>
      <c r="H1268">
        <f>SUMIFS(multi_cap_new_annual_comb!F:F,multi_cap_new_annual_comb!A:A,A1268,multi_cap_new_annual_comb!B:B,B1268,multi_cap_new_annual_comb!C:C,C1268,multi_cap_new_annual_comb!E:E,"average",multi_cap_new_annual_comb!F:F,"&gt;0")*SUMIFS(mi_calc!D:D,mi_calc!A:A,VLOOKUP(C1268,mapping!$B$2:$C$18,2,0),mi_calc!B:B,F1268,mi_calc!C:C,"average")/1000</f>
        <v>5.4573563908700287</v>
      </c>
      <c r="I1268">
        <f>SUMIFS(multi_cap_new_annual_comb!G:G,multi_cap_new_annual_comb!A:A,A1268,multi_cap_new_annual_comb!B:B,B1268,multi_cap_new_annual_comb!C:C,C1268,multi_cap_new_annual_comb!E:E,"average",multi_cap_new_annual_comb!G:G,"&gt;0")*SUMIFS(mi_calc!D:D,mi_calc!A:A,VLOOKUP(C1268,mapping!$B$2:$C$18,2,0),mi_calc!B:B,F1268,mi_calc!C:C,"average")/1000</f>
        <v>5.4573563908700287</v>
      </c>
    </row>
    <row r="1269" spans="1:9">
      <c r="A1269">
        <v>2035</v>
      </c>
      <c r="B1269" t="s">
        <v>21</v>
      </c>
      <c r="C1269" t="s">
        <v>8</v>
      </c>
      <c r="D1269" t="str">
        <f>VLOOKUP(C1269,mapping!$B$2:$D$18,3,0)</f>
        <v>Gas</v>
      </c>
      <c r="E1269" t="s">
        <v>74</v>
      </c>
      <c r="F1269" t="s">
        <v>64</v>
      </c>
      <c r="G1269" t="s">
        <v>77</v>
      </c>
      <c r="H1269">
        <f>SUMIFS(multi_cap_new_annual_comb!F:F,multi_cap_new_annual_comb!A:A,A1269,multi_cap_new_annual_comb!B:B,B1269,multi_cap_new_annual_comb!C:C,C1269,multi_cap_new_annual_comb!E:E,"average",multi_cap_new_annual_comb!F:F,"&gt;0")*SUMIFS(mi_calc!D:D,mi_calc!A:A,VLOOKUP(C1269,mapping!$B$2:$C$18,2,0),mi_calc!B:B,F1269,mi_calc!C:C,"average")/1000</f>
        <v>0</v>
      </c>
      <c r="I1269">
        <f>SUMIFS(multi_cap_new_annual_comb!G:G,multi_cap_new_annual_comb!A:A,A1269,multi_cap_new_annual_comb!B:B,B1269,multi_cap_new_annual_comb!C:C,C1269,multi_cap_new_annual_comb!E:E,"average",multi_cap_new_annual_comb!G:G,"&gt;0")*SUMIFS(mi_calc!D:D,mi_calc!A:A,VLOOKUP(C1269,mapping!$B$2:$C$18,2,0),mi_calc!B:B,F1269,mi_calc!C:C,"average")/1000</f>
        <v>0</v>
      </c>
    </row>
    <row r="1270" spans="1:9">
      <c r="A1270">
        <v>2035</v>
      </c>
      <c r="B1270" t="s">
        <v>21</v>
      </c>
      <c r="C1270" t="s">
        <v>8</v>
      </c>
      <c r="D1270" t="str">
        <f>VLOOKUP(C1270,mapping!$B$2:$D$18,3,0)</f>
        <v>Gas</v>
      </c>
      <c r="E1270" t="s">
        <v>74</v>
      </c>
      <c r="F1270" t="s">
        <v>49</v>
      </c>
      <c r="G1270" t="s">
        <v>77</v>
      </c>
      <c r="H1270">
        <f>SUMIFS(multi_cap_new_annual_comb!F:F,multi_cap_new_annual_comb!A:A,A1270,multi_cap_new_annual_comb!B:B,B1270,multi_cap_new_annual_comb!C:C,C1270,multi_cap_new_annual_comb!E:E,"average",multi_cap_new_annual_comb!F:F,"&gt;0")*SUMIFS(mi_calc!D:D,mi_calc!A:A,VLOOKUP(C1270,mapping!$B$2:$C$18,2,0),mi_calc!B:B,F1270,mi_calc!C:C,"average")/1000</f>
        <v>0</v>
      </c>
      <c r="I1270">
        <f>SUMIFS(multi_cap_new_annual_comb!G:G,multi_cap_new_annual_comb!A:A,A1270,multi_cap_new_annual_comb!B:B,B1270,multi_cap_new_annual_comb!C:C,C1270,multi_cap_new_annual_comb!E:E,"average",multi_cap_new_annual_comb!G:G,"&gt;0")*SUMIFS(mi_calc!D:D,mi_calc!A:A,VLOOKUP(C1270,mapping!$B$2:$C$18,2,0),mi_calc!B:B,F1270,mi_calc!C:C,"average")/1000</f>
        <v>0</v>
      </c>
    </row>
    <row r="1271" spans="1:9">
      <c r="A1271">
        <v>2035</v>
      </c>
      <c r="B1271" t="s">
        <v>21</v>
      </c>
      <c r="C1271" t="s">
        <v>8</v>
      </c>
      <c r="D1271" t="str">
        <f>VLOOKUP(C1271,mapping!$B$2:$D$18,3,0)</f>
        <v>Gas</v>
      </c>
      <c r="E1271" t="s">
        <v>74</v>
      </c>
      <c r="F1271" t="s">
        <v>65</v>
      </c>
      <c r="G1271" t="s">
        <v>77</v>
      </c>
      <c r="H1271">
        <f>SUMIFS(multi_cap_new_annual_comb!F:F,multi_cap_new_annual_comb!A:A,A1271,multi_cap_new_annual_comb!B:B,B1271,multi_cap_new_annual_comb!C:C,C1271,multi_cap_new_annual_comb!E:E,"average",multi_cap_new_annual_comb!F:F,"&gt;0")*SUMIFS(mi_calc!D:D,mi_calc!A:A,VLOOKUP(C1271,mapping!$B$2:$C$18,2,0),mi_calc!B:B,F1271,mi_calc!C:C,"average")/1000</f>
        <v>0</v>
      </c>
      <c r="I1271">
        <f>SUMIFS(multi_cap_new_annual_comb!G:G,multi_cap_new_annual_comb!A:A,A1271,multi_cap_new_annual_comb!B:B,B1271,multi_cap_new_annual_comb!C:C,C1271,multi_cap_new_annual_comb!E:E,"average",multi_cap_new_annual_comb!G:G,"&gt;0")*SUMIFS(mi_calc!D:D,mi_calc!A:A,VLOOKUP(C1271,mapping!$B$2:$C$18,2,0),mi_calc!B:B,F1271,mi_calc!C:C,"average")/1000</f>
        <v>0</v>
      </c>
    </row>
    <row r="1272" spans="1:9">
      <c r="A1272">
        <v>2035</v>
      </c>
      <c r="B1272" t="s">
        <v>21</v>
      </c>
      <c r="C1272" t="s">
        <v>8</v>
      </c>
      <c r="D1272" t="str">
        <f>VLOOKUP(C1272,mapping!$B$2:$D$18,3,0)</f>
        <v>Gas</v>
      </c>
      <c r="E1272" t="s">
        <v>74</v>
      </c>
      <c r="F1272" t="s">
        <v>68</v>
      </c>
      <c r="G1272" t="s">
        <v>77</v>
      </c>
      <c r="H1272">
        <f>SUMIFS(multi_cap_new_annual_comb!F:F,multi_cap_new_annual_comb!A:A,A1272,multi_cap_new_annual_comb!B:B,B1272,multi_cap_new_annual_comb!C:C,C1272,multi_cap_new_annual_comb!E:E,"average",multi_cap_new_annual_comb!F:F,"&gt;0")*SUMIFS(mi_calc!D:D,mi_calc!A:A,VLOOKUP(C1272,mapping!$B$2:$C$18,2,0),mi_calc!B:B,F1272,mi_calc!C:C,"average")/1000</f>
        <v>0</v>
      </c>
      <c r="I1272">
        <f>SUMIFS(multi_cap_new_annual_comb!G:G,multi_cap_new_annual_comb!A:A,A1272,multi_cap_new_annual_comb!B:B,B1272,multi_cap_new_annual_comb!C:C,C1272,multi_cap_new_annual_comb!E:E,"average",multi_cap_new_annual_comb!G:G,"&gt;0")*SUMIFS(mi_calc!D:D,mi_calc!A:A,VLOOKUP(C1272,mapping!$B$2:$C$18,2,0),mi_calc!B:B,F1272,mi_calc!C:C,"average")/1000</f>
        <v>0</v>
      </c>
    </row>
    <row r="1273" spans="1:9">
      <c r="A1273">
        <v>2035</v>
      </c>
      <c r="B1273" t="s">
        <v>21</v>
      </c>
      <c r="C1273" t="s">
        <v>8</v>
      </c>
      <c r="D1273" t="str">
        <f>VLOOKUP(C1273,mapping!$B$2:$D$18,3,0)</f>
        <v>Gas</v>
      </c>
      <c r="E1273" t="s">
        <v>74</v>
      </c>
      <c r="F1273" t="s">
        <v>57</v>
      </c>
      <c r="G1273" t="s">
        <v>77</v>
      </c>
      <c r="H1273">
        <f>SUMIFS(multi_cap_new_annual_comb!F:F,multi_cap_new_annual_comb!A:A,A1273,multi_cap_new_annual_comb!B:B,B1273,multi_cap_new_annual_comb!C:C,C1273,multi_cap_new_annual_comb!E:E,"average",multi_cap_new_annual_comb!F:F,"&gt;0")*SUMIFS(mi_calc!D:D,mi_calc!A:A,VLOOKUP(C1273,mapping!$B$2:$C$18,2,0),mi_calc!B:B,F1273,mi_calc!C:C,"average")/1000</f>
        <v>0</v>
      </c>
      <c r="I1273">
        <f>SUMIFS(multi_cap_new_annual_comb!G:G,multi_cap_new_annual_comb!A:A,A1273,multi_cap_new_annual_comb!B:B,B1273,multi_cap_new_annual_comb!C:C,C1273,multi_cap_new_annual_comb!E:E,"average",multi_cap_new_annual_comb!G:G,"&gt;0")*SUMIFS(mi_calc!D:D,mi_calc!A:A,VLOOKUP(C1273,mapping!$B$2:$C$18,2,0),mi_calc!B:B,F1273,mi_calc!C:C,"average")/1000</f>
        <v>0</v>
      </c>
    </row>
    <row r="1274" spans="1:9">
      <c r="A1274">
        <v>2035</v>
      </c>
      <c r="B1274" t="s">
        <v>33</v>
      </c>
      <c r="C1274" t="s">
        <v>8</v>
      </c>
      <c r="D1274" t="str">
        <f>VLOOKUP(C1274,mapping!$B$2:$D$18,3,0)</f>
        <v>Gas</v>
      </c>
      <c r="E1274" t="s">
        <v>74</v>
      </c>
      <c r="F1274" t="s">
        <v>51</v>
      </c>
      <c r="G1274" t="s">
        <v>77</v>
      </c>
      <c r="H1274">
        <f>SUMIFS(multi_cap_new_annual_comb!F:F,multi_cap_new_annual_comb!A:A,A1274,multi_cap_new_annual_comb!B:B,B1274,multi_cap_new_annual_comb!C:C,C1274,multi_cap_new_annual_comb!E:E,"average",multi_cap_new_annual_comb!F:F,"&gt;0")*SUMIFS(mi_calc!D:D,mi_calc!A:A,VLOOKUP(C1274,mapping!$B$2:$C$18,2,0),mi_calc!B:B,F1274,mi_calc!C:C,"average")/1000</f>
        <v>2.3885090442653287E-2</v>
      </c>
      <c r="I1274">
        <f>SUMIFS(multi_cap_new_annual_comb!G:G,multi_cap_new_annual_comb!A:A,A1274,multi_cap_new_annual_comb!B:B,B1274,multi_cap_new_annual_comb!C:C,C1274,multi_cap_new_annual_comb!E:E,"average",multi_cap_new_annual_comb!G:G,"&gt;0")*SUMIFS(mi_calc!D:D,mi_calc!A:A,VLOOKUP(C1274,mapping!$B$2:$C$18,2,0),mi_calc!B:B,F1274,mi_calc!C:C,"average")/1000</f>
        <v>2.3885090442653287E-2</v>
      </c>
    </row>
    <row r="1275" spans="1:9">
      <c r="A1275">
        <v>2035</v>
      </c>
      <c r="B1275" t="s">
        <v>33</v>
      </c>
      <c r="C1275" t="s">
        <v>8</v>
      </c>
      <c r="D1275" t="str">
        <f>VLOOKUP(C1275,mapping!$B$2:$D$18,3,0)</f>
        <v>Gas</v>
      </c>
      <c r="E1275" t="s">
        <v>74</v>
      </c>
      <c r="F1275" t="s">
        <v>66</v>
      </c>
      <c r="G1275" t="s">
        <v>77</v>
      </c>
      <c r="H1275">
        <f>SUMIFS(multi_cap_new_annual_comb!F:F,multi_cap_new_annual_comb!A:A,A1275,multi_cap_new_annual_comb!B:B,B1275,multi_cap_new_annual_comb!C:C,C1275,multi_cap_new_annual_comb!E:E,"average",multi_cap_new_annual_comb!F:F,"&gt;0")*SUMIFS(mi_calc!D:D,mi_calc!A:A,VLOOKUP(C1275,mapping!$B$2:$C$18,2,0),mi_calc!B:B,F1275,mi_calc!C:C,"average")/1000</f>
        <v>0</v>
      </c>
      <c r="I1275">
        <f>SUMIFS(multi_cap_new_annual_comb!G:G,multi_cap_new_annual_comb!A:A,A1275,multi_cap_new_annual_comb!B:B,B1275,multi_cap_new_annual_comb!C:C,C1275,multi_cap_new_annual_comb!E:E,"average",multi_cap_new_annual_comb!G:G,"&gt;0")*SUMIFS(mi_calc!D:D,mi_calc!A:A,VLOOKUP(C1275,mapping!$B$2:$C$18,2,0),mi_calc!B:B,F1275,mi_calc!C:C,"average")/1000</f>
        <v>0</v>
      </c>
    </row>
    <row r="1276" spans="1:9">
      <c r="A1276">
        <v>2035</v>
      </c>
      <c r="B1276" t="s">
        <v>33</v>
      </c>
      <c r="C1276" t="s">
        <v>8</v>
      </c>
      <c r="D1276" t="str">
        <f>VLOOKUP(C1276,mapping!$B$2:$D$18,3,0)</f>
        <v>Gas</v>
      </c>
      <c r="E1276" t="s">
        <v>74</v>
      </c>
      <c r="F1276" t="s">
        <v>54</v>
      </c>
      <c r="G1276" t="s">
        <v>77</v>
      </c>
      <c r="H1276">
        <f>SUMIFS(multi_cap_new_annual_comb!F:F,multi_cap_new_annual_comb!A:A,A1276,multi_cap_new_annual_comb!B:B,B1276,multi_cap_new_annual_comb!C:C,C1276,multi_cap_new_annual_comb!E:E,"average",multi_cap_new_annual_comb!F:F,"&gt;0")*SUMIFS(mi_calc!D:D,mi_calc!A:A,VLOOKUP(C1276,mapping!$B$2:$C$18,2,0),mi_calc!B:B,F1276,mi_calc!C:C,"average")/1000</f>
        <v>1.7849427150381889</v>
      </c>
      <c r="I1276">
        <f>SUMIFS(multi_cap_new_annual_comb!G:G,multi_cap_new_annual_comb!A:A,A1276,multi_cap_new_annual_comb!B:B,B1276,multi_cap_new_annual_comb!C:C,C1276,multi_cap_new_annual_comb!E:E,"average",multi_cap_new_annual_comb!G:G,"&gt;0")*SUMIFS(mi_calc!D:D,mi_calc!A:A,VLOOKUP(C1276,mapping!$B$2:$C$18,2,0),mi_calc!B:B,F1276,mi_calc!C:C,"average")/1000</f>
        <v>1.7849427150381889</v>
      </c>
    </row>
    <row r="1277" spans="1:9">
      <c r="A1277">
        <v>2035</v>
      </c>
      <c r="B1277" t="s">
        <v>33</v>
      </c>
      <c r="C1277" t="s">
        <v>8</v>
      </c>
      <c r="D1277" t="str">
        <f>VLOOKUP(C1277,mapping!$B$2:$D$18,3,0)</f>
        <v>Gas</v>
      </c>
      <c r="E1277" t="s">
        <v>74</v>
      </c>
      <c r="F1277" t="s">
        <v>46</v>
      </c>
      <c r="G1277" t="s">
        <v>77</v>
      </c>
      <c r="H1277">
        <f>SUMIFS(multi_cap_new_annual_comb!F:F,multi_cap_new_annual_comb!A:A,A1277,multi_cap_new_annual_comb!B:B,B1277,multi_cap_new_annual_comb!C:C,C1277,multi_cap_new_annual_comb!E:E,"average",multi_cap_new_annual_comb!F:F,"&gt;0")*SUMIFS(mi_calc!D:D,mi_calc!A:A,VLOOKUP(C1277,mapping!$B$2:$C$18,2,0),mi_calc!B:B,F1277,mi_calc!C:C,"average")/1000</f>
        <v>0</v>
      </c>
      <c r="I1277">
        <f>SUMIFS(multi_cap_new_annual_comb!G:G,multi_cap_new_annual_comb!A:A,A1277,multi_cap_new_annual_comb!B:B,B1277,multi_cap_new_annual_comb!C:C,C1277,multi_cap_new_annual_comb!E:E,"average",multi_cap_new_annual_comb!G:G,"&gt;0")*SUMIFS(mi_calc!D:D,mi_calc!A:A,VLOOKUP(C1277,mapping!$B$2:$C$18,2,0),mi_calc!B:B,F1277,mi_calc!C:C,"average")/1000</f>
        <v>0</v>
      </c>
    </row>
    <row r="1278" spans="1:9">
      <c r="A1278">
        <v>2035</v>
      </c>
      <c r="B1278" t="s">
        <v>33</v>
      </c>
      <c r="C1278" t="s">
        <v>8</v>
      </c>
      <c r="D1278" t="str">
        <f>VLOOKUP(C1278,mapping!$B$2:$D$18,3,0)</f>
        <v>Gas</v>
      </c>
      <c r="E1278" t="s">
        <v>74</v>
      </c>
      <c r="F1278" t="s">
        <v>50</v>
      </c>
      <c r="G1278" t="s">
        <v>77</v>
      </c>
      <c r="H1278">
        <f>SUMIFS(multi_cap_new_annual_comb!F:F,multi_cap_new_annual_comb!A:A,A1278,multi_cap_new_annual_comb!B:B,B1278,multi_cap_new_annual_comb!C:C,C1278,multi_cap_new_annual_comb!E:E,"average",multi_cap_new_annual_comb!F:F,"&gt;0")*SUMIFS(mi_calc!D:D,mi_calc!A:A,VLOOKUP(C1278,mapping!$B$2:$C$18,2,0),mi_calc!B:B,F1278,mi_calc!C:C,"average")/1000</f>
        <v>6.4803442387613458E-2</v>
      </c>
      <c r="I1278">
        <f>SUMIFS(multi_cap_new_annual_comb!G:G,multi_cap_new_annual_comb!A:A,A1278,multi_cap_new_annual_comb!B:B,B1278,multi_cap_new_annual_comb!C:C,C1278,multi_cap_new_annual_comb!E:E,"average",multi_cap_new_annual_comb!G:G,"&gt;0")*SUMIFS(mi_calc!D:D,mi_calc!A:A,VLOOKUP(C1278,mapping!$B$2:$C$18,2,0),mi_calc!B:B,F1278,mi_calc!C:C,"average")/1000</f>
        <v>6.4803442387613458E-2</v>
      </c>
    </row>
    <row r="1279" spans="1:9">
      <c r="A1279">
        <v>2035</v>
      </c>
      <c r="B1279" t="s">
        <v>33</v>
      </c>
      <c r="C1279" t="s">
        <v>8</v>
      </c>
      <c r="D1279" t="str">
        <f>VLOOKUP(C1279,mapping!$B$2:$D$18,3,0)</f>
        <v>Gas</v>
      </c>
      <c r="E1279" t="s">
        <v>74</v>
      </c>
      <c r="F1279" t="s">
        <v>61</v>
      </c>
      <c r="G1279" t="s">
        <v>77</v>
      </c>
      <c r="H1279">
        <f>SUMIFS(multi_cap_new_annual_comb!F:F,multi_cap_new_annual_comb!A:A,A1279,multi_cap_new_annual_comb!B:B,B1279,multi_cap_new_annual_comb!C:C,C1279,multi_cap_new_annual_comb!E:E,"average",multi_cap_new_annual_comb!F:F,"&gt;0")*SUMIFS(mi_calc!D:D,mi_calc!A:A,VLOOKUP(C1279,mapping!$B$2:$C$18,2,0),mi_calc!B:B,F1279,mi_calc!C:C,"average")/1000</f>
        <v>0</v>
      </c>
      <c r="I1279">
        <f>SUMIFS(multi_cap_new_annual_comb!G:G,multi_cap_new_annual_comb!A:A,A1279,multi_cap_new_annual_comb!B:B,B1279,multi_cap_new_annual_comb!C:C,C1279,multi_cap_new_annual_comb!E:E,"average",multi_cap_new_annual_comb!G:G,"&gt;0")*SUMIFS(mi_calc!D:D,mi_calc!A:A,VLOOKUP(C1279,mapping!$B$2:$C$18,2,0),mi_calc!B:B,F1279,mi_calc!C:C,"average")/1000</f>
        <v>0</v>
      </c>
    </row>
    <row r="1280" spans="1:9">
      <c r="A1280">
        <v>2035</v>
      </c>
      <c r="B1280" t="s">
        <v>33</v>
      </c>
      <c r="C1280" t="s">
        <v>8</v>
      </c>
      <c r="D1280" t="str">
        <f>VLOOKUP(C1280,mapping!$B$2:$D$18,3,0)</f>
        <v>Gas</v>
      </c>
      <c r="E1280" t="s">
        <v>74</v>
      </c>
      <c r="F1280" t="s">
        <v>67</v>
      </c>
      <c r="G1280" t="s">
        <v>77</v>
      </c>
      <c r="H1280">
        <f>SUMIFS(multi_cap_new_annual_comb!F:F,multi_cap_new_annual_comb!A:A,A1280,multi_cap_new_annual_comb!B:B,B1280,multi_cap_new_annual_comb!C:C,C1280,multi_cap_new_annual_comb!E:E,"average",multi_cap_new_annual_comb!F:F,"&gt;0")*SUMIFS(mi_calc!D:D,mi_calc!A:A,VLOOKUP(C1280,mapping!$B$2:$C$18,2,0),mi_calc!B:B,F1280,mi_calc!C:C,"average")/1000</f>
        <v>0</v>
      </c>
      <c r="I1280">
        <f>SUMIFS(multi_cap_new_annual_comb!G:G,multi_cap_new_annual_comb!A:A,A1280,multi_cap_new_annual_comb!B:B,B1280,multi_cap_new_annual_comb!C:C,C1280,multi_cap_new_annual_comb!E:E,"average",multi_cap_new_annual_comb!G:G,"&gt;0")*SUMIFS(mi_calc!D:D,mi_calc!A:A,VLOOKUP(C1280,mapping!$B$2:$C$18,2,0),mi_calc!B:B,F1280,mi_calc!C:C,"average")/1000</f>
        <v>0</v>
      </c>
    </row>
    <row r="1281" spans="1:9">
      <c r="A1281">
        <v>2035</v>
      </c>
      <c r="B1281" t="s">
        <v>33</v>
      </c>
      <c r="C1281" t="s">
        <v>8</v>
      </c>
      <c r="D1281" t="str">
        <f>VLOOKUP(C1281,mapping!$B$2:$D$18,3,0)</f>
        <v>Gas</v>
      </c>
      <c r="E1281" t="s">
        <v>74</v>
      </c>
      <c r="F1281" t="s">
        <v>52</v>
      </c>
      <c r="G1281" t="s">
        <v>77</v>
      </c>
      <c r="H1281">
        <f>SUMIFS(multi_cap_new_annual_comb!F:F,multi_cap_new_annual_comb!A:A,A1281,multi_cap_new_annual_comb!B:B,B1281,multi_cap_new_annual_comb!C:C,C1281,multi_cap_new_annual_comb!E:E,"average",multi_cap_new_annual_comb!F:F,"&gt;0")*SUMIFS(mi_calc!D:D,mi_calc!A:A,VLOOKUP(C1281,mapping!$B$2:$C$18,2,0),mi_calc!B:B,F1281,mi_calc!C:C,"average")/1000</f>
        <v>0</v>
      </c>
      <c r="I1281">
        <f>SUMIFS(multi_cap_new_annual_comb!G:G,multi_cap_new_annual_comb!A:A,A1281,multi_cap_new_annual_comb!B:B,B1281,multi_cap_new_annual_comb!C:C,C1281,multi_cap_new_annual_comb!E:E,"average",multi_cap_new_annual_comb!G:G,"&gt;0")*SUMIFS(mi_calc!D:D,mi_calc!A:A,VLOOKUP(C1281,mapping!$B$2:$C$18,2,0),mi_calc!B:B,F1281,mi_calc!C:C,"average")/1000</f>
        <v>0</v>
      </c>
    </row>
    <row r="1282" spans="1:9">
      <c r="A1282">
        <v>2035</v>
      </c>
      <c r="B1282" t="s">
        <v>33</v>
      </c>
      <c r="C1282" t="s">
        <v>8</v>
      </c>
      <c r="D1282" t="str">
        <f>VLOOKUP(C1282,mapping!$B$2:$D$18,3,0)</f>
        <v>Gas</v>
      </c>
      <c r="E1282" t="s">
        <v>74</v>
      </c>
      <c r="F1282" t="s">
        <v>56</v>
      </c>
      <c r="G1282" t="s">
        <v>77</v>
      </c>
      <c r="H1282">
        <f>SUMIFS(multi_cap_new_annual_comb!F:F,multi_cap_new_annual_comb!A:A,A1282,multi_cap_new_annual_comb!B:B,B1282,multi_cap_new_annual_comb!C:C,C1282,multi_cap_new_annual_comb!E:E,"average",multi_cap_new_annual_comb!F:F,"&gt;0")*SUMIFS(mi_calc!D:D,mi_calc!A:A,VLOOKUP(C1282,mapping!$B$2:$C$18,2,0),mi_calc!B:B,F1282,mi_calc!C:C,"average")/1000</f>
        <v>0</v>
      </c>
      <c r="I1282">
        <f>SUMIFS(multi_cap_new_annual_comb!G:G,multi_cap_new_annual_comb!A:A,A1282,multi_cap_new_annual_comb!B:B,B1282,multi_cap_new_annual_comb!C:C,C1282,multi_cap_new_annual_comb!E:E,"average",multi_cap_new_annual_comb!G:G,"&gt;0")*SUMIFS(mi_calc!D:D,mi_calc!A:A,VLOOKUP(C1282,mapping!$B$2:$C$18,2,0),mi_calc!B:B,F1282,mi_calc!C:C,"average")/1000</f>
        <v>0</v>
      </c>
    </row>
    <row r="1283" spans="1:9">
      <c r="A1283">
        <v>2035</v>
      </c>
      <c r="B1283" t="s">
        <v>33</v>
      </c>
      <c r="C1283" t="s">
        <v>8</v>
      </c>
      <c r="D1283" t="str">
        <f>VLOOKUP(C1283,mapping!$B$2:$D$18,3,0)</f>
        <v>Gas</v>
      </c>
      <c r="E1283" t="s">
        <v>74</v>
      </c>
      <c r="F1283" t="s">
        <v>59</v>
      </c>
      <c r="G1283" t="s">
        <v>77</v>
      </c>
      <c r="H1283">
        <f>SUMIFS(multi_cap_new_annual_comb!F:F,multi_cap_new_annual_comb!A:A,A1283,multi_cap_new_annual_comb!B:B,B1283,multi_cap_new_annual_comb!C:C,C1283,multi_cap_new_annual_comb!E:E,"average",multi_cap_new_annual_comb!F:F,"&gt;0")*SUMIFS(mi_calc!D:D,mi_calc!A:A,VLOOKUP(C1283,mapping!$B$2:$C$18,2,0),mi_calc!B:B,F1283,mi_calc!C:C,"average")/1000</f>
        <v>0</v>
      </c>
      <c r="I1283">
        <f>SUMIFS(multi_cap_new_annual_comb!G:G,multi_cap_new_annual_comb!A:A,A1283,multi_cap_new_annual_comb!B:B,B1283,multi_cap_new_annual_comb!C:C,C1283,multi_cap_new_annual_comb!E:E,"average",multi_cap_new_annual_comb!G:G,"&gt;0")*SUMIFS(mi_calc!D:D,mi_calc!A:A,VLOOKUP(C1283,mapping!$B$2:$C$18,2,0),mi_calc!B:B,F1283,mi_calc!C:C,"average")/1000</f>
        <v>0</v>
      </c>
    </row>
    <row r="1284" spans="1:9">
      <c r="A1284">
        <v>2035</v>
      </c>
      <c r="B1284" t="s">
        <v>33</v>
      </c>
      <c r="C1284" t="s">
        <v>8</v>
      </c>
      <c r="D1284" t="str">
        <f>VLOOKUP(C1284,mapping!$B$2:$D$18,3,0)</f>
        <v>Gas</v>
      </c>
      <c r="E1284" t="s">
        <v>74</v>
      </c>
      <c r="F1284" t="s">
        <v>55</v>
      </c>
      <c r="G1284" t="s">
        <v>77</v>
      </c>
      <c r="H1284">
        <f>SUMIFS(multi_cap_new_annual_comb!F:F,multi_cap_new_annual_comb!A:A,A1284,multi_cap_new_annual_comb!B:B,B1284,multi_cap_new_annual_comb!C:C,C1284,multi_cap_new_annual_comb!E:E,"average",multi_cap_new_annual_comb!F:F,"&gt;0")*SUMIFS(mi_calc!D:D,mi_calc!A:A,VLOOKUP(C1284,mapping!$B$2:$C$18,2,0),mi_calc!B:B,F1284,mi_calc!C:C,"average")/1000</f>
        <v>1.5960083475505652E-2</v>
      </c>
      <c r="I1284">
        <f>SUMIFS(multi_cap_new_annual_comb!G:G,multi_cap_new_annual_comb!A:A,A1284,multi_cap_new_annual_comb!B:B,B1284,multi_cap_new_annual_comb!C:C,C1284,multi_cap_new_annual_comb!E:E,"average",multi_cap_new_annual_comb!G:G,"&gt;0")*SUMIFS(mi_calc!D:D,mi_calc!A:A,VLOOKUP(C1284,mapping!$B$2:$C$18,2,0),mi_calc!B:B,F1284,mi_calc!C:C,"average")/1000</f>
        <v>1.5960083475505652E-2</v>
      </c>
    </row>
    <row r="1285" spans="1:9">
      <c r="A1285">
        <v>2035</v>
      </c>
      <c r="B1285" t="s">
        <v>33</v>
      </c>
      <c r="C1285" t="s">
        <v>8</v>
      </c>
      <c r="D1285" t="str">
        <f>VLOOKUP(C1285,mapping!$B$2:$D$18,3,0)</f>
        <v>Gas</v>
      </c>
      <c r="E1285" t="s">
        <v>74</v>
      </c>
      <c r="F1285" t="s">
        <v>47</v>
      </c>
      <c r="G1285" t="s">
        <v>77</v>
      </c>
      <c r="H1285">
        <f>SUMIFS(multi_cap_new_annual_comb!F:F,multi_cap_new_annual_comb!A:A,A1285,multi_cap_new_annual_comb!B:B,B1285,multi_cap_new_annual_comb!C:C,C1285,multi_cap_new_annual_comb!E:E,"average",multi_cap_new_annual_comb!F:F,"&gt;0")*SUMIFS(mi_calc!D:D,mi_calc!A:A,VLOOKUP(C1285,mapping!$B$2:$C$18,2,0),mi_calc!B:B,F1285,mi_calc!C:C,"average")/1000</f>
        <v>0</v>
      </c>
      <c r="I1285">
        <f>SUMIFS(multi_cap_new_annual_comb!G:G,multi_cap_new_annual_comb!A:A,A1285,multi_cap_new_annual_comb!B:B,B1285,multi_cap_new_annual_comb!C:C,C1285,multi_cap_new_annual_comb!E:E,"average",multi_cap_new_annual_comb!G:G,"&gt;0")*SUMIFS(mi_calc!D:D,mi_calc!A:A,VLOOKUP(C1285,mapping!$B$2:$C$18,2,0),mi_calc!B:B,F1285,mi_calc!C:C,"average")/1000</f>
        <v>0</v>
      </c>
    </row>
    <row r="1286" spans="1:9">
      <c r="A1286">
        <v>2035</v>
      </c>
      <c r="B1286" t="s">
        <v>33</v>
      </c>
      <c r="C1286" t="s">
        <v>8</v>
      </c>
      <c r="D1286" t="str">
        <f>VLOOKUP(C1286,mapping!$B$2:$D$18,3,0)</f>
        <v>Gas</v>
      </c>
      <c r="E1286" t="s">
        <v>74</v>
      </c>
      <c r="F1286" t="s">
        <v>60</v>
      </c>
      <c r="G1286" t="s">
        <v>77</v>
      </c>
      <c r="H1286">
        <f>SUMIFS(multi_cap_new_annual_comb!F:F,multi_cap_new_annual_comb!A:A,A1286,multi_cap_new_annual_comb!B:B,B1286,multi_cap_new_annual_comb!C:C,C1286,multi_cap_new_annual_comb!E:E,"average",multi_cap_new_annual_comb!F:F,"&gt;0")*SUMIFS(mi_calc!D:D,mi_calc!A:A,VLOOKUP(C1286,mapping!$B$2:$C$18,2,0),mi_calc!B:B,F1286,mi_calc!C:C,"average")/1000</f>
        <v>0</v>
      </c>
      <c r="I1286">
        <f>SUMIFS(multi_cap_new_annual_comb!G:G,multi_cap_new_annual_comb!A:A,A1286,multi_cap_new_annual_comb!B:B,B1286,multi_cap_new_annual_comb!C:C,C1286,multi_cap_new_annual_comb!E:E,"average",multi_cap_new_annual_comb!G:G,"&gt;0")*SUMIFS(mi_calc!D:D,mi_calc!A:A,VLOOKUP(C1286,mapping!$B$2:$C$18,2,0),mi_calc!B:B,F1286,mi_calc!C:C,"average")/1000</f>
        <v>0</v>
      </c>
    </row>
    <row r="1287" spans="1:9">
      <c r="A1287">
        <v>2035</v>
      </c>
      <c r="B1287" t="s">
        <v>33</v>
      </c>
      <c r="C1287" t="s">
        <v>8</v>
      </c>
      <c r="D1287" t="str">
        <f>VLOOKUP(C1287,mapping!$B$2:$D$18,3,0)</f>
        <v>Gas</v>
      </c>
      <c r="E1287" t="s">
        <v>74</v>
      </c>
      <c r="F1287" t="s">
        <v>48</v>
      </c>
      <c r="G1287" t="s">
        <v>77</v>
      </c>
      <c r="H1287">
        <f>SUMIFS(multi_cap_new_annual_comb!F:F,multi_cap_new_annual_comb!A:A,A1287,multi_cap_new_annual_comb!B:B,B1287,multi_cap_new_annual_comb!C:C,C1287,multi_cap_new_annual_comb!E:E,"average",multi_cap_new_annual_comb!F:F,"&gt;0")*SUMIFS(mi_calc!D:D,mi_calc!A:A,VLOOKUP(C1287,mapping!$B$2:$C$18,2,0),mi_calc!B:B,F1287,mi_calc!C:C,"average")/1000</f>
        <v>1.06400556503371E-3</v>
      </c>
      <c r="I1287">
        <f>SUMIFS(multi_cap_new_annual_comb!G:G,multi_cap_new_annual_comb!A:A,A1287,multi_cap_new_annual_comb!B:B,B1287,multi_cap_new_annual_comb!C:C,C1287,multi_cap_new_annual_comb!E:E,"average",multi_cap_new_annual_comb!G:G,"&gt;0")*SUMIFS(mi_calc!D:D,mi_calc!A:A,VLOOKUP(C1287,mapping!$B$2:$C$18,2,0),mi_calc!B:B,F1287,mi_calc!C:C,"average")/1000</f>
        <v>1.06400556503371E-3</v>
      </c>
    </row>
    <row r="1288" spans="1:9">
      <c r="A1288">
        <v>2035</v>
      </c>
      <c r="B1288" t="s">
        <v>33</v>
      </c>
      <c r="C1288" t="s">
        <v>8</v>
      </c>
      <c r="D1288" t="str">
        <f>VLOOKUP(C1288,mapping!$B$2:$D$18,3,0)</f>
        <v>Gas</v>
      </c>
      <c r="E1288" t="s">
        <v>74</v>
      </c>
      <c r="F1288" t="s">
        <v>62</v>
      </c>
      <c r="G1288" t="s">
        <v>77</v>
      </c>
      <c r="H1288">
        <f>SUMIFS(multi_cap_new_annual_comb!F:F,multi_cap_new_annual_comb!A:A,A1288,multi_cap_new_annual_comb!B:B,B1288,multi_cap_new_annual_comb!C:C,C1288,multi_cap_new_annual_comb!E:E,"average",multi_cap_new_annual_comb!F:F,"&gt;0")*SUMIFS(mi_calc!D:D,mi_calc!A:A,VLOOKUP(C1288,mapping!$B$2:$C$18,2,0),mi_calc!B:B,F1288,mi_calc!C:C,"average")/1000</f>
        <v>0</v>
      </c>
      <c r="I1288">
        <f>SUMIFS(multi_cap_new_annual_comb!G:G,multi_cap_new_annual_comb!A:A,A1288,multi_cap_new_annual_comb!B:B,B1288,multi_cap_new_annual_comb!C:C,C1288,multi_cap_new_annual_comb!E:E,"average",multi_cap_new_annual_comb!G:G,"&gt;0")*SUMIFS(mi_calc!D:D,mi_calc!A:A,VLOOKUP(C1288,mapping!$B$2:$C$18,2,0),mi_calc!B:B,F1288,mi_calc!C:C,"average")/1000</f>
        <v>0</v>
      </c>
    </row>
    <row r="1289" spans="1:9">
      <c r="A1289">
        <v>2035</v>
      </c>
      <c r="B1289" t="s">
        <v>33</v>
      </c>
      <c r="C1289" t="s">
        <v>8</v>
      </c>
      <c r="D1289" t="str">
        <f>VLOOKUP(C1289,mapping!$B$2:$D$18,3,0)</f>
        <v>Gas</v>
      </c>
      <c r="E1289" t="s">
        <v>74</v>
      </c>
      <c r="F1289" t="s">
        <v>63</v>
      </c>
      <c r="G1289" t="s">
        <v>77</v>
      </c>
      <c r="H1289">
        <f>SUMIFS(multi_cap_new_annual_comb!F:F,multi_cap_new_annual_comb!A:A,A1289,multi_cap_new_annual_comb!B:B,B1289,multi_cap_new_annual_comb!C:C,C1289,multi_cap_new_annual_comb!E:E,"average",multi_cap_new_annual_comb!F:F,"&gt;0")*SUMIFS(mi_calc!D:D,mi_calc!A:A,VLOOKUP(C1289,mapping!$B$2:$C$18,2,0),mi_calc!B:B,F1289,mi_calc!C:C,"average")/1000</f>
        <v>0</v>
      </c>
      <c r="I1289">
        <f>SUMIFS(multi_cap_new_annual_comb!G:G,multi_cap_new_annual_comb!A:A,A1289,multi_cap_new_annual_comb!B:B,B1289,multi_cap_new_annual_comb!C:C,C1289,multi_cap_new_annual_comb!E:E,"average",multi_cap_new_annual_comb!G:G,"&gt;0")*SUMIFS(mi_calc!D:D,mi_calc!A:A,VLOOKUP(C1289,mapping!$B$2:$C$18,2,0),mi_calc!B:B,F1289,mi_calc!C:C,"average")/1000</f>
        <v>0</v>
      </c>
    </row>
    <row r="1290" spans="1:9">
      <c r="A1290">
        <v>2035</v>
      </c>
      <c r="B1290" t="s">
        <v>33</v>
      </c>
      <c r="C1290" t="s">
        <v>8</v>
      </c>
      <c r="D1290" t="str">
        <f>VLOOKUP(C1290,mapping!$B$2:$D$18,3,0)</f>
        <v>Gas</v>
      </c>
      <c r="E1290" t="s">
        <v>74</v>
      </c>
      <c r="F1290" t="s">
        <v>45</v>
      </c>
      <c r="G1290" t="s">
        <v>77</v>
      </c>
      <c r="H1290">
        <f>SUMIFS(multi_cap_new_annual_comb!F:F,multi_cap_new_annual_comb!A:A,A1290,multi_cap_new_annual_comb!B:B,B1290,multi_cap_new_annual_comb!C:C,C1290,multi_cap_new_annual_comb!E:E,"average",multi_cap_new_annual_comb!F:F,"&gt;0")*SUMIFS(mi_calc!D:D,mi_calc!A:A,VLOOKUP(C1290,mapping!$B$2:$C$18,2,0),mi_calc!B:B,F1290,mi_calc!C:C,"average")/1000</f>
        <v>0</v>
      </c>
      <c r="I1290">
        <f>SUMIFS(multi_cap_new_annual_comb!G:G,multi_cap_new_annual_comb!A:A,A1290,multi_cap_new_annual_comb!B:B,B1290,multi_cap_new_annual_comb!C:C,C1290,multi_cap_new_annual_comb!E:E,"average",multi_cap_new_annual_comb!G:G,"&gt;0")*SUMIFS(mi_calc!D:D,mi_calc!A:A,VLOOKUP(C1290,mapping!$B$2:$C$18,2,0),mi_calc!B:B,F1290,mi_calc!C:C,"average")/1000</f>
        <v>0</v>
      </c>
    </row>
    <row r="1291" spans="1:9">
      <c r="A1291">
        <v>2035</v>
      </c>
      <c r="B1291" t="s">
        <v>33</v>
      </c>
      <c r="C1291" t="s">
        <v>8</v>
      </c>
      <c r="D1291" t="str">
        <f>VLOOKUP(C1291,mapping!$B$2:$D$18,3,0)</f>
        <v>Gas</v>
      </c>
      <c r="E1291" t="s">
        <v>74</v>
      </c>
      <c r="F1291" t="s">
        <v>58</v>
      </c>
      <c r="G1291" t="s">
        <v>77</v>
      </c>
      <c r="H1291">
        <f>SUMIFS(multi_cap_new_annual_comb!F:F,multi_cap_new_annual_comb!A:A,A1291,multi_cap_new_annual_comb!B:B,B1291,multi_cap_new_annual_comb!C:C,C1291,multi_cap_new_annual_comb!E:E,"average",multi_cap_new_annual_comb!F:F,"&gt;0")*SUMIFS(mi_calc!D:D,mi_calc!A:A,VLOOKUP(C1291,mapping!$B$2:$C$18,2,0),mi_calc!B:B,F1291,mi_calc!C:C,"average")/1000</f>
        <v>0</v>
      </c>
      <c r="I1291">
        <f>SUMIFS(multi_cap_new_annual_comb!G:G,multi_cap_new_annual_comb!A:A,A1291,multi_cap_new_annual_comb!B:B,B1291,multi_cap_new_annual_comb!C:C,C1291,multi_cap_new_annual_comb!E:E,"average",multi_cap_new_annual_comb!G:G,"&gt;0")*SUMIFS(mi_calc!D:D,mi_calc!A:A,VLOOKUP(C1291,mapping!$B$2:$C$18,2,0),mi_calc!B:B,F1291,mi_calc!C:C,"average")/1000</f>
        <v>0</v>
      </c>
    </row>
    <row r="1292" spans="1:9">
      <c r="A1292">
        <v>2035</v>
      </c>
      <c r="B1292" t="s">
        <v>33</v>
      </c>
      <c r="C1292" t="s">
        <v>8</v>
      </c>
      <c r="D1292" t="str">
        <f>VLOOKUP(C1292,mapping!$B$2:$D$18,3,0)</f>
        <v>Gas</v>
      </c>
      <c r="E1292" t="s">
        <v>74</v>
      </c>
      <c r="F1292" t="s">
        <v>53</v>
      </c>
      <c r="G1292" t="s">
        <v>77</v>
      </c>
      <c r="H1292">
        <f>SUMIFS(multi_cap_new_annual_comb!F:F,multi_cap_new_annual_comb!A:A,A1292,multi_cap_new_annual_comb!B:B,B1292,multi_cap_new_annual_comb!C:C,C1292,multi_cap_new_annual_comb!E:E,"average",multi_cap_new_annual_comb!F:F,"&gt;0")*SUMIFS(mi_calc!D:D,mi_calc!A:A,VLOOKUP(C1292,mapping!$B$2:$C$18,2,0),mi_calc!B:B,F1292,mi_calc!C:C,"average")/1000</f>
        <v>6.9181458389256481</v>
      </c>
      <c r="I1292">
        <f>SUMIFS(multi_cap_new_annual_comb!G:G,multi_cap_new_annual_comb!A:A,A1292,multi_cap_new_annual_comb!B:B,B1292,multi_cap_new_annual_comb!C:C,C1292,multi_cap_new_annual_comb!E:E,"average",multi_cap_new_annual_comb!G:G,"&gt;0")*SUMIFS(mi_calc!D:D,mi_calc!A:A,VLOOKUP(C1292,mapping!$B$2:$C$18,2,0),mi_calc!B:B,F1292,mi_calc!C:C,"average")/1000</f>
        <v>6.9181458389256481</v>
      </c>
    </row>
    <row r="1293" spans="1:9">
      <c r="A1293">
        <v>2035</v>
      </c>
      <c r="B1293" t="s">
        <v>33</v>
      </c>
      <c r="C1293" t="s">
        <v>8</v>
      </c>
      <c r="D1293" t="str">
        <f>VLOOKUP(C1293,mapping!$B$2:$D$18,3,0)</f>
        <v>Gas</v>
      </c>
      <c r="E1293" t="s">
        <v>74</v>
      </c>
      <c r="F1293" t="s">
        <v>64</v>
      </c>
      <c r="G1293" t="s">
        <v>77</v>
      </c>
      <c r="H1293">
        <f>SUMIFS(multi_cap_new_annual_comb!F:F,multi_cap_new_annual_comb!A:A,A1293,multi_cap_new_annual_comb!B:B,B1293,multi_cap_new_annual_comb!C:C,C1293,multi_cap_new_annual_comb!E:E,"average",multi_cap_new_annual_comb!F:F,"&gt;0")*SUMIFS(mi_calc!D:D,mi_calc!A:A,VLOOKUP(C1293,mapping!$B$2:$C$18,2,0),mi_calc!B:B,F1293,mi_calc!C:C,"average")/1000</f>
        <v>0</v>
      </c>
      <c r="I1293">
        <f>SUMIFS(multi_cap_new_annual_comb!G:G,multi_cap_new_annual_comb!A:A,A1293,multi_cap_new_annual_comb!B:B,B1293,multi_cap_new_annual_comb!C:C,C1293,multi_cap_new_annual_comb!E:E,"average",multi_cap_new_annual_comb!G:G,"&gt;0")*SUMIFS(mi_calc!D:D,mi_calc!A:A,VLOOKUP(C1293,mapping!$B$2:$C$18,2,0),mi_calc!B:B,F1293,mi_calc!C:C,"average")/1000</f>
        <v>0</v>
      </c>
    </row>
    <row r="1294" spans="1:9">
      <c r="A1294">
        <v>2035</v>
      </c>
      <c r="B1294" t="s">
        <v>33</v>
      </c>
      <c r="C1294" t="s">
        <v>8</v>
      </c>
      <c r="D1294" t="str">
        <f>VLOOKUP(C1294,mapping!$B$2:$D$18,3,0)</f>
        <v>Gas</v>
      </c>
      <c r="E1294" t="s">
        <v>74</v>
      </c>
      <c r="F1294" t="s">
        <v>49</v>
      </c>
      <c r="G1294" t="s">
        <v>77</v>
      </c>
      <c r="H1294">
        <f>SUMIFS(multi_cap_new_annual_comb!F:F,multi_cap_new_annual_comb!A:A,A1294,multi_cap_new_annual_comb!B:B,B1294,multi_cap_new_annual_comb!C:C,C1294,multi_cap_new_annual_comb!E:E,"average",multi_cap_new_annual_comb!F:F,"&gt;0")*SUMIFS(mi_calc!D:D,mi_calc!A:A,VLOOKUP(C1294,mapping!$B$2:$C$18,2,0),mi_calc!B:B,F1294,mi_calc!C:C,"average")/1000</f>
        <v>0</v>
      </c>
      <c r="I1294">
        <f>SUMIFS(multi_cap_new_annual_comb!G:G,multi_cap_new_annual_comb!A:A,A1294,multi_cap_new_annual_comb!B:B,B1294,multi_cap_new_annual_comb!C:C,C1294,multi_cap_new_annual_comb!E:E,"average",multi_cap_new_annual_comb!G:G,"&gt;0")*SUMIFS(mi_calc!D:D,mi_calc!A:A,VLOOKUP(C1294,mapping!$B$2:$C$18,2,0),mi_calc!B:B,F1294,mi_calc!C:C,"average")/1000</f>
        <v>0</v>
      </c>
    </row>
    <row r="1295" spans="1:9">
      <c r="A1295">
        <v>2035</v>
      </c>
      <c r="B1295" t="s">
        <v>33</v>
      </c>
      <c r="C1295" t="s">
        <v>8</v>
      </c>
      <c r="D1295" t="str">
        <f>VLOOKUP(C1295,mapping!$B$2:$D$18,3,0)</f>
        <v>Gas</v>
      </c>
      <c r="E1295" t="s">
        <v>74</v>
      </c>
      <c r="F1295" t="s">
        <v>65</v>
      </c>
      <c r="G1295" t="s">
        <v>77</v>
      </c>
      <c r="H1295">
        <f>SUMIFS(multi_cap_new_annual_comb!F:F,multi_cap_new_annual_comb!A:A,A1295,multi_cap_new_annual_comb!B:B,B1295,multi_cap_new_annual_comb!C:C,C1295,multi_cap_new_annual_comb!E:E,"average",multi_cap_new_annual_comb!F:F,"&gt;0")*SUMIFS(mi_calc!D:D,mi_calc!A:A,VLOOKUP(C1295,mapping!$B$2:$C$18,2,0),mi_calc!B:B,F1295,mi_calc!C:C,"average")/1000</f>
        <v>0</v>
      </c>
      <c r="I1295">
        <f>SUMIFS(multi_cap_new_annual_comb!G:G,multi_cap_new_annual_comb!A:A,A1295,multi_cap_new_annual_comb!B:B,B1295,multi_cap_new_annual_comb!C:C,C1295,multi_cap_new_annual_comb!E:E,"average",multi_cap_new_annual_comb!G:G,"&gt;0")*SUMIFS(mi_calc!D:D,mi_calc!A:A,VLOOKUP(C1295,mapping!$B$2:$C$18,2,0),mi_calc!B:B,F1295,mi_calc!C:C,"average")/1000</f>
        <v>0</v>
      </c>
    </row>
    <row r="1296" spans="1:9">
      <c r="A1296">
        <v>2035</v>
      </c>
      <c r="B1296" t="s">
        <v>33</v>
      </c>
      <c r="C1296" t="s">
        <v>8</v>
      </c>
      <c r="D1296" t="str">
        <f>VLOOKUP(C1296,mapping!$B$2:$D$18,3,0)</f>
        <v>Gas</v>
      </c>
      <c r="E1296" t="s">
        <v>74</v>
      </c>
      <c r="F1296" t="s">
        <v>68</v>
      </c>
      <c r="G1296" t="s">
        <v>77</v>
      </c>
      <c r="H1296">
        <f>SUMIFS(multi_cap_new_annual_comb!F:F,multi_cap_new_annual_comb!A:A,A1296,multi_cap_new_annual_comb!B:B,B1296,multi_cap_new_annual_comb!C:C,C1296,multi_cap_new_annual_comb!E:E,"average",multi_cap_new_annual_comb!F:F,"&gt;0")*SUMIFS(mi_calc!D:D,mi_calc!A:A,VLOOKUP(C1296,mapping!$B$2:$C$18,2,0),mi_calc!B:B,F1296,mi_calc!C:C,"average")/1000</f>
        <v>0</v>
      </c>
      <c r="I1296">
        <f>SUMIFS(multi_cap_new_annual_comb!G:G,multi_cap_new_annual_comb!A:A,A1296,multi_cap_new_annual_comb!B:B,B1296,multi_cap_new_annual_comb!C:C,C1296,multi_cap_new_annual_comb!E:E,"average",multi_cap_new_annual_comb!G:G,"&gt;0")*SUMIFS(mi_calc!D:D,mi_calc!A:A,VLOOKUP(C1296,mapping!$B$2:$C$18,2,0),mi_calc!B:B,F1296,mi_calc!C:C,"average")/1000</f>
        <v>0</v>
      </c>
    </row>
    <row r="1297" spans="1:9">
      <c r="A1297">
        <v>2035</v>
      </c>
      <c r="B1297" t="s">
        <v>33</v>
      </c>
      <c r="C1297" t="s">
        <v>8</v>
      </c>
      <c r="D1297" t="str">
        <f>VLOOKUP(C1297,mapping!$B$2:$D$18,3,0)</f>
        <v>Gas</v>
      </c>
      <c r="E1297" t="s">
        <v>74</v>
      </c>
      <c r="F1297" t="s">
        <v>57</v>
      </c>
      <c r="G1297" t="s">
        <v>77</v>
      </c>
      <c r="H1297">
        <f>SUMIFS(multi_cap_new_annual_comb!F:F,multi_cap_new_annual_comb!A:A,A1297,multi_cap_new_annual_comb!B:B,B1297,multi_cap_new_annual_comb!C:C,C1297,multi_cap_new_annual_comb!E:E,"average",multi_cap_new_annual_comb!F:F,"&gt;0")*SUMIFS(mi_calc!D:D,mi_calc!A:A,VLOOKUP(C1297,mapping!$B$2:$C$18,2,0),mi_calc!B:B,F1297,mi_calc!C:C,"average")/1000</f>
        <v>0</v>
      </c>
      <c r="I1297">
        <f>SUMIFS(multi_cap_new_annual_comb!G:G,multi_cap_new_annual_comb!A:A,A1297,multi_cap_new_annual_comb!B:B,B1297,multi_cap_new_annual_comb!C:C,C1297,multi_cap_new_annual_comb!E:E,"average",multi_cap_new_annual_comb!G:G,"&gt;0")*SUMIFS(mi_calc!D:D,mi_calc!A:A,VLOOKUP(C1297,mapping!$B$2:$C$18,2,0),mi_calc!B:B,F1297,mi_calc!C:C,"average")/1000</f>
        <v>0</v>
      </c>
    </row>
    <row r="1298" spans="1:9">
      <c r="A1298">
        <v>2025</v>
      </c>
      <c r="B1298" t="s">
        <v>21</v>
      </c>
      <c r="C1298" t="s">
        <v>9</v>
      </c>
      <c r="D1298" t="str">
        <f>VLOOKUP(C1298,mapping!$B$2:$D$18,3,0)</f>
        <v>Gas</v>
      </c>
      <c r="E1298" t="s">
        <v>74</v>
      </c>
      <c r="F1298" t="s">
        <v>51</v>
      </c>
      <c r="G1298" t="s">
        <v>77</v>
      </c>
      <c r="H1298">
        <f>SUMIFS(multi_cap_new_annual_comb!F:F,multi_cap_new_annual_comb!A:A,A1298,multi_cap_new_annual_comb!B:B,B1298,multi_cap_new_annual_comb!C:C,C1298,multi_cap_new_annual_comb!E:E,"average",multi_cap_new_annual_comb!F:F,"&gt;0")*SUMIFS(mi_calc!D:D,mi_calc!A:A,VLOOKUP(C1298,mapping!$B$2:$C$18,2,0),mi_calc!B:B,F1298,mi_calc!C:C,"average")/1000</f>
        <v>0</v>
      </c>
      <c r="I1298">
        <f>SUMIFS(multi_cap_new_annual_comb!G:G,multi_cap_new_annual_comb!A:A,A1298,multi_cap_new_annual_comb!B:B,B1298,multi_cap_new_annual_comb!C:C,C1298,multi_cap_new_annual_comb!E:E,"average",multi_cap_new_annual_comb!G:G,"&gt;0")*SUMIFS(mi_calc!D:D,mi_calc!A:A,VLOOKUP(C1298,mapping!$B$2:$C$18,2,0),mi_calc!B:B,F1298,mi_calc!C:C,"average")/1000</f>
        <v>0</v>
      </c>
    </row>
    <row r="1299" spans="1:9">
      <c r="A1299">
        <v>2025</v>
      </c>
      <c r="B1299" t="s">
        <v>21</v>
      </c>
      <c r="C1299" t="s">
        <v>9</v>
      </c>
      <c r="D1299" t="str">
        <f>VLOOKUP(C1299,mapping!$B$2:$D$18,3,0)</f>
        <v>Gas</v>
      </c>
      <c r="E1299" t="s">
        <v>74</v>
      </c>
      <c r="F1299" t="s">
        <v>66</v>
      </c>
      <c r="G1299" t="s">
        <v>77</v>
      </c>
      <c r="H1299">
        <f>SUMIFS(multi_cap_new_annual_comb!F:F,multi_cap_new_annual_comb!A:A,A1299,multi_cap_new_annual_comb!B:B,B1299,multi_cap_new_annual_comb!C:C,C1299,multi_cap_new_annual_comb!E:E,"average",multi_cap_new_annual_comb!F:F,"&gt;0")*SUMIFS(mi_calc!D:D,mi_calc!A:A,VLOOKUP(C1299,mapping!$B$2:$C$18,2,0),mi_calc!B:B,F1299,mi_calc!C:C,"average")/1000</f>
        <v>0</v>
      </c>
      <c r="I1299">
        <f>SUMIFS(multi_cap_new_annual_comb!G:G,multi_cap_new_annual_comb!A:A,A1299,multi_cap_new_annual_comb!B:B,B1299,multi_cap_new_annual_comb!C:C,C1299,multi_cap_new_annual_comb!E:E,"average",multi_cap_new_annual_comb!G:G,"&gt;0")*SUMIFS(mi_calc!D:D,mi_calc!A:A,VLOOKUP(C1299,mapping!$B$2:$C$18,2,0),mi_calc!B:B,F1299,mi_calc!C:C,"average")/1000</f>
        <v>0</v>
      </c>
    </row>
    <row r="1300" spans="1:9">
      <c r="A1300">
        <v>2025</v>
      </c>
      <c r="B1300" t="s">
        <v>21</v>
      </c>
      <c r="C1300" t="s">
        <v>9</v>
      </c>
      <c r="D1300" t="str">
        <f>VLOOKUP(C1300,mapping!$B$2:$D$18,3,0)</f>
        <v>Gas</v>
      </c>
      <c r="E1300" t="s">
        <v>74</v>
      </c>
      <c r="F1300" t="s">
        <v>54</v>
      </c>
      <c r="G1300" t="s">
        <v>77</v>
      </c>
      <c r="H1300">
        <f>SUMIFS(multi_cap_new_annual_comb!F:F,multi_cap_new_annual_comb!A:A,A1300,multi_cap_new_annual_comb!B:B,B1300,multi_cap_new_annual_comb!C:C,C1300,multi_cap_new_annual_comb!E:E,"average",multi_cap_new_annual_comb!F:F,"&gt;0")*SUMIFS(mi_calc!D:D,mi_calc!A:A,VLOOKUP(C1300,mapping!$B$2:$C$18,2,0),mi_calc!B:B,F1300,mi_calc!C:C,"average")/1000</f>
        <v>0</v>
      </c>
      <c r="I1300">
        <f>SUMIFS(multi_cap_new_annual_comb!G:G,multi_cap_new_annual_comb!A:A,A1300,multi_cap_new_annual_comb!B:B,B1300,multi_cap_new_annual_comb!C:C,C1300,multi_cap_new_annual_comb!E:E,"average",multi_cap_new_annual_comb!G:G,"&gt;0")*SUMIFS(mi_calc!D:D,mi_calc!A:A,VLOOKUP(C1300,mapping!$B$2:$C$18,2,0),mi_calc!B:B,F1300,mi_calc!C:C,"average")/1000</f>
        <v>0</v>
      </c>
    </row>
    <row r="1301" spans="1:9">
      <c r="A1301">
        <v>2025</v>
      </c>
      <c r="B1301" t="s">
        <v>21</v>
      </c>
      <c r="C1301" t="s">
        <v>9</v>
      </c>
      <c r="D1301" t="str">
        <f>VLOOKUP(C1301,mapping!$B$2:$D$18,3,0)</f>
        <v>Gas</v>
      </c>
      <c r="E1301" t="s">
        <v>74</v>
      </c>
      <c r="F1301" t="s">
        <v>46</v>
      </c>
      <c r="G1301" t="s">
        <v>77</v>
      </c>
      <c r="H1301">
        <f>SUMIFS(multi_cap_new_annual_comb!F:F,multi_cap_new_annual_comb!A:A,A1301,multi_cap_new_annual_comb!B:B,B1301,multi_cap_new_annual_comb!C:C,C1301,multi_cap_new_annual_comb!E:E,"average",multi_cap_new_annual_comb!F:F,"&gt;0")*SUMIFS(mi_calc!D:D,mi_calc!A:A,VLOOKUP(C1301,mapping!$B$2:$C$18,2,0),mi_calc!B:B,F1301,mi_calc!C:C,"average")/1000</f>
        <v>0</v>
      </c>
      <c r="I1301">
        <f>SUMIFS(multi_cap_new_annual_comb!G:G,multi_cap_new_annual_comb!A:A,A1301,multi_cap_new_annual_comb!B:B,B1301,multi_cap_new_annual_comb!C:C,C1301,multi_cap_new_annual_comb!E:E,"average",multi_cap_new_annual_comb!G:G,"&gt;0")*SUMIFS(mi_calc!D:D,mi_calc!A:A,VLOOKUP(C1301,mapping!$B$2:$C$18,2,0),mi_calc!B:B,F1301,mi_calc!C:C,"average")/1000</f>
        <v>0</v>
      </c>
    </row>
    <row r="1302" spans="1:9">
      <c r="A1302">
        <v>2025</v>
      </c>
      <c r="B1302" t="s">
        <v>21</v>
      </c>
      <c r="C1302" t="s">
        <v>9</v>
      </c>
      <c r="D1302" t="str">
        <f>VLOOKUP(C1302,mapping!$B$2:$D$18,3,0)</f>
        <v>Gas</v>
      </c>
      <c r="E1302" t="s">
        <v>74</v>
      </c>
      <c r="F1302" t="s">
        <v>50</v>
      </c>
      <c r="G1302" t="s">
        <v>77</v>
      </c>
      <c r="H1302">
        <f>SUMIFS(multi_cap_new_annual_comb!F:F,multi_cap_new_annual_comb!A:A,A1302,multi_cap_new_annual_comb!B:B,B1302,multi_cap_new_annual_comb!C:C,C1302,multi_cap_new_annual_comb!E:E,"average",multi_cap_new_annual_comb!F:F,"&gt;0")*SUMIFS(mi_calc!D:D,mi_calc!A:A,VLOOKUP(C1302,mapping!$B$2:$C$18,2,0),mi_calc!B:B,F1302,mi_calc!C:C,"average")/1000</f>
        <v>0</v>
      </c>
      <c r="I1302">
        <f>SUMIFS(multi_cap_new_annual_comb!G:G,multi_cap_new_annual_comb!A:A,A1302,multi_cap_new_annual_comb!B:B,B1302,multi_cap_new_annual_comb!C:C,C1302,multi_cap_new_annual_comb!E:E,"average",multi_cap_new_annual_comb!G:G,"&gt;0")*SUMIFS(mi_calc!D:D,mi_calc!A:A,VLOOKUP(C1302,mapping!$B$2:$C$18,2,0),mi_calc!B:B,F1302,mi_calc!C:C,"average")/1000</f>
        <v>0</v>
      </c>
    </row>
    <row r="1303" spans="1:9">
      <c r="A1303">
        <v>2025</v>
      </c>
      <c r="B1303" t="s">
        <v>21</v>
      </c>
      <c r="C1303" t="s">
        <v>9</v>
      </c>
      <c r="D1303" t="str">
        <f>VLOOKUP(C1303,mapping!$B$2:$D$18,3,0)</f>
        <v>Gas</v>
      </c>
      <c r="E1303" t="s">
        <v>74</v>
      </c>
      <c r="F1303" t="s">
        <v>61</v>
      </c>
      <c r="G1303" t="s">
        <v>77</v>
      </c>
      <c r="H1303">
        <f>SUMIFS(multi_cap_new_annual_comb!F:F,multi_cap_new_annual_comb!A:A,A1303,multi_cap_new_annual_comb!B:B,B1303,multi_cap_new_annual_comb!C:C,C1303,multi_cap_new_annual_comb!E:E,"average",multi_cap_new_annual_comb!F:F,"&gt;0")*SUMIFS(mi_calc!D:D,mi_calc!A:A,VLOOKUP(C1303,mapping!$B$2:$C$18,2,0),mi_calc!B:B,F1303,mi_calc!C:C,"average")/1000</f>
        <v>0</v>
      </c>
      <c r="I1303">
        <f>SUMIFS(multi_cap_new_annual_comb!G:G,multi_cap_new_annual_comb!A:A,A1303,multi_cap_new_annual_comb!B:B,B1303,multi_cap_new_annual_comb!C:C,C1303,multi_cap_new_annual_comb!E:E,"average",multi_cap_new_annual_comb!G:G,"&gt;0")*SUMIFS(mi_calc!D:D,mi_calc!A:A,VLOOKUP(C1303,mapping!$B$2:$C$18,2,0),mi_calc!B:B,F1303,mi_calc!C:C,"average")/1000</f>
        <v>0</v>
      </c>
    </row>
    <row r="1304" spans="1:9">
      <c r="A1304">
        <v>2025</v>
      </c>
      <c r="B1304" t="s">
        <v>21</v>
      </c>
      <c r="C1304" t="s">
        <v>9</v>
      </c>
      <c r="D1304" t="str">
        <f>VLOOKUP(C1304,mapping!$B$2:$D$18,3,0)</f>
        <v>Gas</v>
      </c>
      <c r="E1304" t="s">
        <v>74</v>
      </c>
      <c r="F1304" t="s">
        <v>67</v>
      </c>
      <c r="G1304" t="s">
        <v>77</v>
      </c>
      <c r="H1304">
        <f>SUMIFS(multi_cap_new_annual_comb!F:F,multi_cap_new_annual_comb!A:A,A1304,multi_cap_new_annual_comb!B:B,B1304,multi_cap_new_annual_comb!C:C,C1304,multi_cap_new_annual_comb!E:E,"average",multi_cap_new_annual_comb!F:F,"&gt;0")*SUMIFS(mi_calc!D:D,mi_calc!A:A,VLOOKUP(C1304,mapping!$B$2:$C$18,2,0),mi_calc!B:B,F1304,mi_calc!C:C,"average")/1000</f>
        <v>0</v>
      </c>
      <c r="I1304">
        <f>SUMIFS(multi_cap_new_annual_comb!G:G,multi_cap_new_annual_comb!A:A,A1304,multi_cap_new_annual_comb!B:B,B1304,multi_cap_new_annual_comb!C:C,C1304,multi_cap_new_annual_comb!E:E,"average",multi_cap_new_annual_comb!G:G,"&gt;0")*SUMIFS(mi_calc!D:D,mi_calc!A:A,VLOOKUP(C1304,mapping!$B$2:$C$18,2,0),mi_calc!B:B,F1304,mi_calc!C:C,"average")/1000</f>
        <v>0</v>
      </c>
    </row>
    <row r="1305" spans="1:9">
      <c r="A1305">
        <v>2025</v>
      </c>
      <c r="B1305" t="s">
        <v>21</v>
      </c>
      <c r="C1305" t="s">
        <v>9</v>
      </c>
      <c r="D1305" t="str">
        <f>VLOOKUP(C1305,mapping!$B$2:$D$18,3,0)</f>
        <v>Gas</v>
      </c>
      <c r="E1305" t="s">
        <v>74</v>
      </c>
      <c r="F1305" t="s">
        <v>52</v>
      </c>
      <c r="G1305" t="s">
        <v>77</v>
      </c>
      <c r="H1305">
        <f>SUMIFS(multi_cap_new_annual_comb!F:F,multi_cap_new_annual_comb!A:A,A1305,multi_cap_new_annual_comb!B:B,B1305,multi_cap_new_annual_comb!C:C,C1305,multi_cap_new_annual_comb!E:E,"average",multi_cap_new_annual_comb!F:F,"&gt;0")*SUMIFS(mi_calc!D:D,mi_calc!A:A,VLOOKUP(C1305,mapping!$B$2:$C$18,2,0),mi_calc!B:B,F1305,mi_calc!C:C,"average")/1000</f>
        <v>0</v>
      </c>
      <c r="I1305">
        <f>SUMIFS(multi_cap_new_annual_comb!G:G,multi_cap_new_annual_comb!A:A,A1305,multi_cap_new_annual_comb!B:B,B1305,multi_cap_new_annual_comb!C:C,C1305,multi_cap_new_annual_comb!E:E,"average",multi_cap_new_annual_comb!G:G,"&gt;0")*SUMIFS(mi_calc!D:D,mi_calc!A:A,VLOOKUP(C1305,mapping!$B$2:$C$18,2,0),mi_calc!B:B,F1305,mi_calc!C:C,"average")/1000</f>
        <v>0</v>
      </c>
    </row>
    <row r="1306" spans="1:9">
      <c r="A1306">
        <v>2025</v>
      </c>
      <c r="B1306" t="s">
        <v>21</v>
      </c>
      <c r="C1306" t="s">
        <v>9</v>
      </c>
      <c r="D1306" t="str">
        <f>VLOOKUP(C1306,mapping!$B$2:$D$18,3,0)</f>
        <v>Gas</v>
      </c>
      <c r="E1306" t="s">
        <v>74</v>
      </c>
      <c r="F1306" t="s">
        <v>56</v>
      </c>
      <c r="G1306" t="s">
        <v>77</v>
      </c>
      <c r="H1306">
        <f>SUMIFS(multi_cap_new_annual_comb!F:F,multi_cap_new_annual_comb!A:A,A1306,multi_cap_new_annual_comb!B:B,B1306,multi_cap_new_annual_comb!C:C,C1306,multi_cap_new_annual_comb!E:E,"average",multi_cap_new_annual_comb!F:F,"&gt;0")*SUMIFS(mi_calc!D:D,mi_calc!A:A,VLOOKUP(C1306,mapping!$B$2:$C$18,2,0),mi_calc!B:B,F1306,mi_calc!C:C,"average")/1000</f>
        <v>0</v>
      </c>
      <c r="I1306">
        <f>SUMIFS(multi_cap_new_annual_comb!G:G,multi_cap_new_annual_comb!A:A,A1306,multi_cap_new_annual_comb!B:B,B1306,multi_cap_new_annual_comb!C:C,C1306,multi_cap_new_annual_comb!E:E,"average",multi_cap_new_annual_comb!G:G,"&gt;0")*SUMIFS(mi_calc!D:D,mi_calc!A:A,VLOOKUP(C1306,mapping!$B$2:$C$18,2,0),mi_calc!B:B,F1306,mi_calc!C:C,"average")/1000</f>
        <v>0</v>
      </c>
    </row>
    <row r="1307" spans="1:9">
      <c r="A1307">
        <v>2025</v>
      </c>
      <c r="B1307" t="s">
        <v>21</v>
      </c>
      <c r="C1307" t="s">
        <v>9</v>
      </c>
      <c r="D1307" t="str">
        <f>VLOOKUP(C1307,mapping!$B$2:$D$18,3,0)</f>
        <v>Gas</v>
      </c>
      <c r="E1307" t="s">
        <v>74</v>
      </c>
      <c r="F1307" t="s">
        <v>59</v>
      </c>
      <c r="G1307" t="s">
        <v>77</v>
      </c>
      <c r="H1307">
        <f>SUMIFS(multi_cap_new_annual_comb!F:F,multi_cap_new_annual_comb!A:A,A1307,multi_cap_new_annual_comb!B:B,B1307,multi_cap_new_annual_comb!C:C,C1307,multi_cap_new_annual_comb!E:E,"average",multi_cap_new_annual_comb!F:F,"&gt;0")*SUMIFS(mi_calc!D:D,mi_calc!A:A,VLOOKUP(C1307,mapping!$B$2:$C$18,2,0),mi_calc!B:B,F1307,mi_calc!C:C,"average")/1000</f>
        <v>0</v>
      </c>
      <c r="I1307">
        <f>SUMIFS(multi_cap_new_annual_comb!G:G,multi_cap_new_annual_comb!A:A,A1307,multi_cap_new_annual_comb!B:B,B1307,multi_cap_new_annual_comb!C:C,C1307,multi_cap_new_annual_comb!E:E,"average",multi_cap_new_annual_comb!G:G,"&gt;0")*SUMIFS(mi_calc!D:D,mi_calc!A:A,VLOOKUP(C1307,mapping!$B$2:$C$18,2,0),mi_calc!B:B,F1307,mi_calc!C:C,"average")/1000</f>
        <v>0</v>
      </c>
    </row>
    <row r="1308" spans="1:9">
      <c r="A1308">
        <v>2025</v>
      </c>
      <c r="B1308" t="s">
        <v>21</v>
      </c>
      <c r="C1308" t="s">
        <v>9</v>
      </c>
      <c r="D1308" t="str">
        <f>VLOOKUP(C1308,mapping!$B$2:$D$18,3,0)</f>
        <v>Gas</v>
      </c>
      <c r="E1308" t="s">
        <v>74</v>
      </c>
      <c r="F1308" t="s">
        <v>55</v>
      </c>
      <c r="G1308" t="s">
        <v>77</v>
      </c>
      <c r="H1308">
        <f>SUMIFS(multi_cap_new_annual_comb!F:F,multi_cap_new_annual_comb!A:A,A1308,multi_cap_new_annual_comb!B:B,B1308,multi_cap_new_annual_comb!C:C,C1308,multi_cap_new_annual_comb!E:E,"average",multi_cap_new_annual_comb!F:F,"&gt;0")*SUMIFS(mi_calc!D:D,mi_calc!A:A,VLOOKUP(C1308,mapping!$B$2:$C$18,2,0),mi_calc!B:B,F1308,mi_calc!C:C,"average")/1000</f>
        <v>0</v>
      </c>
      <c r="I1308">
        <f>SUMIFS(multi_cap_new_annual_comb!G:G,multi_cap_new_annual_comb!A:A,A1308,multi_cap_new_annual_comb!B:B,B1308,multi_cap_new_annual_comb!C:C,C1308,multi_cap_new_annual_comb!E:E,"average",multi_cap_new_annual_comb!G:G,"&gt;0")*SUMIFS(mi_calc!D:D,mi_calc!A:A,VLOOKUP(C1308,mapping!$B$2:$C$18,2,0),mi_calc!B:B,F1308,mi_calc!C:C,"average")/1000</f>
        <v>0</v>
      </c>
    </row>
    <row r="1309" spans="1:9">
      <c r="A1309">
        <v>2025</v>
      </c>
      <c r="B1309" t="s">
        <v>21</v>
      </c>
      <c r="C1309" t="s">
        <v>9</v>
      </c>
      <c r="D1309" t="str">
        <f>VLOOKUP(C1309,mapping!$B$2:$D$18,3,0)</f>
        <v>Gas</v>
      </c>
      <c r="E1309" t="s">
        <v>74</v>
      </c>
      <c r="F1309" t="s">
        <v>47</v>
      </c>
      <c r="G1309" t="s">
        <v>77</v>
      </c>
      <c r="H1309">
        <f>SUMIFS(multi_cap_new_annual_comb!F:F,multi_cap_new_annual_comb!A:A,A1309,multi_cap_new_annual_comb!B:B,B1309,multi_cap_new_annual_comb!C:C,C1309,multi_cap_new_annual_comb!E:E,"average",multi_cap_new_annual_comb!F:F,"&gt;0")*SUMIFS(mi_calc!D:D,mi_calc!A:A,VLOOKUP(C1309,mapping!$B$2:$C$18,2,0),mi_calc!B:B,F1309,mi_calc!C:C,"average")/1000</f>
        <v>0</v>
      </c>
      <c r="I1309">
        <f>SUMIFS(multi_cap_new_annual_comb!G:G,multi_cap_new_annual_comb!A:A,A1309,multi_cap_new_annual_comb!B:B,B1309,multi_cap_new_annual_comb!C:C,C1309,multi_cap_new_annual_comb!E:E,"average",multi_cap_new_annual_comb!G:G,"&gt;0")*SUMIFS(mi_calc!D:D,mi_calc!A:A,VLOOKUP(C1309,mapping!$B$2:$C$18,2,0),mi_calc!B:B,F1309,mi_calc!C:C,"average")/1000</f>
        <v>0</v>
      </c>
    </row>
    <row r="1310" spans="1:9">
      <c r="A1310">
        <v>2025</v>
      </c>
      <c r="B1310" t="s">
        <v>21</v>
      </c>
      <c r="C1310" t="s">
        <v>9</v>
      </c>
      <c r="D1310" t="str">
        <f>VLOOKUP(C1310,mapping!$B$2:$D$18,3,0)</f>
        <v>Gas</v>
      </c>
      <c r="E1310" t="s">
        <v>74</v>
      </c>
      <c r="F1310" t="s">
        <v>60</v>
      </c>
      <c r="G1310" t="s">
        <v>77</v>
      </c>
      <c r="H1310">
        <f>SUMIFS(multi_cap_new_annual_comb!F:F,multi_cap_new_annual_comb!A:A,A1310,multi_cap_new_annual_comb!B:B,B1310,multi_cap_new_annual_comb!C:C,C1310,multi_cap_new_annual_comb!E:E,"average",multi_cap_new_annual_comb!F:F,"&gt;0")*SUMIFS(mi_calc!D:D,mi_calc!A:A,VLOOKUP(C1310,mapping!$B$2:$C$18,2,0),mi_calc!B:B,F1310,mi_calc!C:C,"average")/1000</f>
        <v>0</v>
      </c>
      <c r="I1310">
        <f>SUMIFS(multi_cap_new_annual_comb!G:G,multi_cap_new_annual_comb!A:A,A1310,multi_cap_new_annual_comb!B:B,B1310,multi_cap_new_annual_comb!C:C,C1310,multi_cap_new_annual_comb!E:E,"average",multi_cap_new_annual_comb!G:G,"&gt;0")*SUMIFS(mi_calc!D:D,mi_calc!A:A,VLOOKUP(C1310,mapping!$B$2:$C$18,2,0),mi_calc!B:B,F1310,mi_calc!C:C,"average")/1000</f>
        <v>0</v>
      </c>
    </row>
    <row r="1311" spans="1:9">
      <c r="A1311">
        <v>2025</v>
      </c>
      <c r="B1311" t="s">
        <v>21</v>
      </c>
      <c r="C1311" t="s">
        <v>9</v>
      </c>
      <c r="D1311" t="str">
        <f>VLOOKUP(C1311,mapping!$B$2:$D$18,3,0)</f>
        <v>Gas</v>
      </c>
      <c r="E1311" t="s">
        <v>74</v>
      </c>
      <c r="F1311" t="s">
        <v>48</v>
      </c>
      <c r="G1311" t="s">
        <v>77</v>
      </c>
      <c r="H1311">
        <f>SUMIFS(multi_cap_new_annual_comb!F:F,multi_cap_new_annual_comb!A:A,A1311,multi_cap_new_annual_comb!B:B,B1311,multi_cap_new_annual_comb!C:C,C1311,multi_cap_new_annual_comb!E:E,"average",multi_cap_new_annual_comb!F:F,"&gt;0")*SUMIFS(mi_calc!D:D,mi_calc!A:A,VLOOKUP(C1311,mapping!$B$2:$C$18,2,0),mi_calc!B:B,F1311,mi_calc!C:C,"average")/1000</f>
        <v>0</v>
      </c>
      <c r="I1311">
        <f>SUMIFS(multi_cap_new_annual_comb!G:G,multi_cap_new_annual_comb!A:A,A1311,multi_cap_new_annual_comb!B:B,B1311,multi_cap_new_annual_comb!C:C,C1311,multi_cap_new_annual_comb!E:E,"average",multi_cap_new_annual_comb!G:G,"&gt;0")*SUMIFS(mi_calc!D:D,mi_calc!A:A,VLOOKUP(C1311,mapping!$B$2:$C$18,2,0),mi_calc!B:B,F1311,mi_calc!C:C,"average")/1000</f>
        <v>0</v>
      </c>
    </row>
    <row r="1312" spans="1:9">
      <c r="A1312">
        <v>2025</v>
      </c>
      <c r="B1312" t="s">
        <v>21</v>
      </c>
      <c r="C1312" t="s">
        <v>9</v>
      </c>
      <c r="D1312" t="str">
        <f>VLOOKUP(C1312,mapping!$B$2:$D$18,3,0)</f>
        <v>Gas</v>
      </c>
      <c r="E1312" t="s">
        <v>74</v>
      </c>
      <c r="F1312" t="s">
        <v>62</v>
      </c>
      <c r="G1312" t="s">
        <v>77</v>
      </c>
      <c r="H1312">
        <f>SUMIFS(multi_cap_new_annual_comb!F:F,multi_cap_new_annual_comb!A:A,A1312,multi_cap_new_annual_comb!B:B,B1312,multi_cap_new_annual_comb!C:C,C1312,multi_cap_new_annual_comb!E:E,"average",multi_cap_new_annual_comb!F:F,"&gt;0")*SUMIFS(mi_calc!D:D,mi_calc!A:A,VLOOKUP(C1312,mapping!$B$2:$C$18,2,0),mi_calc!B:B,F1312,mi_calc!C:C,"average")/1000</f>
        <v>0</v>
      </c>
      <c r="I1312">
        <f>SUMIFS(multi_cap_new_annual_comb!G:G,multi_cap_new_annual_comb!A:A,A1312,multi_cap_new_annual_comb!B:B,B1312,multi_cap_new_annual_comb!C:C,C1312,multi_cap_new_annual_comb!E:E,"average",multi_cap_new_annual_comb!G:G,"&gt;0")*SUMIFS(mi_calc!D:D,mi_calc!A:A,VLOOKUP(C1312,mapping!$B$2:$C$18,2,0),mi_calc!B:B,F1312,mi_calc!C:C,"average")/1000</f>
        <v>0</v>
      </c>
    </row>
    <row r="1313" spans="1:9">
      <c r="A1313">
        <v>2025</v>
      </c>
      <c r="B1313" t="s">
        <v>21</v>
      </c>
      <c r="C1313" t="s">
        <v>9</v>
      </c>
      <c r="D1313" t="str">
        <f>VLOOKUP(C1313,mapping!$B$2:$D$18,3,0)</f>
        <v>Gas</v>
      </c>
      <c r="E1313" t="s">
        <v>74</v>
      </c>
      <c r="F1313" t="s">
        <v>63</v>
      </c>
      <c r="G1313" t="s">
        <v>77</v>
      </c>
      <c r="H1313">
        <f>SUMIFS(multi_cap_new_annual_comb!F:F,multi_cap_new_annual_comb!A:A,A1313,multi_cap_new_annual_comb!B:B,B1313,multi_cap_new_annual_comb!C:C,C1313,multi_cap_new_annual_comb!E:E,"average",multi_cap_new_annual_comb!F:F,"&gt;0")*SUMIFS(mi_calc!D:D,mi_calc!A:A,VLOOKUP(C1313,mapping!$B$2:$C$18,2,0),mi_calc!B:B,F1313,mi_calc!C:C,"average")/1000</f>
        <v>0</v>
      </c>
      <c r="I1313">
        <f>SUMIFS(multi_cap_new_annual_comb!G:G,multi_cap_new_annual_comb!A:A,A1313,multi_cap_new_annual_comb!B:B,B1313,multi_cap_new_annual_comb!C:C,C1313,multi_cap_new_annual_comb!E:E,"average",multi_cap_new_annual_comb!G:G,"&gt;0")*SUMIFS(mi_calc!D:D,mi_calc!A:A,VLOOKUP(C1313,mapping!$B$2:$C$18,2,0),mi_calc!B:B,F1313,mi_calc!C:C,"average")/1000</f>
        <v>0</v>
      </c>
    </row>
    <row r="1314" spans="1:9">
      <c r="A1314">
        <v>2025</v>
      </c>
      <c r="B1314" t="s">
        <v>21</v>
      </c>
      <c r="C1314" t="s">
        <v>9</v>
      </c>
      <c r="D1314" t="str">
        <f>VLOOKUP(C1314,mapping!$B$2:$D$18,3,0)</f>
        <v>Gas</v>
      </c>
      <c r="E1314" t="s">
        <v>74</v>
      </c>
      <c r="F1314" t="s">
        <v>45</v>
      </c>
      <c r="G1314" t="s">
        <v>77</v>
      </c>
      <c r="H1314">
        <f>SUMIFS(multi_cap_new_annual_comb!F:F,multi_cap_new_annual_comb!A:A,A1314,multi_cap_new_annual_comb!B:B,B1314,multi_cap_new_annual_comb!C:C,C1314,multi_cap_new_annual_comb!E:E,"average",multi_cap_new_annual_comb!F:F,"&gt;0")*SUMIFS(mi_calc!D:D,mi_calc!A:A,VLOOKUP(C1314,mapping!$B$2:$C$18,2,0),mi_calc!B:B,F1314,mi_calc!C:C,"average")/1000</f>
        <v>0</v>
      </c>
      <c r="I1314">
        <f>SUMIFS(multi_cap_new_annual_comb!G:G,multi_cap_new_annual_comb!A:A,A1314,multi_cap_new_annual_comb!B:B,B1314,multi_cap_new_annual_comb!C:C,C1314,multi_cap_new_annual_comb!E:E,"average",multi_cap_new_annual_comb!G:G,"&gt;0")*SUMIFS(mi_calc!D:D,mi_calc!A:A,VLOOKUP(C1314,mapping!$B$2:$C$18,2,0),mi_calc!B:B,F1314,mi_calc!C:C,"average")/1000</f>
        <v>0</v>
      </c>
    </row>
    <row r="1315" spans="1:9">
      <c r="A1315">
        <v>2025</v>
      </c>
      <c r="B1315" t="s">
        <v>21</v>
      </c>
      <c r="C1315" t="s">
        <v>9</v>
      </c>
      <c r="D1315" t="str">
        <f>VLOOKUP(C1315,mapping!$B$2:$D$18,3,0)</f>
        <v>Gas</v>
      </c>
      <c r="E1315" t="s">
        <v>74</v>
      </c>
      <c r="F1315" t="s">
        <v>58</v>
      </c>
      <c r="G1315" t="s">
        <v>77</v>
      </c>
      <c r="H1315">
        <f>SUMIFS(multi_cap_new_annual_comb!F:F,multi_cap_new_annual_comb!A:A,A1315,multi_cap_new_annual_comb!B:B,B1315,multi_cap_new_annual_comb!C:C,C1315,multi_cap_new_annual_comb!E:E,"average",multi_cap_new_annual_comb!F:F,"&gt;0")*SUMIFS(mi_calc!D:D,mi_calc!A:A,VLOOKUP(C1315,mapping!$B$2:$C$18,2,0),mi_calc!B:B,F1315,mi_calc!C:C,"average")/1000</f>
        <v>0</v>
      </c>
      <c r="I1315">
        <f>SUMIFS(multi_cap_new_annual_comb!G:G,multi_cap_new_annual_comb!A:A,A1315,multi_cap_new_annual_comb!B:B,B1315,multi_cap_new_annual_comb!C:C,C1315,multi_cap_new_annual_comb!E:E,"average",multi_cap_new_annual_comb!G:G,"&gt;0")*SUMIFS(mi_calc!D:D,mi_calc!A:A,VLOOKUP(C1315,mapping!$B$2:$C$18,2,0),mi_calc!B:B,F1315,mi_calc!C:C,"average")/1000</f>
        <v>0</v>
      </c>
    </row>
    <row r="1316" spans="1:9">
      <c r="A1316">
        <v>2025</v>
      </c>
      <c r="B1316" t="s">
        <v>21</v>
      </c>
      <c r="C1316" t="s">
        <v>9</v>
      </c>
      <c r="D1316" t="str">
        <f>VLOOKUP(C1316,mapping!$B$2:$D$18,3,0)</f>
        <v>Gas</v>
      </c>
      <c r="E1316" t="s">
        <v>74</v>
      </c>
      <c r="F1316" t="s">
        <v>53</v>
      </c>
      <c r="G1316" t="s">
        <v>77</v>
      </c>
      <c r="H1316">
        <f>SUMIFS(multi_cap_new_annual_comb!F:F,multi_cap_new_annual_comb!A:A,A1316,multi_cap_new_annual_comb!B:B,B1316,multi_cap_new_annual_comb!C:C,C1316,multi_cap_new_annual_comb!E:E,"average",multi_cap_new_annual_comb!F:F,"&gt;0")*SUMIFS(mi_calc!D:D,mi_calc!A:A,VLOOKUP(C1316,mapping!$B$2:$C$18,2,0),mi_calc!B:B,F1316,mi_calc!C:C,"average")/1000</f>
        <v>0</v>
      </c>
      <c r="I1316">
        <f>SUMIFS(multi_cap_new_annual_comb!G:G,multi_cap_new_annual_comb!A:A,A1316,multi_cap_new_annual_comb!B:B,B1316,multi_cap_new_annual_comb!C:C,C1316,multi_cap_new_annual_comb!E:E,"average",multi_cap_new_annual_comb!G:G,"&gt;0")*SUMIFS(mi_calc!D:D,mi_calc!A:A,VLOOKUP(C1316,mapping!$B$2:$C$18,2,0),mi_calc!B:B,F1316,mi_calc!C:C,"average")/1000</f>
        <v>0</v>
      </c>
    </row>
    <row r="1317" spans="1:9">
      <c r="A1317">
        <v>2025</v>
      </c>
      <c r="B1317" t="s">
        <v>21</v>
      </c>
      <c r="C1317" t="s">
        <v>9</v>
      </c>
      <c r="D1317" t="str">
        <f>VLOOKUP(C1317,mapping!$B$2:$D$18,3,0)</f>
        <v>Gas</v>
      </c>
      <c r="E1317" t="s">
        <v>74</v>
      </c>
      <c r="F1317" t="s">
        <v>64</v>
      </c>
      <c r="G1317" t="s">
        <v>77</v>
      </c>
      <c r="H1317">
        <f>SUMIFS(multi_cap_new_annual_comb!F:F,multi_cap_new_annual_comb!A:A,A1317,multi_cap_new_annual_comb!B:B,B1317,multi_cap_new_annual_comb!C:C,C1317,multi_cap_new_annual_comb!E:E,"average",multi_cap_new_annual_comb!F:F,"&gt;0")*SUMIFS(mi_calc!D:D,mi_calc!A:A,VLOOKUP(C1317,mapping!$B$2:$C$18,2,0),mi_calc!B:B,F1317,mi_calc!C:C,"average")/1000</f>
        <v>0</v>
      </c>
      <c r="I1317">
        <f>SUMIFS(multi_cap_new_annual_comb!G:G,multi_cap_new_annual_comb!A:A,A1317,multi_cap_new_annual_comb!B:B,B1317,multi_cap_new_annual_comb!C:C,C1317,multi_cap_new_annual_comb!E:E,"average",multi_cap_new_annual_comb!G:G,"&gt;0")*SUMIFS(mi_calc!D:D,mi_calc!A:A,VLOOKUP(C1317,mapping!$B$2:$C$18,2,0),mi_calc!B:B,F1317,mi_calc!C:C,"average")/1000</f>
        <v>0</v>
      </c>
    </row>
    <row r="1318" spans="1:9">
      <c r="A1318">
        <v>2025</v>
      </c>
      <c r="B1318" t="s">
        <v>21</v>
      </c>
      <c r="C1318" t="s">
        <v>9</v>
      </c>
      <c r="D1318" t="str">
        <f>VLOOKUP(C1318,mapping!$B$2:$D$18,3,0)</f>
        <v>Gas</v>
      </c>
      <c r="E1318" t="s">
        <v>74</v>
      </c>
      <c r="F1318" t="s">
        <v>49</v>
      </c>
      <c r="G1318" t="s">
        <v>77</v>
      </c>
      <c r="H1318">
        <f>SUMIFS(multi_cap_new_annual_comb!F:F,multi_cap_new_annual_comb!A:A,A1318,multi_cap_new_annual_comb!B:B,B1318,multi_cap_new_annual_comb!C:C,C1318,multi_cap_new_annual_comb!E:E,"average",multi_cap_new_annual_comb!F:F,"&gt;0")*SUMIFS(mi_calc!D:D,mi_calc!A:A,VLOOKUP(C1318,mapping!$B$2:$C$18,2,0),mi_calc!B:B,F1318,mi_calc!C:C,"average")/1000</f>
        <v>0</v>
      </c>
      <c r="I1318">
        <f>SUMIFS(multi_cap_new_annual_comb!G:G,multi_cap_new_annual_comb!A:A,A1318,multi_cap_new_annual_comb!B:B,B1318,multi_cap_new_annual_comb!C:C,C1318,multi_cap_new_annual_comb!E:E,"average",multi_cap_new_annual_comb!G:G,"&gt;0")*SUMIFS(mi_calc!D:D,mi_calc!A:A,VLOOKUP(C1318,mapping!$B$2:$C$18,2,0),mi_calc!B:B,F1318,mi_calc!C:C,"average")/1000</f>
        <v>0</v>
      </c>
    </row>
    <row r="1319" spans="1:9">
      <c r="A1319">
        <v>2025</v>
      </c>
      <c r="B1319" t="s">
        <v>21</v>
      </c>
      <c r="C1319" t="s">
        <v>9</v>
      </c>
      <c r="D1319" t="str">
        <f>VLOOKUP(C1319,mapping!$B$2:$D$18,3,0)</f>
        <v>Gas</v>
      </c>
      <c r="E1319" t="s">
        <v>74</v>
      </c>
      <c r="F1319" t="s">
        <v>65</v>
      </c>
      <c r="G1319" t="s">
        <v>77</v>
      </c>
      <c r="H1319">
        <f>SUMIFS(multi_cap_new_annual_comb!F:F,multi_cap_new_annual_comb!A:A,A1319,multi_cap_new_annual_comb!B:B,B1319,multi_cap_new_annual_comb!C:C,C1319,multi_cap_new_annual_comb!E:E,"average",multi_cap_new_annual_comb!F:F,"&gt;0")*SUMIFS(mi_calc!D:D,mi_calc!A:A,VLOOKUP(C1319,mapping!$B$2:$C$18,2,0),mi_calc!B:B,F1319,mi_calc!C:C,"average")/1000</f>
        <v>0</v>
      </c>
      <c r="I1319">
        <f>SUMIFS(multi_cap_new_annual_comb!G:G,multi_cap_new_annual_comb!A:A,A1319,multi_cap_new_annual_comb!B:B,B1319,multi_cap_new_annual_comb!C:C,C1319,multi_cap_new_annual_comb!E:E,"average",multi_cap_new_annual_comb!G:G,"&gt;0")*SUMIFS(mi_calc!D:D,mi_calc!A:A,VLOOKUP(C1319,mapping!$B$2:$C$18,2,0),mi_calc!B:B,F1319,mi_calc!C:C,"average")/1000</f>
        <v>0</v>
      </c>
    </row>
    <row r="1320" spans="1:9">
      <c r="A1320">
        <v>2025</v>
      </c>
      <c r="B1320" t="s">
        <v>21</v>
      </c>
      <c r="C1320" t="s">
        <v>9</v>
      </c>
      <c r="D1320" t="str">
        <f>VLOOKUP(C1320,mapping!$B$2:$D$18,3,0)</f>
        <v>Gas</v>
      </c>
      <c r="E1320" t="s">
        <v>74</v>
      </c>
      <c r="F1320" t="s">
        <v>68</v>
      </c>
      <c r="G1320" t="s">
        <v>77</v>
      </c>
      <c r="H1320">
        <f>SUMIFS(multi_cap_new_annual_comb!F:F,multi_cap_new_annual_comb!A:A,A1320,multi_cap_new_annual_comb!B:B,B1320,multi_cap_new_annual_comb!C:C,C1320,multi_cap_new_annual_comb!E:E,"average",multi_cap_new_annual_comb!F:F,"&gt;0")*SUMIFS(mi_calc!D:D,mi_calc!A:A,VLOOKUP(C1320,mapping!$B$2:$C$18,2,0),mi_calc!B:B,F1320,mi_calc!C:C,"average")/1000</f>
        <v>0</v>
      </c>
      <c r="I1320">
        <f>SUMIFS(multi_cap_new_annual_comb!G:G,multi_cap_new_annual_comb!A:A,A1320,multi_cap_new_annual_comb!B:B,B1320,multi_cap_new_annual_comb!C:C,C1320,multi_cap_new_annual_comb!E:E,"average",multi_cap_new_annual_comb!G:G,"&gt;0")*SUMIFS(mi_calc!D:D,mi_calc!A:A,VLOOKUP(C1320,mapping!$B$2:$C$18,2,0),mi_calc!B:B,F1320,mi_calc!C:C,"average")/1000</f>
        <v>0</v>
      </c>
    </row>
    <row r="1321" spans="1:9">
      <c r="A1321">
        <v>2025</v>
      </c>
      <c r="B1321" t="s">
        <v>21</v>
      </c>
      <c r="C1321" t="s">
        <v>9</v>
      </c>
      <c r="D1321" t="str">
        <f>VLOOKUP(C1321,mapping!$B$2:$D$18,3,0)</f>
        <v>Gas</v>
      </c>
      <c r="E1321" t="s">
        <v>74</v>
      </c>
      <c r="F1321" t="s">
        <v>57</v>
      </c>
      <c r="G1321" t="s">
        <v>77</v>
      </c>
      <c r="H1321">
        <f>SUMIFS(multi_cap_new_annual_comb!F:F,multi_cap_new_annual_comb!A:A,A1321,multi_cap_new_annual_comb!B:B,B1321,multi_cap_new_annual_comb!C:C,C1321,multi_cap_new_annual_comb!E:E,"average",multi_cap_new_annual_comb!F:F,"&gt;0")*SUMIFS(mi_calc!D:D,mi_calc!A:A,VLOOKUP(C1321,mapping!$B$2:$C$18,2,0),mi_calc!B:B,F1321,mi_calc!C:C,"average")/1000</f>
        <v>0</v>
      </c>
      <c r="I1321">
        <f>SUMIFS(multi_cap_new_annual_comb!G:G,multi_cap_new_annual_comb!A:A,A1321,multi_cap_new_annual_comb!B:B,B1321,multi_cap_new_annual_comb!C:C,C1321,multi_cap_new_annual_comb!E:E,"average",multi_cap_new_annual_comb!G:G,"&gt;0")*SUMIFS(mi_calc!D:D,mi_calc!A:A,VLOOKUP(C1321,mapping!$B$2:$C$18,2,0),mi_calc!B:B,F1321,mi_calc!C:C,"average")/1000</f>
        <v>0</v>
      </c>
    </row>
    <row r="1322" spans="1:9">
      <c r="A1322">
        <v>2025</v>
      </c>
      <c r="B1322" t="s">
        <v>33</v>
      </c>
      <c r="C1322" t="s">
        <v>9</v>
      </c>
      <c r="D1322" t="str">
        <f>VLOOKUP(C1322,mapping!$B$2:$D$18,3,0)</f>
        <v>Gas</v>
      </c>
      <c r="E1322" t="s">
        <v>74</v>
      </c>
      <c r="F1322" t="s">
        <v>51</v>
      </c>
      <c r="G1322" t="s">
        <v>77</v>
      </c>
      <c r="H1322">
        <f>SUMIFS(multi_cap_new_annual_comb!F:F,multi_cap_new_annual_comb!A:A,A1322,multi_cap_new_annual_comb!B:B,B1322,multi_cap_new_annual_comb!C:C,C1322,multi_cap_new_annual_comb!E:E,"average",multi_cap_new_annual_comb!F:F,"&gt;0")*SUMIFS(mi_calc!D:D,mi_calc!A:A,VLOOKUP(C1322,mapping!$B$2:$C$18,2,0),mi_calc!B:B,F1322,mi_calc!C:C,"average")/1000</f>
        <v>0</v>
      </c>
      <c r="I1322">
        <f>SUMIFS(multi_cap_new_annual_comb!G:G,multi_cap_new_annual_comb!A:A,A1322,multi_cap_new_annual_comb!B:B,B1322,multi_cap_new_annual_comb!C:C,C1322,multi_cap_new_annual_comb!E:E,"average",multi_cap_new_annual_comb!G:G,"&gt;0")*SUMIFS(mi_calc!D:D,mi_calc!A:A,VLOOKUP(C1322,mapping!$B$2:$C$18,2,0),mi_calc!B:B,F1322,mi_calc!C:C,"average")/1000</f>
        <v>0</v>
      </c>
    </row>
    <row r="1323" spans="1:9">
      <c r="A1323">
        <v>2025</v>
      </c>
      <c r="B1323" t="s">
        <v>33</v>
      </c>
      <c r="C1323" t="s">
        <v>9</v>
      </c>
      <c r="D1323" t="str">
        <f>VLOOKUP(C1323,mapping!$B$2:$D$18,3,0)</f>
        <v>Gas</v>
      </c>
      <c r="E1323" t="s">
        <v>74</v>
      </c>
      <c r="F1323" t="s">
        <v>66</v>
      </c>
      <c r="G1323" t="s">
        <v>77</v>
      </c>
      <c r="H1323">
        <f>SUMIFS(multi_cap_new_annual_comb!F:F,multi_cap_new_annual_comb!A:A,A1323,multi_cap_new_annual_comb!B:B,B1323,multi_cap_new_annual_comb!C:C,C1323,multi_cap_new_annual_comb!E:E,"average",multi_cap_new_annual_comb!F:F,"&gt;0")*SUMIFS(mi_calc!D:D,mi_calc!A:A,VLOOKUP(C1323,mapping!$B$2:$C$18,2,0),mi_calc!B:B,F1323,mi_calc!C:C,"average")/1000</f>
        <v>0</v>
      </c>
      <c r="I1323">
        <f>SUMIFS(multi_cap_new_annual_comb!G:G,multi_cap_new_annual_comb!A:A,A1323,multi_cap_new_annual_comb!B:B,B1323,multi_cap_new_annual_comb!C:C,C1323,multi_cap_new_annual_comb!E:E,"average",multi_cap_new_annual_comb!G:G,"&gt;0")*SUMIFS(mi_calc!D:D,mi_calc!A:A,VLOOKUP(C1323,mapping!$B$2:$C$18,2,0),mi_calc!B:B,F1323,mi_calc!C:C,"average")/1000</f>
        <v>0</v>
      </c>
    </row>
    <row r="1324" spans="1:9">
      <c r="A1324">
        <v>2025</v>
      </c>
      <c r="B1324" t="s">
        <v>33</v>
      </c>
      <c r="C1324" t="s">
        <v>9</v>
      </c>
      <c r="D1324" t="str">
        <f>VLOOKUP(C1324,mapping!$B$2:$D$18,3,0)</f>
        <v>Gas</v>
      </c>
      <c r="E1324" t="s">
        <v>74</v>
      </c>
      <c r="F1324" t="s">
        <v>54</v>
      </c>
      <c r="G1324" t="s">
        <v>77</v>
      </c>
      <c r="H1324">
        <f>SUMIFS(multi_cap_new_annual_comb!F:F,multi_cap_new_annual_comb!A:A,A1324,multi_cap_new_annual_comb!B:B,B1324,multi_cap_new_annual_comb!C:C,C1324,multi_cap_new_annual_comb!E:E,"average",multi_cap_new_annual_comb!F:F,"&gt;0")*SUMIFS(mi_calc!D:D,mi_calc!A:A,VLOOKUP(C1324,mapping!$B$2:$C$18,2,0),mi_calc!B:B,F1324,mi_calc!C:C,"average")/1000</f>
        <v>0</v>
      </c>
      <c r="I1324">
        <f>SUMIFS(multi_cap_new_annual_comb!G:G,multi_cap_new_annual_comb!A:A,A1324,multi_cap_new_annual_comb!B:B,B1324,multi_cap_new_annual_comb!C:C,C1324,multi_cap_new_annual_comb!E:E,"average",multi_cap_new_annual_comb!G:G,"&gt;0")*SUMIFS(mi_calc!D:D,mi_calc!A:A,VLOOKUP(C1324,mapping!$B$2:$C$18,2,0),mi_calc!B:B,F1324,mi_calc!C:C,"average")/1000</f>
        <v>0</v>
      </c>
    </row>
    <row r="1325" spans="1:9">
      <c r="A1325">
        <v>2025</v>
      </c>
      <c r="B1325" t="s">
        <v>33</v>
      </c>
      <c r="C1325" t="s">
        <v>9</v>
      </c>
      <c r="D1325" t="str">
        <f>VLOOKUP(C1325,mapping!$B$2:$D$18,3,0)</f>
        <v>Gas</v>
      </c>
      <c r="E1325" t="s">
        <v>74</v>
      </c>
      <c r="F1325" t="s">
        <v>46</v>
      </c>
      <c r="G1325" t="s">
        <v>77</v>
      </c>
      <c r="H1325">
        <f>SUMIFS(multi_cap_new_annual_comb!F:F,multi_cap_new_annual_comb!A:A,A1325,multi_cap_new_annual_comb!B:B,B1325,multi_cap_new_annual_comb!C:C,C1325,multi_cap_new_annual_comb!E:E,"average",multi_cap_new_annual_comb!F:F,"&gt;0")*SUMIFS(mi_calc!D:D,mi_calc!A:A,VLOOKUP(C1325,mapping!$B$2:$C$18,2,0),mi_calc!B:B,F1325,mi_calc!C:C,"average")/1000</f>
        <v>0</v>
      </c>
      <c r="I1325">
        <f>SUMIFS(multi_cap_new_annual_comb!G:G,multi_cap_new_annual_comb!A:A,A1325,multi_cap_new_annual_comb!B:B,B1325,multi_cap_new_annual_comb!C:C,C1325,multi_cap_new_annual_comb!E:E,"average",multi_cap_new_annual_comb!G:G,"&gt;0")*SUMIFS(mi_calc!D:D,mi_calc!A:A,VLOOKUP(C1325,mapping!$B$2:$C$18,2,0),mi_calc!B:B,F1325,mi_calc!C:C,"average")/1000</f>
        <v>0</v>
      </c>
    </row>
    <row r="1326" spans="1:9">
      <c r="A1326">
        <v>2025</v>
      </c>
      <c r="B1326" t="s">
        <v>33</v>
      </c>
      <c r="C1326" t="s">
        <v>9</v>
      </c>
      <c r="D1326" t="str">
        <f>VLOOKUP(C1326,mapping!$B$2:$D$18,3,0)</f>
        <v>Gas</v>
      </c>
      <c r="E1326" t="s">
        <v>74</v>
      </c>
      <c r="F1326" t="s">
        <v>50</v>
      </c>
      <c r="G1326" t="s">
        <v>77</v>
      </c>
      <c r="H1326">
        <f>SUMIFS(multi_cap_new_annual_comb!F:F,multi_cap_new_annual_comb!A:A,A1326,multi_cap_new_annual_comb!B:B,B1326,multi_cap_new_annual_comb!C:C,C1326,multi_cap_new_annual_comb!E:E,"average",multi_cap_new_annual_comb!F:F,"&gt;0")*SUMIFS(mi_calc!D:D,mi_calc!A:A,VLOOKUP(C1326,mapping!$B$2:$C$18,2,0),mi_calc!B:B,F1326,mi_calc!C:C,"average")/1000</f>
        <v>0</v>
      </c>
      <c r="I1326">
        <f>SUMIFS(multi_cap_new_annual_comb!G:G,multi_cap_new_annual_comb!A:A,A1326,multi_cap_new_annual_comb!B:B,B1326,multi_cap_new_annual_comb!C:C,C1326,multi_cap_new_annual_comb!E:E,"average",multi_cap_new_annual_comb!G:G,"&gt;0")*SUMIFS(mi_calc!D:D,mi_calc!A:A,VLOOKUP(C1326,mapping!$B$2:$C$18,2,0),mi_calc!B:B,F1326,mi_calc!C:C,"average")/1000</f>
        <v>0</v>
      </c>
    </row>
    <row r="1327" spans="1:9">
      <c r="A1327">
        <v>2025</v>
      </c>
      <c r="B1327" t="s">
        <v>33</v>
      </c>
      <c r="C1327" t="s">
        <v>9</v>
      </c>
      <c r="D1327" t="str">
        <f>VLOOKUP(C1327,mapping!$B$2:$D$18,3,0)</f>
        <v>Gas</v>
      </c>
      <c r="E1327" t="s">
        <v>74</v>
      </c>
      <c r="F1327" t="s">
        <v>61</v>
      </c>
      <c r="G1327" t="s">
        <v>77</v>
      </c>
      <c r="H1327">
        <f>SUMIFS(multi_cap_new_annual_comb!F:F,multi_cap_new_annual_comb!A:A,A1327,multi_cap_new_annual_comb!B:B,B1327,multi_cap_new_annual_comb!C:C,C1327,multi_cap_new_annual_comb!E:E,"average",multi_cap_new_annual_comb!F:F,"&gt;0")*SUMIFS(mi_calc!D:D,mi_calc!A:A,VLOOKUP(C1327,mapping!$B$2:$C$18,2,0),mi_calc!B:B,F1327,mi_calc!C:C,"average")/1000</f>
        <v>0</v>
      </c>
      <c r="I1327">
        <f>SUMIFS(multi_cap_new_annual_comb!G:G,multi_cap_new_annual_comb!A:A,A1327,multi_cap_new_annual_comb!B:B,B1327,multi_cap_new_annual_comb!C:C,C1327,multi_cap_new_annual_comb!E:E,"average",multi_cap_new_annual_comb!G:G,"&gt;0")*SUMIFS(mi_calc!D:D,mi_calc!A:A,VLOOKUP(C1327,mapping!$B$2:$C$18,2,0),mi_calc!B:B,F1327,mi_calc!C:C,"average")/1000</f>
        <v>0</v>
      </c>
    </row>
    <row r="1328" spans="1:9">
      <c r="A1328">
        <v>2025</v>
      </c>
      <c r="B1328" t="s">
        <v>33</v>
      </c>
      <c r="C1328" t="s">
        <v>9</v>
      </c>
      <c r="D1328" t="str">
        <f>VLOOKUP(C1328,mapping!$B$2:$D$18,3,0)</f>
        <v>Gas</v>
      </c>
      <c r="E1328" t="s">
        <v>74</v>
      </c>
      <c r="F1328" t="s">
        <v>67</v>
      </c>
      <c r="G1328" t="s">
        <v>77</v>
      </c>
      <c r="H1328">
        <f>SUMIFS(multi_cap_new_annual_comb!F:F,multi_cap_new_annual_comb!A:A,A1328,multi_cap_new_annual_comb!B:B,B1328,multi_cap_new_annual_comb!C:C,C1328,multi_cap_new_annual_comb!E:E,"average",multi_cap_new_annual_comb!F:F,"&gt;0")*SUMIFS(mi_calc!D:D,mi_calc!A:A,VLOOKUP(C1328,mapping!$B$2:$C$18,2,0),mi_calc!B:B,F1328,mi_calc!C:C,"average")/1000</f>
        <v>0</v>
      </c>
      <c r="I1328">
        <f>SUMIFS(multi_cap_new_annual_comb!G:G,multi_cap_new_annual_comb!A:A,A1328,multi_cap_new_annual_comb!B:B,B1328,multi_cap_new_annual_comb!C:C,C1328,multi_cap_new_annual_comb!E:E,"average",multi_cap_new_annual_comb!G:G,"&gt;0")*SUMIFS(mi_calc!D:D,mi_calc!A:A,VLOOKUP(C1328,mapping!$B$2:$C$18,2,0),mi_calc!B:B,F1328,mi_calc!C:C,"average")/1000</f>
        <v>0</v>
      </c>
    </row>
    <row r="1329" spans="1:9">
      <c r="A1329">
        <v>2025</v>
      </c>
      <c r="B1329" t="s">
        <v>33</v>
      </c>
      <c r="C1329" t="s">
        <v>9</v>
      </c>
      <c r="D1329" t="str">
        <f>VLOOKUP(C1329,mapping!$B$2:$D$18,3,0)</f>
        <v>Gas</v>
      </c>
      <c r="E1329" t="s">
        <v>74</v>
      </c>
      <c r="F1329" t="s">
        <v>52</v>
      </c>
      <c r="G1329" t="s">
        <v>77</v>
      </c>
      <c r="H1329">
        <f>SUMIFS(multi_cap_new_annual_comb!F:F,multi_cap_new_annual_comb!A:A,A1329,multi_cap_new_annual_comb!B:B,B1329,multi_cap_new_annual_comb!C:C,C1329,multi_cap_new_annual_comb!E:E,"average",multi_cap_new_annual_comb!F:F,"&gt;0")*SUMIFS(mi_calc!D:D,mi_calc!A:A,VLOOKUP(C1329,mapping!$B$2:$C$18,2,0),mi_calc!B:B,F1329,mi_calc!C:C,"average")/1000</f>
        <v>0</v>
      </c>
      <c r="I1329">
        <f>SUMIFS(multi_cap_new_annual_comb!G:G,multi_cap_new_annual_comb!A:A,A1329,multi_cap_new_annual_comb!B:B,B1329,multi_cap_new_annual_comb!C:C,C1329,multi_cap_new_annual_comb!E:E,"average",multi_cap_new_annual_comb!G:G,"&gt;0")*SUMIFS(mi_calc!D:D,mi_calc!A:A,VLOOKUP(C1329,mapping!$B$2:$C$18,2,0),mi_calc!B:B,F1329,mi_calc!C:C,"average")/1000</f>
        <v>0</v>
      </c>
    </row>
    <row r="1330" spans="1:9">
      <c r="A1330">
        <v>2025</v>
      </c>
      <c r="B1330" t="s">
        <v>33</v>
      </c>
      <c r="C1330" t="s">
        <v>9</v>
      </c>
      <c r="D1330" t="str">
        <f>VLOOKUP(C1330,mapping!$B$2:$D$18,3,0)</f>
        <v>Gas</v>
      </c>
      <c r="E1330" t="s">
        <v>74</v>
      </c>
      <c r="F1330" t="s">
        <v>56</v>
      </c>
      <c r="G1330" t="s">
        <v>77</v>
      </c>
      <c r="H1330">
        <f>SUMIFS(multi_cap_new_annual_comb!F:F,multi_cap_new_annual_comb!A:A,A1330,multi_cap_new_annual_comb!B:B,B1330,multi_cap_new_annual_comb!C:C,C1330,multi_cap_new_annual_comb!E:E,"average",multi_cap_new_annual_comb!F:F,"&gt;0")*SUMIFS(mi_calc!D:D,mi_calc!A:A,VLOOKUP(C1330,mapping!$B$2:$C$18,2,0),mi_calc!B:B,F1330,mi_calc!C:C,"average")/1000</f>
        <v>0</v>
      </c>
      <c r="I1330">
        <f>SUMIFS(multi_cap_new_annual_comb!G:G,multi_cap_new_annual_comb!A:A,A1330,multi_cap_new_annual_comb!B:B,B1330,multi_cap_new_annual_comb!C:C,C1330,multi_cap_new_annual_comb!E:E,"average",multi_cap_new_annual_comb!G:G,"&gt;0")*SUMIFS(mi_calc!D:D,mi_calc!A:A,VLOOKUP(C1330,mapping!$B$2:$C$18,2,0),mi_calc!B:B,F1330,mi_calc!C:C,"average")/1000</f>
        <v>0</v>
      </c>
    </row>
    <row r="1331" spans="1:9">
      <c r="A1331">
        <v>2025</v>
      </c>
      <c r="B1331" t="s">
        <v>33</v>
      </c>
      <c r="C1331" t="s">
        <v>9</v>
      </c>
      <c r="D1331" t="str">
        <f>VLOOKUP(C1331,mapping!$B$2:$D$18,3,0)</f>
        <v>Gas</v>
      </c>
      <c r="E1331" t="s">
        <v>74</v>
      </c>
      <c r="F1331" t="s">
        <v>59</v>
      </c>
      <c r="G1331" t="s">
        <v>77</v>
      </c>
      <c r="H1331">
        <f>SUMIFS(multi_cap_new_annual_comb!F:F,multi_cap_new_annual_comb!A:A,A1331,multi_cap_new_annual_comb!B:B,B1331,multi_cap_new_annual_comb!C:C,C1331,multi_cap_new_annual_comb!E:E,"average",multi_cap_new_annual_comb!F:F,"&gt;0")*SUMIFS(mi_calc!D:D,mi_calc!A:A,VLOOKUP(C1331,mapping!$B$2:$C$18,2,0),mi_calc!B:B,F1331,mi_calc!C:C,"average")/1000</f>
        <v>0</v>
      </c>
      <c r="I1331">
        <f>SUMIFS(multi_cap_new_annual_comb!G:G,multi_cap_new_annual_comb!A:A,A1331,multi_cap_new_annual_comb!B:B,B1331,multi_cap_new_annual_comb!C:C,C1331,multi_cap_new_annual_comb!E:E,"average",multi_cap_new_annual_comb!G:G,"&gt;0")*SUMIFS(mi_calc!D:D,mi_calc!A:A,VLOOKUP(C1331,mapping!$B$2:$C$18,2,0),mi_calc!B:B,F1331,mi_calc!C:C,"average")/1000</f>
        <v>0</v>
      </c>
    </row>
    <row r="1332" spans="1:9">
      <c r="A1332">
        <v>2025</v>
      </c>
      <c r="B1332" t="s">
        <v>33</v>
      </c>
      <c r="C1332" t="s">
        <v>9</v>
      </c>
      <c r="D1332" t="str">
        <f>VLOOKUP(C1332,mapping!$B$2:$D$18,3,0)</f>
        <v>Gas</v>
      </c>
      <c r="E1332" t="s">
        <v>74</v>
      </c>
      <c r="F1332" t="s">
        <v>55</v>
      </c>
      <c r="G1332" t="s">
        <v>77</v>
      </c>
      <c r="H1332">
        <f>SUMIFS(multi_cap_new_annual_comb!F:F,multi_cap_new_annual_comb!A:A,A1332,multi_cap_new_annual_comb!B:B,B1332,multi_cap_new_annual_comb!C:C,C1332,multi_cap_new_annual_comb!E:E,"average",multi_cap_new_annual_comb!F:F,"&gt;0")*SUMIFS(mi_calc!D:D,mi_calc!A:A,VLOOKUP(C1332,mapping!$B$2:$C$18,2,0),mi_calc!B:B,F1332,mi_calc!C:C,"average")/1000</f>
        <v>0</v>
      </c>
      <c r="I1332">
        <f>SUMIFS(multi_cap_new_annual_comb!G:G,multi_cap_new_annual_comb!A:A,A1332,multi_cap_new_annual_comb!B:B,B1332,multi_cap_new_annual_comb!C:C,C1332,multi_cap_new_annual_comb!E:E,"average",multi_cap_new_annual_comb!G:G,"&gt;0")*SUMIFS(mi_calc!D:D,mi_calc!A:A,VLOOKUP(C1332,mapping!$B$2:$C$18,2,0),mi_calc!B:B,F1332,mi_calc!C:C,"average")/1000</f>
        <v>0</v>
      </c>
    </row>
    <row r="1333" spans="1:9">
      <c r="A1333">
        <v>2025</v>
      </c>
      <c r="B1333" t="s">
        <v>33</v>
      </c>
      <c r="C1333" t="s">
        <v>9</v>
      </c>
      <c r="D1333" t="str">
        <f>VLOOKUP(C1333,mapping!$B$2:$D$18,3,0)</f>
        <v>Gas</v>
      </c>
      <c r="E1333" t="s">
        <v>74</v>
      </c>
      <c r="F1333" t="s">
        <v>47</v>
      </c>
      <c r="G1333" t="s">
        <v>77</v>
      </c>
      <c r="H1333">
        <f>SUMIFS(multi_cap_new_annual_comb!F:F,multi_cap_new_annual_comb!A:A,A1333,multi_cap_new_annual_comb!B:B,B1333,multi_cap_new_annual_comb!C:C,C1333,multi_cap_new_annual_comb!E:E,"average",multi_cap_new_annual_comb!F:F,"&gt;0")*SUMIFS(mi_calc!D:D,mi_calc!A:A,VLOOKUP(C1333,mapping!$B$2:$C$18,2,0),mi_calc!B:B,F1333,mi_calc!C:C,"average")/1000</f>
        <v>0</v>
      </c>
      <c r="I1333">
        <f>SUMIFS(multi_cap_new_annual_comb!G:G,multi_cap_new_annual_comb!A:A,A1333,multi_cap_new_annual_comb!B:B,B1333,multi_cap_new_annual_comb!C:C,C1333,multi_cap_new_annual_comb!E:E,"average",multi_cap_new_annual_comb!G:G,"&gt;0")*SUMIFS(mi_calc!D:D,mi_calc!A:A,VLOOKUP(C1333,mapping!$B$2:$C$18,2,0),mi_calc!B:B,F1333,mi_calc!C:C,"average")/1000</f>
        <v>0</v>
      </c>
    </row>
    <row r="1334" spans="1:9">
      <c r="A1334">
        <v>2025</v>
      </c>
      <c r="B1334" t="s">
        <v>33</v>
      </c>
      <c r="C1334" t="s">
        <v>9</v>
      </c>
      <c r="D1334" t="str">
        <f>VLOOKUP(C1334,mapping!$B$2:$D$18,3,0)</f>
        <v>Gas</v>
      </c>
      <c r="E1334" t="s">
        <v>74</v>
      </c>
      <c r="F1334" t="s">
        <v>60</v>
      </c>
      <c r="G1334" t="s">
        <v>77</v>
      </c>
      <c r="H1334">
        <f>SUMIFS(multi_cap_new_annual_comb!F:F,multi_cap_new_annual_comb!A:A,A1334,multi_cap_new_annual_comb!B:B,B1334,multi_cap_new_annual_comb!C:C,C1334,multi_cap_new_annual_comb!E:E,"average",multi_cap_new_annual_comb!F:F,"&gt;0")*SUMIFS(mi_calc!D:D,mi_calc!A:A,VLOOKUP(C1334,mapping!$B$2:$C$18,2,0),mi_calc!B:B,F1334,mi_calc!C:C,"average")/1000</f>
        <v>0</v>
      </c>
      <c r="I1334">
        <f>SUMIFS(multi_cap_new_annual_comb!G:G,multi_cap_new_annual_comb!A:A,A1334,multi_cap_new_annual_comb!B:B,B1334,multi_cap_new_annual_comb!C:C,C1334,multi_cap_new_annual_comb!E:E,"average",multi_cap_new_annual_comb!G:G,"&gt;0")*SUMIFS(mi_calc!D:D,mi_calc!A:A,VLOOKUP(C1334,mapping!$B$2:$C$18,2,0),mi_calc!B:B,F1334,mi_calc!C:C,"average")/1000</f>
        <v>0</v>
      </c>
    </row>
    <row r="1335" spans="1:9">
      <c r="A1335">
        <v>2025</v>
      </c>
      <c r="B1335" t="s">
        <v>33</v>
      </c>
      <c r="C1335" t="s">
        <v>9</v>
      </c>
      <c r="D1335" t="str">
        <f>VLOOKUP(C1335,mapping!$B$2:$D$18,3,0)</f>
        <v>Gas</v>
      </c>
      <c r="E1335" t="s">
        <v>74</v>
      </c>
      <c r="F1335" t="s">
        <v>48</v>
      </c>
      <c r="G1335" t="s">
        <v>77</v>
      </c>
      <c r="H1335">
        <f>SUMIFS(multi_cap_new_annual_comb!F:F,multi_cap_new_annual_comb!A:A,A1335,multi_cap_new_annual_comb!B:B,B1335,multi_cap_new_annual_comb!C:C,C1335,multi_cap_new_annual_comb!E:E,"average",multi_cap_new_annual_comb!F:F,"&gt;0")*SUMIFS(mi_calc!D:D,mi_calc!A:A,VLOOKUP(C1335,mapping!$B$2:$C$18,2,0),mi_calc!B:B,F1335,mi_calc!C:C,"average")/1000</f>
        <v>0</v>
      </c>
      <c r="I1335">
        <f>SUMIFS(multi_cap_new_annual_comb!G:G,multi_cap_new_annual_comb!A:A,A1335,multi_cap_new_annual_comb!B:B,B1335,multi_cap_new_annual_comb!C:C,C1335,multi_cap_new_annual_comb!E:E,"average",multi_cap_new_annual_comb!G:G,"&gt;0")*SUMIFS(mi_calc!D:D,mi_calc!A:A,VLOOKUP(C1335,mapping!$B$2:$C$18,2,0),mi_calc!B:B,F1335,mi_calc!C:C,"average")/1000</f>
        <v>0</v>
      </c>
    </row>
    <row r="1336" spans="1:9">
      <c r="A1336">
        <v>2025</v>
      </c>
      <c r="B1336" t="s">
        <v>33</v>
      </c>
      <c r="C1336" t="s">
        <v>9</v>
      </c>
      <c r="D1336" t="str">
        <f>VLOOKUP(C1336,mapping!$B$2:$D$18,3,0)</f>
        <v>Gas</v>
      </c>
      <c r="E1336" t="s">
        <v>74</v>
      </c>
      <c r="F1336" t="s">
        <v>62</v>
      </c>
      <c r="G1336" t="s">
        <v>77</v>
      </c>
      <c r="H1336">
        <f>SUMIFS(multi_cap_new_annual_comb!F:F,multi_cap_new_annual_comb!A:A,A1336,multi_cap_new_annual_comb!B:B,B1336,multi_cap_new_annual_comb!C:C,C1336,multi_cap_new_annual_comb!E:E,"average",multi_cap_new_annual_comb!F:F,"&gt;0")*SUMIFS(mi_calc!D:D,mi_calc!A:A,VLOOKUP(C1336,mapping!$B$2:$C$18,2,0),mi_calc!B:B,F1336,mi_calc!C:C,"average")/1000</f>
        <v>0</v>
      </c>
      <c r="I1336">
        <f>SUMIFS(multi_cap_new_annual_comb!G:G,multi_cap_new_annual_comb!A:A,A1336,multi_cap_new_annual_comb!B:B,B1336,multi_cap_new_annual_comb!C:C,C1336,multi_cap_new_annual_comb!E:E,"average",multi_cap_new_annual_comb!G:G,"&gt;0")*SUMIFS(mi_calc!D:D,mi_calc!A:A,VLOOKUP(C1336,mapping!$B$2:$C$18,2,0),mi_calc!B:B,F1336,mi_calc!C:C,"average")/1000</f>
        <v>0</v>
      </c>
    </row>
    <row r="1337" spans="1:9">
      <c r="A1337">
        <v>2025</v>
      </c>
      <c r="B1337" t="s">
        <v>33</v>
      </c>
      <c r="C1337" t="s">
        <v>9</v>
      </c>
      <c r="D1337" t="str">
        <f>VLOOKUP(C1337,mapping!$B$2:$D$18,3,0)</f>
        <v>Gas</v>
      </c>
      <c r="E1337" t="s">
        <v>74</v>
      </c>
      <c r="F1337" t="s">
        <v>63</v>
      </c>
      <c r="G1337" t="s">
        <v>77</v>
      </c>
      <c r="H1337">
        <f>SUMIFS(multi_cap_new_annual_comb!F:F,multi_cap_new_annual_comb!A:A,A1337,multi_cap_new_annual_comb!B:B,B1337,multi_cap_new_annual_comb!C:C,C1337,multi_cap_new_annual_comb!E:E,"average",multi_cap_new_annual_comb!F:F,"&gt;0")*SUMIFS(mi_calc!D:D,mi_calc!A:A,VLOOKUP(C1337,mapping!$B$2:$C$18,2,0),mi_calc!B:B,F1337,mi_calc!C:C,"average")/1000</f>
        <v>0</v>
      </c>
      <c r="I1337">
        <f>SUMIFS(multi_cap_new_annual_comb!G:G,multi_cap_new_annual_comb!A:A,A1337,multi_cap_new_annual_comb!B:B,B1337,multi_cap_new_annual_comb!C:C,C1337,multi_cap_new_annual_comb!E:E,"average",multi_cap_new_annual_comb!G:G,"&gt;0")*SUMIFS(mi_calc!D:D,mi_calc!A:A,VLOOKUP(C1337,mapping!$B$2:$C$18,2,0),mi_calc!B:B,F1337,mi_calc!C:C,"average")/1000</f>
        <v>0</v>
      </c>
    </row>
    <row r="1338" spans="1:9">
      <c r="A1338">
        <v>2025</v>
      </c>
      <c r="B1338" t="s">
        <v>33</v>
      </c>
      <c r="C1338" t="s">
        <v>9</v>
      </c>
      <c r="D1338" t="str">
        <f>VLOOKUP(C1338,mapping!$B$2:$D$18,3,0)</f>
        <v>Gas</v>
      </c>
      <c r="E1338" t="s">
        <v>74</v>
      </c>
      <c r="F1338" t="s">
        <v>45</v>
      </c>
      <c r="G1338" t="s">
        <v>77</v>
      </c>
      <c r="H1338">
        <f>SUMIFS(multi_cap_new_annual_comb!F:F,multi_cap_new_annual_comb!A:A,A1338,multi_cap_new_annual_comb!B:B,B1338,multi_cap_new_annual_comb!C:C,C1338,multi_cap_new_annual_comb!E:E,"average",multi_cap_new_annual_comb!F:F,"&gt;0")*SUMIFS(mi_calc!D:D,mi_calc!A:A,VLOOKUP(C1338,mapping!$B$2:$C$18,2,0),mi_calc!B:B,F1338,mi_calc!C:C,"average")/1000</f>
        <v>0</v>
      </c>
      <c r="I1338">
        <f>SUMIFS(multi_cap_new_annual_comb!G:G,multi_cap_new_annual_comb!A:A,A1338,multi_cap_new_annual_comb!B:B,B1338,multi_cap_new_annual_comb!C:C,C1338,multi_cap_new_annual_comb!E:E,"average",multi_cap_new_annual_comb!G:G,"&gt;0")*SUMIFS(mi_calc!D:D,mi_calc!A:A,VLOOKUP(C1338,mapping!$B$2:$C$18,2,0),mi_calc!B:B,F1338,mi_calc!C:C,"average")/1000</f>
        <v>0</v>
      </c>
    </row>
    <row r="1339" spans="1:9">
      <c r="A1339">
        <v>2025</v>
      </c>
      <c r="B1339" t="s">
        <v>33</v>
      </c>
      <c r="C1339" t="s">
        <v>9</v>
      </c>
      <c r="D1339" t="str">
        <f>VLOOKUP(C1339,mapping!$B$2:$D$18,3,0)</f>
        <v>Gas</v>
      </c>
      <c r="E1339" t="s">
        <v>74</v>
      </c>
      <c r="F1339" t="s">
        <v>58</v>
      </c>
      <c r="G1339" t="s">
        <v>77</v>
      </c>
      <c r="H1339">
        <f>SUMIFS(multi_cap_new_annual_comb!F:F,multi_cap_new_annual_comb!A:A,A1339,multi_cap_new_annual_comb!B:B,B1339,multi_cap_new_annual_comb!C:C,C1339,multi_cap_new_annual_comb!E:E,"average",multi_cap_new_annual_comb!F:F,"&gt;0")*SUMIFS(mi_calc!D:D,mi_calc!A:A,VLOOKUP(C1339,mapping!$B$2:$C$18,2,0),mi_calc!B:B,F1339,mi_calc!C:C,"average")/1000</f>
        <v>0</v>
      </c>
      <c r="I1339">
        <f>SUMIFS(multi_cap_new_annual_comb!G:G,multi_cap_new_annual_comb!A:A,A1339,multi_cap_new_annual_comb!B:B,B1339,multi_cap_new_annual_comb!C:C,C1339,multi_cap_new_annual_comb!E:E,"average",multi_cap_new_annual_comb!G:G,"&gt;0")*SUMIFS(mi_calc!D:D,mi_calc!A:A,VLOOKUP(C1339,mapping!$B$2:$C$18,2,0),mi_calc!B:B,F1339,mi_calc!C:C,"average")/1000</f>
        <v>0</v>
      </c>
    </row>
    <row r="1340" spans="1:9">
      <c r="A1340">
        <v>2025</v>
      </c>
      <c r="B1340" t="s">
        <v>33</v>
      </c>
      <c r="C1340" t="s">
        <v>9</v>
      </c>
      <c r="D1340" t="str">
        <f>VLOOKUP(C1340,mapping!$B$2:$D$18,3,0)</f>
        <v>Gas</v>
      </c>
      <c r="E1340" t="s">
        <v>74</v>
      </c>
      <c r="F1340" t="s">
        <v>53</v>
      </c>
      <c r="G1340" t="s">
        <v>77</v>
      </c>
      <c r="H1340">
        <f>SUMIFS(multi_cap_new_annual_comb!F:F,multi_cap_new_annual_comb!A:A,A1340,multi_cap_new_annual_comb!B:B,B1340,multi_cap_new_annual_comb!C:C,C1340,multi_cap_new_annual_comb!E:E,"average",multi_cap_new_annual_comb!F:F,"&gt;0")*SUMIFS(mi_calc!D:D,mi_calc!A:A,VLOOKUP(C1340,mapping!$B$2:$C$18,2,0),mi_calc!B:B,F1340,mi_calc!C:C,"average")/1000</f>
        <v>0</v>
      </c>
      <c r="I1340">
        <f>SUMIFS(multi_cap_new_annual_comb!G:G,multi_cap_new_annual_comb!A:A,A1340,multi_cap_new_annual_comb!B:B,B1340,multi_cap_new_annual_comb!C:C,C1340,multi_cap_new_annual_comb!E:E,"average",multi_cap_new_annual_comb!G:G,"&gt;0")*SUMIFS(mi_calc!D:D,mi_calc!A:A,VLOOKUP(C1340,mapping!$B$2:$C$18,2,0),mi_calc!B:B,F1340,mi_calc!C:C,"average")/1000</f>
        <v>0</v>
      </c>
    </row>
    <row r="1341" spans="1:9">
      <c r="A1341">
        <v>2025</v>
      </c>
      <c r="B1341" t="s">
        <v>33</v>
      </c>
      <c r="C1341" t="s">
        <v>9</v>
      </c>
      <c r="D1341" t="str">
        <f>VLOOKUP(C1341,mapping!$B$2:$D$18,3,0)</f>
        <v>Gas</v>
      </c>
      <c r="E1341" t="s">
        <v>74</v>
      </c>
      <c r="F1341" t="s">
        <v>64</v>
      </c>
      <c r="G1341" t="s">
        <v>77</v>
      </c>
      <c r="H1341">
        <f>SUMIFS(multi_cap_new_annual_comb!F:F,multi_cap_new_annual_comb!A:A,A1341,multi_cap_new_annual_comb!B:B,B1341,multi_cap_new_annual_comb!C:C,C1341,multi_cap_new_annual_comb!E:E,"average",multi_cap_new_annual_comb!F:F,"&gt;0")*SUMIFS(mi_calc!D:D,mi_calc!A:A,VLOOKUP(C1341,mapping!$B$2:$C$18,2,0),mi_calc!B:B,F1341,mi_calc!C:C,"average")/1000</f>
        <v>0</v>
      </c>
      <c r="I1341">
        <f>SUMIFS(multi_cap_new_annual_comb!G:G,multi_cap_new_annual_comb!A:A,A1341,multi_cap_new_annual_comb!B:B,B1341,multi_cap_new_annual_comb!C:C,C1341,multi_cap_new_annual_comb!E:E,"average",multi_cap_new_annual_comb!G:G,"&gt;0")*SUMIFS(mi_calc!D:D,mi_calc!A:A,VLOOKUP(C1341,mapping!$B$2:$C$18,2,0),mi_calc!B:B,F1341,mi_calc!C:C,"average")/1000</f>
        <v>0</v>
      </c>
    </row>
    <row r="1342" spans="1:9">
      <c r="A1342">
        <v>2025</v>
      </c>
      <c r="B1342" t="s">
        <v>33</v>
      </c>
      <c r="C1342" t="s">
        <v>9</v>
      </c>
      <c r="D1342" t="str">
        <f>VLOOKUP(C1342,mapping!$B$2:$D$18,3,0)</f>
        <v>Gas</v>
      </c>
      <c r="E1342" t="s">
        <v>74</v>
      </c>
      <c r="F1342" t="s">
        <v>49</v>
      </c>
      <c r="G1342" t="s">
        <v>77</v>
      </c>
      <c r="H1342">
        <f>SUMIFS(multi_cap_new_annual_comb!F:F,multi_cap_new_annual_comb!A:A,A1342,multi_cap_new_annual_comb!B:B,B1342,multi_cap_new_annual_comb!C:C,C1342,multi_cap_new_annual_comb!E:E,"average",multi_cap_new_annual_comb!F:F,"&gt;0")*SUMIFS(mi_calc!D:D,mi_calc!A:A,VLOOKUP(C1342,mapping!$B$2:$C$18,2,0),mi_calc!B:B,F1342,mi_calc!C:C,"average")/1000</f>
        <v>0</v>
      </c>
      <c r="I1342">
        <f>SUMIFS(multi_cap_new_annual_comb!G:G,multi_cap_new_annual_comb!A:A,A1342,multi_cap_new_annual_comb!B:B,B1342,multi_cap_new_annual_comb!C:C,C1342,multi_cap_new_annual_comb!E:E,"average",multi_cap_new_annual_comb!G:G,"&gt;0")*SUMIFS(mi_calc!D:D,mi_calc!A:A,VLOOKUP(C1342,mapping!$B$2:$C$18,2,0),mi_calc!B:B,F1342,mi_calc!C:C,"average")/1000</f>
        <v>0</v>
      </c>
    </row>
    <row r="1343" spans="1:9">
      <c r="A1343">
        <v>2025</v>
      </c>
      <c r="B1343" t="s">
        <v>33</v>
      </c>
      <c r="C1343" t="s">
        <v>9</v>
      </c>
      <c r="D1343" t="str">
        <f>VLOOKUP(C1343,mapping!$B$2:$D$18,3,0)</f>
        <v>Gas</v>
      </c>
      <c r="E1343" t="s">
        <v>74</v>
      </c>
      <c r="F1343" t="s">
        <v>65</v>
      </c>
      <c r="G1343" t="s">
        <v>77</v>
      </c>
      <c r="H1343">
        <f>SUMIFS(multi_cap_new_annual_comb!F:F,multi_cap_new_annual_comb!A:A,A1343,multi_cap_new_annual_comb!B:B,B1343,multi_cap_new_annual_comb!C:C,C1343,multi_cap_new_annual_comb!E:E,"average",multi_cap_new_annual_comb!F:F,"&gt;0")*SUMIFS(mi_calc!D:D,mi_calc!A:A,VLOOKUP(C1343,mapping!$B$2:$C$18,2,0),mi_calc!B:B,F1343,mi_calc!C:C,"average")/1000</f>
        <v>0</v>
      </c>
      <c r="I1343">
        <f>SUMIFS(multi_cap_new_annual_comb!G:G,multi_cap_new_annual_comb!A:A,A1343,multi_cap_new_annual_comb!B:B,B1343,multi_cap_new_annual_comb!C:C,C1343,multi_cap_new_annual_comb!E:E,"average",multi_cap_new_annual_comb!G:G,"&gt;0")*SUMIFS(mi_calc!D:D,mi_calc!A:A,VLOOKUP(C1343,mapping!$B$2:$C$18,2,0),mi_calc!B:B,F1343,mi_calc!C:C,"average")/1000</f>
        <v>0</v>
      </c>
    </row>
    <row r="1344" spans="1:9">
      <c r="A1344">
        <v>2025</v>
      </c>
      <c r="B1344" t="s">
        <v>33</v>
      </c>
      <c r="C1344" t="s">
        <v>9</v>
      </c>
      <c r="D1344" t="str">
        <f>VLOOKUP(C1344,mapping!$B$2:$D$18,3,0)</f>
        <v>Gas</v>
      </c>
      <c r="E1344" t="s">
        <v>74</v>
      </c>
      <c r="F1344" t="s">
        <v>68</v>
      </c>
      <c r="G1344" t="s">
        <v>77</v>
      </c>
      <c r="H1344">
        <f>SUMIFS(multi_cap_new_annual_comb!F:F,multi_cap_new_annual_comb!A:A,A1344,multi_cap_new_annual_comb!B:B,B1344,multi_cap_new_annual_comb!C:C,C1344,multi_cap_new_annual_comb!E:E,"average",multi_cap_new_annual_comb!F:F,"&gt;0")*SUMIFS(mi_calc!D:D,mi_calc!A:A,VLOOKUP(C1344,mapping!$B$2:$C$18,2,0),mi_calc!B:B,F1344,mi_calc!C:C,"average")/1000</f>
        <v>0</v>
      </c>
      <c r="I1344">
        <f>SUMIFS(multi_cap_new_annual_comb!G:G,multi_cap_new_annual_comb!A:A,A1344,multi_cap_new_annual_comb!B:B,B1344,multi_cap_new_annual_comb!C:C,C1344,multi_cap_new_annual_comb!E:E,"average",multi_cap_new_annual_comb!G:G,"&gt;0")*SUMIFS(mi_calc!D:D,mi_calc!A:A,VLOOKUP(C1344,mapping!$B$2:$C$18,2,0),mi_calc!B:B,F1344,mi_calc!C:C,"average")/1000</f>
        <v>0</v>
      </c>
    </row>
    <row r="1345" spans="1:9">
      <c r="A1345">
        <v>2025</v>
      </c>
      <c r="B1345" t="s">
        <v>33</v>
      </c>
      <c r="C1345" t="s">
        <v>9</v>
      </c>
      <c r="D1345" t="str">
        <f>VLOOKUP(C1345,mapping!$B$2:$D$18,3,0)</f>
        <v>Gas</v>
      </c>
      <c r="E1345" t="s">
        <v>74</v>
      </c>
      <c r="F1345" t="s">
        <v>57</v>
      </c>
      <c r="G1345" t="s">
        <v>77</v>
      </c>
      <c r="H1345">
        <f>SUMIFS(multi_cap_new_annual_comb!F:F,multi_cap_new_annual_comb!A:A,A1345,multi_cap_new_annual_comb!B:B,B1345,multi_cap_new_annual_comb!C:C,C1345,multi_cap_new_annual_comb!E:E,"average",multi_cap_new_annual_comb!F:F,"&gt;0")*SUMIFS(mi_calc!D:D,mi_calc!A:A,VLOOKUP(C1345,mapping!$B$2:$C$18,2,0),mi_calc!B:B,F1345,mi_calc!C:C,"average")/1000</f>
        <v>0</v>
      </c>
      <c r="I1345">
        <f>SUMIFS(multi_cap_new_annual_comb!G:G,multi_cap_new_annual_comb!A:A,A1345,multi_cap_new_annual_comb!B:B,B1345,multi_cap_new_annual_comb!C:C,C1345,multi_cap_new_annual_comb!E:E,"average",multi_cap_new_annual_comb!G:G,"&gt;0")*SUMIFS(mi_calc!D:D,mi_calc!A:A,VLOOKUP(C1345,mapping!$B$2:$C$18,2,0),mi_calc!B:B,F1345,mi_calc!C:C,"average")/1000</f>
        <v>0</v>
      </c>
    </row>
    <row r="1346" spans="1:9">
      <c r="A1346">
        <v>2030</v>
      </c>
      <c r="B1346" t="s">
        <v>21</v>
      </c>
      <c r="C1346" t="s">
        <v>9</v>
      </c>
      <c r="D1346" t="str">
        <f>VLOOKUP(C1346,mapping!$B$2:$D$18,3,0)</f>
        <v>Gas</v>
      </c>
      <c r="E1346" t="s">
        <v>74</v>
      </c>
      <c r="F1346" t="s">
        <v>51</v>
      </c>
      <c r="G1346" t="s">
        <v>77</v>
      </c>
      <c r="H1346">
        <f>SUMIFS(multi_cap_new_annual_comb!F:F,multi_cap_new_annual_comb!A:A,A1346,multi_cap_new_annual_comb!B:B,B1346,multi_cap_new_annual_comb!C:C,C1346,multi_cap_new_annual_comb!E:E,"average",multi_cap_new_annual_comb!F:F,"&gt;0")*SUMIFS(mi_calc!D:D,mi_calc!A:A,VLOOKUP(C1346,mapping!$B$2:$C$18,2,0),mi_calc!B:B,F1346,mi_calc!C:C,"average")/1000</f>
        <v>1.5212661520255188</v>
      </c>
      <c r="I1346">
        <f>SUMIFS(multi_cap_new_annual_comb!G:G,multi_cap_new_annual_comb!A:A,A1346,multi_cap_new_annual_comb!B:B,B1346,multi_cap_new_annual_comb!C:C,C1346,multi_cap_new_annual_comb!E:E,"average",multi_cap_new_annual_comb!G:G,"&gt;0")*SUMIFS(mi_calc!D:D,mi_calc!A:A,VLOOKUP(C1346,mapping!$B$2:$C$18,2,0),mi_calc!B:B,F1346,mi_calc!C:C,"average")/1000</f>
        <v>2.426297807398611E-2</v>
      </c>
    </row>
    <row r="1347" spans="1:9">
      <c r="A1347">
        <v>2030</v>
      </c>
      <c r="B1347" t="s">
        <v>21</v>
      </c>
      <c r="C1347" t="s">
        <v>9</v>
      </c>
      <c r="D1347" t="str">
        <f>VLOOKUP(C1347,mapping!$B$2:$D$18,3,0)</f>
        <v>Gas</v>
      </c>
      <c r="E1347" t="s">
        <v>74</v>
      </c>
      <c r="F1347" t="s">
        <v>66</v>
      </c>
      <c r="G1347" t="s">
        <v>77</v>
      </c>
      <c r="H1347">
        <f>SUMIFS(multi_cap_new_annual_comb!F:F,multi_cap_new_annual_comb!A:A,A1347,multi_cap_new_annual_comb!B:B,B1347,multi_cap_new_annual_comb!C:C,C1347,multi_cap_new_annual_comb!E:E,"average",multi_cap_new_annual_comb!F:F,"&gt;0")*SUMIFS(mi_calc!D:D,mi_calc!A:A,VLOOKUP(C1347,mapping!$B$2:$C$18,2,0),mi_calc!B:B,F1347,mi_calc!C:C,"average")/1000</f>
        <v>0</v>
      </c>
      <c r="I1347">
        <f>SUMIFS(multi_cap_new_annual_comb!G:G,multi_cap_new_annual_comb!A:A,A1347,multi_cap_new_annual_comb!B:B,B1347,multi_cap_new_annual_comb!C:C,C1347,multi_cap_new_annual_comb!E:E,"average",multi_cap_new_annual_comb!G:G,"&gt;0")*SUMIFS(mi_calc!D:D,mi_calc!A:A,VLOOKUP(C1347,mapping!$B$2:$C$18,2,0),mi_calc!B:B,F1347,mi_calc!C:C,"average")/1000</f>
        <v>0</v>
      </c>
    </row>
    <row r="1348" spans="1:9">
      <c r="A1348">
        <v>2030</v>
      </c>
      <c r="B1348" t="s">
        <v>21</v>
      </c>
      <c r="C1348" t="s">
        <v>9</v>
      </c>
      <c r="D1348" t="str">
        <f>VLOOKUP(C1348,mapping!$B$2:$D$18,3,0)</f>
        <v>Gas</v>
      </c>
      <c r="E1348" t="s">
        <v>74</v>
      </c>
      <c r="F1348" t="s">
        <v>54</v>
      </c>
      <c r="G1348" t="s">
        <v>77</v>
      </c>
      <c r="H1348">
        <f>SUMIFS(multi_cap_new_annual_comb!F:F,multi_cap_new_annual_comb!A:A,A1348,multi_cap_new_annual_comb!B:B,B1348,multi_cap_new_annual_comb!C:C,C1348,multi_cap_new_annual_comb!E:E,"average",multi_cap_new_annual_comb!F:F,"&gt;0")*SUMIFS(mi_calc!D:D,mi_calc!A:A,VLOOKUP(C1348,mapping!$B$2:$C$18,2,0),mi_calc!B:B,F1348,mi_calc!C:C,"average")/1000</f>
        <v>77.94385896201716</v>
      </c>
      <c r="I1348">
        <f>SUMIFS(multi_cap_new_annual_comb!G:G,multi_cap_new_annual_comb!A:A,A1348,multi_cap_new_annual_comb!B:B,B1348,multi_cap_new_annual_comb!C:C,C1348,multi_cap_new_annual_comb!E:E,"average",multi_cap_new_annual_comb!G:G,"&gt;0")*SUMIFS(mi_calc!D:D,mi_calc!A:A,VLOOKUP(C1348,mapping!$B$2:$C$18,2,0),mi_calc!B:B,F1348,mi_calc!C:C,"average")/1000</f>
        <v>1.2431421934151889</v>
      </c>
    </row>
    <row r="1349" spans="1:9">
      <c r="A1349">
        <v>2030</v>
      </c>
      <c r="B1349" t="s">
        <v>21</v>
      </c>
      <c r="C1349" t="s">
        <v>9</v>
      </c>
      <c r="D1349" t="str">
        <f>VLOOKUP(C1349,mapping!$B$2:$D$18,3,0)</f>
        <v>Gas</v>
      </c>
      <c r="E1349" t="s">
        <v>74</v>
      </c>
      <c r="F1349" t="s">
        <v>46</v>
      </c>
      <c r="G1349" t="s">
        <v>77</v>
      </c>
      <c r="H1349">
        <f>SUMIFS(multi_cap_new_annual_comb!F:F,multi_cap_new_annual_comb!A:A,A1349,multi_cap_new_annual_comb!B:B,B1349,multi_cap_new_annual_comb!C:C,C1349,multi_cap_new_annual_comb!E:E,"average",multi_cap_new_annual_comb!F:F,"&gt;0")*SUMIFS(mi_calc!D:D,mi_calc!A:A,VLOOKUP(C1349,mapping!$B$2:$C$18,2,0),mi_calc!B:B,F1349,mi_calc!C:C,"average")/1000</f>
        <v>0</v>
      </c>
      <c r="I1349">
        <f>SUMIFS(multi_cap_new_annual_comb!G:G,multi_cap_new_annual_comb!A:A,A1349,multi_cap_new_annual_comb!B:B,B1349,multi_cap_new_annual_comb!C:C,C1349,multi_cap_new_annual_comb!E:E,"average",multi_cap_new_annual_comb!G:G,"&gt;0")*SUMIFS(mi_calc!D:D,mi_calc!A:A,VLOOKUP(C1349,mapping!$B$2:$C$18,2,0),mi_calc!B:B,F1349,mi_calc!C:C,"average")/1000</f>
        <v>0</v>
      </c>
    </row>
    <row r="1350" spans="1:9">
      <c r="A1350">
        <v>2030</v>
      </c>
      <c r="B1350" t="s">
        <v>21</v>
      </c>
      <c r="C1350" t="s">
        <v>9</v>
      </c>
      <c r="D1350" t="str">
        <f>VLOOKUP(C1350,mapping!$B$2:$D$18,3,0)</f>
        <v>Gas</v>
      </c>
      <c r="E1350" t="s">
        <v>74</v>
      </c>
      <c r="F1350" t="s">
        <v>50</v>
      </c>
      <c r="G1350" t="s">
        <v>77</v>
      </c>
      <c r="H1350">
        <f>SUMIFS(multi_cap_new_annual_comb!F:F,multi_cap_new_annual_comb!A:A,A1350,multi_cap_new_annual_comb!B:B,B1350,multi_cap_new_annual_comb!C:C,C1350,multi_cap_new_annual_comb!E:E,"average",multi_cap_new_annual_comb!F:F,"&gt;0")*SUMIFS(mi_calc!D:D,mi_calc!A:A,VLOOKUP(C1350,mapping!$B$2:$C$18,2,0),mi_calc!B:B,F1350,mi_calc!C:C,"average")/1000</f>
        <v>3.4403749497996463</v>
      </c>
      <c r="I1350">
        <f>SUMIFS(multi_cap_new_annual_comb!G:G,multi_cap_new_annual_comb!A:A,A1350,multi_cap_new_annual_comb!B:B,B1350,multi_cap_new_annual_comb!C:C,C1350,multi_cap_new_annual_comb!E:E,"average",multi_cap_new_annual_comb!G:G,"&gt;0")*SUMIFS(mi_calc!D:D,mi_calc!A:A,VLOOKUP(C1350,mapping!$B$2:$C$18,2,0),mi_calc!B:B,F1350,mi_calc!C:C,"average")/1000</f>
        <v>5.4871228063634481E-2</v>
      </c>
    </row>
    <row r="1351" spans="1:9">
      <c r="A1351">
        <v>2030</v>
      </c>
      <c r="B1351" t="s">
        <v>21</v>
      </c>
      <c r="C1351" t="s">
        <v>9</v>
      </c>
      <c r="D1351" t="str">
        <f>VLOOKUP(C1351,mapping!$B$2:$D$18,3,0)</f>
        <v>Gas</v>
      </c>
      <c r="E1351" t="s">
        <v>74</v>
      </c>
      <c r="F1351" t="s">
        <v>61</v>
      </c>
      <c r="G1351" t="s">
        <v>77</v>
      </c>
      <c r="H1351">
        <f>SUMIFS(multi_cap_new_annual_comb!F:F,multi_cap_new_annual_comb!A:A,A1351,multi_cap_new_annual_comb!B:B,B1351,multi_cap_new_annual_comb!C:C,C1351,multi_cap_new_annual_comb!E:E,"average",multi_cap_new_annual_comb!F:F,"&gt;0")*SUMIFS(mi_calc!D:D,mi_calc!A:A,VLOOKUP(C1351,mapping!$B$2:$C$18,2,0),mi_calc!B:B,F1351,mi_calc!C:C,"average")/1000</f>
        <v>0</v>
      </c>
      <c r="I1351">
        <f>SUMIFS(multi_cap_new_annual_comb!G:G,multi_cap_new_annual_comb!A:A,A1351,multi_cap_new_annual_comb!B:B,B1351,multi_cap_new_annual_comb!C:C,C1351,multi_cap_new_annual_comb!E:E,"average",multi_cap_new_annual_comb!G:G,"&gt;0")*SUMIFS(mi_calc!D:D,mi_calc!A:A,VLOOKUP(C1351,mapping!$B$2:$C$18,2,0),mi_calc!B:B,F1351,mi_calc!C:C,"average")/1000</f>
        <v>0</v>
      </c>
    </row>
    <row r="1352" spans="1:9">
      <c r="A1352">
        <v>2030</v>
      </c>
      <c r="B1352" t="s">
        <v>21</v>
      </c>
      <c r="C1352" t="s">
        <v>9</v>
      </c>
      <c r="D1352" t="str">
        <f>VLOOKUP(C1352,mapping!$B$2:$D$18,3,0)</f>
        <v>Gas</v>
      </c>
      <c r="E1352" t="s">
        <v>74</v>
      </c>
      <c r="F1352" t="s">
        <v>67</v>
      </c>
      <c r="G1352" t="s">
        <v>77</v>
      </c>
      <c r="H1352">
        <f>SUMIFS(multi_cap_new_annual_comb!F:F,multi_cap_new_annual_comb!A:A,A1352,multi_cap_new_annual_comb!B:B,B1352,multi_cap_new_annual_comb!C:C,C1352,multi_cap_new_annual_comb!E:E,"average",multi_cap_new_annual_comb!F:F,"&gt;0")*SUMIFS(mi_calc!D:D,mi_calc!A:A,VLOOKUP(C1352,mapping!$B$2:$C$18,2,0),mi_calc!B:B,F1352,mi_calc!C:C,"average")/1000</f>
        <v>0</v>
      </c>
      <c r="I1352">
        <f>SUMIFS(multi_cap_new_annual_comb!G:G,multi_cap_new_annual_comb!A:A,A1352,multi_cap_new_annual_comb!B:B,B1352,multi_cap_new_annual_comb!C:C,C1352,multi_cap_new_annual_comb!E:E,"average",multi_cap_new_annual_comb!G:G,"&gt;0")*SUMIFS(mi_calc!D:D,mi_calc!A:A,VLOOKUP(C1352,mapping!$B$2:$C$18,2,0),mi_calc!B:B,F1352,mi_calc!C:C,"average")/1000</f>
        <v>0</v>
      </c>
    </row>
    <row r="1353" spans="1:9">
      <c r="A1353">
        <v>2030</v>
      </c>
      <c r="B1353" t="s">
        <v>21</v>
      </c>
      <c r="C1353" t="s">
        <v>9</v>
      </c>
      <c r="D1353" t="str">
        <f>VLOOKUP(C1353,mapping!$B$2:$D$18,3,0)</f>
        <v>Gas</v>
      </c>
      <c r="E1353" t="s">
        <v>74</v>
      </c>
      <c r="F1353" t="s">
        <v>52</v>
      </c>
      <c r="G1353" t="s">
        <v>77</v>
      </c>
      <c r="H1353">
        <f>SUMIFS(multi_cap_new_annual_comb!F:F,multi_cap_new_annual_comb!A:A,A1353,multi_cap_new_annual_comb!B:B,B1353,multi_cap_new_annual_comb!C:C,C1353,multi_cap_new_annual_comb!E:E,"average",multi_cap_new_annual_comb!F:F,"&gt;0")*SUMIFS(mi_calc!D:D,mi_calc!A:A,VLOOKUP(C1353,mapping!$B$2:$C$18,2,0),mi_calc!B:B,F1353,mi_calc!C:C,"average")/1000</f>
        <v>0</v>
      </c>
      <c r="I1353">
        <f>SUMIFS(multi_cap_new_annual_comb!G:G,multi_cap_new_annual_comb!A:A,A1353,multi_cap_new_annual_comb!B:B,B1353,multi_cap_new_annual_comb!C:C,C1353,multi_cap_new_annual_comb!E:E,"average",multi_cap_new_annual_comb!G:G,"&gt;0")*SUMIFS(mi_calc!D:D,mi_calc!A:A,VLOOKUP(C1353,mapping!$B$2:$C$18,2,0),mi_calc!B:B,F1353,mi_calc!C:C,"average")/1000</f>
        <v>0</v>
      </c>
    </row>
    <row r="1354" spans="1:9">
      <c r="A1354">
        <v>2030</v>
      </c>
      <c r="B1354" t="s">
        <v>21</v>
      </c>
      <c r="C1354" t="s">
        <v>9</v>
      </c>
      <c r="D1354" t="str">
        <f>VLOOKUP(C1354,mapping!$B$2:$D$18,3,0)</f>
        <v>Gas</v>
      </c>
      <c r="E1354" t="s">
        <v>74</v>
      </c>
      <c r="F1354" t="s">
        <v>56</v>
      </c>
      <c r="G1354" t="s">
        <v>77</v>
      </c>
      <c r="H1354">
        <f>SUMIFS(multi_cap_new_annual_comb!F:F,multi_cap_new_annual_comb!A:A,A1354,multi_cap_new_annual_comb!B:B,B1354,multi_cap_new_annual_comb!C:C,C1354,multi_cap_new_annual_comb!E:E,"average",multi_cap_new_annual_comb!F:F,"&gt;0")*SUMIFS(mi_calc!D:D,mi_calc!A:A,VLOOKUP(C1354,mapping!$B$2:$C$18,2,0),mi_calc!B:B,F1354,mi_calc!C:C,"average")/1000</f>
        <v>0</v>
      </c>
      <c r="I1354">
        <f>SUMIFS(multi_cap_new_annual_comb!G:G,multi_cap_new_annual_comb!A:A,A1354,multi_cap_new_annual_comb!B:B,B1354,multi_cap_new_annual_comb!C:C,C1354,multi_cap_new_annual_comb!E:E,"average",multi_cap_new_annual_comb!G:G,"&gt;0")*SUMIFS(mi_calc!D:D,mi_calc!A:A,VLOOKUP(C1354,mapping!$B$2:$C$18,2,0),mi_calc!B:B,F1354,mi_calc!C:C,"average")/1000</f>
        <v>0</v>
      </c>
    </row>
    <row r="1355" spans="1:9">
      <c r="A1355">
        <v>2030</v>
      </c>
      <c r="B1355" t="s">
        <v>21</v>
      </c>
      <c r="C1355" t="s">
        <v>9</v>
      </c>
      <c r="D1355" t="str">
        <f>VLOOKUP(C1355,mapping!$B$2:$D$18,3,0)</f>
        <v>Gas</v>
      </c>
      <c r="E1355" t="s">
        <v>74</v>
      </c>
      <c r="F1355" t="s">
        <v>59</v>
      </c>
      <c r="G1355" t="s">
        <v>77</v>
      </c>
      <c r="H1355">
        <f>SUMIFS(multi_cap_new_annual_comb!F:F,multi_cap_new_annual_comb!A:A,A1355,multi_cap_new_annual_comb!B:B,B1355,multi_cap_new_annual_comb!C:C,C1355,multi_cap_new_annual_comb!E:E,"average",multi_cap_new_annual_comb!F:F,"&gt;0")*SUMIFS(mi_calc!D:D,mi_calc!A:A,VLOOKUP(C1355,mapping!$B$2:$C$18,2,0),mi_calc!B:B,F1355,mi_calc!C:C,"average")/1000</f>
        <v>0</v>
      </c>
      <c r="I1355">
        <f>SUMIFS(multi_cap_new_annual_comb!G:G,multi_cap_new_annual_comb!A:A,A1355,multi_cap_new_annual_comb!B:B,B1355,multi_cap_new_annual_comb!C:C,C1355,multi_cap_new_annual_comb!E:E,"average",multi_cap_new_annual_comb!G:G,"&gt;0")*SUMIFS(mi_calc!D:D,mi_calc!A:A,VLOOKUP(C1355,mapping!$B$2:$C$18,2,0),mi_calc!B:B,F1355,mi_calc!C:C,"average")/1000</f>
        <v>0</v>
      </c>
    </row>
    <row r="1356" spans="1:9">
      <c r="A1356">
        <v>2030</v>
      </c>
      <c r="B1356" t="s">
        <v>21</v>
      </c>
      <c r="C1356" t="s">
        <v>9</v>
      </c>
      <c r="D1356" t="str">
        <f>VLOOKUP(C1356,mapping!$B$2:$D$18,3,0)</f>
        <v>Gas</v>
      </c>
      <c r="E1356" t="s">
        <v>74</v>
      </c>
      <c r="F1356" t="s">
        <v>55</v>
      </c>
      <c r="G1356" t="s">
        <v>77</v>
      </c>
      <c r="H1356">
        <f>SUMIFS(multi_cap_new_annual_comb!F:F,multi_cap_new_annual_comb!A:A,A1356,multi_cap_new_annual_comb!B:B,B1356,multi_cap_new_annual_comb!C:C,C1356,multi_cap_new_annual_comb!E:E,"average",multi_cap_new_annual_comb!F:F,"&gt;0")*SUMIFS(mi_calc!D:D,mi_calc!A:A,VLOOKUP(C1356,mapping!$B$2:$C$18,2,0),mi_calc!B:B,F1356,mi_calc!C:C,"average")/1000</f>
        <v>1.0165142490493098</v>
      </c>
      <c r="I1356">
        <f>SUMIFS(multi_cap_new_annual_comb!G:G,multi_cap_new_annual_comb!A:A,A1356,multi_cap_new_annual_comb!B:B,B1356,multi_cap_new_annual_comb!C:C,C1356,multi_cap_new_annual_comb!E:E,"average",multi_cap_new_annual_comb!G:G,"&gt;0")*SUMIFS(mi_calc!D:D,mi_calc!A:A,VLOOKUP(C1356,mapping!$B$2:$C$18,2,0),mi_calc!B:B,F1356,mi_calc!C:C,"average")/1000</f>
        <v>1.6212589035612835E-2</v>
      </c>
    </row>
    <row r="1357" spans="1:9">
      <c r="A1357">
        <v>2030</v>
      </c>
      <c r="B1357" t="s">
        <v>21</v>
      </c>
      <c r="C1357" t="s">
        <v>9</v>
      </c>
      <c r="D1357" t="str">
        <f>VLOOKUP(C1357,mapping!$B$2:$D$18,3,0)</f>
        <v>Gas</v>
      </c>
      <c r="E1357" t="s">
        <v>74</v>
      </c>
      <c r="F1357" t="s">
        <v>47</v>
      </c>
      <c r="G1357" t="s">
        <v>77</v>
      </c>
      <c r="H1357">
        <f>SUMIFS(multi_cap_new_annual_comb!F:F,multi_cap_new_annual_comb!A:A,A1357,multi_cap_new_annual_comb!B:B,B1357,multi_cap_new_annual_comb!C:C,C1357,multi_cap_new_annual_comb!E:E,"average",multi_cap_new_annual_comb!F:F,"&gt;0")*SUMIFS(mi_calc!D:D,mi_calc!A:A,VLOOKUP(C1357,mapping!$B$2:$C$18,2,0),mi_calc!B:B,F1357,mi_calc!C:C,"average")/1000</f>
        <v>0</v>
      </c>
      <c r="I1357">
        <f>SUMIFS(multi_cap_new_annual_comb!G:G,multi_cap_new_annual_comb!A:A,A1357,multi_cap_new_annual_comb!B:B,B1357,multi_cap_new_annual_comb!C:C,C1357,multi_cap_new_annual_comb!E:E,"average",multi_cap_new_annual_comb!G:G,"&gt;0")*SUMIFS(mi_calc!D:D,mi_calc!A:A,VLOOKUP(C1357,mapping!$B$2:$C$18,2,0),mi_calc!B:B,F1357,mi_calc!C:C,"average")/1000</f>
        <v>0</v>
      </c>
    </row>
    <row r="1358" spans="1:9">
      <c r="A1358">
        <v>2030</v>
      </c>
      <c r="B1358" t="s">
        <v>21</v>
      </c>
      <c r="C1358" t="s">
        <v>9</v>
      </c>
      <c r="D1358" t="str">
        <f>VLOOKUP(C1358,mapping!$B$2:$D$18,3,0)</f>
        <v>Gas</v>
      </c>
      <c r="E1358" t="s">
        <v>74</v>
      </c>
      <c r="F1358" t="s">
        <v>60</v>
      </c>
      <c r="G1358" t="s">
        <v>77</v>
      </c>
      <c r="H1358">
        <f>SUMIFS(multi_cap_new_annual_comb!F:F,multi_cap_new_annual_comb!A:A,A1358,multi_cap_new_annual_comb!B:B,B1358,multi_cap_new_annual_comb!C:C,C1358,multi_cap_new_annual_comb!E:E,"average",multi_cap_new_annual_comb!F:F,"&gt;0")*SUMIFS(mi_calc!D:D,mi_calc!A:A,VLOOKUP(C1358,mapping!$B$2:$C$18,2,0),mi_calc!B:B,F1358,mi_calc!C:C,"average")/1000</f>
        <v>0</v>
      </c>
      <c r="I1358">
        <f>SUMIFS(multi_cap_new_annual_comb!G:G,multi_cap_new_annual_comb!A:A,A1358,multi_cap_new_annual_comb!B:B,B1358,multi_cap_new_annual_comb!C:C,C1358,multi_cap_new_annual_comb!E:E,"average",multi_cap_new_annual_comb!G:G,"&gt;0")*SUMIFS(mi_calc!D:D,mi_calc!A:A,VLOOKUP(C1358,mapping!$B$2:$C$18,2,0),mi_calc!B:B,F1358,mi_calc!C:C,"average")/1000</f>
        <v>0</v>
      </c>
    </row>
    <row r="1359" spans="1:9">
      <c r="A1359">
        <v>2030</v>
      </c>
      <c r="B1359" t="s">
        <v>21</v>
      </c>
      <c r="C1359" t="s">
        <v>9</v>
      </c>
      <c r="D1359" t="str">
        <f>VLOOKUP(C1359,mapping!$B$2:$D$18,3,0)</f>
        <v>Gas</v>
      </c>
      <c r="E1359" t="s">
        <v>74</v>
      </c>
      <c r="F1359" t="s">
        <v>48</v>
      </c>
      <c r="G1359" t="s">
        <v>77</v>
      </c>
      <c r="H1359">
        <f>SUMIFS(multi_cap_new_annual_comb!F:F,multi_cap_new_annual_comb!A:A,A1359,multi_cap_new_annual_comb!B:B,B1359,multi_cap_new_annual_comb!C:C,C1359,multi_cap_new_annual_comb!E:E,"average",multi_cap_new_annual_comb!F:F,"&gt;0")*SUMIFS(mi_calc!D:D,mi_calc!A:A,VLOOKUP(C1359,mapping!$B$2:$C$18,2,0),mi_calc!B:B,F1359,mi_calc!C:C,"average")/1000</f>
        <v>6.7767616603287312E-2</v>
      </c>
      <c r="I1359">
        <f>SUMIFS(multi_cap_new_annual_comb!G:G,multi_cap_new_annual_comb!A:A,A1359,multi_cap_new_annual_comb!B:B,B1359,multi_cap_new_annual_comb!C:C,C1359,multi_cap_new_annual_comb!E:E,"average",multi_cap_new_annual_comb!G:G,"&gt;0")*SUMIFS(mi_calc!D:D,mi_calc!A:A,VLOOKUP(C1359,mapping!$B$2:$C$18,2,0),mi_calc!B:B,F1359,mi_calc!C:C,"average")/1000</f>
        <v>1.0808392690408557E-3</v>
      </c>
    </row>
    <row r="1360" spans="1:9">
      <c r="A1360">
        <v>2030</v>
      </c>
      <c r="B1360" t="s">
        <v>21</v>
      </c>
      <c r="C1360" t="s">
        <v>9</v>
      </c>
      <c r="D1360" t="str">
        <f>VLOOKUP(C1360,mapping!$B$2:$D$18,3,0)</f>
        <v>Gas</v>
      </c>
      <c r="E1360" t="s">
        <v>74</v>
      </c>
      <c r="F1360" t="s">
        <v>62</v>
      </c>
      <c r="G1360" t="s">
        <v>77</v>
      </c>
      <c r="H1360">
        <f>SUMIFS(multi_cap_new_annual_comb!F:F,multi_cap_new_annual_comb!A:A,A1360,multi_cap_new_annual_comb!B:B,B1360,multi_cap_new_annual_comb!C:C,C1360,multi_cap_new_annual_comb!E:E,"average",multi_cap_new_annual_comb!F:F,"&gt;0")*SUMIFS(mi_calc!D:D,mi_calc!A:A,VLOOKUP(C1360,mapping!$B$2:$C$18,2,0),mi_calc!B:B,F1360,mi_calc!C:C,"average")/1000</f>
        <v>0</v>
      </c>
      <c r="I1360">
        <f>SUMIFS(multi_cap_new_annual_comb!G:G,multi_cap_new_annual_comb!A:A,A1360,multi_cap_new_annual_comb!B:B,B1360,multi_cap_new_annual_comb!C:C,C1360,multi_cap_new_annual_comb!E:E,"average",multi_cap_new_annual_comb!G:G,"&gt;0")*SUMIFS(mi_calc!D:D,mi_calc!A:A,VLOOKUP(C1360,mapping!$B$2:$C$18,2,0),mi_calc!B:B,F1360,mi_calc!C:C,"average")/1000</f>
        <v>0</v>
      </c>
    </row>
    <row r="1361" spans="1:9">
      <c r="A1361">
        <v>2030</v>
      </c>
      <c r="B1361" t="s">
        <v>21</v>
      </c>
      <c r="C1361" t="s">
        <v>9</v>
      </c>
      <c r="D1361" t="str">
        <f>VLOOKUP(C1361,mapping!$B$2:$D$18,3,0)</f>
        <v>Gas</v>
      </c>
      <c r="E1361" t="s">
        <v>74</v>
      </c>
      <c r="F1361" t="s">
        <v>63</v>
      </c>
      <c r="G1361" t="s">
        <v>77</v>
      </c>
      <c r="H1361">
        <f>SUMIFS(multi_cap_new_annual_comb!F:F,multi_cap_new_annual_comb!A:A,A1361,multi_cap_new_annual_comb!B:B,B1361,multi_cap_new_annual_comb!C:C,C1361,multi_cap_new_annual_comb!E:E,"average",multi_cap_new_annual_comb!F:F,"&gt;0")*SUMIFS(mi_calc!D:D,mi_calc!A:A,VLOOKUP(C1361,mapping!$B$2:$C$18,2,0),mi_calc!B:B,F1361,mi_calc!C:C,"average")/1000</f>
        <v>0</v>
      </c>
      <c r="I1361">
        <f>SUMIFS(multi_cap_new_annual_comb!G:G,multi_cap_new_annual_comb!A:A,A1361,multi_cap_new_annual_comb!B:B,B1361,multi_cap_new_annual_comb!C:C,C1361,multi_cap_new_annual_comb!E:E,"average",multi_cap_new_annual_comb!G:G,"&gt;0")*SUMIFS(mi_calc!D:D,mi_calc!A:A,VLOOKUP(C1361,mapping!$B$2:$C$18,2,0),mi_calc!B:B,F1361,mi_calc!C:C,"average")/1000</f>
        <v>0</v>
      </c>
    </row>
    <row r="1362" spans="1:9">
      <c r="A1362">
        <v>2030</v>
      </c>
      <c r="B1362" t="s">
        <v>21</v>
      </c>
      <c r="C1362" t="s">
        <v>9</v>
      </c>
      <c r="D1362" t="str">
        <f>VLOOKUP(C1362,mapping!$B$2:$D$18,3,0)</f>
        <v>Gas</v>
      </c>
      <c r="E1362" t="s">
        <v>74</v>
      </c>
      <c r="F1362" t="s">
        <v>45</v>
      </c>
      <c r="G1362" t="s">
        <v>77</v>
      </c>
      <c r="H1362">
        <f>SUMIFS(multi_cap_new_annual_comb!F:F,multi_cap_new_annual_comb!A:A,A1362,multi_cap_new_annual_comb!B:B,B1362,multi_cap_new_annual_comb!C:C,C1362,multi_cap_new_annual_comb!E:E,"average",multi_cap_new_annual_comb!F:F,"&gt;0")*SUMIFS(mi_calc!D:D,mi_calc!A:A,VLOOKUP(C1362,mapping!$B$2:$C$18,2,0),mi_calc!B:B,F1362,mi_calc!C:C,"average")/1000</f>
        <v>0</v>
      </c>
      <c r="I1362">
        <f>SUMIFS(multi_cap_new_annual_comb!G:G,multi_cap_new_annual_comb!A:A,A1362,multi_cap_new_annual_comb!B:B,B1362,multi_cap_new_annual_comb!C:C,C1362,multi_cap_new_annual_comb!E:E,"average",multi_cap_new_annual_comb!G:G,"&gt;0")*SUMIFS(mi_calc!D:D,mi_calc!A:A,VLOOKUP(C1362,mapping!$B$2:$C$18,2,0),mi_calc!B:B,F1362,mi_calc!C:C,"average")/1000</f>
        <v>0</v>
      </c>
    </row>
    <row r="1363" spans="1:9">
      <c r="A1363">
        <v>2030</v>
      </c>
      <c r="B1363" t="s">
        <v>21</v>
      </c>
      <c r="C1363" t="s">
        <v>9</v>
      </c>
      <c r="D1363" t="str">
        <f>VLOOKUP(C1363,mapping!$B$2:$D$18,3,0)</f>
        <v>Gas</v>
      </c>
      <c r="E1363" t="s">
        <v>74</v>
      </c>
      <c r="F1363" t="s">
        <v>58</v>
      </c>
      <c r="G1363" t="s">
        <v>77</v>
      </c>
      <c r="H1363">
        <f>SUMIFS(multi_cap_new_annual_comb!F:F,multi_cap_new_annual_comb!A:A,A1363,multi_cap_new_annual_comb!B:B,B1363,multi_cap_new_annual_comb!C:C,C1363,multi_cap_new_annual_comb!E:E,"average",multi_cap_new_annual_comb!F:F,"&gt;0")*SUMIFS(mi_calc!D:D,mi_calc!A:A,VLOOKUP(C1363,mapping!$B$2:$C$18,2,0),mi_calc!B:B,F1363,mi_calc!C:C,"average")/1000</f>
        <v>0</v>
      </c>
      <c r="I1363">
        <f>SUMIFS(multi_cap_new_annual_comb!G:G,multi_cap_new_annual_comb!A:A,A1363,multi_cap_new_annual_comb!B:B,B1363,multi_cap_new_annual_comb!C:C,C1363,multi_cap_new_annual_comb!E:E,"average",multi_cap_new_annual_comb!G:G,"&gt;0")*SUMIFS(mi_calc!D:D,mi_calc!A:A,VLOOKUP(C1363,mapping!$B$2:$C$18,2,0),mi_calc!B:B,F1363,mi_calc!C:C,"average")/1000</f>
        <v>0</v>
      </c>
    </row>
    <row r="1364" spans="1:9">
      <c r="A1364">
        <v>2030</v>
      </c>
      <c r="B1364" t="s">
        <v>21</v>
      </c>
      <c r="C1364" t="s">
        <v>9</v>
      </c>
      <c r="D1364" t="str">
        <f>VLOOKUP(C1364,mapping!$B$2:$D$18,3,0)</f>
        <v>Gas</v>
      </c>
      <c r="E1364" t="s">
        <v>74</v>
      </c>
      <c r="F1364" t="s">
        <v>53</v>
      </c>
      <c r="G1364" t="s">
        <v>77</v>
      </c>
      <c r="H1364">
        <f>SUMIFS(multi_cap_new_annual_comb!F:F,multi_cap_new_annual_comb!A:A,A1364,multi_cap_new_annual_comb!B:B,B1364,multi_cap_new_annual_comb!C:C,C1364,multi_cap_new_annual_comb!E:E,"average",multi_cap_new_annual_comb!F:F,"&gt;0")*SUMIFS(mi_calc!D:D,mi_calc!A:A,VLOOKUP(C1364,mapping!$B$2:$C$18,2,0),mi_calc!B:B,F1364,mi_calc!C:C,"average")/1000</f>
        <v>287.98900242031476</v>
      </c>
      <c r="I1364">
        <f>SUMIFS(multi_cap_new_annual_comb!G:G,multi_cap_new_annual_comb!A:A,A1364,multi_cap_new_annual_comb!B:B,B1364,multi_cap_new_annual_comb!C:C,C1364,multi_cap_new_annual_comb!E:E,"average",multi_cap_new_annual_comb!G:G,"&gt;0")*SUMIFS(mi_calc!D:D,mi_calc!A:A,VLOOKUP(C1364,mapping!$B$2:$C$18,2,0),mi_calc!B:B,F1364,mi_calc!C:C,"average")/1000</f>
        <v>4.5931941902274156</v>
      </c>
    </row>
    <row r="1365" spans="1:9">
      <c r="A1365">
        <v>2030</v>
      </c>
      <c r="B1365" t="s">
        <v>21</v>
      </c>
      <c r="C1365" t="s">
        <v>9</v>
      </c>
      <c r="D1365" t="str">
        <f>VLOOKUP(C1365,mapping!$B$2:$D$18,3,0)</f>
        <v>Gas</v>
      </c>
      <c r="E1365" t="s">
        <v>74</v>
      </c>
      <c r="F1365" t="s">
        <v>64</v>
      </c>
      <c r="G1365" t="s">
        <v>77</v>
      </c>
      <c r="H1365">
        <f>SUMIFS(multi_cap_new_annual_comb!F:F,multi_cap_new_annual_comb!A:A,A1365,multi_cap_new_annual_comb!B:B,B1365,multi_cap_new_annual_comb!C:C,C1365,multi_cap_new_annual_comb!E:E,"average",multi_cap_new_annual_comb!F:F,"&gt;0")*SUMIFS(mi_calc!D:D,mi_calc!A:A,VLOOKUP(C1365,mapping!$B$2:$C$18,2,0),mi_calc!B:B,F1365,mi_calc!C:C,"average")/1000</f>
        <v>0</v>
      </c>
      <c r="I1365">
        <f>SUMIFS(multi_cap_new_annual_comb!G:G,multi_cap_new_annual_comb!A:A,A1365,multi_cap_new_annual_comb!B:B,B1365,multi_cap_new_annual_comb!C:C,C1365,multi_cap_new_annual_comb!E:E,"average",multi_cap_new_annual_comb!G:G,"&gt;0")*SUMIFS(mi_calc!D:D,mi_calc!A:A,VLOOKUP(C1365,mapping!$B$2:$C$18,2,0),mi_calc!B:B,F1365,mi_calc!C:C,"average")/1000</f>
        <v>0</v>
      </c>
    </row>
    <row r="1366" spans="1:9">
      <c r="A1366">
        <v>2030</v>
      </c>
      <c r="B1366" t="s">
        <v>21</v>
      </c>
      <c r="C1366" t="s">
        <v>9</v>
      </c>
      <c r="D1366" t="str">
        <f>VLOOKUP(C1366,mapping!$B$2:$D$18,3,0)</f>
        <v>Gas</v>
      </c>
      <c r="E1366" t="s">
        <v>74</v>
      </c>
      <c r="F1366" t="s">
        <v>49</v>
      </c>
      <c r="G1366" t="s">
        <v>77</v>
      </c>
      <c r="H1366">
        <f>SUMIFS(multi_cap_new_annual_comb!F:F,multi_cap_new_annual_comb!A:A,A1366,multi_cap_new_annual_comb!B:B,B1366,multi_cap_new_annual_comb!C:C,C1366,multi_cap_new_annual_comb!E:E,"average",multi_cap_new_annual_comb!F:F,"&gt;0")*SUMIFS(mi_calc!D:D,mi_calc!A:A,VLOOKUP(C1366,mapping!$B$2:$C$18,2,0),mi_calc!B:B,F1366,mi_calc!C:C,"average")/1000</f>
        <v>0</v>
      </c>
      <c r="I1366">
        <f>SUMIFS(multi_cap_new_annual_comb!G:G,multi_cap_new_annual_comb!A:A,A1366,multi_cap_new_annual_comb!B:B,B1366,multi_cap_new_annual_comb!C:C,C1366,multi_cap_new_annual_comb!E:E,"average",multi_cap_new_annual_comb!G:G,"&gt;0")*SUMIFS(mi_calc!D:D,mi_calc!A:A,VLOOKUP(C1366,mapping!$B$2:$C$18,2,0),mi_calc!B:B,F1366,mi_calc!C:C,"average")/1000</f>
        <v>0</v>
      </c>
    </row>
    <row r="1367" spans="1:9">
      <c r="A1367">
        <v>2030</v>
      </c>
      <c r="B1367" t="s">
        <v>21</v>
      </c>
      <c r="C1367" t="s">
        <v>9</v>
      </c>
      <c r="D1367" t="str">
        <f>VLOOKUP(C1367,mapping!$B$2:$D$18,3,0)</f>
        <v>Gas</v>
      </c>
      <c r="E1367" t="s">
        <v>74</v>
      </c>
      <c r="F1367" t="s">
        <v>65</v>
      </c>
      <c r="G1367" t="s">
        <v>77</v>
      </c>
      <c r="H1367">
        <f>SUMIFS(multi_cap_new_annual_comb!F:F,multi_cap_new_annual_comb!A:A,A1367,multi_cap_new_annual_comb!B:B,B1367,multi_cap_new_annual_comb!C:C,C1367,multi_cap_new_annual_comb!E:E,"average",multi_cap_new_annual_comb!F:F,"&gt;0")*SUMIFS(mi_calc!D:D,mi_calc!A:A,VLOOKUP(C1367,mapping!$B$2:$C$18,2,0),mi_calc!B:B,F1367,mi_calc!C:C,"average")/1000</f>
        <v>0</v>
      </c>
      <c r="I1367">
        <f>SUMIFS(multi_cap_new_annual_comb!G:G,multi_cap_new_annual_comb!A:A,A1367,multi_cap_new_annual_comb!B:B,B1367,multi_cap_new_annual_comb!C:C,C1367,multi_cap_new_annual_comb!E:E,"average",multi_cap_new_annual_comb!G:G,"&gt;0")*SUMIFS(mi_calc!D:D,mi_calc!A:A,VLOOKUP(C1367,mapping!$B$2:$C$18,2,0),mi_calc!B:B,F1367,mi_calc!C:C,"average")/1000</f>
        <v>0</v>
      </c>
    </row>
    <row r="1368" spans="1:9">
      <c r="A1368">
        <v>2030</v>
      </c>
      <c r="B1368" t="s">
        <v>21</v>
      </c>
      <c r="C1368" t="s">
        <v>9</v>
      </c>
      <c r="D1368" t="str">
        <f>VLOOKUP(C1368,mapping!$B$2:$D$18,3,0)</f>
        <v>Gas</v>
      </c>
      <c r="E1368" t="s">
        <v>74</v>
      </c>
      <c r="F1368" t="s">
        <v>68</v>
      </c>
      <c r="G1368" t="s">
        <v>77</v>
      </c>
      <c r="H1368">
        <f>SUMIFS(multi_cap_new_annual_comb!F:F,multi_cap_new_annual_comb!A:A,A1368,multi_cap_new_annual_comb!B:B,B1368,multi_cap_new_annual_comb!C:C,C1368,multi_cap_new_annual_comb!E:E,"average",multi_cap_new_annual_comb!F:F,"&gt;0")*SUMIFS(mi_calc!D:D,mi_calc!A:A,VLOOKUP(C1368,mapping!$B$2:$C$18,2,0),mi_calc!B:B,F1368,mi_calc!C:C,"average")/1000</f>
        <v>0</v>
      </c>
      <c r="I1368">
        <f>SUMIFS(multi_cap_new_annual_comb!G:G,multi_cap_new_annual_comb!A:A,A1368,multi_cap_new_annual_comb!B:B,B1368,multi_cap_new_annual_comb!C:C,C1368,multi_cap_new_annual_comb!E:E,"average",multi_cap_new_annual_comb!G:G,"&gt;0")*SUMIFS(mi_calc!D:D,mi_calc!A:A,VLOOKUP(C1368,mapping!$B$2:$C$18,2,0),mi_calc!B:B,F1368,mi_calc!C:C,"average")/1000</f>
        <v>0</v>
      </c>
    </row>
    <row r="1369" spans="1:9">
      <c r="A1369">
        <v>2030</v>
      </c>
      <c r="B1369" t="s">
        <v>21</v>
      </c>
      <c r="C1369" t="s">
        <v>9</v>
      </c>
      <c r="D1369" t="str">
        <f>VLOOKUP(C1369,mapping!$B$2:$D$18,3,0)</f>
        <v>Gas</v>
      </c>
      <c r="E1369" t="s">
        <v>74</v>
      </c>
      <c r="F1369" t="s">
        <v>57</v>
      </c>
      <c r="G1369" t="s">
        <v>77</v>
      </c>
      <c r="H1369">
        <f>SUMIFS(multi_cap_new_annual_comb!F:F,multi_cap_new_annual_comb!A:A,A1369,multi_cap_new_annual_comb!B:B,B1369,multi_cap_new_annual_comb!C:C,C1369,multi_cap_new_annual_comb!E:E,"average",multi_cap_new_annual_comb!F:F,"&gt;0")*SUMIFS(mi_calc!D:D,mi_calc!A:A,VLOOKUP(C1369,mapping!$B$2:$C$18,2,0),mi_calc!B:B,F1369,mi_calc!C:C,"average")/1000</f>
        <v>0</v>
      </c>
      <c r="I1369">
        <f>SUMIFS(multi_cap_new_annual_comb!G:G,multi_cap_new_annual_comb!A:A,A1369,multi_cap_new_annual_comb!B:B,B1369,multi_cap_new_annual_comb!C:C,C1369,multi_cap_new_annual_comb!E:E,"average",multi_cap_new_annual_comb!G:G,"&gt;0")*SUMIFS(mi_calc!D:D,mi_calc!A:A,VLOOKUP(C1369,mapping!$B$2:$C$18,2,0),mi_calc!B:B,F1369,mi_calc!C:C,"average")/1000</f>
        <v>0</v>
      </c>
    </row>
    <row r="1370" spans="1:9">
      <c r="A1370">
        <v>2030</v>
      </c>
      <c r="B1370" t="s">
        <v>33</v>
      </c>
      <c r="C1370" t="s">
        <v>9</v>
      </c>
      <c r="D1370" t="str">
        <f>VLOOKUP(C1370,mapping!$B$2:$D$18,3,0)</f>
        <v>Gas</v>
      </c>
      <c r="E1370" t="s">
        <v>74</v>
      </c>
      <c r="F1370" t="s">
        <v>51</v>
      </c>
      <c r="G1370" t="s">
        <v>77</v>
      </c>
      <c r="H1370">
        <f>SUMIFS(multi_cap_new_annual_comb!F:F,multi_cap_new_annual_comb!A:A,A1370,multi_cap_new_annual_comb!B:B,B1370,multi_cap_new_annual_comb!C:C,C1370,multi_cap_new_annual_comb!E:E,"average",multi_cap_new_annual_comb!F:F,"&gt;0")*SUMIFS(mi_calc!D:D,mi_calc!A:A,VLOOKUP(C1370,mapping!$B$2:$C$18,2,0),mi_calc!B:B,F1370,mi_calc!C:C,"average")/1000</f>
        <v>1.6025418155303166</v>
      </c>
      <c r="I1370">
        <f>SUMIFS(multi_cap_new_annual_comb!G:G,multi_cap_new_annual_comb!A:A,A1370,multi_cap_new_annual_comb!B:B,B1370,multi_cap_new_annual_comb!C:C,C1370,multi_cap_new_annual_comb!E:E,"average",multi_cap_new_annual_comb!G:G,"&gt;0")*SUMIFS(mi_calc!D:D,mi_calc!A:A,VLOOKUP(C1370,mapping!$B$2:$C$18,2,0),mi_calc!B:B,F1370,mi_calc!C:C,"average")/1000</f>
        <v>5.3856347804062892E-2</v>
      </c>
    </row>
    <row r="1371" spans="1:9">
      <c r="A1371">
        <v>2030</v>
      </c>
      <c r="B1371" t="s">
        <v>33</v>
      </c>
      <c r="C1371" t="s">
        <v>9</v>
      </c>
      <c r="D1371" t="str">
        <f>VLOOKUP(C1371,mapping!$B$2:$D$18,3,0)</f>
        <v>Gas</v>
      </c>
      <c r="E1371" t="s">
        <v>74</v>
      </c>
      <c r="F1371" t="s">
        <v>66</v>
      </c>
      <c r="G1371" t="s">
        <v>77</v>
      </c>
      <c r="H1371">
        <f>SUMIFS(multi_cap_new_annual_comb!F:F,multi_cap_new_annual_comb!A:A,A1371,multi_cap_new_annual_comb!B:B,B1371,multi_cap_new_annual_comb!C:C,C1371,multi_cap_new_annual_comb!E:E,"average",multi_cap_new_annual_comb!F:F,"&gt;0")*SUMIFS(mi_calc!D:D,mi_calc!A:A,VLOOKUP(C1371,mapping!$B$2:$C$18,2,0),mi_calc!B:B,F1371,mi_calc!C:C,"average")/1000</f>
        <v>0</v>
      </c>
      <c r="I1371">
        <f>SUMIFS(multi_cap_new_annual_comb!G:G,multi_cap_new_annual_comb!A:A,A1371,multi_cap_new_annual_comb!B:B,B1371,multi_cap_new_annual_comb!C:C,C1371,multi_cap_new_annual_comb!E:E,"average",multi_cap_new_annual_comb!G:G,"&gt;0")*SUMIFS(mi_calc!D:D,mi_calc!A:A,VLOOKUP(C1371,mapping!$B$2:$C$18,2,0),mi_calc!B:B,F1371,mi_calc!C:C,"average")/1000</f>
        <v>0</v>
      </c>
    </row>
    <row r="1372" spans="1:9">
      <c r="A1372">
        <v>2030</v>
      </c>
      <c r="B1372" t="s">
        <v>33</v>
      </c>
      <c r="C1372" t="s">
        <v>9</v>
      </c>
      <c r="D1372" t="str">
        <f>VLOOKUP(C1372,mapping!$B$2:$D$18,3,0)</f>
        <v>Gas</v>
      </c>
      <c r="E1372" t="s">
        <v>74</v>
      </c>
      <c r="F1372" t="s">
        <v>54</v>
      </c>
      <c r="G1372" t="s">
        <v>77</v>
      </c>
      <c r="H1372">
        <f>SUMIFS(multi_cap_new_annual_comb!F:F,multi_cap_new_annual_comb!A:A,A1372,multi_cap_new_annual_comb!B:B,B1372,multi_cap_new_annual_comb!C:C,C1372,multi_cap_new_annual_comb!E:E,"average",multi_cap_new_annual_comb!F:F,"&gt;0")*SUMIFS(mi_calc!D:D,mi_calc!A:A,VLOOKUP(C1372,mapping!$B$2:$C$18,2,0),mi_calc!B:B,F1372,mi_calc!C:C,"average")/1000</f>
        <v>82.108113089953648</v>
      </c>
      <c r="I1372">
        <f>SUMIFS(multi_cap_new_annual_comb!G:G,multi_cap_new_annual_comb!A:A,A1372,multi_cap_new_annual_comb!B:B,B1372,multi_cap_new_annual_comb!C:C,C1372,multi_cap_new_annual_comb!E:E,"average",multi_cap_new_annual_comb!G:G,"&gt;0")*SUMIFS(mi_calc!D:D,mi_calc!A:A,VLOOKUP(C1372,mapping!$B$2:$C$18,2,0),mi_calc!B:B,F1372,mi_calc!C:C,"average")/1000</f>
        <v>2.7593932671544805</v>
      </c>
    </row>
    <row r="1373" spans="1:9">
      <c r="A1373">
        <v>2030</v>
      </c>
      <c r="B1373" t="s">
        <v>33</v>
      </c>
      <c r="C1373" t="s">
        <v>9</v>
      </c>
      <c r="D1373" t="str">
        <f>VLOOKUP(C1373,mapping!$B$2:$D$18,3,0)</f>
        <v>Gas</v>
      </c>
      <c r="E1373" t="s">
        <v>74</v>
      </c>
      <c r="F1373" t="s">
        <v>46</v>
      </c>
      <c r="G1373" t="s">
        <v>77</v>
      </c>
      <c r="H1373">
        <f>SUMIFS(multi_cap_new_annual_comb!F:F,multi_cap_new_annual_comb!A:A,A1373,multi_cap_new_annual_comb!B:B,B1373,multi_cap_new_annual_comb!C:C,C1373,multi_cap_new_annual_comb!E:E,"average",multi_cap_new_annual_comb!F:F,"&gt;0")*SUMIFS(mi_calc!D:D,mi_calc!A:A,VLOOKUP(C1373,mapping!$B$2:$C$18,2,0),mi_calc!B:B,F1373,mi_calc!C:C,"average")/1000</f>
        <v>0</v>
      </c>
      <c r="I1373">
        <f>SUMIFS(multi_cap_new_annual_comb!G:G,multi_cap_new_annual_comb!A:A,A1373,multi_cap_new_annual_comb!B:B,B1373,multi_cap_new_annual_comb!C:C,C1373,multi_cap_new_annual_comb!E:E,"average",multi_cap_new_annual_comb!G:G,"&gt;0")*SUMIFS(mi_calc!D:D,mi_calc!A:A,VLOOKUP(C1373,mapping!$B$2:$C$18,2,0),mi_calc!B:B,F1373,mi_calc!C:C,"average")/1000</f>
        <v>0</v>
      </c>
    </row>
    <row r="1374" spans="1:9">
      <c r="A1374">
        <v>2030</v>
      </c>
      <c r="B1374" t="s">
        <v>33</v>
      </c>
      <c r="C1374" t="s">
        <v>9</v>
      </c>
      <c r="D1374" t="str">
        <f>VLOOKUP(C1374,mapping!$B$2:$D$18,3,0)</f>
        <v>Gas</v>
      </c>
      <c r="E1374" t="s">
        <v>74</v>
      </c>
      <c r="F1374" t="s">
        <v>50</v>
      </c>
      <c r="G1374" t="s">
        <v>77</v>
      </c>
      <c r="H1374">
        <f>SUMIFS(multi_cap_new_annual_comb!F:F,multi_cap_new_annual_comb!A:A,A1374,multi_cap_new_annual_comb!B:B,B1374,multi_cap_new_annual_comb!C:C,C1374,multi_cap_new_annual_comb!E:E,"average",multi_cap_new_annual_comb!F:F,"&gt;0")*SUMIFS(mi_calc!D:D,mi_calc!A:A,VLOOKUP(C1374,mapping!$B$2:$C$18,2,0),mi_calc!B:B,F1374,mi_calc!C:C,"average")/1000</f>
        <v>3.6241815482557742</v>
      </c>
      <c r="I1374">
        <f>SUMIFS(multi_cap_new_annual_comb!G:G,multi_cap_new_annual_comb!A:A,A1374,multi_cap_new_annual_comb!B:B,B1374,multi_cap_new_annual_comb!C:C,C1374,multi_cap_new_annual_comb!E:E,"average",multi_cap_new_annual_comb!G:G,"&gt;0")*SUMIFS(mi_calc!D:D,mi_calc!A:A,VLOOKUP(C1374,mapping!$B$2:$C$18,2,0),mi_calc!B:B,F1374,mi_calc!C:C,"average")/1000</f>
        <v>0.12179724739559385</v>
      </c>
    </row>
    <row r="1375" spans="1:9">
      <c r="A1375">
        <v>2030</v>
      </c>
      <c r="B1375" t="s">
        <v>33</v>
      </c>
      <c r="C1375" t="s">
        <v>9</v>
      </c>
      <c r="D1375" t="str">
        <f>VLOOKUP(C1375,mapping!$B$2:$D$18,3,0)</f>
        <v>Gas</v>
      </c>
      <c r="E1375" t="s">
        <v>74</v>
      </c>
      <c r="F1375" t="s">
        <v>61</v>
      </c>
      <c r="G1375" t="s">
        <v>77</v>
      </c>
      <c r="H1375">
        <f>SUMIFS(multi_cap_new_annual_comb!F:F,multi_cap_new_annual_comb!A:A,A1375,multi_cap_new_annual_comb!B:B,B1375,multi_cap_new_annual_comb!C:C,C1375,multi_cap_new_annual_comb!E:E,"average",multi_cap_new_annual_comb!F:F,"&gt;0")*SUMIFS(mi_calc!D:D,mi_calc!A:A,VLOOKUP(C1375,mapping!$B$2:$C$18,2,0),mi_calc!B:B,F1375,mi_calc!C:C,"average")/1000</f>
        <v>0</v>
      </c>
      <c r="I1375">
        <f>SUMIFS(multi_cap_new_annual_comb!G:G,multi_cap_new_annual_comb!A:A,A1375,multi_cap_new_annual_comb!B:B,B1375,multi_cap_new_annual_comb!C:C,C1375,multi_cap_new_annual_comb!E:E,"average",multi_cap_new_annual_comb!G:G,"&gt;0")*SUMIFS(mi_calc!D:D,mi_calc!A:A,VLOOKUP(C1375,mapping!$B$2:$C$18,2,0),mi_calc!B:B,F1375,mi_calc!C:C,"average")/1000</f>
        <v>0</v>
      </c>
    </row>
    <row r="1376" spans="1:9">
      <c r="A1376">
        <v>2030</v>
      </c>
      <c r="B1376" t="s">
        <v>33</v>
      </c>
      <c r="C1376" t="s">
        <v>9</v>
      </c>
      <c r="D1376" t="str">
        <f>VLOOKUP(C1376,mapping!$B$2:$D$18,3,0)</f>
        <v>Gas</v>
      </c>
      <c r="E1376" t="s">
        <v>74</v>
      </c>
      <c r="F1376" t="s">
        <v>67</v>
      </c>
      <c r="G1376" t="s">
        <v>77</v>
      </c>
      <c r="H1376">
        <f>SUMIFS(multi_cap_new_annual_comb!F:F,multi_cap_new_annual_comb!A:A,A1376,multi_cap_new_annual_comb!B:B,B1376,multi_cap_new_annual_comb!C:C,C1376,multi_cap_new_annual_comb!E:E,"average",multi_cap_new_annual_comb!F:F,"&gt;0")*SUMIFS(mi_calc!D:D,mi_calc!A:A,VLOOKUP(C1376,mapping!$B$2:$C$18,2,0),mi_calc!B:B,F1376,mi_calc!C:C,"average")/1000</f>
        <v>0</v>
      </c>
      <c r="I1376">
        <f>SUMIFS(multi_cap_new_annual_comb!G:G,multi_cap_new_annual_comb!A:A,A1376,multi_cap_new_annual_comb!B:B,B1376,multi_cap_new_annual_comb!C:C,C1376,multi_cap_new_annual_comb!E:E,"average",multi_cap_new_annual_comb!G:G,"&gt;0")*SUMIFS(mi_calc!D:D,mi_calc!A:A,VLOOKUP(C1376,mapping!$B$2:$C$18,2,0),mi_calc!B:B,F1376,mi_calc!C:C,"average")/1000</f>
        <v>0</v>
      </c>
    </row>
    <row r="1377" spans="1:9">
      <c r="A1377">
        <v>2030</v>
      </c>
      <c r="B1377" t="s">
        <v>33</v>
      </c>
      <c r="C1377" t="s">
        <v>9</v>
      </c>
      <c r="D1377" t="str">
        <f>VLOOKUP(C1377,mapping!$B$2:$D$18,3,0)</f>
        <v>Gas</v>
      </c>
      <c r="E1377" t="s">
        <v>74</v>
      </c>
      <c r="F1377" t="s">
        <v>52</v>
      </c>
      <c r="G1377" t="s">
        <v>77</v>
      </c>
      <c r="H1377">
        <f>SUMIFS(multi_cap_new_annual_comb!F:F,multi_cap_new_annual_comb!A:A,A1377,multi_cap_new_annual_comb!B:B,B1377,multi_cap_new_annual_comb!C:C,C1377,multi_cap_new_annual_comb!E:E,"average",multi_cap_new_annual_comb!F:F,"&gt;0")*SUMIFS(mi_calc!D:D,mi_calc!A:A,VLOOKUP(C1377,mapping!$B$2:$C$18,2,0),mi_calc!B:B,F1377,mi_calc!C:C,"average")/1000</f>
        <v>0</v>
      </c>
      <c r="I1377">
        <f>SUMIFS(multi_cap_new_annual_comb!G:G,multi_cap_new_annual_comb!A:A,A1377,multi_cap_new_annual_comb!B:B,B1377,multi_cap_new_annual_comb!C:C,C1377,multi_cap_new_annual_comb!E:E,"average",multi_cap_new_annual_comb!G:G,"&gt;0")*SUMIFS(mi_calc!D:D,mi_calc!A:A,VLOOKUP(C1377,mapping!$B$2:$C$18,2,0),mi_calc!B:B,F1377,mi_calc!C:C,"average")/1000</f>
        <v>0</v>
      </c>
    </row>
    <row r="1378" spans="1:9">
      <c r="A1378">
        <v>2030</v>
      </c>
      <c r="B1378" t="s">
        <v>33</v>
      </c>
      <c r="C1378" t="s">
        <v>9</v>
      </c>
      <c r="D1378" t="str">
        <f>VLOOKUP(C1378,mapping!$B$2:$D$18,3,0)</f>
        <v>Gas</v>
      </c>
      <c r="E1378" t="s">
        <v>74</v>
      </c>
      <c r="F1378" t="s">
        <v>56</v>
      </c>
      <c r="G1378" t="s">
        <v>77</v>
      </c>
      <c r="H1378">
        <f>SUMIFS(multi_cap_new_annual_comb!F:F,multi_cap_new_annual_comb!A:A,A1378,multi_cap_new_annual_comb!B:B,B1378,multi_cap_new_annual_comb!C:C,C1378,multi_cap_new_annual_comb!E:E,"average",multi_cap_new_annual_comb!F:F,"&gt;0")*SUMIFS(mi_calc!D:D,mi_calc!A:A,VLOOKUP(C1378,mapping!$B$2:$C$18,2,0),mi_calc!B:B,F1378,mi_calc!C:C,"average")/1000</f>
        <v>0</v>
      </c>
      <c r="I1378">
        <f>SUMIFS(multi_cap_new_annual_comb!G:G,multi_cap_new_annual_comb!A:A,A1378,multi_cap_new_annual_comb!B:B,B1378,multi_cap_new_annual_comb!C:C,C1378,multi_cap_new_annual_comb!E:E,"average",multi_cap_new_annual_comb!G:G,"&gt;0")*SUMIFS(mi_calc!D:D,mi_calc!A:A,VLOOKUP(C1378,mapping!$B$2:$C$18,2,0),mi_calc!B:B,F1378,mi_calc!C:C,"average")/1000</f>
        <v>0</v>
      </c>
    </row>
    <row r="1379" spans="1:9">
      <c r="A1379">
        <v>2030</v>
      </c>
      <c r="B1379" t="s">
        <v>33</v>
      </c>
      <c r="C1379" t="s">
        <v>9</v>
      </c>
      <c r="D1379" t="str">
        <f>VLOOKUP(C1379,mapping!$B$2:$D$18,3,0)</f>
        <v>Gas</v>
      </c>
      <c r="E1379" t="s">
        <v>74</v>
      </c>
      <c r="F1379" t="s">
        <v>59</v>
      </c>
      <c r="G1379" t="s">
        <v>77</v>
      </c>
      <c r="H1379">
        <f>SUMIFS(multi_cap_new_annual_comb!F:F,multi_cap_new_annual_comb!A:A,A1379,multi_cap_new_annual_comb!B:B,B1379,multi_cap_new_annual_comb!C:C,C1379,multi_cap_new_annual_comb!E:E,"average",multi_cap_new_annual_comb!F:F,"&gt;0")*SUMIFS(mi_calc!D:D,mi_calc!A:A,VLOOKUP(C1379,mapping!$B$2:$C$18,2,0),mi_calc!B:B,F1379,mi_calc!C:C,"average")/1000</f>
        <v>0</v>
      </c>
      <c r="I1379">
        <f>SUMIFS(multi_cap_new_annual_comb!G:G,multi_cap_new_annual_comb!A:A,A1379,multi_cap_new_annual_comb!B:B,B1379,multi_cap_new_annual_comb!C:C,C1379,multi_cap_new_annual_comb!E:E,"average",multi_cap_new_annual_comb!G:G,"&gt;0")*SUMIFS(mi_calc!D:D,mi_calc!A:A,VLOOKUP(C1379,mapping!$B$2:$C$18,2,0),mi_calc!B:B,F1379,mi_calc!C:C,"average")/1000</f>
        <v>0</v>
      </c>
    </row>
    <row r="1380" spans="1:9">
      <c r="A1380">
        <v>2030</v>
      </c>
      <c r="B1380" t="s">
        <v>33</v>
      </c>
      <c r="C1380" t="s">
        <v>9</v>
      </c>
      <c r="D1380" t="str">
        <f>VLOOKUP(C1380,mapping!$B$2:$D$18,3,0)</f>
        <v>Gas</v>
      </c>
      <c r="E1380" t="s">
        <v>74</v>
      </c>
      <c r="F1380" t="s">
        <v>55</v>
      </c>
      <c r="G1380" t="s">
        <v>77</v>
      </c>
      <c r="H1380">
        <f>SUMIFS(multi_cap_new_annual_comb!F:F,multi_cap_new_annual_comb!A:A,A1380,multi_cap_new_annual_comb!B:B,B1380,multi_cap_new_annual_comb!C:C,C1380,multi_cap_new_annual_comb!E:E,"average",multi_cap_new_annual_comb!F:F,"&gt;0")*SUMIFS(mi_calc!D:D,mi_calc!A:A,VLOOKUP(C1380,mapping!$B$2:$C$18,2,0),mi_calc!B:B,F1380,mi_calc!C:C,"average")/1000</f>
        <v>1.0708228721285526</v>
      </c>
      <c r="I1380">
        <f>SUMIFS(multi_cap_new_annual_comb!G:G,multi_cap_new_annual_comb!A:A,A1380,multi_cap_new_annual_comb!B:B,B1380,multi_cap_new_annual_comb!C:C,C1380,multi_cap_new_annual_comb!E:E,"average",multi_cap_new_annual_comb!G:G,"&gt;0")*SUMIFS(mi_calc!D:D,mi_calc!A:A,VLOOKUP(C1380,mapping!$B$2:$C$18,2,0),mi_calc!B:B,F1380,mi_calc!C:C,"average")/1000</f>
        <v>3.5986960514235576E-2</v>
      </c>
    </row>
    <row r="1381" spans="1:9">
      <c r="A1381">
        <v>2030</v>
      </c>
      <c r="B1381" t="s">
        <v>33</v>
      </c>
      <c r="C1381" t="s">
        <v>9</v>
      </c>
      <c r="D1381" t="str">
        <f>VLOOKUP(C1381,mapping!$B$2:$D$18,3,0)</f>
        <v>Gas</v>
      </c>
      <c r="E1381" t="s">
        <v>74</v>
      </c>
      <c r="F1381" t="s">
        <v>47</v>
      </c>
      <c r="G1381" t="s">
        <v>77</v>
      </c>
      <c r="H1381">
        <f>SUMIFS(multi_cap_new_annual_comb!F:F,multi_cap_new_annual_comb!A:A,A1381,multi_cap_new_annual_comb!B:B,B1381,multi_cap_new_annual_comb!C:C,C1381,multi_cap_new_annual_comb!E:E,"average",multi_cap_new_annual_comb!F:F,"&gt;0")*SUMIFS(mi_calc!D:D,mi_calc!A:A,VLOOKUP(C1381,mapping!$B$2:$C$18,2,0),mi_calc!B:B,F1381,mi_calc!C:C,"average")/1000</f>
        <v>0</v>
      </c>
      <c r="I1381">
        <f>SUMIFS(multi_cap_new_annual_comb!G:G,multi_cap_new_annual_comb!A:A,A1381,multi_cap_new_annual_comb!B:B,B1381,multi_cap_new_annual_comb!C:C,C1381,multi_cap_new_annual_comb!E:E,"average",multi_cap_new_annual_comb!G:G,"&gt;0")*SUMIFS(mi_calc!D:D,mi_calc!A:A,VLOOKUP(C1381,mapping!$B$2:$C$18,2,0),mi_calc!B:B,F1381,mi_calc!C:C,"average")/1000</f>
        <v>0</v>
      </c>
    </row>
    <row r="1382" spans="1:9">
      <c r="A1382">
        <v>2030</v>
      </c>
      <c r="B1382" t="s">
        <v>33</v>
      </c>
      <c r="C1382" t="s">
        <v>9</v>
      </c>
      <c r="D1382" t="str">
        <f>VLOOKUP(C1382,mapping!$B$2:$D$18,3,0)</f>
        <v>Gas</v>
      </c>
      <c r="E1382" t="s">
        <v>74</v>
      </c>
      <c r="F1382" t="s">
        <v>60</v>
      </c>
      <c r="G1382" t="s">
        <v>77</v>
      </c>
      <c r="H1382">
        <f>SUMIFS(multi_cap_new_annual_comb!F:F,multi_cap_new_annual_comb!A:A,A1382,multi_cap_new_annual_comb!B:B,B1382,multi_cap_new_annual_comb!C:C,C1382,multi_cap_new_annual_comb!E:E,"average",multi_cap_new_annual_comb!F:F,"&gt;0")*SUMIFS(mi_calc!D:D,mi_calc!A:A,VLOOKUP(C1382,mapping!$B$2:$C$18,2,0),mi_calc!B:B,F1382,mi_calc!C:C,"average")/1000</f>
        <v>0</v>
      </c>
      <c r="I1382">
        <f>SUMIFS(multi_cap_new_annual_comb!G:G,multi_cap_new_annual_comb!A:A,A1382,multi_cap_new_annual_comb!B:B,B1382,multi_cap_new_annual_comb!C:C,C1382,multi_cap_new_annual_comb!E:E,"average",multi_cap_new_annual_comb!G:G,"&gt;0")*SUMIFS(mi_calc!D:D,mi_calc!A:A,VLOOKUP(C1382,mapping!$B$2:$C$18,2,0),mi_calc!B:B,F1382,mi_calc!C:C,"average")/1000</f>
        <v>0</v>
      </c>
    </row>
    <row r="1383" spans="1:9">
      <c r="A1383">
        <v>2030</v>
      </c>
      <c r="B1383" t="s">
        <v>33</v>
      </c>
      <c r="C1383" t="s">
        <v>9</v>
      </c>
      <c r="D1383" t="str">
        <f>VLOOKUP(C1383,mapping!$B$2:$D$18,3,0)</f>
        <v>Gas</v>
      </c>
      <c r="E1383" t="s">
        <v>74</v>
      </c>
      <c r="F1383" t="s">
        <v>48</v>
      </c>
      <c r="G1383" t="s">
        <v>77</v>
      </c>
      <c r="H1383">
        <f>SUMIFS(multi_cap_new_annual_comb!F:F,multi_cap_new_annual_comb!A:A,A1383,multi_cap_new_annual_comb!B:B,B1383,multi_cap_new_annual_comb!C:C,C1383,multi_cap_new_annual_comb!E:E,"average",multi_cap_new_annual_comb!F:F,"&gt;0")*SUMIFS(mi_calc!D:D,mi_calc!A:A,VLOOKUP(C1383,mapping!$B$2:$C$18,2,0),mi_calc!B:B,F1383,mi_calc!C:C,"average")/1000</f>
        <v>7.138819147523684E-2</v>
      </c>
      <c r="I1383">
        <f>SUMIFS(multi_cap_new_annual_comb!G:G,multi_cap_new_annual_comb!A:A,A1383,multi_cap_new_annual_comb!B:B,B1383,multi_cap_new_annual_comb!C:C,C1383,multi_cap_new_annual_comb!E:E,"average",multi_cap_new_annual_comb!G:G,"&gt;0")*SUMIFS(mi_calc!D:D,mi_calc!A:A,VLOOKUP(C1383,mapping!$B$2:$C$18,2,0),mi_calc!B:B,F1383,mi_calc!C:C,"average")/1000</f>
        <v>2.3991307009490377E-3</v>
      </c>
    </row>
    <row r="1384" spans="1:9">
      <c r="A1384">
        <v>2030</v>
      </c>
      <c r="B1384" t="s">
        <v>33</v>
      </c>
      <c r="C1384" t="s">
        <v>9</v>
      </c>
      <c r="D1384" t="str">
        <f>VLOOKUP(C1384,mapping!$B$2:$D$18,3,0)</f>
        <v>Gas</v>
      </c>
      <c r="E1384" t="s">
        <v>74</v>
      </c>
      <c r="F1384" t="s">
        <v>62</v>
      </c>
      <c r="G1384" t="s">
        <v>77</v>
      </c>
      <c r="H1384">
        <f>SUMIFS(multi_cap_new_annual_comb!F:F,multi_cap_new_annual_comb!A:A,A1384,multi_cap_new_annual_comb!B:B,B1384,multi_cap_new_annual_comb!C:C,C1384,multi_cap_new_annual_comb!E:E,"average",multi_cap_new_annual_comb!F:F,"&gt;0")*SUMIFS(mi_calc!D:D,mi_calc!A:A,VLOOKUP(C1384,mapping!$B$2:$C$18,2,0),mi_calc!B:B,F1384,mi_calc!C:C,"average")/1000</f>
        <v>0</v>
      </c>
      <c r="I1384">
        <f>SUMIFS(multi_cap_new_annual_comb!G:G,multi_cap_new_annual_comb!A:A,A1384,multi_cap_new_annual_comb!B:B,B1384,multi_cap_new_annual_comb!C:C,C1384,multi_cap_new_annual_comb!E:E,"average",multi_cap_new_annual_comb!G:G,"&gt;0")*SUMIFS(mi_calc!D:D,mi_calc!A:A,VLOOKUP(C1384,mapping!$B$2:$C$18,2,0),mi_calc!B:B,F1384,mi_calc!C:C,"average")/1000</f>
        <v>0</v>
      </c>
    </row>
    <row r="1385" spans="1:9">
      <c r="A1385">
        <v>2030</v>
      </c>
      <c r="B1385" t="s">
        <v>33</v>
      </c>
      <c r="C1385" t="s">
        <v>9</v>
      </c>
      <c r="D1385" t="str">
        <f>VLOOKUP(C1385,mapping!$B$2:$D$18,3,0)</f>
        <v>Gas</v>
      </c>
      <c r="E1385" t="s">
        <v>74</v>
      </c>
      <c r="F1385" t="s">
        <v>63</v>
      </c>
      <c r="G1385" t="s">
        <v>77</v>
      </c>
      <c r="H1385">
        <f>SUMIFS(multi_cap_new_annual_comb!F:F,multi_cap_new_annual_comb!A:A,A1385,multi_cap_new_annual_comb!B:B,B1385,multi_cap_new_annual_comb!C:C,C1385,multi_cap_new_annual_comb!E:E,"average",multi_cap_new_annual_comb!F:F,"&gt;0")*SUMIFS(mi_calc!D:D,mi_calc!A:A,VLOOKUP(C1385,mapping!$B$2:$C$18,2,0),mi_calc!B:B,F1385,mi_calc!C:C,"average")/1000</f>
        <v>0</v>
      </c>
      <c r="I1385">
        <f>SUMIFS(multi_cap_new_annual_comb!G:G,multi_cap_new_annual_comb!A:A,A1385,multi_cap_new_annual_comb!B:B,B1385,multi_cap_new_annual_comb!C:C,C1385,multi_cap_new_annual_comb!E:E,"average",multi_cap_new_annual_comb!G:G,"&gt;0")*SUMIFS(mi_calc!D:D,mi_calc!A:A,VLOOKUP(C1385,mapping!$B$2:$C$18,2,0),mi_calc!B:B,F1385,mi_calc!C:C,"average")/1000</f>
        <v>0</v>
      </c>
    </row>
    <row r="1386" spans="1:9">
      <c r="A1386">
        <v>2030</v>
      </c>
      <c r="B1386" t="s">
        <v>33</v>
      </c>
      <c r="C1386" t="s">
        <v>9</v>
      </c>
      <c r="D1386" t="str">
        <f>VLOOKUP(C1386,mapping!$B$2:$D$18,3,0)</f>
        <v>Gas</v>
      </c>
      <c r="E1386" t="s">
        <v>74</v>
      </c>
      <c r="F1386" t="s">
        <v>45</v>
      </c>
      <c r="G1386" t="s">
        <v>77</v>
      </c>
      <c r="H1386">
        <f>SUMIFS(multi_cap_new_annual_comb!F:F,multi_cap_new_annual_comb!A:A,A1386,multi_cap_new_annual_comb!B:B,B1386,multi_cap_new_annual_comb!C:C,C1386,multi_cap_new_annual_comb!E:E,"average",multi_cap_new_annual_comb!F:F,"&gt;0")*SUMIFS(mi_calc!D:D,mi_calc!A:A,VLOOKUP(C1386,mapping!$B$2:$C$18,2,0),mi_calc!B:B,F1386,mi_calc!C:C,"average")/1000</f>
        <v>0</v>
      </c>
      <c r="I1386">
        <f>SUMIFS(multi_cap_new_annual_comb!G:G,multi_cap_new_annual_comb!A:A,A1386,multi_cap_new_annual_comb!B:B,B1386,multi_cap_new_annual_comb!C:C,C1386,multi_cap_new_annual_comb!E:E,"average",multi_cap_new_annual_comb!G:G,"&gt;0")*SUMIFS(mi_calc!D:D,mi_calc!A:A,VLOOKUP(C1386,mapping!$B$2:$C$18,2,0),mi_calc!B:B,F1386,mi_calc!C:C,"average")/1000</f>
        <v>0</v>
      </c>
    </row>
    <row r="1387" spans="1:9">
      <c r="A1387">
        <v>2030</v>
      </c>
      <c r="B1387" t="s">
        <v>33</v>
      </c>
      <c r="C1387" t="s">
        <v>9</v>
      </c>
      <c r="D1387" t="str">
        <f>VLOOKUP(C1387,mapping!$B$2:$D$18,3,0)</f>
        <v>Gas</v>
      </c>
      <c r="E1387" t="s">
        <v>74</v>
      </c>
      <c r="F1387" t="s">
        <v>58</v>
      </c>
      <c r="G1387" t="s">
        <v>77</v>
      </c>
      <c r="H1387">
        <f>SUMIFS(multi_cap_new_annual_comb!F:F,multi_cap_new_annual_comb!A:A,A1387,multi_cap_new_annual_comb!B:B,B1387,multi_cap_new_annual_comb!C:C,C1387,multi_cap_new_annual_comb!E:E,"average",multi_cap_new_annual_comb!F:F,"&gt;0")*SUMIFS(mi_calc!D:D,mi_calc!A:A,VLOOKUP(C1387,mapping!$B$2:$C$18,2,0),mi_calc!B:B,F1387,mi_calc!C:C,"average")/1000</f>
        <v>0</v>
      </c>
      <c r="I1387">
        <f>SUMIFS(multi_cap_new_annual_comb!G:G,multi_cap_new_annual_comb!A:A,A1387,multi_cap_new_annual_comb!B:B,B1387,multi_cap_new_annual_comb!C:C,C1387,multi_cap_new_annual_comb!E:E,"average",multi_cap_new_annual_comb!G:G,"&gt;0")*SUMIFS(mi_calc!D:D,mi_calc!A:A,VLOOKUP(C1387,mapping!$B$2:$C$18,2,0),mi_calc!B:B,F1387,mi_calc!C:C,"average")/1000</f>
        <v>0</v>
      </c>
    </row>
    <row r="1388" spans="1:9">
      <c r="A1388">
        <v>2030</v>
      </c>
      <c r="B1388" t="s">
        <v>33</v>
      </c>
      <c r="C1388" t="s">
        <v>9</v>
      </c>
      <c r="D1388" t="str">
        <f>VLOOKUP(C1388,mapping!$B$2:$D$18,3,0)</f>
        <v>Gas</v>
      </c>
      <c r="E1388" t="s">
        <v>74</v>
      </c>
      <c r="F1388" t="s">
        <v>53</v>
      </c>
      <c r="G1388" t="s">
        <v>77</v>
      </c>
      <c r="H1388">
        <f>SUMIFS(multi_cap_new_annual_comb!F:F,multi_cap_new_annual_comb!A:A,A1388,multi_cap_new_annual_comb!B:B,B1388,multi_cap_new_annual_comb!C:C,C1388,multi_cap_new_annual_comb!E:E,"average",multi_cap_new_annual_comb!F:F,"&gt;0")*SUMIFS(mi_calc!D:D,mi_calc!A:A,VLOOKUP(C1388,mapping!$B$2:$C$18,2,0),mi_calc!B:B,F1388,mi_calc!C:C,"average")/1000</f>
        <v>303.37519715200648</v>
      </c>
      <c r="I1388">
        <f>SUMIFS(multi_cap_new_annual_comb!G:G,multi_cap_new_annual_comb!A:A,A1388,multi_cap_new_annual_comb!B:B,B1388,multi_cap_new_annual_comb!C:C,C1388,multi_cap_new_annual_comb!E:E,"average",multi_cap_new_annual_comb!G:G,"&gt;0")*SUMIFS(mi_calc!D:D,mi_calc!A:A,VLOOKUP(C1388,mapping!$B$2:$C$18,2,0),mi_calc!B:B,F1388,mi_calc!C:C,"average")/1000</f>
        <v>10.19547819258481</v>
      </c>
    </row>
    <row r="1389" spans="1:9">
      <c r="A1389">
        <v>2030</v>
      </c>
      <c r="B1389" t="s">
        <v>33</v>
      </c>
      <c r="C1389" t="s">
        <v>9</v>
      </c>
      <c r="D1389" t="str">
        <f>VLOOKUP(C1389,mapping!$B$2:$D$18,3,0)</f>
        <v>Gas</v>
      </c>
      <c r="E1389" t="s">
        <v>74</v>
      </c>
      <c r="F1389" t="s">
        <v>64</v>
      </c>
      <c r="G1389" t="s">
        <v>77</v>
      </c>
      <c r="H1389">
        <f>SUMIFS(multi_cap_new_annual_comb!F:F,multi_cap_new_annual_comb!A:A,A1389,multi_cap_new_annual_comb!B:B,B1389,multi_cap_new_annual_comb!C:C,C1389,multi_cap_new_annual_comb!E:E,"average",multi_cap_new_annual_comb!F:F,"&gt;0")*SUMIFS(mi_calc!D:D,mi_calc!A:A,VLOOKUP(C1389,mapping!$B$2:$C$18,2,0),mi_calc!B:B,F1389,mi_calc!C:C,"average")/1000</f>
        <v>0</v>
      </c>
      <c r="I1389">
        <f>SUMIFS(multi_cap_new_annual_comb!G:G,multi_cap_new_annual_comb!A:A,A1389,multi_cap_new_annual_comb!B:B,B1389,multi_cap_new_annual_comb!C:C,C1389,multi_cap_new_annual_comb!E:E,"average",multi_cap_new_annual_comb!G:G,"&gt;0")*SUMIFS(mi_calc!D:D,mi_calc!A:A,VLOOKUP(C1389,mapping!$B$2:$C$18,2,0),mi_calc!B:B,F1389,mi_calc!C:C,"average")/1000</f>
        <v>0</v>
      </c>
    </row>
    <row r="1390" spans="1:9">
      <c r="A1390">
        <v>2030</v>
      </c>
      <c r="B1390" t="s">
        <v>33</v>
      </c>
      <c r="C1390" t="s">
        <v>9</v>
      </c>
      <c r="D1390" t="str">
        <f>VLOOKUP(C1390,mapping!$B$2:$D$18,3,0)</f>
        <v>Gas</v>
      </c>
      <c r="E1390" t="s">
        <v>74</v>
      </c>
      <c r="F1390" t="s">
        <v>49</v>
      </c>
      <c r="G1390" t="s">
        <v>77</v>
      </c>
      <c r="H1390">
        <f>SUMIFS(multi_cap_new_annual_comb!F:F,multi_cap_new_annual_comb!A:A,A1390,multi_cap_new_annual_comb!B:B,B1390,multi_cap_new_annual_comb!C:C,C1390,multi_cap_new_annual_comb!E:E,"average",multi_cap_new_annual_comb!F:F,"&gt;0")*SUMIFS(mi_calc!D:D,mi_calc!A:A,VLOOKUP(C1390,mapping!$B$2:$C$18,2,0),mi_calc!B:B,F1390,mi_calc!C:C,"average")/1000</f>
        <v>0</v>
      </c>
      <c r="I1390">
        <f>SUMIFS(multi_cap_new_annual_comb!G:G,multi_cap_new_annual_comb!A:A,A1390,multi_cap_new_annual_comb!B:B,B1390,multi_cap_new_annual_comb!C:C,C1390,multi_cap_new_annual_comb!E:E,"average",multi_cap_new_annual_comb!G:G,"&gt;0")*SUMIFS(mi_calc!D:D,mi_calc!A:A,VLOOKUP(C1390,mapping!$B$2:$C$18,2,0),mi_calc!B:B,F1390,mi_calc!C:C,"average")/1000</f>
        <v>0</v>
      </c>
    </row>
    <row r="1391" spans="1:9">
      <c r="A1391">
        <v>2030</v>
      </c>
      <c r="B1391" t="s">
        <v>33</v>
      </c>
      <c r="C1391" t="s">
        <v>9</v>
      </c>
      <c r="D1391" t="str">
        <f>VLOOKUP(C1391,mapping!$B$2:$D$18,3,0)</f>
        <v>Gas</v>
      </c>
      <c r="E1391" t="s">
        <v>74</v>
      </c>
      <c r="F1391" t="s">
        <v>65</v>
      </c>
      <c r="G1391" t="s">
        <v>77</v>
      </c>
      <c r="H1391">
        <f>SUMIFS(multi_cap_new_annual_comb!F:F,multi_cap_new_annual_comb!A:A,A1391,multi_cap_new_annual_comb!B:B,B1391,multi_cap_new_annual_comb!C:C,C1391,multi_cap_new_annual_comb!E:E,"average",multi_cap_new_annual_comb!F:F,"&gt;0")*SUMIFS(mi_calc!D:D,mi_calc!A:A,VLOOKUP(C1391,mapping!$B$2:$C$18,2,0),mi_calc!B:B,F1391,mi_calc!C:C,"average")/1000</f>
        <v>0</v>
      </c>
      <c r="I1391">
        <f>SUMIFS(multi_cap_new_annual_comb!G:G,multi_cap_new_annual_comb!A:A,A1391,multi_cap_new_annual_comb!B:B,B1391,multi_cap_new_annual_comb!C:C,C1391,multi_cap_new_annual_comb!E:E,"average",multi_cap_new_annual_comb!G:G,"&gt;0")*SUMIFS(mi_calc!D:D,mi_calc!A:A,VLOOKUP(C1391,mapping!$B$2:$C$18,2,0),mi_calc!B:B,F1391,mi_calc!C:C,"average")/1000</f>
        <v>0</v>
      </c>
    </row>
    <row r="1392" spans="1:9">
      <c r="A1392">
        <v>2030</v>
      </c>
      <c r="B1392" t="s">
        <v>33</v>
      </c>
      <c r="C1392" t="s">
        <v>9</v>
      </c>
      <c r="D1392" t="str">
        <f>VLOOKUP(C1392,mapping!$B$2:$D$18,3,0)</f>
        <v>Gas</v>
      </c>
      <c r="E1392" t="s">
        <v>74</v>
      </c>
      <c r="F1392" t="s">
        <v>68</v>
      </c>
      <c r="G1392" t="s">
        <v>77</v>
      </c>
      <c r="H1392">
        <f>SUMIFS(multi_cap_new_annual_comb!F:F,multi_cap_new_annual_comb!A:A,A1392,multi_cap_new_annual_comb!B:B,B1392,multi_cap_new_annual_comb!C:C,C1392,multi_cap_new_annual_comb!E:E,"average",multi_cap_new_annual_comb!F:F,"&gt;0")*SUMIFS(mi_calc!D:D,mi_calc!A:A,VLOOKUP(C1392,mapping!$B$2:$C$18,2,0),mi_calc!B:B,F1392,mi_calc!C:C,"average")/1000</f>
        <v>0</v>
      </c>
      <c r="I1392">
        <f>SUMIFS(multi_cap_new_annual_comb!G:G,multi_cap_new_annual_comb!A:A,A1392,multi_cap_new_annual_comb!B:B,B1392,multi_cap_new_annual_comb!C:C,C1392,multi_cap_new_annual_comb!E:E,"average",multi_cap_new_annual_comb!G:G,"&gt;0")*SUMIFS(mi_calc!D:D,mi_calc!A:A,VLOOKUP(C1392,mapping!$B$2:$C$18,2,0),mi_calc!B:B,F1392,mi_calc!C:C,"average")/1000</f>
        <v>0</v>
      </c>
    </row>
    <row r="1393" spans="1:9">
      <c r="A1393">
        <v>2030</v>
      </c>
      <c r="B1393" t="s">
        <v>33</v>
      </c>
      <c r="C1393" t="s">
        <v>9</v>
      </c>
      <c r="D1393" t="str">
        <f>VLOOKUP(C1393,mapping!$B$2:$D$18,3,0)</f>
        <v>Gas</v>
      </c>
      <c r="E1393" t="s">
        <v>74</v>
      </c>
      <c r="F1393" t="s">
        <v>57</v>
      </c>
      <c r="G1393" t="s">
        <v>77</v>
      </c>
      <c r="H1393">
        <f>SUMIFS(multi_cap_new_annual_comb!F:F,multi_cap_new_annual_comb!A:A,A1393,multi_cap_new_annual_comb!B:B,B1393,multi_cap_new_annual_comb!C:C,C1393,multi_cap_new_annual_comb!E:E,"average",multi_cap_new_annual_comb!F:F,"&gt;0")*SUMIFS(mi_calc!D:D,mi_calc!A:A,VLOOKUP(C1393,mapping!$B$2:$C$18,2,0),mi_calc!B:B,F1393,mi_calc!C:C,"average")/1000</f>
        <v>0</v>
      </c>
      <c r="I1393">
        <f>SUMIFS(multi_cap_new_annual_comb!G:G,multi_cap_new_annual_comb!A:A,A1393,multi_cap_new_annual_comb!B:B,B1393,multi_cap_new_annual_comb!C:C,C1393,multi_cap_new_annual_comb!E:E,"average",multi_cap_new_annual_comb!G:G,"&gt;0")*SUMIFS(mi_calc!D:D,mi_calc!A:A,VLOOKUP(C1393,mapping!$B$2:$C$18,2,0),mi_calc!B:B,F1393,mi_calc!C:C,"average")/1000</f>
        <v>0</v>
      </c>
    </row>
    <row r="1394" spans="1:9">
      <c r="A1394">
        <v>2035</v>
      </c>
      <c r="B1394" t="s">
        <v>21</v>
      </c>
      <c r="C1394" t="s">
        <v>9</v>
      </c>
      <c r="D1394" t="str">
        <f>VLOOKUP(C1394,mapping!$B$2:$D$18,3,0)</f>
        <v>Gas</v>
      </c>
      <c r="E1394" t="s">
        <v>74</v>
      </c>
      <c r="F1394" t="s">
        <v>51</v>
      </c>
      <c r="G1394" t="s">
        <v>77</v>
      </c>
      <c r="H1394">
        <f>SUMIFS(multi_cap_new_annual_comb!F:F,multi_cap_new_annual_comb!A:A,A1394,multi_cap_new_annual_comb!B:B,B1394,multi_cap_new_annual_comb!C:C,C1394,multi_cap_new_annual_comb!E:E,"average",multi_cap_new_annual_comb!F:F,"&gt;0")*SUMIFS(mi_calc!D:D,mi_calc!A:A,VLOOKUP(C1394,mapping!$B$2:$C$18,2,0),mi_calc!B:B,F1394,mi_calc!C:C,"average")/1000</f>
        <v>0.71571281405425857</v>
      </c>
      <c r="I1394">
        <f>SUMIFS(multi_cap_new_annual_comb!G:G,multi_cap_new_annual_comb!A:A,A1394,multi_cap_new_annual_comb!B:B,B1394,multi_cap_new_annual_comb!C:C,C1394,multi_cap_new_annual_comb!E:E,"average",multi_cap_new_annual_comb!G:G,"&gt;0")*SUMIFS(mi_calc!D:D,mi_calc!A:A,VLOOKUP(C1394,mapping!$B$2:$C$18,2,0),mi_calc!B:B,F1394,mi_calc!C:C,"average")/1000</f>
        <v>0.71571281405425857</v>
      </c>
    </row>
    <row r="1395" spans="1:9">
      <c r="A1395">
        <v>2035</v>
      </c>
      <c r="B1395" t="s">
        <v>21</v>
      </c>
      <c r="C1395" t="s">
        <v>9</v>
      </c>
      <c r="D1395" t="str">
        <f>VLOOKUP(C1395,mapping!$B$2:$D$18,3,0)</f>
        <v>Gas</v>
      </c>
      <c r="E1395" t="s">
        <v>74</v>
      </c>
      <c r="F1395" t="s">
        <v>66</v>
      </c>
      <c r="G1395" t="s">
        <v>77</v>
      </c>
      <c r="H1395">
        <f>SUMIFS(multi_cap_new_annual_comb!F:F,multi_cap_new_annual_comb!A:A,A1395,multi_cap_new_annual_comb!B:B,B1395,multi_cap_new_annual_comb!C:C,C1395,multi_cap_new_annual_comb!E:E,"average",multi_cap_new_annual_comb!F:F,"&gt;0")*SUMIFS(mi_calc!D:D,mi_calc!A:A,VLOOKUP(C1395,mapping!$B$2:$C$18,2,0),mi_calc!B:B,F1395,mi_calc!C:C,"average")/1000</f>
        <v>0</v>
      </c>
      <c r="I1395">
        <f>SUMIFS(multi_cap_new_annual_comb!G:G,multi_cap_new_annual_comb!A:A,A1395,multi_cap_new_annual_comb!B:B,B1395,multi_cap_new_annual_comb!C:C,C1395,multi_cap_new_annual_comb!E:E,"average",multi_cap_new_annual_comb!G:G,"&gt;0")*SUMIFS(mi_calc!D:D,mi_calc!A:A,VLOOKUP(C1395,mapping!$B$2:$C$18,2,0),mi_calc!B:B,F1395,mi_calc!C:C,"average")/1000</f>
        <v>0</v>
      </c>
    </row>
    <row r="1396" spans="1:9">
      <c r="A1396">
        <v>2035</v>
      </c>
      <c r="B1396" t="s">
        <v>21</v>
      </c>
      <c r="C1396" t="s">
        <v>9</v>
      </c>
      <c r="D1396" t="str">
        <f>VLOOKUP(C1396,mapping!$B$2:$D$18,3,0)</f>
        <v>Gas</v>
      </c>
      <c r="E1396" t="s">
        <v>74</v>
      </c>
      <c r="F1396" t="s">
        <v>54</v>
      </c>
      <c r="G1396" t="s">
        <v>77</v>
      </c>
      <c r="H1396">
        <f>SUMIFS(multi_cap_new_annual_comb!F:F,multi_cap_new_annual_comb!A:A,A1396,multi_cap_new_annual_comb!B:B,B1396,multi_cap_new_annual_comb!C:C,C1396,multi_cap_new_annual_comb!E:E,"average",multi_cap_new_annual_comb!F:F,"&gt;0")*SUMIFS(mi_calc!D:D,mi_calc!A:A,VLOOKUP(C1396,mapping!$B$2:$C$18,2,0),mi_calc!B:B,F1396,mi_calc!C:C,"average")/1000</f>
        <v>36.670387073081855</v>
      </c>
      <c r="I1396">
        <f>SUMIFS(multi_cap_new_annual_comb!G:G,multi_cap_new_annual_comb!A:A,A1396,multi_cap_new_annual_comb!B:B,B1396,multi_cap_new_annual_comb!C:C,C1396,multi_cap_new_annual_comb!E:E,"average",multi_cap_new_annual_comb!G:G,"&gt;0")*SUMIFS(mi_calc!D:D,mi_calc!A:A,VLOOKUP(C1396,mapping!$B$2:$C$18,2,0),mi_calc!B:B,F1396,mi_calc!C:C,"average")/1000</f>
        <v>36.670387073081855</v>
      </c>
    </row>
    <row r="1397" spans="1:9">
      <c r="A1397">
        <v>2035</v>
      </c>
      <c r="B1397" t="s">
        <v>21</v>
      </c>
      <c r="C1397" t="s">
        <v>9</v>
      </c>
      <c r="D1397" t="str">
        <f>VLOOKUP(C1397,mapping!$B$2:$D$18,3,0)</f>
        <v>Gas</v>
      </c>
      <c r="E1397" t="s">
        <v>74</v>
      </c>
      <c r="F1397" t="s">
        <v>46</v>
      </c>
      <c r="G1397" t="s">
        <v>77</v>
      </c>
      <c r="H1397">
        <f>SUMIFS(multi_cap_new_annual_comb!F:F,multi_cap_new_annual_comb!A:A,A1397,multi_cap_new_annual_comb!B:B,B1397,multi_cap_new_annual_comb!C:C,C1397,multi_cap_new_annual_comb!E:E,"average",multi_cap_new_annual_comb!F:F,"&gt;0")*SUMIFS(mi_calc!D:D,mi_calc!A:A,VLOOKUP(C1397,mapping!$B$2:$C$18,2,0),mi_calc!B:B,F1397,mi_calc!C:C,"average")/1000</f>
        <v>0</v>
      </c>
      <c r="I1397">
        <f>SUMIFS(multi_cap_new_annual_comb!G:G,multi_cap_new_annual_comb!A:A,A1397,multi_cap_new_annual_comb!B:B,B1397,multi_cap_new_annual_comb!C:C,C1397,multi_cap_new_annual_comb!E:E,"average",multi_cap_new_annual_comb!G:G,"&gt;0")*SUMIFS(mi_calc!D:D,mi_calc!A:A,VLOOKUP(C1397,mapping!$B$2:$C$18,2,0),mi_calc!B:B,F1397,mi_calc!C:C,"average")/1000</f>
        <v>0</v>
      </c>
    </row>
    <row r="1398" spans="1:9">
      <c r="A1398">
        <v>2035</v>
      </c>
      <c r="B1398" t="s">
        <v>21</v>
      </c>
      <c r="C1398" t="s">
        <v>9</v>
      </c>
      <c r="D1398" t="str">
        <f>VLOOKUP(C1398,mapping!$B$2:$D$18,3,0)</f>
        <v>Gas</v>
      </c>
      <c r="E1398" t="s">
        <v>74</v>
      </c>
      <c r="F1398" t="s">
        <v>50</v>
      </c>
      <c r="G1398" t="s">
        <v>77</v>
      </c>
      <c r="H1398">
        <f>SUMIFS(multi_cap_new_annual_comb!F:F,multi_cap_new_annual_comb!A:A,A1398,multi_cap_new_annual_comb!B:B,B1398,multi_cap_new_annual_comb!C:C,C1398,multi_cap_new_annual_comb!E:E,"average",multi_cap_new_annual_comb!F:F,"&gt;0")*SUMIFS(mi_calc!D:D,mi_calc!A:A,VLOOKUP(C1398,mapping!$B$2:$C$18,2,0),mi_calc!B:B,F1398,mi_calc!C:C,"average")/1000</f>
        <v>1.6185993709545043</v>
      </c>
      <c r="I1398">
        <f>SUMIFS(multi_cap_new_annual_comb!G:G,multi_cap_new_annual_comb!A:A,A1398,multi_cap_new_annual_comb!B:B,B1398,multi_cap_new_annual_comb!C:C,C1398,multi_cap_new_annual_comb!E:E,"average",multi_cap_new_annual_comb!G:G,"&gt;0")*SUMIFS(mi_calc!D:D,mi_calc!A:A,VLOOKUP(C1398,mapping!$B$2:$C$18,2,0),mi_calc!B:B,F1398,mi_calc!C:C,"average")/1000</f>
        <v>1.6185993709545043</v>
      </c>
    </row>
    <row r="1399" spans="1:9">
      <c r="A1399">
        <v>2035</v>
      </c>
      <c r="B1399" t="s">
        <v>21</v>
      </c>
      <c r="C1399" t="s">
        <v>9</v>
      </c>
      <c r="D1399" t="str">
        <f>VLOOKUP(C1399,mapping!$B$2:$D$18,3,0)</f>
        <v>Gas</v>
      </c>
      <c r="E1399" t="s">
        <v>74</v>
      </c>
      <c r="F1399" t="s">
        <v>61</v>
      </c>
      <c r="G1399" t="s">
        <v>77</v>
      </c>
      <c r="H1399">
        <f>SUMIFS(multi_cap_new_annual_comb!F:F,multi_cap_new_annual_comb!A:A,A1399,multi_cap_new_annual_comb!B:B,B1399,multi_cap_new_annual_comb!C:C,C1399,multi_cap_new_annual_comb!E:E,"average",multi_cap_new_annual_comb!F:F,"&gt;0")*SUMIFS(mi_calc!D:D,mi_calc!A:A,VLOOKUP(C1399,mapping!$B$2:$C$18,2,0),mi_calc!B:B,F1399,mi_calc!C:C,"average")/1000</f>
        <v>0</v>
      </c>
      <c r="I1399">
        <f>SUMIFS(multi_cap_new_annual_comb!G:G,multi_cap_new_annual_comb!A:A,A1399,multi_cap_new_annual_comb!B:B,B1399,multi_cap_new_annual_comb!C:C,C1399,multi_cap_new_annual_comb!E:E,"average",multi_cap_new_annual_comb!G:G,"&gt;0")*SUMIFS(mi_calc!D:D,mi_calc!A:A,VLOOKUP(C1399,mapping!$B$2:$C$18,2,0),mi_calc!B:B,F1399,mi_calc!C:C,"average")/1000</f>
        <v>0</v>
      </c>
    </row>
    <row r="1400" spans="1:9">
      <c r="A1400">
        <v>2035</v>
      </c>
      <c r="B1400" t="s">
        <v>21</v>
      </c>
      <c r="C1400" t="s">
        <v>9</v>
      </c>
      <c r="D1400" t="str">
        <f>VLOOKUP(C1400,mapping!$B$2:$D$18,3,0)</f>
        <v>Gas</v>
      </c>
      <c r="E1400" t="s">
        <v>74</v>
      </c>
      <c r="F1400" t="s">
        <v>67</v>
      </c>
      <c r="G1400" t="s">
        <v>77</v>
      </c>
      <c r="H1400">
        <f>SUMIFS(multi_cap_new_annual_comb!F:F,multi_cap_new_annual_comb!A:A,A1400,multi_cap_new_annual_comb!B:B,B1400,multi_cap_new_annual_comb!C:C,C1400,multi_cap_new_annual_comb!E:E,"average",multi_cap_new_annual_comb!F:F,"&gt;0")*SUMIFS(mi_calc!D:D,mi_calc!A:A,VLOOKUP(C1400,mapping!$B$2:$C$18,2,0),mi_calc!B:B,F1400,mi_calc!C:C,"average")/1000</f>
        <v>0</v>
      </c>
      <c r="I1400">
        <f>SUMIFS(multi_cap_new_annual_comb!G:G,multi_cap_new_annual_comb!A:A,A1400,multi_cap_new_annual_comb!B:B,B1400,multi_cap_new_annual_comb!C:C,C1400,multi_cap_new_annual_comb!E:E,"average",multi_cap_new_annual_comb!G:G,"&gt;0")*SUMIFS(mi_calc!D:D,mi_calc!A:A,VLOOKUP(C1400,mapping!$B$2:$C$18,2,0),mi_calc!B:B,F1400,mi_calc!C:C,"average")/1000</f>
        <v>0</v>
      </c>
    </row>
    <row r="1401" spans="1:9">
      <c r="A1401">
        <v>2035</v>
      </c>
      <c r="B1401" t="s">
        <v>21</v>
      </c>
      <c r="C1401" t="s">
        <v>9</v>
      </c>
      <c r="D1401" t="str">
        <f>VLOOKUP(C1401,mapping!$B$2:$D$18,3,0)</f>
        <v>Gas</v>
      </c>
      <c r="E1401" t="s">
        <v>74</v>
      </c>
      <c r="F1401" t="s">
        <v>52</v>
      </c>
      <c r="G1401" t="s">
        <v>77</v>
      </c>
      <c r="H1401">
        <f>SUMIFS(multi_cap_new_annual_comb!F:F,multi_cap_new_annual_comb!A:A,A1401,multi_cap_new_annual_comb!B:B,B1401,multi_cap_new_annual_comb!C:C,C1401,multi_cap_new_annual_comb!E:E,"average",multi_cap_new_annual_comb!F:F,"&gt;0")*SUMIFS(mi_calc!D:D,mi_calc!A:A,VLOOKUP(C1401,mapping!$B$2:$C$18,2,0),mi_calc!B:B,F1401,mi_calc!C:C,"average")/1000</f>
        <v>0</v>
      </c>
      <c r="I1401">
        <f>SUMIFS(multi_cap_new_annual_comb!G:G,multi_cap_new_annual_comb!A:A,A1401,multi_cap_new_annual_comb!B:B,B1401,multi_cap_new_annual_comb!C:C,C1401,multi_cap_new_annual_comb!E:E,"average",multi_cap_new_annual_comb!G:G,"&gt;0")*SUMIFS(mi_calc!D:D,mi_calc!A:A,VLOOKUP(C1401,mapping!$B$2:$C$18,2,0),mi_calc!B:B,F1401,mi_calc!C:C,"average")/1000</f>
        <v>0</v>
      </c>
    </row>
    <row r="1402" spans="1:9">
      <c r="A1402">
        <v>2035</v>
      </c>
      <c r="B1402" t="s">
        <v>21</v>
      </c>
      <c r="C1402" t="s">
        <v>9</v>
      </c>
      <c r="D1402" t="str">
        <f>VLOOKUP(C1402,mapping!$B$2:$D$18,3,0)</f>
        <v>Gas</v>
      </c>
      <c r="E1402" t="s">
        <v>74</v>
      </c>
      <c r="F1402" t="s">
        <v>56</v>
      </c>
      <c r="G1402" t="s">
        <v>77</v>
      </c>
      <c r="H1402">
        <f>SUMIFS(multi_cap_new_annual_comb!F:F,multi_cap_new_annual_comb!A:A,A1402,multi_cap_new_annual_comb!B:B,B1402,multi_cap_new_annual_comb!C:C,C1402,multi_cap_new_annual_comb!E:E,"average",multi_cap_new_annual_comb!F:F,"&gt;0")*SUMIFS(mi_calc!D:D,mi_calc!A:A,VLOOKUP(C1402,mapping!$B$2:$C$18,2,0),mi_calc!B:B,F1402,mi_calc!C:C,"average")/1000</f>
        <v>0</v>
      </c>
      <c r="I1402">
        <f>SUMIFS(multi_cap_new_annual_comb!G:G,multi_cap_new_annual_comb!A:A,A1402,multi_cap_new_annual_comb!B:B,B1402,multi_cap_new_annual_comb!C:C,C1402,multi_cap_new_annual_comb!E:E,"average",multi_cap_new_annual_comb!G:G,"&gt;0")*SUMIFS(mi_calc!D:D,mi_calc!A:A,VLOOKUP(C1402,mapping!$B$2:$C$18,2,0),mi_calc!B:B,F1402,mi_calc!C:C,"average")/1000</f>
        <v>0</v>
      </c>
    </row>
    <row r="1403" spans="1:9">
      <c r="A1403">
        <v>2035</v>
      </c>
      <c r="B1403" t="s">
        <v>21</v>
      </c>
      <c r="C1403" t="s">
        <v>9</v>
      </c>
      <c r="D1403" t="str">
        <f>VLOOKUP(C1403,mapping!$B$2:$D$18,3,0)</f>
        <v>Gas</v>
      </c>
      <c r="E1403" t="s">
        <v>74</v>
      </c>
      <c r="F1403" t="s">
        <v>59</v>
      </c>
      <c r="G1403" t="s">
        <v>77</v>
      </c>
      <c r="H1403">
        <f>SUMIFS(multi_cap_new_annual_comb!F:F,multi_cap_new_annual_comb!A:A,A1403,multi_cap_new_annual_comb!B:B,B1403,multi_cap_new_annual_comb!C:C,C1403,multi_cap_new_annual_comb!E:E,"average",multi_cap_new_annual_comb!F:F,"&gt;0")*SUMIFS(mi_calc!D:D,mi_calc!A:A,VLOOKUP(C1403,mapping!$B$2:$C$18,2,0),mi_calc!B:B,F1403,mi_calc!C:C,"average")/1000</f>
        <v>0</v>
      </c>
      <c r="I1403">
        <f>SUMIFS(multi_cap_new_annual_comb!G:G,multi_cap_new_annual_comb!A:A,A1403,multi_cap_new_annual_comb!B:B,B1403,multi_cap_new_annual_comb!C:C,C1403,multi_cap_new_annual_comb!E:E,"average",multi_cap_new_annual_comb!G:G,"&gt;0")*SUMIFS(mi_calc!D:D,mi_calc!A:A,VLOOKUP(C1403,mapping!$B$2:$C$18,2,0),mi_calc!B:B,F1403,mi_calc!C:C,"average")/1000</f>
        <v>0</v>
      </c>
    </row>
    <row r="1404" spans="1:9">
      <c r="A1404">
        <v>2035</v>
      </c>
      <c r="B1404" t="s">
        <v>21</v>
      </c>
      <c r="C1404" t="s">
        <v>9</v>
      </c>
      <c r="D1404" t="str">
        <f>VLOOKUP(C1404,mapping!$B$2:$D$18,3,0)</f>
        <v>Gas</v>
      </c>
      <c r="E1404" t="s">
        <v>74</v>
      </c>
      <c r="F1404" t="s">
        <v>55</v>
      </c>
      <c r="G1404" t="s">
        <v>77</v>
      </c>
      <c r="H1404">
        <f>SUMIFS(multi_cap_new_annual_comb!F:F,multi_cap_new_annual_comb!A:A,A1404,multi_cap_new_annual_comb!B:B,B1404,multi_cap_new_annual_comb!C:C,C1404,multi_cap_new_annual_comb!E:E,"average",multi_cap_new_annual_comb!F:F,"&gt;0")*SUMIFS(mi_calc!D:D,mi_calc!A:A,VLOOKUP(C1404,mapping!$B$2:$C$18,2,0),mi_calc!B:B,F1404,mi_calc!C:C,"average")/1000</f>
        <v>0.47824128128049542</v>
      </c>
      <c r="I1404">
        <f>SUMIFS(multi_cap_new_annual_comb!G:G,multi_cap_new_annual_comb!A:A,A1404,multi_cap_new_annual_comb!B:B,B1404,multi_cap_new_annual_comb!C:C,C1404,multi_cap_new_annual_comb!E:E,"average",multi_cap_new_annual_comb!G:G,"&gt;0")*SUMIFS(mi_calc!D:D,mi_calc!A:A,VLOOKUP(C1404,mapping!$B$2:$C$18,2,0),mi_calc!B:B,F1404,mi_calc!C:C,"average")/1000</f>
        <v>0.47824128128049542</v>
      </c>
    </row>
    <row r="1405" spans="1:9">
      <c r="A1405">
        <v>2035</v>
      </c>
      <c r="B1405" t="s">
        <v>21</v>
      </c>
      <c r="C1405" t="s">
        <v>9</v>
      </c>
      <c r="D1405" t="str">
        <f>VLOOKUP(C1405,mapping!$B$2:$D$18,3,0)</f>
        <v>Gas</v>
      </c>
      <c r="E1405" t="s">
        <v>74</v>
      </c>
      <c r="F1405" t="s">
        <v>47</v>
      </c>
      <c r="G1405" t="s">
        <v>77</v>
      </c>
      <c r="H1405">
        <f>SUMIFS(multi_cap_new_annual_comb!F:F,multi_cap_new_annual_comb!A:A,A1405,multi_cap_new_annual_comb!B:B,B1405,multi_cap_new_annual_comb!C:C,C1405,multi_cap_new_annual_comb!E:E,"average",multi_cap_new_annual_comb!F:F,"&gt;0")*SUMIFS(mi_calc!D:D,mi_calc!A:A,VLOOKUP(C1405,mapping!$B$2:$C$18,2,0),mi_calc!B:B,F1405,mi_calc!C:C,"average")/1000</f>
        <v>0</v>
      </c>
      <c r="I1405">
        <f>SUMIFS(multi_cap_new_annual_comb!G:G,multi_cap_new_annual_comb!A:A,A1405,multi_cap_new_annual_comb!B:B,B1405,multi_cap_new_annual_comb!C:C,C1405,multi_cap_new_annual_comb!E:E,"average",multi_cap_new_annual_comb!G:G,"&gt;0")*SUMIFS(mi_calc!D:D,mi_calc!A:A,VLOOKUP(C1405,mapping!$B$2:$C$18,2,0),mi_calc!B:B,F1405,mi_calc!C:C,"average")/1000</f>
        <v>0</v>
      </c>
    </row>
    <row r="1406" spans="1:9">
      <c r="A1406">
        <v>2035</v>
      </c>
      <c r="B1406" t="s">
        <v>21</v>
      </c>
      <c r="C1406" t="s">
        <v>9</v>
      </c>
      <c r="D1406" t="str">
        <f>VLOOKUP(C1406,mapping!$B$2:$D$18,3,0)</f>
        <v>Gas</v>
      </c>
      <c r="E1406" t="s">
        <v>74</v>
      </c>
      <c r="F1406" t="s">
        <v>60</v>
      </c>
      <c r="G1406" t="s">
        <v>77</v>
      </c>
      <c r="H1406">
        <f>SUMIFS(multi_cap_new_annual_comb!F:F,multi_cap_new_annual_comb!A:A,A1406,multi_cap_new_annual_comb!B:B,B1406,multi_cap_new_annual_comb!C:C,C1406,multi_cap_new_annual_comb!E:E,"average",multi_cap_new_annual_comb!F:F,"&gt;0")*SUMIFS(mi_calc!D:D,mi_calc!A:A,VLOOKUP(C1406,mapping!$B$2:$C$18,2,0),mi_calc!B:B,F1406,mi_calc!C:C,"average")/1000</f>
        <v>0</v>
      </c>
      <c r="I1406">
        <f>SUMIFS(multi_cap_new_annual_comb!G:G,multi_cap_new_annual_comb!A:A,A1406,multi_cap_new_annual_comb!B:B,B1406,multi_cap_new_annual_comb!C:C,C1406,multi_cap_new_annual_comb!E:E,"average",multi_cap_new_annual_comb!G:G,"&gt;0")*SUMIFS(mi_calc!D:D,mi_calc!A:A,VLOOKUP(C1406,mapping!$B$2:$C$18,2,0),mi_calc!B:B,F1406,mi_calc!C:C,"average")/1000</f>
        <v>0</v>
      </c>
    </row>
    <row r="1407" spans="1:9">
      <c r="A1407">
        <v>2035</v>
      </c>
      <c r="B1407" t="s">
        <v>21</v>
      </c>
      <c r="C1407" t="s">
        <v>9</v>
      </c>
      <c r="D1407" t="str">
        <f>VLOOKUP(C1407,mapping!$B$2:$D$18,3,0)</f>
        <v>Gas</v>
      </c>
      <c r="E1407" t="s">
        <v>74</v>
      </c>
      <c r="F1407" t="s">
        <v>48</v>
      </c>
      <c r="G1407" t="s">
        <v>77</v>
      </c>
      <c r="H1407">
        <f>SUMIFS(multi_cap_new_annual_comb!F:F,multi_cap_new_annual_comb!A:A,A1407,multi_cap_new_annual_comb!B:B,B1407,multi_cap_new_annual_comb!C:C,C1407,multi_cap_new_annual_comb!E:E,"average",multi_cap_new_annual_comb!F:F,"&gt;0")*SUMIFS(mi_calc!D:D,mi_calc!A:A,VLOOKUP(C1407,mapping!$B$2:$C$18,2,0),mi_calc!B:B,F1407,mi_calc!C:C,"average")/1000</f>
        <v>3.188275208536636E-2</v>
      </c>
      <c r="I1407">
        <f>SUMIFS(multi_cap_new_annual_comb!G:G,multi_cap_new_annual_comb!A:A,A1407,multi_cap_new_annual_comb!B:B,B1407,multi_cap_new_annual_comb!C:C,C1407,multi_cap_new_annual_comb!E:E,"average",multi_cap_new_annual_comb!G:G,"&gt;0")*SUMIFS(mi_calc!D:D,mi_calc!A:A,VLOOKUP(C1407,mapping!$B$2:$C$18,2,0),mi_calc!B:B,F1407,mi_calc!C:C,"average")/1000</f>
        <v>3.188275208536636E-2</v>
      </c>
    </row>
    <row r="1408" spans="1:9">
      <c r="A1408">
        <v>2035</v>
      </c>
      <c r="B1408" t="s">
        <v>21</v>
      </c>
      <c r="C1408" t="s">
        <v>9</v>
      </c>
      <c r="D1408" t="str">
        <f>VLOOKUP(C1408,mapping!$B$2:$D$18,3,0)</f>
        <v>Gas</v>
      </c>
      <c r="E1408" t="s">
        <v>74</v>
      </c>
      <c r="F1408" t="s">
        <v>62</v>
      </c>
      <c r="G1408" t="s">
        <v>77</v>
      </c>
      <c r="H1408">
        <f>SUMIFS(multi_cap_new_annual_comb!F:F,multi_cap_new_annual_comb!A:A,A1408,multi_cap_new_annual_comb!B:B,B1408,multi_cap_new_annual_comb!C:C,C1408,multi_cap_new_annual_comb!E:E,"average",multi_cap_new_annual_comb!F:F,"&gt;0")*SUMIFS(mi_calc!D:D,mi_calc!A:A,VLOOKUP(C1408,mapping!$B$2:$C$18,2,0),mi_calc!B:B,F1408,mi_calc!C:C,"average")/1000</f>
        <v>0</v>
      </c>
      <c r="I1408">
        <f>SUMIFS(multi_cap_new_annual_comb!G:G,multi_cap_new_annual_comb!A:A,A1408,multi_cap_new_annual_comb!B:B,B1408,multi_cap_new_annual_comb!C:C,C1408,multi_cap_new_annual_comb!E:E,"average",multi_cap_new_annual_comb!G:G,"&gt;0")*SUMIFS(mi_calc!D:D,mi_calc!A:A,VLOOKUP(C1408,mapping!$B$2:$C$18,2,0),mi_calc!B:B,F1408,mi_calc!C:C,"average")/1000</f>
        <v>0</v>
      </c>
    </row>
    <row r="1409" spans="1:9">
      <c r="A1409">
        <v>2035</v>
      </c>
      <c r="B1409" t="s">
        <v>21</v>
      </c>
      <c r="C1409" t="s">
        <v>9</v>
      </c>
      <c r="D1409" t="str">
        <f>VLOOKUP(C1409,mapping!$B$2:$D$18,3,0)</f>
        <v>Gas</v>
      </c>
      <c r="E1409" t="s">
        <v>74</v>
      </c>
      <c r="F1409" t="s">
        <v>63</v>
      </c>
      <c r="G1409" t="s">
        <v>77</v>
      </c>
      <c r="H1409">
        <f>SUMIFS(multi_cap_new_annual_comb!F:F,multi_cap_new_annual_comb!A:A,A1409,multi_cap_new_annual_comb!B:B,B1409,multi_cap_new_annual_comb!C:C,C1409,multi_cap_new_annual_comb!E:E,"average",multi_cap_new_annual_comb!F:F,"&gt;0")*SUMIFS(mi_calc!D:D,mi_calc!A:A,VLOOKUP(C1409,mapping!$B$2:$C$18,2,0),mi_calc!B:B,F1409,mi_calc!C:C,"average")/1000</f>
        <v>0</v>
      </c>
      <c r="I1409">
        <f>SUMIFS(multi_cap_new_annual_comb!G:G,multi_cap_new_annual_comb!A:A,A1409,multi_cap_new_annual_comb!B:B,B1409,multi_cap_new_annual_comb!C:C,C1409,multi_cap_new_annual_comb!E:E,"average",multi_cap_new_annual_comb!G:G,"&gt;0")*SUMIFS(mi_calc!D:D,mi_calc!A:A,VLOOKUP(C1409,mapping!$B$2:$C$18,2,0),mi_calc!B:B,F1409,mi_calc!C:C,"average")/1000</f>
        <v>0</v>
      </c>
    </row>
    <row r="1410" spans="1:9">
      <c r="A1410">
        <v>2035</v>
      </c>
      <c r="B1410" t="s">
        <v>21</v>
      </c>
      <c r="C1410" t="s">
        <v>9</v>
      </c>
      <c r="D1410" t="str">
        <f>VLOOKUP(C1410,mapping!$B$2:$D$18,3,0)</f>
        <v>Gas</v>
      </c>
      <c r="E1410" t="s">
        <v>74</v>
      </c>
      <c r="F1410" t="s">
        <v>45</v>
      </c>
      <c r="G1410" t="s">
        <v>77</v>
      </c>
      <c r="H1410">
        <f>SUMIFS(multi_cap_new_annual_comb!F:F,multi_cap_new_annual_comb!A:A,A1410,multi_cap_new_annual_comb!B:B,B1410,multi_cap_new_annual_comb!C:C,C1410,multi_cap_new_annual_comb!E:E,"average",multi_cap_new_annual_comb!F:F,"&gt;0")*SUMIFS(mi_calc!D:D,mi_calc!A:A,VLOOKUP(C1410,mapping!$B$2:$C$18,2,0),mi_calc!B:B,F1410,mi_calc!C:C,"average")/1000</f>
        <v>0</v>
      </c>
      <c r="I1410">
        <f>SUMIFS(multi_cap_new_annual_comb!G:G,multi_cap_new_annual_comb!A:A,A1410,multi_cap_new_annual_comb!B:B,B1410,multi_cap_new_annual_comb!C:C,C1410,multi_cap_new_annual_comb!E:E,"average",multi_cap_new_annual_comb!G:G,"&gt;0")*SUMIFS(mi_calc!D:D,mi_calc!A:A,VLOOKUP(C1410,mapping!$B$2:$C$18,2,0),mi_calc!B:B,F1410,mi_calc!C:C,"average")/1000</f>
        <v>0</v>
      </c>
    </row>
    <row r="1411" spans="1:9">
      <c r="A1411">
        <v>2035</v>
      </c>
      <c r="B1411" t="s">
        <v>21</v>
      </c>
      <c r="C1411" t="s">
        <v>9</v>
      </c>
      <c r="D1411" t="str">
        <f>VLOOKUP(C1411,mapping!$B$2:$D$18,3,0)</f>
        <v>Gas</v>
      </c>
      <c r="E1411" t="s">
        <v>74</v>
      </c>
      <c r="F1411" t="s">
        <v>58</v>
      </c>
      <c r="G1411" t="s">
        <v>77</v>
      </c>
      <c r="H1411">
        <f>SUMIFS(multi_cap_new_annual_comb!F:F,multi_cap_new_annual_comb!A:A,A1411,multi_cap_new_annual_comb!B:B,B1411,multi_cap_new_annual_comb!C:C,C1411,multi_cap_new_annual_comb!E:E,"average",multi_cap_new_annual_comb!F:F,"&gt;0")*SUMIFS(mi_calc!D:D,mi_calc!A:A,VLOOKUP(C1411,mapping!$B$2:$C$18,2,0),mi_calc!B:B,F1411,mi_calc!C:C,"average")/1000</f>
        <v>0</v>
      </c>
      <c r="I1411">
        <f>SUMIFS(multi_cap_new_annual_comb!G:G,multi_cap_new_annual_comb!A:A,A1411,multi_cap_new_annual_comb!B:B,B1411,multi_cap_new_annual_comb!C:C,C1411,multi_cap_new_annual_comb!E:E,"average",multi_cap_new_annual_comb!G:G,"&gt;0")*SUMIFS(mi_calc!D:D,mi_calc!A:A,VLOOKUP(C1411,mapping!$B$2:$C$18,2,0),mi_calc!B:B,F1411,mi_calc!C:C,"average")/1000</f>
        <v>0</v>
      </c>
    </row>
    <row r="1412" spans="1:9">
      <c r="A1412">
        <v>2035</v>
      </c>
      <c r="B1412" t="s">
        <v>21</v>
      </c>
      <c r="C1412" t="s">
        <v>9</v>
      </c>
      <c r="D1412" t="str">
        <f>VLOOKUP(C1412,mapping!$B$2:$D$18,3,0)</f>
        <v>Gas</v>
      </c>
      <c r="E1412" t="s">
        <v>74</v>
      </c>
      <c r="F1412" t="s">
        <v>53</v>
      </c>
      <c r="G1412" t="s">
        <v>77</v>
      </c>
      <c r="H1412">
        <f>SUMIFS(multi_cap_new_annual_comb!F:F,multi_cap_new_annual_comb!A:A,A1412,multi_cap_new_annual_comb!B:B,B1412,multi_cap_new_annual_comb!C:C,C1412,multi_cap_new_annual_comb!E:E,"average",multi_cap_new_annual_comb!F:F,"&gt;0")*SUMIFS(mi_calc!D:D,mi_calc!A:A,VLOOKUP(C1412,mapping!$B$2:$C$18,2,0),mi_calc!B:B,F1412,mi_calc!C:C,"average")/1000</f>
        <v>135.49070231036379</v>
      </c>
      <c r="I1412">
        <f>SUMIFS(multi_cap_new_annual_comb!G:G,multi_cap_new_annual_comb!A:A,A1412,multi_cap_new_annual_comb!B:B,B1412,multi_cap_new_annual_comb!C:C,C1412,multi_cap_new_annual_comb!E:E,"average",multi_cap_new_annual_comb!G:G,"&gt;0")*SUMIFS(mi_calc!D:D,mi_calc!A:A,VLOOKUP(C1412,mapping!$B$2:$C$18,2,0),mi_calc!B:B,F1412,mi_calc!C:C,"average")/1000</f>
        <v>135.49070231036379</v>
      </c>
    </row>
    <row r="1413" spans="1:9">
      <c r="A1413">
        <v>2035</v>
      </c>
      <c r="B1413" t="s">
        <v>21</v>
      </c>
      <c r="C1413" t="s">
        <v>9</v>
      </c>
      <c r="D1413" t="str">
        <f>VLOOKUP(C1413,mapping!$B$2:$D$18,3,0)</f>
        <v>Gas</v>
      </c>
      <c r="E1413" t="s">
        <v>74</v>
      </c>
      <c r="F1413" t="s">
        <v>64</v>
      </c>
      <c r="G1413" t="s">
        <v>77</v>
      </c>
      <c r="H1413">
        <f>SUMIFS(multi_cap_new_annual_comb!F:F,multi_cap_new_annual_comb!A:A,A1413,multi_cap_new_annual_comb!B:B,B1413,multi_cap_new_annual_comb!C:C,C1413,multi_cap_new_annual_comb!E:E,"average",multi_cap_new_annual_comb!F:F,"&gt;0")*SUMIFS(mi_calc!D:D,mi_calc!A:A,VLOOKUP(C1413,mapping!$B$2:$C$18,2,0),mi_calc!B:B,F1413,mi_calc!C:C,"average")/1000</f>
        <v>0</v>
      </c>
      <c r="I1413">
        <f>SUMIFS(multi_cap_new_annual_comb!G:G,multi_cap_new_annual_comb!A:A,A1413,multi_cap_new_annual_comb!B:B,B1413,multi_cap_new_annual_comb!C:C,C1413,multi_cap_new_annual_comb!E:E,"average",multi_cap_new_annual_comb!G:G,"&gt;0")*SUMIFS(mi_calc!D:D,mi_calc!A:A,VLOOKUP(C1413,mapping!$B$2:$C$18,2,0),mi_calc!B:B,F1413,mi_calc!C:C,"average")/1000</f>
        <v>0</v>
      </c>
    </row>
    <row r="1414" spans="1:9">
      <c r="A1414">
        <v>2035</v>
      </c>
      <c r="B1414" t="s">
        <v>21</v>
      </c>
      <c r="C1414" t="s">
        <v>9</v>
      </c>
      <c r="D1414" t="str">
        <f>VLOOKUP(C1414,mapping!$B$2:$D$18,3,0)</f>
        <v>Gas</v>
      </c>
      <c r="E1414" t="s">
        <v>74</v>
      </c>
      <c r="F1414" t="s">
        <v>49</v>
      </c>
      <c r="G1414" t="s">
        <v>77</v>
      </c>
      <c r="H1414">
        <f>SUMIFS(multi_cap_new_annual_comb!F:F,multi_cap_new_annual_comb!A:A,A1414,multi_cap_new_annual_comb!B:B,B1414,multi_cap_new_annual_comb!C:C,C1414,multi_cap_new_annual_comb!E:E,"average",multi_cap_new_annual_comb!F:F,"&gt;0")*SUMIFS(mi_calc!D:D,mi_calc!A:A,VLOOKUP(C1414,mapping!$B$2:$C$18,2,0),mi_calc!B:B,F1414,mi_calc!C:C,"average")/1000</f>
        <v>0</v>
      </c>
      <c r="I1414">
        <f>SUMIFS(multi_cap_new_annual_comb!G:G,multi_cap_new_annual_comb!A:A,A1414,multi_cap_new_annual_comb!B:B,B1414,multi_cap_new_annual_comb!C:C,C1414,multi_cap_new_annual_comb!E:E,"average",multi_cap_new_annual_comb!G:G,"&gt;0")*SUMIFS(mi_calc!D:D,mi_calc!A:A,VLOOKUP(C1414,mapping!$B$2:$C$18,2,0),mi_calc!B:B,F1414,mi_calc!C:C,"average")/1000</f>
        <v>0</v>
      </c>
    </row>
    <row r="1415" spans="1:9">
      <c r="A1415">
        <v>2035</v>
      </c>
      <c r="B1415" t="s">
        <v>21</v>
      </c>
      <c r="C1415" t="s">
        <v>9</v>
      </c>
      <c r="D1415" t="str">
        <f>VLOOKUP(C1415,mapping!$B$2:$D$18,3,0)</f>
        <v>Gas</v>
      </c>
      <c r="E1415" t="s">
        <v>74</v>
      </c>
      <c r="F1415" t="s">
        <v>65</v>
      </c>
      <c r="G1415" t="s">
        <v>77</v>
      </c>
      <c r="H1415">
        <f>SUMIFS(multi_cap_new_annual_comb!F:F,multi_cap_new_annual_comb!A:A,A1415,multi_cap_new_annual_comb!B:B,B1415,multi_cap_new_annual_comb!C:C,C1415,multi_cap_new_annual_comb!E:E,"average",multi_cap_new_annual_comb!F:F,"&gt;0")*SUMIFS(mi_calc!D:D,mi_calc!A:A,VLOOKUP(C1415,mapping!$B$2:$C$18,2,0),mi_calc!B:B,F1415,mi_calc!C:C,"average")/1000</f>
        <v>0</v>
      </c>
      <c r="I1415">
        <f>SUMIFS(multi_cap_new_annual_comb!G:G,multi_cap_new_annual_comb!A:A,A1415,multi_cap_new_annual_comb!B:B,B1415,multi_cap_new_annual_comb!C:C,C1415,multi_cap_new_annual_comb!E:E,"average",multi_cap_new_annual_comb!G:G,"&gt;0")*SUMIFS(mi_calc!D:D,mi_calc!A:A,VLOOKUP(C1415,mapping!$B$2:$C$18,2,0),mi_calc!B:B,F1415,mi_calc!C:C,"average")/1000</f>
        <v>0</v>
      </c>
    </row>
    <row r="1416" spans="1:9">
      <c r="A1416">
        <v>2035</v>
      </c>
      <c r="B1416" t="s">
        <v>21</v>
      </c>
      <c r="C1416" t="s">
        <v>9</v>
      </c>
      <c r="D1416" t="str">
        <f>VLOOKUP(C1416,mapping!$B$2:$D$18,3,0)</f>
        <v>Gas</v>
      </c>
      <c r="E1416" t="s">
        <v>74</v>
      </c>
      <c r="F1416" t="s">
        <v>68</v>
      </c>
      <c r="G1416" t="s">
        <v>77</v>
      </c>
      <c r="H1416">
        <f>SUMIFS(multi_cap_new_annual_comb!F:F,multi_cap_new_annual_comb!A:A,A1416,multi_cap_new_annual_comb!B:B,B1416,multi_cap_new_annual_comb!C:C,C1416,multi_cap_new_annual_comb!E:E,"average",multi_cap_new_annual_comb!F:F,"&gt;0")*SUMIFS(mi_calc!D:D,mi_calc!A:A,VLOOKUP(C1416,mapping!$B$2:$C$18,2,0),mi_calc!B:B,F1416,mi_calc!C:C,"average")/1000</f>
        <v>0</v>
      </c>
      <c r="I1416">
        <f>SUMIFS(multi_cap_new_annual_comb!G:G,multi_cap_new_annual_comb!A:A,A1416,multi_cap_new_annual_comb!B:B,B1416,multi_cap_new_annual_comb!C:C,C1416,multi_cap_new_annual_comb!E:E,"average",multi_cap_new_annual_comb!G:G,"&gt;0")*SUMIFS(mi_calc!D:D,mi_calc!A:A,VLOOKUP(C1416,mapping!$B$2:$C$18,2,0),mi_calc!B:B,F1416,mi_calc!C:C,"average")/1000</f>
        <v>0</v>
      </c>
    </row>
    <row r="1417" spans="1:9">
      <c r="A1417">
        <v>2035</v>
      </c>
      <c r="B1417" t="s">
        <v>21</v>
      </c>
      <c r="C1417" t="s">
        <v>9</v>
      </c>
      <c r="D1417" t="str">
        <f>VLOOKUP(C1417,mapping!$B$2:$D$18,3,0)</f>
        <v>Gas</v>
      </c>
      <c r="E1417" t="s">
        <v>74</v>
      </c>
      <c r="F1417" t="s">
        <v>57</v>
      </c>
      <c r="G1417" t="s">
        <v>77</v>
      </c>
      <c r="H1417">
        <f>SUMIFS(multi_cap_new_annual_comb!F:F,multi_cap_new_annual_comb!A:A,A1417,multi_cap_new_annual_comb!B:B,B1417,multi_cap_new_annual_comb!C:C,C1417,multi_cap_new_annual_comb!E:E,"average",multi_cap_new_annual_comb!F:F,"&gt;0")*SUMIFS(mi_calc!D:D,mi_calc!A:A,VLOOKUP(C1417,mapping!$B$2:$C$18,2,0),mi_calc!B:B,F1417,mi_calc!C:C,"average")/1000</f>
        <v>0</v>
      </c>
      <c r="I1417">
        <f>SUMIFS(multi_cap_new_annual_comb!G:G,multi_cap_new_annual_comb!A:A,A1417,multi_cap_new_annual_comb!B:B,B1417,multi_cap_new_annual_comb!C:C,C1417,multi_cap_new_annual_comb!E:E,"average",multi_cap_new_annual_comb!G:G,"&gt;0")*SUMIFS(mi_calc!D:D,mi_calc!A:A,VLOOKUP(C1417,mapping!$B$2:$C$18,2,0),mi_calc!B:B,F1417,mi_calc!C:C,"average")/1000</f>
        <v>0</v>
      </c>
    </row>
    <row r="1418" spans="1:9">
      <c r="A1418">
        <v>2035</v>
      </c>
      <c r="B1418" t="s">
        <v>33</v>
      </c>
      <c r="C1418" t="s">
        <v>9</v>
      </c>
      <c r="D1418" t="str">
        <f>VLOOKUP(C1418,mapping!$B$2:$D$18,3,0)</f>
        <v>Gas</v>
      </c>
      <c r="E1418" t="s">
        <v>74</v>
      </c>
      <c r="F1418" t="s">
        <v>51</v>
      </c>
      <c r="G1418" t="s">
        <v>77</v>
      </c>
      <c r="H1418">
        <f>SUMIFS(multi_cap_new_annual_comb!F:F,multi_cap_new_annual_comb!A:A,A1418,multi_cap_new_annual_comb!B:B,B1418,multi_cap_new_annual_comb!C:C,C1418,multi_cap_new_annual_comb!E:E,"average",multi_cap_new_annual_comb!F:F,"&gt;0")*SUMIFS(mi_calc!D:D,mi_calc!A:A,VLOOKUP(C1418,mapping!$B$2:$C$18,2,0),mi_calc!B:B,F1418,mi_calc!C:C,"average")/1000</f>
        <v>0.27198942545395521</v>
      </c>
      <c r="I1418">
        <f>SUMIFS(multi_cap_new_annual_comb!G:G,multi_cap_new_annual_comb!A:A,A1418,multi_cap_new_annual_comb!B:B,B1418,multi_cap_new_annual_comb!C:C,C1418,multi_cap_new_annual_comb!E:E,"average",multi_cap_new_annual_comb!G:G,"&gt;0")*SUMIFS(mi_calc!D:D,mi_calc!A:A,VLOOKUP(C1418,mapping!$B$2:$C$18,2,0),mi_calc!B:B,F1418,mi_calc!C:C,"average")/1000</f>
        <v>0.27198942545395521</v>
      </c>
    </row>
    <row r="1419" spans="1:9">
      <c r="A1419">
        <v>2035</v>
      </c>
      <c r="B1419" t="s">
        <v>33</v>
      </c>
      <c r="C1419" t="s">
        <v>9</v>
      </c>
      <c r="D1419" t="str">
        <f>VLOOKUP(C1419,mapping!$B$2:$D$18,3,0)</f>
        <v>Gas</v>
      </c>
      <c r="E1419" t="s">
        <v>74</v>
      </c>
      <c r="F1419" t="s">
        <v>66</v>
      </c>
      <c r="G1419" t="s">
        <v>77</v>
      </c>
      <c r="H1419">
        <f>SUMIFS(multi_cap_new_annual_comb!F:F,multi_cap_new_annual_comb!A:A,A1419,multi_cap_new_annual_comb!B:B,B1419,multi_cap_new_annual_comb!C:C,C1419,multi_cap_new_annual_comb!E:E,"average",multi_cap_new_annual_comb!F:F,"&gt;0")*SUMIFS(mi_calc!D:D,mi_calc!A:A,VLOOKUP(C1419,mapping!$B$2:$C$18,2,0),mi_calc!B:B,F1419,mi_calc!C:C,"average")/1000</f>
        <v>0</v>
      </c>
      <c r="I1419">
        <f>SUMIFS(multi_cap_new_annual_comb!G:G,multi_cap_new_annual_comb!A:A,A1419,multi_cap_new_annual_comb!B:B,B1419,multi_cap_new_annual_comb!C:C,C1419,multi_cap_new_annual_comb!E:E,"average",multi_cap_new_annual_comb!G:G,"&gt;0")*SUMIFS(mi_calc!D:D,mi_calc!A:A,VLOOKUP(C1419,mapping!$B$2:$C$18,2,0),mi_calc!B:B,F1419,mi_calc!C:C,"average")/1000</f>
        <v>0</v>
      </c>
    </row>
    <row r="1420" spans="1:9">
      <c r="A1420">
        <v>2035</v>
      </c>
      <c r="B1420" t="s">
        <v>33</v>
      </c>
      <c r="C1420" t="s">
        <v>9</v>
      </c>
      <c r="D1420" t="str">
        <f>VLOOKUP(C1420,mapping!$B$2:$D$18,3,0)</f>
        <v>Gas</v>
      </c>
      <c r="E1420" t="s">
        <v>74</v>
      </c>
      <c r="F1420" t="s">
        <v>54</v>
      </c>
      <c r="G1420" t="s">
        <v>77</v>
      </c>
      <c r="H1420">
        <f>SUMIFS(multi_cap_new_annual_comb!F:F,multi_cap_new_annual_comb!A:A,A1420,multi_cap_new_annual_comb!B:B,B1420,multi_cap_new_annual_comb!C:C,C1420,multi_cap_new_annual_comb!E:E,"average",multi_cap_new_annual_comb!F:F,"&gt;0")*SUMIFS(mi_calc!D:D,mi_calc!A:A,VLOOKUP(C1420,mapping!$B$2:$C$18,2,0),mi_calc!B:B,F1420,mi_calc!C:C,"average")/1000</f>
        <v>13.935697832043491</v>
      </c>
      <c r="I1420">
        <f>SUMIFS(multi_cap_new_annual_comb!G:G,multi_cap_new_annual_comb!A:A,A1420,multi_cap_new_annual_comb!B:B,B1420,multi_cap_new_annual_comb!C:C,C1420,multi_cap_new_annual_comb!E:E,"average",multi_cap_new_annual_comb!G:G,"&gt;0")*SUMIFS(mi_calc!D:D,mi_calc!A:A,VLOOKUP(C1420,mapping!$B$2:$C$18,2,0),mi_calc!B:B,F1420,mi_calc!C:C,"average")/1000</f>
        <v>13.935697832043491</v>
      </c>
    </row>
    <row r="1421" spans="1:9">
      <c r="A1421">
        <v>2035</v>
      </c>
      <c r="B1421" t="s">
        <v>33</v>
      </c>
      <c r="C1421" t="s">
        <v>9</v>
      </c>
      <c r="D1421" t="str">
        <f>VLOOKUP(C1421,mapping!$B$2:$D$18,3,0)</f>
        <v>Gas</v>
      </c>
      <c r="E1421" t="s">
        <v>74</v>
      </c>
      <c r="F1421" t="s">
        <v>46</v>
      </c>
      <c r="G1421" t="s">
        <v>77</v>
      </c>
      <c r="H1421">
        <f>SUMIFS(multi_cap_new_annual_comb!F:F,multi_cap_new_annual_comb!A:A,A1421,multi_cap_new_annual_comb!B:B,B1421,multi_cap_new_annual_comb!C:C,C1421,multi_cap_new_annual_comb!E:E,"average",multi_cap_new_annual_comb!F:F,"&gt;0")*SUMIFS(mi_calc!D:D,mi_calc!A:A,VLOOKUP(C1421,mapping!$B$2:$C$18,2,0),mi_calc!B:B,F1421,mi_calc!C:C,"average")/1000</f>
        <v>0</v>
      </c>
      <c r="I1421">
        <f>SUMIFS(multi_cap_new_annual_comb!G:G,multi_cap_new_annual_comb!A:A,A1421,multi_cap_new_annual_comb!B:B,B1421,multi_cap_new_annual_comb!C:C,C1421,multi_cap_new_annual_comb!E:E,"average",multi_cap_new_annual_comb!G:G,"&gt;0")*SUMIFS(mi_calc!D:D,mi_calc!A:A,VLOOKUP(C1421,mapping!$B$2:$C$18,2,0),mi_calc!B:B,F1421,mi_calc!C:C,"average")/1000</f>
        <v>0</v>
      </c>
    </row>
    <row r="1422" spans="1:9">
      <c r="A1422">
        <v>2035</v>
      </c>
      <c r="B1422" t="s">
        <v>33</v>
      </c>
      <c r="C1422" t="s">
        <v>9</v>
      </c>
      <c r="D1422" t="str">
        <f>VLOOKUP(C1422,mapping!$B$2:$D$18,3,0)</f>
        <v>Gas</v>
      </c>
      <c r="E1422" t="s">
        <v>74</v>
      </c>
      <c r="F1422" t="s">
        <v>50</v>
      </c>
      <c r="G1422" t="s">
        <v>77</v>
      </c>
      <c r="H1422">
        <f>SUMIFS(multi_cap_new_annual_comb!F:F,multi_cap_new_annual_comb!A:A,A1422,multi_cap_new_annual_comb!B:B,B1422,multi_cap_new_annual_comb!C:C,C1422,multi_cap_new_annual_comb!E:E,"average",multi_cap_new_annual_comb!F:F,"&gt;0")*SUMIFS(mi_calc!D:D,mi_calc!A:A,VLOOKUP(C1422,mapping!$B$2:$C$18,2,0),mi_calc!B:B,F1422,mi_calc!C:C,"average")/1000</f>
        <v>0.61510972599782732</v>
      </c>
      <c r="I1422">
        <f>SUMIFS(multi_cap_new_annual_comb!G:G,multi_cap_new_annual_comb!A:A,A1422,multi_cap_new_annual_comb!B:B,B1422,multi_cap_new_annual_comb!C:C,C1422,multi_cap_new_annual_comb!E:E,"average",multi_cap_new_annual_comb!G:G,"&gt;0")*SUMIFS(mi_calc!D:D,mi_calc!A:A,VLOOKUP(C1422,mapping!$B$2:$C$18,2,0),mi_calc!B:B,F1422,mi_calc!C:C,"average")/1000</f>
        <v>0.61510972599782732</v>
      </c>
    </row>
    <row r="1423" spans="1:9">
      <c r="A1423">
        <v>2035</v>
      </c>
      <c r="B1423" t="s">
        <v>33</v>
      </c>
      <c r="C1423" t="s">
        <v>9</v>
      </c>
      <c r="D1423" t="str">
        <f>VLOOKUP(C1423,mapping!$B$2:$D$18,3,0)</f>
        <v>Gas</v>
      </c>
      <c r="E1423" t="s">
        <v>74</v>
      </c>
      <c r="F1423" t="s">
        <v>61</v>
      </c>
      <c r="G1423" t="s">
        <v>77</v>
      </c>
      <c r="H1423">
        <f>SUMIFS(multi_cap_new_annual_comb!F:F,multi_cap_new_annual_comb!A:A,A1423,multi_cap_new_annual_comb!B:B,B1423,multi_cap_new_annual_comb!C:C,C1423,multi_cap_new_annual_comb!E:E,"average",multi_cap_new_annual_comb!F:F,"&gt;0")*SUMIFS(mi_calc!D:D,mi_calc!A:A,VLOOKUP(C1423,mapping!$B$2:$C$18,2,0),mi_calc!B:B,F1423,mi_calc!C:C,"average")/1000</f>
        <v>0</v>
      </c>
      <c r="I1423">
        <f>SUMIFS(multi_cap_new_annual_comb!G:G,multi_cap_new_annual_comb!A:A,A1423,multi_cap_new_annual_comb!B:B,B1423,multi_cap_new_annual_comb!C:C,C1423,multi_cap_new_annual_comb!E:E,"average",multi_cap_new_annual_comb!G:G,"&gt;0")*SUMIFS(mi_calc!D:D,mi_calc!A:A,VLOOKUP(C1423,mapping!$B$2:$C$18,2,0),mi_calc!B:B,F1423,mi_calc!C:C,"average")/1000</f>
        <v>0</v>
      </c>
    </row>
    <row r="1424" spans="1:9">
      <c r="A1424">
        <v>2035</v>
      </c>
      <c r="B1424" t="s">
        <v>33</v>
      </c>
      <c r="C1424" t="s">
        <v>9</v>
      </c>
      <c r="D1424" t="str">
        <f>VLOOKUP(C1424,mapping!$B$2:$D$18,3,0)</f>
        <v>Gas</v>
      </c>
      <c r="E1424" t="s">
        <v>74</v>
      </c>
      <c r="F1424" t="s">
        <v>67</v>
      </c>
      <c r="G1424" t="s">
        <v>77</v>
      </c>
      <c r="H1424">
        <f>SUMIFS(multi_cap_new_annual_comb!F:F,multi_cap_new_annual_comb!A:A,A1424,multi_cap_new_annual_comb!B:B,B1424,multi_cap_new_annual_comb!C:C,C1424,multi_cap_new_annual_comb!E:E,"average",multi_cap_new_annual_comb!F:F,"&gt;0")*SUMIFS(mi_calc!D:D,mi_calc!A:A,VLOOKUP(C1424,mapping!$B$2:$C$18,2,0),mi_calc!B:B,F1424,mi_calc!C:C,"average")/1000</f>
        <v>0</v>
      </c>
      <c r="I1424">
        <f>SUMIFS(multi_cap_new_annual_comb!G:G,multi_cap_new_annual_comb!A:A,A1424,multi_cap_new_annual_comb!B:B,B1424,multi_cap_new_annual_comb!C:C,C1424,multi_cap_new_annual_comb!E:E,"average",multi_cap_new_annual_comb!G:G,"&gt;0")*SUMIFS(mi_calc!D:D,mi_calc!A:A,VLOOKUP(C1424,mapping!$B$2:$C$18,2,0),mi_calc!B:B,F1424,mi_calc!C:C,"average")/1000</f>
        <v>0</v>
      </c>
    </row>
    <row r="1425" spans="1:9">
      <c r="A1425">
        <v>2035</v>
      </c>
      <c r="B1425" t="s">
        <v>33</v>
      </c>
      <c r="C1425" t="s">
        <v>9</v>
      </c>
      <c r="D1425" t="str">
        <f>VLOOKUP(C1425,mapping!$B$2:$D$18,3,0)</f>
        <v>Gas</v>
      </c>
      <c r="E1425" t="s">
        <v>74</v>
      </c>
      <c r="F1425" t="s">
        <v>52</v>
      </c>
      <c r="G1425" t="s">
        <v>77</v>
      </c>
      <c r="H1425">
        <f>SUMIFS(multi_cap_new_annual_comb!F:F,multi_cap_new_annual_comb!A:A,A1425,multi_cap_new_annual_comb!B:B,B1425,multi_cap_new_annual_comb!C:C,C1425,multi_cap_new_annual_comb!E:E,"average",multi_cap_new_annual_comb!F:F,"&gt;0")*SUMIFS(mi_calc!D:D,mi_calc!A:A,VLOOKUP(C1425,mapping!$B$2:$C$18,2,0),mi_calc!B:B,F1425,mi_calc!C:C,"average")/1000</f>
        <v>0</v>
      </c>
      <c r="I1425">
        <f>SUMIFS(multi_cap_new_annual_comb!G:G,multi_cap_new_annual_comb!A:A,A1425,multi_cap_new_annual_comb!B:B,B1425,multi_cap_new_annual_comb!C:C,C1425,multi_cap_new_annual_comb!E:E,"average",multi_cap_new_annual_comb!G:G,"&gt;0")*SUMIFS(mi_calc!D:D,mi_calc!A:A,VLOOKUP(C1425,mapping!$B$2:$C$18,2,0),mi_calc!B:B,F1425,mi_calc!C:C,"average")/1000</f>
        <v>0</v>
      </c>
    </row>
    <row r="1426" spans="1:9">
      <c r="A1426">
        <v>2035</v>
      </c>
      <c r="B1426" t="s">
        <v>33</v>
      </c>
      <c r="C1426" t="s">
        <v>9</v>
      </c>
      <c r="D1426" t="str">
        <f>VLOOKUP(C1426,mapping!$B$2:$D$18,3,0)</f>
        <v>Gas</v>
      </c>
      <c r="E1426" t="s">
        <v>74</v>
      </c>
      <c r="F1426" t="s">
        <v>56</v>
      </c>
      <c r="G1426" t="s">
        <v>77</v>
      </c>
      <c r="H1426">
        <f>SUMIFS(multi_cap_new_annual_comb!F:F,multi_cap_new_annual_comb!A:A,A1426,multi_cap_new_annual_comb!B:B,B1426,multi_cap_new_annual_comb!C:C,C1426,multi_cap_new_annual_comb!E:E,"average",multi_cap_new_annual_comb!F:F,"&gt;0")*SUMIFS(mi_calc!D:D,mi_calc!A:A,VLOOKUP(C1426,mapping!$B$2:$C$18,2,0),mi_calc!B:B,F1426,mi_calc!C:C,"average")/1000</f>
        <v>0</v>
      </c>
      <c r="I1426">
        <f>SUMIFS(multi_cap_new_annual_comb!G:G,multi_cap_new_annual_comb!A:A,A1426,multi_cap_new_annual_comb!B:B,B1426,multi_cap_new_annual_comb!C:C,C1426,multi_cap_new_annual_comb!E:E,"average",multi_cap_new_annual_comb!G:G,"&gt;0")*SUMIFS(mi_calc!D:D,mi_calc!A:A,VLOOKUP(C1426,mapping!$B$2:$C$18,2,0),mi_calc!B:B,F1426,mi_calc!C:C,"average")/1000</f>
        <v>0</v>
      </c>
    </row>
    <row r="1427" spans="1:9">
      <c r="A1427">
        <v>2035</v>
      </c>
      <c r="B1427" t="s">
        <v>33</v>
      </c>
      <c r="C1427" t="s">
        <v>9</v>
      </c>
      <c r="D1427" t="str">
        <f>VLOOKUP(C1427,mapping!$B$2:$D$18,3,0)</f>
        <v>Gas</v>
      </c>
      <c r="E1427" t="s">
        <v>74</v>
      </c>
      <c r="F1427" t="s">
        <v>59</v>
      </c>
      <c r="G1427" t="s">
        <v>77</v>
      </c>
      <c r="H1427">
        <f>SUMIFS(multi_cap_new_annual_comb!F:F,multi_cap_new_annual_comb!A:A,A1427,multi_cap_new_annual_comb!B:B,B1427,multi_cap_new_annual_comb!C:C,C1427,multi_cap_new_annual_comb!E:E,"average",multi_cap_new_annual_comb!F:F,"&gt;0")*SUMIFS(mi_calc!D:D,mi_calc!A:A,VLOOKUP(C1427,mapping!$B$2:$C$18,2,0),mi_calc!B:B,F1427,mi_calc!C:C,"average")/1000</f>
        <v>0</v>
      </c>
      <c r="I1427">
        <f>SUMIFS(multi_cap_new_annual_comb!G:G,multi_cap_new_annual_comb!A:A,A1427,multi_cap_new_annual_comb!B:B,B1427,multi_cap_new_annual_comb!C:C,C1427,multi_cap_new_annual_comb!E:E,"average",multi_cap_new_annual_comb!G:G,"&gt;0")*SUMIFS(mi_calc!D:D,mi_calc!A:A,VLOOKUP(C1427,mapping!$B$2:$C$18,2,0),mi_calc!B:B,F1427,mi_calc!C:C,"average")/1000</f>
        <v>0</v>
      </c>
    </row>
    <row r="1428" spans="1:9">
      <c r="A1428">
        <v>2035</v>
      </c>
      <c r="B1428" t="s">
        <v>33</v>
      </c>
      <c r="C1428" t="s">
        <v>9</v>
      </c>
      <c r="D1428" t="str">
        <f>VLOOKUP(C1428,mapping!$B$2:$D$18,3,0)</f>
        <v>Gas</v>
      </c>
      <c r="E1428" t="s">
        <v>74</v>
      </c>
      <c r="F1428" t="s">
        <v>55</v>
      </c>
      <c r="G1428" t="s">
        <v>77</v>
      </c>
      <c r="H1428">
        <f>SUMIFS(multi_cap_new_annual_comb!F:F,multi_cap_new_annual_comb!A:A,A1428,multi_cap_new_annual_comb!B:B,B1428,multi_cap_new_annual_comb!C:C,C1428,multi_cap_new_annual_comb!E:E,"average",multi_cap_new_annual_comb!F:F,"&gt;0")*SUMIFS(mi_calc!D:D,mi_calc!A:A,VLOOKUP(C1428,mapping!$B$2:$C$18,2,0),mi_calc!B:B,F1428,mi_calc!C:C,"average")/1000</f>
        <v>0.18174408613282722</v>
      </c>
      <c r="I1428">
        <f>SUMIFS(multi_cap_new_annual_comb!G:G,multi_cap_new_annual_comb!A:A,A1428,multi_cap_new_annual_comb!B:B,B1428,multi_cap_new_annual_comb!C:C,C1428,multi_cap_new_annual_comb!E:E,"average",multi_cap_new_annual_comb!G:G,"&gt;0")*SUMIFS(mi_calc!D:D,mi_calc!A:A,VLOOKUP(C1428,mapping!$B$2:$C$18,2,0),mi_calc!B:B,F1428,mi_calc!C:C,"average")/1000</f>
        <v>0.18174408613282722</v>
      </c>
    </row>
    <row r="1429" spans="1:9">
      <c r="A1429">
        <v>2035</v>
      </c>
      <c r="B1429" t="s">
        <v>33</v>
      </c>
      <c r="C1429" t="s">
        <v>9</v>
      </c>
      <c r="D1429" t="str">
        <f>VLOOKUP(C1429,mapping!$B$2:$D$18,3,0)</f>
        <v>Gas</v>
      </c>
      <c r="E1429" t="s">
        <v>74</v>
      </c>
      <c r="F1429" t="s">
        <v>47</v>
      </c>
      <c r="G1429" t="s">
        <v>77</v>
      </c>
      <c r="H1429">
        <f>SUMIFS(multi_cap_new_annual_comb!F:F,multi_cap_new_annual_comb!A:A,A1429,multi_cap_new_annual_comb!B:B,B1429,multi_cap_new_annual_comb!C:C,C1429,multi_cap_new_annual_comb!E:E,"average",multi_cap_new_annual_comb!F:F,"&gt;0")*SUMIFS(mi_calc!D:D,mi_calc!A:A,VLOOKUP(C1429,mapping!$B$2:$C$18,2,0),mi_calc!B:B,F1429,mi_calc!C:C,"average")/1000</f>
        <v>0</v>
      </c>
      <c r="I1429">
        <f>SUMIFS(multi_cap_new_annual_comb!G:G,multi_cap_new_annual_comb!A:A,A1429,multi_cap_new_annual_comb!B:B,B1429,multi_cap_new_annual_comb!C:C,C1429,multi_cap_new_annual_comb!E:E,"average",multi_cap_new_annual_comb!G:G,"&gt;0")*SUMIFS(mi_calc!D:D,mi_calc!A:A,VLOOKUP(C1429,mapping!$B$2:$C$18,2,0),mi_calc!B:B,F1429,mi_calc!C:C,"average")/1000</f>
        <v>0</v>
      </c>
    </row>
    <row r="1430" spans="1:9">
      <c r="A1430">
        <v>2035</v>
      </c>
      <c r="B1430" t="s">
        <v>33</v>
      </c>
      <c r="C1430" t="s">
        <v>9</v>
      </c>
      <c r="D1430" t="str">
        <f>VLOOKUP(C1430,mapping!$B$2:$D$18,3,0)</f>
        <v>Gas</v>
      </c>
      <c r="E1430" t="s">
        <v>74</v>
      </c>
      <c r="F1430" t="s">
        <v>60</v>
      </c>
      <c r="G1430" t="s">
        <v>77</v>
      </c>
      <c r="H1430">
        <f>SUMIFS(multi_cap_new_annual_comb!F:F,multi_cap_new_annual_comb!A:A,A1430,multi_cap_new_annual_comb!B:B,B1430,multi_cap_new_annual_comb!C:C,C1430,multi_cap_new_annual_comb!E:E,"average",multi_cap_new_annual_comb!F:F,"&gt;0")*SUMIFS(mi_calc!D:D,mi_calc!A:A,VLOOKUP(C1430,mapping!$B$2:$C$18,2,0),mi_calc!B:B,F1430,mi_calc!C:C,"average")/1000</f>
        <v>0</v>
      </c>
      <c r="I1430">
        <f>SUMIFS(multi_cap_new_annual_comb!G:G,multi_cap_new_annual_comb!A:A,A1430,multi_cap_new_annual_comb!B:B,B1430,multi_cap_new_annual_comb!C:C,C1430,multi_cap_new_annual_comb!E:E,"average",multi_cap_new_annual_comb!G:G,"&gt;0")*SUMIFS(mi_calc!D:D,mi_calc!A:A,VLOOKUP(C1430,mapping!$B$2:$C$18,2,0),mi_calc!B:B,F1430,mi_calc!C:C,"average")/1000</f>
        <v>0</v>
      </c>
    </row>
    <row r="1431" spans="1:9">
      <c r="A1431">
        <v>2035</v>
      </c>
      <c r="B1431" t="s">
        <v>33</v>
      </c>
      <c r="C1431" t="s">
        <v>9</v>
      </c>
      <c r="D1431" t="str">
        <f>VLOOKUP(C1431,mapping!$B$2:$D$18,3,0)</f>
        <v>Gas</v>
      </c>
      <c r="E1431" t="s">
        <v>74</v>
      </c>
      <c r="F1431" t="s">
        <v>48</v>
      </c>
      <c r="G1431" t="s">
        <v>77</v>
      </c>
      <c r="H1431">
        <f>SUMIFS(multi_cap_new_annual_comb!F:F,multi_cap_new_annual_comb!A:A,A1431,multi_cap_new_annual_comb!B:B,B1431,multi_cap_new_annual_comb!C:C,C1431,multi_cap_new_annual_comb!E:E,"average",multi_cap_new_annual_comb!F:F,"&gt;0")*SUMIFS(mi_calc!D:D,mi_calc!A:A,VLOOKUP(C1431,mapping!$B$2:$C$18,2,0),mi_calc!B:B,F1431,mi_calc!C:C,"average")/1000</f>
        <v>1.2116272408855147E-2</v>
      </c>
      <c r="I1431">
        <f>SUMIFS(multi_cap_new_annual_comb!G:G,multi_cap_new_annual_comb!A:A,A1431,multi_cap_new_annual_comb!B:B,B1431,multi_cap_new_annual_comb!C:C,C1431,multi_cap_new_annual_comb!E:E,"average",multi_cap_new_annual_comb!G:G,"&gt;0")*SUMIFS(mi_calc!D:D,mi_calc!A:A,VLOOKUP(C1431,mapping!$B$2:$C$18,2,0),mi_calc!B:B,F1431,mi_calc!C:C,"average")/1000</f>
        <v>1.2116272408855147E-2</v>
      </c>
    </row>
    <row r="1432" spans="1:9">
      <c r="A1432">
        <v>2035</v>
      </c>
      <c r="B1432" t="s">
        <v>33</v>
      </c>
      <c r="C1432" t="s">
        <v>9</v>
      </c>
      <c r="D1432" t="str">
        <f>VLOOKUP(C1432,mapping!$B$2:$D$18,3,0)</f>
        <v>Gas</v>
      </c>
      <c r="E1432" t="s">
        <v>74</v>
      </c>
      <c r="F1432" t="s">
        <v>62</v>
      </c>
      <c r="G1432" t="s">
        <v>77</v>
      </c>
      <c r="H1432">
        <f>SUMIFS(multi_cap_new_annual_comb!F:F,multi_cap_new_annual_comb!A:A,A1432,multi_cap_new_annual_comb!B:B,B1432,multi_cap_new_annual_comb!C:C,C1432,multi_cap_new_annual_comb!E:E,"average",multi_cap_new_annual_comb!F:F,"&gt;0")*SUMIFS(mi_calc!D:D,mi_calc!A:A,VLOOKUP(C1432,mapping!$B$2:$C$18,2,0),mi_calc!B:B,F1432,mi_calc!C:C,"average")/1000</f>
        <v>0</v>
      </c>
      <c r="I1432">
        <f>SUMIFS(multi_cap_new_annual_comb!G:G,multi_cap_new_annual_comb!A:A,A1432,multi_cap_new_annual_comb!B:B,B1432,multi_cap_new_annual_comb!C:C,C1432,multi_cap_new_annual_comb!E:E,"average",multi_cap_new_annual_comb!G:G,"&gt;0")*SUMIFS(mi_calc!D:D,mi_calc!A:A,VLOOKUP(C1432,mapping!$B$2:$C$18,2,0),mi_calc!B:B,F1432,mi_calc!C:C,"average")/1000</f>
        <v>0</v>
      </c>
    </row>
    <row r="1433" spans="1:9">
      <c r="A1433">
        <v>2035</v>
      </c>
      <c r="B1433" t="s">
        <v>33</v>
      </c>
      <c r="C1433" t="s">
        <v>9</v>
      </c>
      <c r="D1433" t="str">
        <f>VLOOKUP(C1433,mapping!$B$2:$D$18,3,0)</f>
        <v>Gas</v>
      </c>
      <c r="E1433" t="s">
        <v>74</v>
      </c>
      <c r="F1433" t="s">
        <v>63</v>
      </c>
      <c r="G1433" t="s">
        <v>77</v>
      </c>
      <c r="H1433">
        <f>SUMIFS(multi_cap_new_annual_comb!F:F,multi_cap_new_annual_comb!A:A,A1433,multi_cap_new_annual_comb!B:B,B1433,multi_cap_new_annual_comb!C:C,C1433,multi_cap_new_annual_comb!E:E,"average",multi_cap_new_annual_comb!F:F,"&gt;0")*SUMIFS(mi_calc!D:D,mi_calc!A:A,VLOOKUP(C1433,mapping!$B$2:$C$18,2,0),mi_calc!B:B,F1433,mi_calc!C:C,"average")/1000</f>
        <v>0</v>
      </c>
      <c r="I1433">
        <f>SUMIFS(multi_cap_new_annual_comb!G:G,multi_cap_new_annual_comb!A:A,A1433,multi_cap_new_annual_comb!B:B,B1433,multi_cap_new_annual_comb!C:C,C1433,multi_cap_new_annual_comb!E:E,"average",multi_cap_new_annual_comb!G:G,"&gt;0")*SUMIFS(mi_calc!D:D,mi_calc!A:A,VLOOKUP(C1433,mapping!$B$2:$C$18,2,0),mi_calc!B:B,F1433,mi_calc!C:C,"average")/1000</f>
        <v>0</v>
      </c>
    </row>
    <row r="1434" spans="1:9">
      <c r="A1434">
        <v>2035</v>
      </c>
      <c r="B1434" t="s">
        <v>33</v>
      </c>
      <c r="C1434" t="s">
        <v>9</v>
      </c>
      <c r="D1434" t="str">
        <f>VLOOKUP(C1434,mapping!$B$2:$D$18,3,0)</f>
        <v>Gas</v>
      </c>
      <c r="E1434" t="s">
        <v>74</v>
      </c>
      <c r="F1434" t="s">
        <v>45</v>
      </c>
      <c r="G1434" t="s">
        <v>77</v>
      </c>
      <c r="H1434">
        <f>SUMIFS(multi_cap_new_annual_comb!F:F,multi_cap_new_annual_comb!A:A,A1434,multi_cap_new_annual_comb!B:B,B1434,multi_cap_new_annual_comb!C:C,C1434,multi_cap_new_annual_comb!E:E,"average",multi_cap_new_annual_comb!F:F,"&gt;0")*SUMIFS(mi_calc!D:D,mi_calc!A:A,VLOOKUP(C1434,mapping!$B$2:$C$18,2,0),mi_calc!B:B,F1434,mi_calc!C:C,"average")/1000</f>
        <v>0</v>
      </c>
      <c r="I1434">
        <f>SUMIFS(multi_cap_new_annual_comb!G:G,multi_cap_new_annual_comb!A:A,A1434,multi_cap_new_annual_comb!B:B,B1434,multi_cap_new_annual_comb!C:C,C1434,multi_cap_new_annual_comb!E:E,"average",multi_cap_new_annual_comb!G:G,"&gt;0")*SUMIFS(mi_calc!D:D,mi_calc!A:A,VLOOKUP(C1434,mapping!$B$2:$C$18,2,0),mi_calc!B:B,F1434,mi_calc!C:C,"average")/1000</f>
        <v>0</v>
      </c>
    </row>
    <row r="1435" spans="1:9">
      <c r="A1435">
        <v>2035</v>
      </c>
      <c r="B1435" t="s">
        <v>33</v>
      </c>
      <c r="C1435" t="s">
        <v>9</v>
      </c>
      <c r="D1435" t="str">
        <f>VLOOKUP(C1435,mapping!$B$2:$D$18,3,0)</f>
        <v>Gas</v>
      </c>
      <c r="E1435" t="s">
        <v>74</v>
      </c>
      <c r="F1435" t="s">
        <v>58</v>
      </c>
      <c r="G1435" t="s">
        <v>77</v>
      </c>
      <c r="H1435">
        <f>SUMIFS(multi_cap_new_annual_comb!F:F,multi_cap_new_annual_comb!A:A,A1435,multi_cap_new_annual_comb!B:B,B1435,multi_cap_new_annual_comb!C:C,C1435,multi_cap_new_annual_comb!E:E,"average",multi_cap_new_annual_comb!F:F,"&gt;0")*SUMIFS(mi_calc!D:D,mi_calc!A:A,VLOOKUP(C1435,mapping!$B$2:$C$18,2,0),mi_calc!B:B,F1435,mi_calc!C:C,"average")/1000</f>
        <v>0</v>
      </c>
      <c r="I1435">
        <f>SUMIFS(multi_cap_new_annual_comb!G:G,multi_cap_new_annual_comb!A:A,A1435,multi_cap_new_annual_comb!B:B,B1435,multi_cap_new_annual_comb!C:C,C1435,multi_cap_new_annual_comb!E:E,"average",multi_cap_new_annual_comb!G:G,"&gt;0")*SUMIFS(mi_calc!D:D,mi_calc!A:A,VLOOKUP(C1435,mapping!$B$2:$C$18,2,0),mi_calc!B:B,F1435,mi_calc!C:C,"average")/1000</f>
        <v>0</v>
      </c>
    </row>
    <row r="1436" spans="1:9">
      <c r="A1436">
        <v>2035</v>
      </c>
      <c r="B1436" t="s">
        <v>33</v>
      </c>
      <c r="C1436" t="s">
        <v>9</v>
      </c>
      <c r="D1436" t="str">
        <f>VLOOKUP(C1436,mapping!$B$2:$D$18,3,0)</f>
        <v>Gas</v>
      </c>
      <c r="E1436" t="s">
        <v>74</v>
      </c>
      <c r="F1436" t="s">
        <v>53</v>
      </c>
      <c r="G1436" t="s">
        <v>77</v>
      </c>
      <c r="H1436">
        <f>SUMIFS(multi_cap_new_annual_comb!F:F,multi_cap_new_annual_comb!A:A,A1436,multi_cap_new_annual_comb!B:B,B1436,multi_cap_new_annual_comb!C:C,C1436,multi_cap_new_annual_comb!E:E,"average",multi_cap_new_annual_comb!F:F,"&gt;0")*SUMIFS(mi_calc!D:D,mi_calc!A:A,VLOOKUP(C1436,mapping!$B$2:$C$18,2,0),mi_calc!B:B,F1436,mi_calc!C:C,"average")/1000</f>
        <v>51.489979712665807</v>
      </c>
      <c r="I1436">
        <f>SUMIFS(multi_cap_new_annual_comb!G:G,multi_cap_new_annual_comb!A:A,A1436,multi_cap_new_annual_comb!B:B,B1436,multi_cap_new_annual_comb!C:C,C1436,multi_cap_new_annual_comb!E:E,"average",multi_cap_new_annual_comb!G:G,"&gt;0")*SUMIFS(mi_calc!D:D,mi_calc!A:A,VLOOKUP(C1436,mapping!$B$2:$C$18,2,0),mi_calc!B:B,F1436,mi_calc!C:C,"average")/1000</f>
        <v>51.489979712665807</v>
      </c>
    </row>
    <row r="1437" spans="1:9">
      <c r="A1437">
        <v>2035</v>
      </c>
      <c r="B1437" t="s">
        <v>33</v>
      </c>
      <c r="C1437" t="s">
        <v>9</v>
      </c>
      <c r="D1437" t="str">
        <f>VLOOKUP(C1437,mapping!$B$2:$D$18,3,0)</f>
        <v>Gas</v>
      </c>
      <c r="E1437" t="s">
        <v>74</v>
      </c>
      <c r="F1437" t="s">
        <v>64</v>
      </c>
      <c r="G1437" t="s">
        <v>77</v>
      </c>
      <c r="H1437">
        <f>SUMIFS(multi_cap_new_annual_comb!F:F,multi_cap_new_annual_comb!A:A,A1437,multi_cap_new_annual_comb!B:B,B1437,multi_cap_new_annual_comb!C:C,C1437,multi_cap_new_annual_comb!E:E,"average",multi_cap_new_annual_comb!F:F,"&gt;0")*SUMIFS(mi_calc!D:D,mi_calc!A:A,VLOOKUP(C1437,mapping!$B$2:$C$18,2,0),mi_calc!B:B,F1437,mi_calc!C:C,"average")/1000</f>
        <v>0</v>
      </c>
      <c r="I1437">
        <f>SUMIFS(multi_cap_new_annual_comb!G:G,multi_cap_new_annual_comb!A:A,A1437,multi_cap_new_annual_comb!B:B,B1437,multi_cap_new_annual_comb!C:C,C1437,multi_cap_new_annual_comb!E:E,"average",multi_cap_new_annual_comb!G:G,"&gt;0")*SUMIFS(mi_calc!D:D,mi_calc!A:A,VLOOKUP(C1437,mapping!$B$2:$C$18,2,0),mi_calc!B:B,F1437,mi_calc!C:C,"average")/1000</f>
        <v>0</v>
      </c>
    </row>
    <row r="1438" spans="1:9">
      <c r="A1438">
        <v>2035</v>
      </c>
      <c r="B1438" t="s">
        <v>33</v>
      </c>
      <c r="C1438" t="s">
        <v>9</v>
      </c>
      <c r="D1438" t="str">
        <f>VLOOKUP(C1438,mapping!$B$2:$D$18,3,0)</f>
        <v>Gas</v>
      </c>
      <c r="E1438" t="s">
        <v>74</v>
      </c>
      <c r="F1438" t="s">
        <v>49</v>
      </c>
      <c r="G1438" t="s">
        <v>77</v>
      </c>
      <c r="H1438">
        <f>SUMIFS(multi_cap_new_annual_comb!F:F,multi_cap_new_annual_comb!A:A,A1438,multi_cap_new_annual_comb!B:B,B1438,multi_cap_new_annual_comb!C:C,C1438,multi_cap_new_annual_comb!E:E,"average",multi_cap_new_annual_comb!F:F,"&gt;0")*SUMIFS(mi_calc!D:D,mi_calc!A:A,VLOOKUP(C1438,mapping!$B$2:$C$18,2,0),mi_calc!B:B,F1438,mi_calc!C:C,"average")/1000</f>
        <v>0</v>
      </c>
      <c r="I1438">
        <f>SUMIFS(multi_cap_new_annual_comb!G:G,multi_cap_new_annual_comb!A:A,A1438,multi_cap_new_annual_comb!B:B,B1438,multi_cap_new_annual_comb!C:C,C1438,multi_cap_new_annual_comb!E:E,"average",multi_cap_new_annual_comb!G:G,"&gt;0")*SUMIFS(mi_calc!D:D,mi_calc!A:A,VLOOKUP(C1438,mapping!$B$2:$C$18,2,0),mi_calc!B:B,F1438,mi_calc!C:C,"average")/1000</f>
        <v>0</v>
      </c>
    </row>
    <row r="1439" spans="1:9">
      <c r="A1439">
        <v>2035</v>
      </c>
      <c r="B1439" t="s">
        <v>33</v>
      </c>
      <c r="C1439" t="s">
        <v>9</v>
      </c>
      <c r="D1439" t="str">
        <f>VLOOKUP(C1439,mapping!$B$2:$D$18,3,0)</f>
        <v>Gas</v>
      </c>
      <c r="E1439" t="s">
        <v>74</v>
      </c>
      <c r="F1439" t="s">
        <v>65</v>
      </c>
      <c r="G1439" t="s">
        <v>77</v>
      </c>
      <c r="H1439">
        <f>SUMIFS(multi_cap_new_annual_comb!F:F,multi_cap_new_annual_comb!A:A,A1439,multi_cap_new_annual_comb!B:B,B1439,multi_cap_new_annual_comb!C:C,C1439,multi_cap_new_annual_comb!E:E,"average",multi_cap_new_annual_comb!F:F,"&gt;0")*SUMIFS(mi_calc!D:D,mi_calc!A:A,VLOOKUP(C1439,mapping!$B$2:$C$18,2,0),mi_calc!B:B,F1439,mi_calc!C:C,"average")/1000</f>
        <v>0</v>
      </c>
      <c r="I1439">
        <f>SUMIFS(multi_cap_new_annual_comb!G:G,multi_cap_new_annual_comb!A:A,A1439,multi_cap_new_annual_comb!B:B,B1439,multi_cap_new_annual_comb!C:C,C1439,multi_cap_new_annual_comb!E:E,"average",multi_cap_new_annual_comb!G:G,"&gt;0")*SUMIFS(mi_calc!D:D,mi_calc!A:A,VLOOKUP(C1439,mapping!$B$2:$C$18,2,0),mi_calc!B:B,F1439,mi_calc!C:C,"average")/1000</f>
        <v>0</v>
      </c>
    </row>
    <row r="1440" spans="1:9">
      <c r="A1440">
        <v>2035</v>
      </c>
      <c r="B1440" t="s">
        <v>33</v>
      </c>
      <c r="C1440" t="s">
        <v>9</v>
      </c>
      <c r="D1440" t="str">
        <f>VLOOKUP(C1440,mapping!$B$2:$D$18,3,0)</f>
        <v>Gas</v>
      </c>
      <c r="E1440" t="s">
        <v>74</v>
      </c>
      <c r="F1440" t="s">
        <v>68</v>
      </c>
      <c r="G1440" t="s">
        <v>77</v>
      </c>
      <c r="H1440">
        <f>SUMIFS(multi_cap_new_annual_comb!F:F,multi_cap_new_annual_comb!A:A,A1440,multi_cap_new_annual_comb!B:B,B1440,multi_cap_new_annual_comb!C:C,C1440,multi_cap_new_annual_comb!E:E,"average",multi_cap_new_annual_comb!F:F,"&gt;0")*SUMIFS(mi_calc!D:D,mi_calc!A:A,VLOOKUP(C1440,mapping!$B$2:$C$18,2,0),mi_calc!B:B,F1440,mi_calc!C:C,"average")/1000</f>
        <v>0</v>
      </c>
      <c r="I1440">
        <f>SUMIFS(multi_cap_new_annual_comb!G:G,multi_cap_new_annual_comb!A:A,A1440,multi_cap_new_annual_comb!B:B,B1440,multi_cap_new_annual_comb!C:C,C1440,multi_cap_new_annual_comb!E:E,"average",multi_cap_new_annual_comb!G:G,"&gt;0")*SUMIFS(mi_calc!D:D,mi_calc!A:A,VLOOKUP(C1440,mapping!$B$2:$C$18,2,0),mi_calc!B:B,F1440,mi_calc!C:C,"average")/1000</f>
        <v>0</v>
      </c>
    </row>
    <row r="1441" spans="1:9">
      <c r="A1441">
        <v>2035</v>
      </c>
      <c r="B1441" t="s">
        <v>33</v>
      </c>
      <c r="C1441" t="s">
        <v>9</v>
      </c>
      <c r="D1441" t="str">
        <f>VLOOKUP(C1441,mapping!$B$2:$D$18,3,0)</f>
        <v>Gas</v>
      </c>
      <c r="E1441" t="s">
        <v>74</v>
      </c>
      <c r="F1441" t="s">
        <v>57</v>
      </c>
      <c r="G1441" t="s">
        <v>77</v>
      </c>
      <c r="H1441">
        <f>SUMIFS(multi_cap_new_annual_comb!F:F,multi_cap_new_annual_comb!A:A,A1441,multi_cap_new_annual_comb!B:B,B1441,multi_cap_new_annual_comb!C:C,C1441,multi_cap_new_annual_comb!E:E,"average",multi_cap_new_annual_comb!F:F,"&gt;0")*SUMIFS(mi_calc!D:D,mi_calc!A:A,VLOOKUP(C1441,mapping!$B$2:$C$18,2,0),mi_calc!B:B,F1441,mi_calc!C:C,"average")/1000</f>
        <v>0</v>
      </c>
      <c r="I1441">
        <f>SUMIFS(multi_cap_new_annual_comb!G:G,multi_cap_new_annual_comb!A:A,A1441,multi_cap_new_annual_comb!B:B,B1441,multi_cap_new_annual_comb!C:C,C1441,multi_cap_new_annual_comb!E:E,"average",multi_cap_new_annual_comb!G:G,"&gt;0")*SUMIFS(mi_calc!D:D,mi_calc!A:A,VLOOKUP(C1441,mapping!$B$2:$C$18,2,0),mi_calc!B:B,F1441,mi_calc!C:C,"average")/1000</f>
        <v>0</v>
      </c>
    </row>
    <row r="1442" spans="1:9">
      <c r="A1442">
        <v>2025</v>
      </c>
      <c r="B1442" t="s">
        <v>21</v>
      </c>
      <c r="C1442" t="s">
        <v>0</v>
      </c>
      <c r="D1442" t="str">
        <f>VLOOKUP(C1442,mapping!$B$2:$D$18,3,0)</f>
        <v>Nuclear New</v>
      </c>
      <c r="E1442" t="s">
        <v>74</v>
      </c>
      <c r="F1442" t="s">
        <v>51</v>
      </c>
      <c r="G1442" t="s">
        <v>77</v>
      </c>
      <c r="H1442">
        <f>SUMIFS(multi_cap_new_annual_comb!F:F,multi_cap_new_annual_comb!A:A,A1442,multi_cap_new_annual_comb!B:B,B1442,multi_cap_new_annual_comb!C:C,C1442,multi_cap_new_annual_comb!E:E,"average",multi_cap_new_annual_comb!F:F,"&gt;0")*SUMIFS(mi_calc!D:D,mi_calc!A:A,VLOOKUP(C1442,mapping!$B$2:$C$18,2,0),mi_calc!B:B,F1442,mi_calc!C:C,"average")/1000</f>
        <v>0</v>
      </c>
      <c r="I1442">
        <f>SUMIFS(multi_cap_new_annual_comb!G:G,multi_cap_new_annual_comb!A:A,A1442,multi_cap_new_annual_comb!B:B,B1442,multi_cap_new_annual_comb!C:C,C1442,multi_cap_new_annual_comb!E:E,"average",multi_cap_new_annual_comb!G:G,"&gt;0")*SUMIFS(mi_calc!D:D,mi_calc!A:A,VLOOKUP(C1442,mapping!$B$2:$C$18,2,0),mi_calc!B:B,F1442,mi_calc!C:C,"average")/1000</f>
        <v>0</v>
      </c>
    </row>
    <row r="1443" spans="1:9">
      <c r="A1443">
        <v>2025</v>
      </c>
      <c r="B1443" t="s">
        <v>21</v>
      </c>
      <c r="C1443" t="s">
        <v>0</v>
      </c>
      <c r="D1443" t="str">
        <f>VLOOKUP(C1443,mapping!$B$2:$D$18,3,0)</f>
        <v>Nuclear New</v>
      </c>
      <c r="E1443" t="s">
        <v>74</v>
      </c>
      <c r="F1443" t="s">
        <v>66</v>
      </c>
      <c r="G1443" t="s">
        <v>77</v>
      </c>
      <c r="H1443">
        <f>SUMIFS(multi_cap_new_annual_comb!F:F,multi_cap_new_annual_comb!A:A,A1443,multi_cap_new_annual_comb!B:B,B1443,multi_cap_new_annual_comb!C:C,C1443,multi_cap_new_annual_comb!E:E,"average",multi_cap_new_annual_comb!F:F,"&gt;0")*SUMIFS(mi_calc!D:D,mi_calc!A:A,VLOOKUP(C1443,mapping!$B$2:$C$18,2,0),mi_calc!B:B,F1443,mi_calc!C:C,"average")/1000</f>
        <v>0</v>
      </c>
      <c r="I1443">
        <f>SUMIFS(multi_cap_new_annual_comb!G:G,multi_cap_new_annual_comb!A:A,A1443,multi_cap_new_annual_comb!B:B,B1443,multi_cap_new_annual_comb!C:C,C1443,multi_cap_new_annual_comb!E:E,"average",multi_cap_new_annual_comb!G:G,"&gt;0")*SUMIFS(mi_calc!D:D,mi_calc!A:A,VLOOKUP(C1443,mapping!$B$2:$C$18,2,0),mi_calc!B:B,F1443,mi_calc!C:C,"average")/1000</f>
        <v>0</v>
      </c>
    </row>
    <row r="1444" spans="1:9">
      <c r="A1444">
        <v>2025</v>
      </c>
      <c r="B1444" t="s">
        <v>21</v>
      </c>
      <c r="C1444" t="s">
        <v>0</v>
      </c>
      <c r="D1444" t="str">
        <f>VLOOKUP(C1444,mapping!$B$2:$D$18,3,0)</f>
        <v>Nuclear New</v>
      </c>
      <c r="E1444" t="s">
        <v>74</v>
      </c>
      <c r="F1444" t="s">
        <v>54</v>
      </c>
      <c r="G1444" t="s">
        <v>77</v>
      </c>
      <c r="H1444">
        <f>SUMIFS(multi_cap_new_annual_comb!F:F,multi_cap_new_annual_comb!A:A,A1444,multi_cap_new_annual_comb!B:B,B1444,multi_cap_new_annual_comb!C:C,C1444,multi_cap_new_annual_comb!E:E,"average",multi_cap_new_annual_comb!F:F,"&gt;0")*SUMIFS(mi_calc!D:D,mi_calc!A:A,VLOOKUP(C1444,mapping!$B$2:$C$18,2,0),mi_calc!B:B,F1444,mi_calc!C:C,"average")/1000</f>
        <v>0</v>
      </c>
      <c r="I1444">
        <f>SUMIFS(multi_cap_new_annual_comb!G:G,multi_cap_new_annual_comb!A:A,A1444,multi_cap_new_annual_comb!B:B,B1444,multi_cap_new_annual_comb!C:C,C1444,multi_cap_new_annual_comb!E:E,"average",multi_cap_new_annual_comb!G:G,"&gt;0")*SUMIFS(mi_calc!D:D,mi_calc!A:A,VLOOKUP(C1444,mapping!$B$2:$C$18,2,0),mi_calc!B:B,F1444,mi_calc!C:C,"average")/1000</f>
        <v>0</v>
      </c>
    </row>
    <row r="1445" spans="1:9">
      <c r="A1445">
        <v>2025</v>
      </c>
      <c r="B1445" t="s">
        <v>21</v>
      </c>
      <c r="C1445" t="s">
        <v>0</v>
      </c>
      <c r="D1445" t="str">
        <f>VLOOKUP(C1445,mapping!$B$2:$D$18,3,0)</f>
        <v>Nuclear New</v>
      </c>
      <c r="E1445" t="s">
        <v>74</v>
      </c>
      <c r="F1445" t="s">
        <v>46</v>
      </c>
      <c r="G1445" t="s">
        <v>77</v>
      </c>
      <c r="H1445">
        <f>SUMIFS(multi_cap_new_annual_comb!F:F,multi_cap_new_annual_comb!A:A,A1445,multi_cap_new_annual_comb!B:B,B1445,multi_cap_new_annual_comb!C:C,C1445,multi_cap_new_annual_comb!E:E,"average",multi_cap_new_annual_comb!F:F,"&gt;0")*SUMIFS(mi_calc!D:D,mi_calc!A:A,VLOOKUP(C1445,mapping!$B$2:$C$18,2,0),mi_calc!B:B,F1445,mi_calc!C:C,"average")/1000</f>
        <v>0</v>
      </c>
      <c r="I1445">
        <f>SUMIFS(multi_cap_new_annual_comb!G:G,multi_cap_new_annual_comb!A:A,A1445,multi_cap_new_annual_comb!B:B,B1445,multi_cap_new_annual_comb!C:C,C1445,multi_cap_new_annual_comb!E:E,"average",multi_cap_new_annual_comb!G:G,"&gt;0")*SUMIFS(mi_calc!D:D,mi_calc!A:A,VLOOKUP(C1445,mapping!$B$2:$C$18,2,0),mi_calc!B:B,F1445,mi_calc!C:C,"average")/1000</f>
        <v>0</v>
      </c>
    </row>
    <row r="1446" spans="1:9">
      <c r="A1446">
        <v>2025</v>
      </c>
      <c r="B1446" t="s">
        <v>21</v>
      </c>
      <c r="C1446" t="s">
        <v>0</v>
      </c>
      <c r="D1446" t="str">
        <f>VLOOKUP(C1446,mapping!$B$2:$D$18,3,0)</f>
        <v>Nuclear New</v>
      </c>
      <c r="E1446" t="s">
        <v>74</v>
      </c>
      <c r="F1446" t="s">
        <v>50</v>
      </c>
      <c r="G1446" t="s">
        <v>77</v>
      </c>
      <c r="H1446">
        <f>SUMIFS(multi_cap_new_annual_comb!F:F,multi_cap_new_annual_comb!A:A,A1446,multi_cap_new_annual_comb!B:B,B1446,multi_cap_new_annual_comb!C:C,C1446,multi_cap_new_annual_comb!E:E,"average",multi_cap_new_annual_comb!F:F,"&gt;0")*SUMIFS(mi_calc!D:D,mi_calc!A:A,VLOOKUP(C1446,mapping!$B$2:$C$18,2,0),mi_calc!B:B,F1446,mi_calc!C:C,"average")/1000</f>
        <v>0</v>
      </c>
      <c r="I1446">
        <f>SUMIFS(multi_cap_new_annual_comb!G:G,multi_cap_new_annual_comb!A:A,A1446,multi_cap_new_annual_comb!B:B,B1446,multi_cap_new_annual_comb!C:C,C1446,multi_cap_new_annual_comb!E:E,"average",multi_cap_new_annual_comb!G:G,"&gt;0")*SUMIFS(mi_calc!D:D,mi_calc!A:A,VLOOKUP(C1446,mapping!$B$2:$C$18,2,0),mi_calc!B:B,F1446,mi_calc!C:C,"average")/1000</f>
        <v>0</v>
      </c>
    </row>
    <row r="1447" spans="1:9">
      <c r="A1447">
        <v>2025</v>
      </c>
      <c r="B1447" t="s">
        <v>21</v>
      </c>
      <c r="C1447" t="s">
        <v>0</v>
      </c>
      <c r="D1447" t="str">
        <f>VLOOKUP(C1447,mapping!$B$2:$D$18,3,0)</f>
        <v>Nuclear New</v>
      </c>
      <c r="E1447" t="s">
        <v>74</v>
      </c>
      <c r="F1447" t="s">
        <v>61</v>
      </c>
      <c r="G1447" t="s">
        <v>77</v>
      </c>
      <c r="H1447">
        <f>SUMIFS(multi_cap_new_annual_comb!F:F,multi_cap_new_annual_comb!A:A,A1447,multi_cap_new_annual_comb!B:B,B1447,multi_cap_new_annual_comb!C:C,C1447,multi_cap_new_annual_comb!E:E,"average",multi_cap_new_annual_comb!F:F,"&gt;0")*SUMIFS(mi_calc!D:D,mi_calc!A:A,VLOOKUP(C1447,mapping!$B$2:$C$18,2,0),mi_calc!B:B,F1447,mi_calc!C:C,"average")/1000</f>
        <v>0</v>
      </c>
      <c r="I1447">
        <f>SUMIFS(multi_cap_new_annual_comb!G:G,multi_cap_new_annual_comb!A:A,A1447,multi_cap_new_annual_comb!B:B,B1447,multi_cap_new_annual_comb!C:C,C1447,multi_cap_new_annual_comb!E:E,"average",multi_cap_new_annual_comb!G:G,"&gt;0")*SUMIFS(mi_calc!D:D,mi_calc!A:A,VLOOKUP(C1447,mapping!$B$2:$C$18,2,0),mi_calc!B:B,F1447,mi_calc!C:C,"average")/1000</f>
        <v>0</v>
      </c>
    </row>
    <row r="1448" spans="1:9">
      <c r="A1448">
        <v>2025</v>
      </c>
      <c r="B1448" t="s">
        <v>21</v>
      </c>
      <c r="C1448" t="s">
        <v>0</v>
      </c>
      <c r="D1448" t="str">
        <f>VLOOKUP(C1448,mapping!$B$2:$D$18,3,0)</f>
        <v>Nuclear New</v>
      </c>
      <c r="E1448" t="s">
        <v>74</v>
      </c>
      <c r="F1448" t="s">
        <v>67</v>
      </c>
      <c r="G1448" t="s">
        <v>77</v>
      </c>
      <c r="H1448">
        <f>SUMIFS(multi_cap_new_annual_comb!F:F,multi_cap_new_annual_comb!A:A,A1448,multi_cap_new_annual_comb!B:B,B1448,multi_cap_new_annual_comb!C:C,C1448,multi_cap_new_annual_comb!E:E,"average",multi_cap_new_annual_comb!F:F,"&gt;0")*SUMIFS(mi_calc!D:D,mi_calc!A:A,VLOOKUP(C1448,mapping!$B$2:$C$18,2,0),mi_calc!B:B,F1448,mi_calc!C:C,"average")/1000</f>
        <v>0</v>
      </c>
      <c r="I1448">
        <f>SUMIFS(multi_cap_new_annual_comb!G:G,multi_cap_new_annual_comb!A:A,A1448,multi_cap_new_annual_comb!B:B,B1448,multi_cap_new_annual_comb!C:C,C1448,multi_cap_new_annual_comb!E:E,"average",multi_cap_new_annual_comb!G:G,"&gt;0")*SUMIFS(mi_calc!D:D,mi_calc!A:A,VLOOKUP(C1448,mapping!$B$2:$C$18,2,0),mi_calc!B:B,F1448,mi_calc!C:C,"average")/1000</f>
        <v>0</v>
      </c>
    </row>
    <row r="1449" spans="1:9">
      <c r="A1449">
        <v>2025</v>
      </c>
      <c r="B1449" t="s">
        <v>21</v>
      </c>
      <c r="C1449" t="s">
        <v>0</v>
      </c>
      <c r="D1449" t="str">
        <f>VLOOKUP(C1449,mapping!$B$2:$D$18,3,0)</f>
        <v>Nuclear New</v>
      </c>
      <c r="E1449" t="s">
        <v>74</v>
      </c>
      <c r="F1449" t="s">
        <v>52</v>
      </c>
      <c r="G1449" t="s">
        <v>77</v>
      </c>
      <c r="H1449">
        <f>SUMIFS(multi_cap_new_annual_comb!F:F,multi_cap_new_annual_comb!A:A,A1449,multi_cap_new_annual_comb!B:B,B1449,multi_cap_new_annual_comb!C:C,C1449,multi_cap_new_annual_comb!E:E,"average",multi_cap_new_annual_comb!F:F,"&gt;0")*SUMIFS(mi_calc!D:D,mi_calc!A:A,VLOOKUP(C1449,mapping!$B$2:$C$18,2,0),mi_calc!B:B,F1449,mi_calc!C:C,"average")/1000</f>
        <v>0</v>
      </c>
      <c r="I1449">
        <f>SUMIFS(multi_cap_new_annual_comb!G:G,multi_cap_new_annual_comb!A:A,A1449,multi_cap_new_annual_comb!B:B,B1449,multi_cap_new_annual_comb!C:C,C1449,multi_cap_new_annual_comb!E:E,"average",multi_cap_new_annual_comb!G:G,"&gt;0")*SUMIFS(mi_calc!D:D,mi_calc!A:A,VLOOKUP(C1449,mapping!$B$2:$C$18,2,0),mi_calc!B:B,F1449,mi_calc!C:C,"average")/1000</f>
        <v>0</v>
      </c>
    </row>
    <row r="1450" spans="1:9">
      <c r="A1450">
        <v>2025</v>
      </c>
      <c r="B1450" t="s">
        <v>21</v>
      </c>
      <c r="C1450" t="s">
        <v>0</v>
      </c>
      <c r="D1450" t="str">
        <f>VLOOKUP(C1450,mapping!$B$2:$D$18,3,0)</f>
        <v>Nuclear New</v>
      </c>
      <c r="E1450" t="s">
        <v>74</v>
      </c>
      <c r="F1450" t="s">
        <v>56</v>
      </c>
      <c r="G1450" t="s">
        <v>77</v>
      </c>
      <c r="H1450">
        <f>SUMIFS(multi_cap_new_annual_comb!F:F,multi_cap_new_annual_comb!A:A,A1450,multi_cap_new_annual_comb!B:B,B1450,multi_cap_new_annual_comb!C:C,C1450,multi_cap_new_annual_comb!E:E,"average",multi_cap_new_annual_comb!F:F,"&gt;0")*SUMIFS(mi_calc!D:D,mi_calc!A:A,VLOOKUP(C1450,mapping!$B$2:$C$18,2,0),mi_calc!B:B,F1450,mi_calc!C:C,"average")/1000</f>
        <v>0</v>
      </c>
      <c r="I1450">
        <f>SUMIFS(multi_cap_new_annual_comb!G:G,multi_cap_new_annual_comb!A:A,A1450,multi_cap_new_annual_comb!B:B,B1450,multi_cap_new_annual_comb!C:C,C1450,multi_cap_new_annual_comb!E:E,"average",multi_cap_new_annual_comb!G:G,"&gt;0")*SUMIFS(mi_calc!D:D,mi_calc!A:A,VLOOKUP(C1450,mapping!$B$2:$C$18,2,0),mi_calc!B:B,F1450,mi_calc!C:C,"average")/1000</f>
        <v>0</v>
      </c>
    </row>
    <row r="1451" spans="1:9">
      <c r="A1451">
        <v>2025</v>
      </c>
      <c r="B1451" t="s">
        <v>21</v>
      </c>
      <c r="C1451" t="s">
        <v>0</v>
      </c>
      <c r="D1451" t="str">
        <f>VLOOKUP(C1451,mapping!$B$2:$D$18,3,0)</f>
        <v>Nuclear New</v>
      </c>
      <c r="E1451" t="s">
        <v>74</v>
      </c>
      <c r="F1451" t="s">
        <v>59</v>
      </c>
      <c r="G1451" t="s">
        <v>77</v>
      </c>
      <c r="H1451">
        <f>SUMIFS(multi_cap_new_annual_comb!F:F,multi_cap_new_annual_comb!A:A,A1451,multi_cap_new_annual_comb!B:B,B1451,multi_cap_new_annual_comb!C:C,C1451,multi_cap_new_annual_comb!E:E,"average",multi_cap_new_annual_comb!F:F,"&gt;0")*SUMIFS(mi_calc!D:D,mi_calc!A:A,VLOOKUP(C1451,mapping!$B$2:$C$18,2,0),mi_calc!B:B,F1451,mi_calc!C:C,"average")/1000</f>
        <v>0</v>
      </c>
      <c r="I1451">
        <f>SUMIFS(multi_cap_new_annual_comb!G:G,multi_cap_new_annual_comb!A:A,A1451,multi_cap_new_annual_comb!B:B,B1451,multi_cap_new_annual_comb!C:C,C1451,multi_cap_new_annual_comb!E:E,"average",multi_cap_new_annual_comb!G:G,"&gt;0")*SUMIFS(mi_calc!D:D,mi_calc!A:A,VLOOKUP(C1451,mapping!$B$2:$C$18,2,0),mi_calc!B:B,F1451,mi_calc!C:C,"average")/1000</f>
        <v>0</v>
      </c>
    </row>
    <row r="1452" spans="1:9">
      <c r="A1452">
        <v>2025</v>
      </c>
      <c r="B1452" t="s">
        <v>21</v>
      </c>
      <c r="C1452" t="s">
        <v>0</v>
      </c>
      <c r="D1452" t="str">
        <f>VLOOKUP(C1452,mapping!$B$2:$D$18,3,0)</f>
        <v>Nuclear New</v>
      </c>
      <c r="E1452" t="s">
        <v>74</v>
      </c>
      <c r="F1452" t="s">
        <v>55</v>
      </c>
      <c r="G1452" t="s">
        <v>77</v>
      </c>
      <c r="H1452">
        <f>SUMIFS(multi_cap_new_annual_comb!F:F,multi_cap_new_annual_comb!A:A,A1452,multi_cap_new_annual_comb!B:B,B1452,multi_cap_new_annual_comb!C:C,C1452,multi_cap_new_annual_comb!E:E,"average",multi_cap_new_annual_comb!F:F,"&gt;0")*SUMIFS(mi_calc!D:D,mi_calc!A:A,VLOOKUP(C1452,mapping!$B$2:$C$18,2,0),mi_calc!B:B,F1452,mi_calc!C:C,"average")/1000</f>
        <v>0</v>
      </c>
      <c r="I1452">
        <f>SUMIFS(multi_cap_new_annual_comb!G:G,multi_cap_new_annual_comb!A:A,A1452,multi_cap_new_annual_comb!B:B,B1452,multi_cap_new_annual_comb!C:C,C1452,multi_cap_new_annual_comb!E:E,"average",multi_cap_new_annual_comb!G:G,"&gt;0")*SUMIFS(mi_calc!D:D,mi_calc!A:A,VLOOKUP(C1452,mapping!$B$2:$C$18,2,0),mi_calc!B:B,F1452,mi_calc!C:C,"average")/1000</f>
        <v>0</v>
      </c>
    </row>
    <row r="1453" spans="1:9">
      <c r="A1453">
        <v>2025</v>
      </c>
      <c r="B1453" t="s">
        <v>21</v>
      </c>
      <c r="C1453" t="s">
        <v>0</v>
      </c>
      <c r="D1453" t="str">
        <f>VLOOKUP(C1453,mapping!$B$2:$D$18,3,0)</f>
        <v>Nuclear New</v>
      </c>
      <c r="E1453" t="s">
        <v>74</v>
      </c>
      <c r="F1453" t="s">
        <v>47</v>
      </c>
      <c r="G1453" t="s">
        <v>77</v>
      </c>
      <c r="H1453">
        <f>SUMIFS(multi_cap_new_annual_comb!F:F,multi_cap_new_annual_comb!A:A,A1453,multi_cap_new_annual_comb!B:B,B1453,multi_cap_new_annual_comb!C:C,C1453,multi_cap_new_annual_comb!E:E,"average",multi_cap_new_annual_comb!F:F,"&gt;0")*SUMIFS(mi_calc!D:D,mi_calc!A:A,VLOOKUP(C1453,mapping!$B$2:$C$18,2,0),mi_calc!B:B,F1453,mi_calc!C:C,"average")/1000</f>
        <v>0</v>
      </c>
      <c r="I1453">
        <f>SUMIFS(multi_cap_new_annual_comb!G:G,multi_cap_new_annual_comb!A:A,A1453,multi_cap_new_annual_comb!B:B,B1453,multi_cap_new_annual_comb!C:C,C1453,multi_cap_new_annual_comb!E:E,"average",multi_cap_new_annual_comb!G:G,"&gt;0")*SUMIFS(mi_calc!D:D,mi_calc!A:A,VLOOKUP(C1453,mapping!$B$2:$C$18,2,0),mi_calc!B:B,F1453,mi_calc!C:C,"average")/1000</f>
        <v>0</v>
      </c>
    </row>
    <row r="1454" spans="1:9">
      <c r="A1454">
        <v>2025</v>
      </c>
      <c r="B1454" t="s">
        <v>21</v>
      </c>
      <c r="C1454" t="s">
        <v>0</v>
      </c>
      <c r="D1454" t="str">
        <f>VLOOKUP(C1454,mapping!$B$2:$D$18,3,0)</f>
        <v>Nuclear New</v>
      </c>
      <c r="E1454" t="s">
        <v>74</v>
      </c>
      <c r="F1454" t="s">
        <v>60</v>
      </c>
      <c r="G1454" t="s">
        <v>77</v>
      </c>
      <c r="H1454">
        <f>SUMIFS(multi_cap_new_annual_comb!F:F,multi_cap_new_annual_comb!A:A,A1454,multi_cap_new_annual_comb!B:B,B1454,multi_cap_new_annual_comb!C:C,C1454,multi_cap_new_annual_comb!E:E,"average",multi_cap_new_annual_comb!F:F,"&gt;0")*SUMIFS(mi_calc!D:D,mi_calc!A:A,VLOOKUP(C1454,mapping!$B$2:$C$18,2,0),mi_calc!B:B,F1454,mi_calc!C:C,"average")/1000</f>
        <v>0</v>
      </c>
      <c r="I1454">
        <f>SUMIFS(multi_cap_new_annual_comb!G:G,multi_cap_new_annual_comb!A:A,A1454,multi_cap_new_annual_comb!B:B,B1454,multi_cap_new_annual_comb!C:C,C1454,multi_cap_new_annual_comb!E:E,"average",multi_cap_new_annual_comb!G:G,"&gt;0")*SUMIFS(mi_calc!D:D,mi_calc!A:A,VLOOKUP(C1454,mapping!$B$2:$C$18,2,0),mi_calc!B:B,F1454,mi_calc!C:C,"average")/1000</f>
        <v>0</v>
      </c>
    </row>
    <row r="1455" spans="1:9">
      <c r="A1455">
        <v>2025</v>
      </c>
      <c r="B1455" t="s">
        <v>21</v>
      </c>
      <c r="C1455" t="s">
        <v>0</v>
      </c>
      <c r="D1455" t="str">
        <f>VLOOKUP(C1455,mapping!$B$2:$D$18,3,0)</f>
        <v>Nuclear New</v>
      </c>
      <c r="E1455" t="s">
        <v>74</v>
      </c>
      <c r="F1455" t="s">
        <v>48</v>
      </c>
      <c r="G1455" t="s">
        <v>77</v>
      </c>
      <c r="H1455">
        <f>SUMIFS(multi_cap_new_annual_comb!F:F,multi_cap_new_annual_comb!A:A,A1455,multi_cap_new_annual_comb!B:B,B1455,multi_cap_new_annual_comb!C:C,C1455,multi_cap_new_annual_comb!E:E,"average",multi_cap_new_annual_comb!F:F,"&gt;0")*SUMIFS(mi_calc!D:D,mi_calc!A:A,VLOOKUP(C1455,mapping!$B$2:$C$18,2,0),mi_calc!B:B,F1455,mi_calc!C:C,"average")/1000</f>
        <v>0</v>
      </c>
      <c r="I1455">
        <f>SUMIFS(multi_cap_new_annual_comb!G:G,multi_cap_new_annual_comb!A:A,A1455,multi_cap_new_annual_comb!B:B,B1455,multi_cap_new_annual_comb!C:C,C1455,multi_cap_new_annual_comb!E:E,"average",multi_cap_new_annual_comb!G:G,"&gt;0")*SUMIFS(mi_calc!D:D,mi_calc!A:A,VLOOKUP(C1455,mapping!$B$2:$C$18,2,0),mi_calc!B:B,F1455,mi_calc!C:C,"average")/1000</f>
        <v>0</v>
      </c>
    </row>
    <row r="1456" spans="1:9">
      <c r="A1456">
        <v>2025</v>
      </c>
      <c r="B1456" t="s">
        <v>21</v>
      </c>
      <c r="C1456" t="s">
        <v>0</v>
      </c>
      <c r="D1456" t="str">
        <f>VLOOKUP(C1456,mapping!$B$2:$D$18,3,0)</f>
        <v>Nuclear New</v>
      </c>
      <c r="E1456" t="s">
        <v>74</v>
      </c>
      <c r="F1456" t="s">
        <v>62</v>
      </c>
      <c r="G1456" t="s">
        <v>77</v>
      </c>
      <c r="H1456">
        <f>SUMIFS(multi_cap_new_annual_comb!F:F,multi_cap_new_annual_comb!A:A,A1456,multi_cap_new_annual_comb!B:B,B1456,multi_cap_new_annual_comb!C:C,C1456,multi_cap_new_annual_comb!E:E,"average",multi_cap_new_annual_comb!F:F,"&gt;0")*SUMIFS(mi_calc!D:D,mi_calc!A:A,VLOOKUP(C1456,mapping!$B$2:$C$18,2,0),mi_calc!B:B,F1456,mi_calc!C:C,"average")/1000</f>
        <v>0</v>
      </c>
      <c r="I1456">
        <f>SUMIFS(multi_cap_new_annual_comb!G:G,multi_cap_new_annual_comb!A:A,A1456,multi_cap_new_annual_comb!B:B,B1456,multi_cap_new_annual_comb!C:C,C1456,multi_cap_new_annual_comb!E:E,"average",multi_cap_new_annual_comb!G:G,"&gt;0")*SUMIFS(mi_calc!D:D,mi_calc!A:A,VLOOKUP(C1456,mapping!$B$2:$C$18,2,0),mi_calc!B:B,F1456,mi_calc!C:C,"average")/1000</f>
        <v>0</v>
      </c>
    </row>
    <row r="1457" spans="1:9">
      <c r="A1457">
        <v>2025</v>
      </c>
      <c r="B1457" t="s">
        <v>21</v>
      </c>
      <c r="C1457" t="s">
        <v>0</v>
      </c>
      <c r="D1457" t="str">
        <f>VLOOKUP(C1457,mapping!$B$2:$D$18,3,0)</f>
        <v>Nuclear New</v>
      </c>
      <c r="E1457" t="s">
        <v>74</v>
      </c>
      <c r="F1457" t="s">
        <v>63</v>
      </c>
      <c r="G1457" t="s">
        <v>77</v>
      </c>
      <c r="H1457">
        <f>SUMIFS(multi_cap_new_annual_comb!F:F,multi_cap_new_annual_comb!A:A,A1457,multi_cap_new_annual_comb!B:B,B1457,multi_cap_new_annual_comb!C:C,C1457,multi_cap_new_annual_comb!E:E,"average",multi_cap_new_annual_comb!F:F,"&gt;0")*SUMIFS(mi_calc!D:D,mi_calc!A:A,VLOOKUP(C1457,mapping!$B$2:$C$18,2,0),mi_calc!B:B,F1457,mi_calc!C:C,"average")/1000</f>
        <v>0</v>
      </c>
      <c r="I1457">
        <f>SUMIFS(multi_cap_new_annual_comb!G:G,multi_cap_new_annual_comb!A:A,A1457,multi_cap_new_annual_comb!B:B,B1457,multi_cap_new_annual_comb!C:C,C1457,multi_cap_new_annual_comb!E:E,"average",multi_cap_new_annual_comb!G:G,"&gt;0")*SUMIFS(mi_calc!D:D,mi_calc!A:A,VLOOKUP(C1457,mapping!$B$2:$C$18,2,0),mi_calc!B:B,F1457,mi_calc!C:C,"average")/1000</f>
        <v>0</v>
      </c>
    </row>
    <row r="1458" spans="1:9">
      <c r="A1458">
        <v>2025</v>
      </c>
      <c r="B1458" t="s">
        <v>21</v>
      </c>
      <c r="C1458" t="s">
        <v>0</v>
      </c>
      <c r="D1458" t="str">
        <f>VLOOKUP(C1458,mapping!$B$2:$D$18,3,0)</f>
        <v>Nuclear New</v>
      </c>
      <c r="E1458" t="s">
        <v>74</v>
      </c>
      <c r="F1458" t="s">
        <v>45</v>
      </c>
      <c r="G1458" t="s">
        <v>77</v>
      </c>
      <c r="H1458">
        <f>SUMIFS(multi_cap_new_annual_comb!F:F,multi_cap_new_annual_comb!A:A,A1458,multi_cap_new_annual_comb!B:B,B1458,multi_cap_new_annual_comb!C:C,C1458,multi_cap_new_annual_comb!E:E,"average",multi_cap_new_annual_comb!F:F,"&gt;0")*SUMIFS(mi_calc!D:D,mi_calc!A:A,VLOOKUP(C1458,mapping!$B$2:$C$18,2,0),mi_calc!B:B,F1458,mi_calc!C:C,"average")/1000</f>
        <v>0</v>
      </c>
      <c r="I1458">
        <f>SUMIFS(multi_cap_new_annual_comb!G:G,multi_cap_new_annual_comb!A:A,A1458,multi_cap_new_annual_comb!B:B,B1458,multi_cap_new_annual_comb!C:C,C1458,multi_cap_new_annual_comb!E:E,"average",multi_cap_new_annual_comb!G:G,"&gt;0")*SUMIFS(mi_calc!D:D,mi_calc!A:A,VLOOKUP(C1458,mapping!$B$2:$C$18,2,0),mi_calc!B:B,F1458,mi_calc!C:C,"average")/1000</f>
        <v>0</v>
      </c>
    </row>
    <row r="1459" spans="1:9">
      <c r="A1459">
        <v>2025</v>
      </c>
      <c r="B1459" t="s">
        <v>21</v>
      </c>
      <c r="C1459" t="s">
        <v>0</v>
      </c>
      <c r="D1459" t="str">
        <f>VLOOKUP(C1459,mapping!$B$2:$D$18,3,0)</f>
        <v>Nuclear New</v>
      </c>
      <c r="E1459" t="s">
        <v>74</v>
      </c>
      <c r="F1459" t="s">
        <v>58</v>
      </c>
      <c r="G1459" t="s">
        <v>77</v>
      </c>
      <c r="H1459">
        <f>SUMIFS(multi_cap_new_annual_comb!F:F,multi_cap_new_annual_comb!A:A,A1459,multi_cap_new_annual_comb!B:B,B1459,multi_cap_new_annual_comb!C:C,C1459,multi_cap_new_annual_comb!E:E,"average",multi_cap_new_annual_comb!F:F,"&gt;0")*SUMIFS(mi_calc!D:D,mi_calc!A:A,VLOOKUP(C1459,mapping!$B$2:$C$18,2,0),mi_calc!B:B,F1459,mi_calc!C:C,"average")/1000</f>
        <v>0</v>
      </c>
      <c r="I1459">
        <f>SUMIFS(multi_cap_new_annual_comb!G:G,multi_cap_new_annual_comb!A:A,A1459,multi_cap_new_annual_comb!B:B,B1459,multi_cap_new_annual_comb!C:C,C1459,multi_cap_new_annual_comb!E:E,"average",multi_cap_new_annual_comb!G:G,"&gt;0")*SUMIFS(mi_calc!D:D,mi_calc!A:A,VLOOKUP(C1459,mapping!$B$2:$C$18,2,0),mi_calc!B:B,F1459,mi_calc!C:C,"average")/1000</f>
        <v>0</v>
      </c>
    </row>
    <row r="1460" spans="1:9">
      <c r="A1460">
        <v>2025</v>
      </c>
      <c r="B1460" t="s">
        <v>21</v>
      </c>
      <c r="C1460" t="s">
        <v>0</v>
      </c>
      <c r="D1460" t="str">
        <f>VLOOKUP(C1460,mapping!$B$2:$D$18,3,0)</f>
        <v>Nuclear New</v>
      </c>
      <c r="E1460" t="s">
        <v>74</v>
      </c>
      <c r="F1460" t="s">
        <v>53</v>
      </c>
      <c r="G1460" t="s">
        <v>77</v>
      </c>
      <c r="H1460">
        <f>SUMIFS(multi_cap_new_annual_comb!F:F,multi_cap_new_annual_comb!A:A,A1460,multi_cap_new_annual_comb!B:B,B1460,multi_cap_new_annual_comb!C:C,C1460,multi_cap_new_annual_comb!E:E,"average",multi_cap_new_annual_comb!F:F,"&gt;0")*SUMIFS(mi_calc!D:D,mi_calc!A:A,VLOOKUP(C1460,mapping!$B$2:$C$18,2,0),mi_calc!B:B,F1460,mi_calc!C:C,"average")/1000</f>
        <v>0</v>
      </c>
      <c r="I1460">
        <f>SUMIFS(multi_cap_new_annual_comb!G:G,multi_cap_new_annual_comb!A:A,A1460,multi_cap_new_annual_comb!B:B,B1460,multi_cap_new_annual_comb!C:C,C1460,multi_cap_new_annual_comb!E:E,"average",multi_cap_new_annual_comb!G:G,"&gt;0")*SUMIFS(mi_calc!D:D,mi_calc!A:A,VLOOKUP(C1460,mapping!$B$2:$C$18,2,0),mi_calc!B:B,F1460,mi_calc!C:C,"average")/1000</f>
        <v>0</v>
      </c>
    </row>
    <row r="1461" spans="1:9">
      <c r="A1461">
        <v>2025</v>
      </c>
      <c r="B1461" t="s">
        <v>21</v>
      </c>
      <c r="C1461" t="s">
        <v>0</v>
      </c>
      <c r="D1461" t="str">
        <f>VLOOKUP(C1461,mapping!$B$2:$D$18,3,0)</f>
        <v>Nuclear New</v>
      </c>
      <c r="E1461" t="s">
        <v>74</v>
      </c>
      <c r="F1461" t="s">
        <v>64</v>
      </c>
      <c r="G1461" t="s">
        <v>77</v>
      </c>
      <c r="H1461">
        <f>SUMIFS(multi_cap_new_annual_comb!F:F,multi_cap_new_annual_comb!A:A,A1461,multi_cap_new_annual_comb!B:B,B1461,multi_cap_new_annual_comb!C:C,C1461,multi_cap_new_annual_comb!E:E,"average",multi_cap_new_annual_comb!F:F,"&gt;0")*SUMIFS(mi_calc!D:D,mi_calc!A:A,VLOOKUP(C1461,mapping!$B$2:$C$18,2,0),mi_calc!B:B,F1461,mi_calc!C:C,"average")/1000</f>
        <v>0</v>
      </c>
      <c r="I1461">
        <f>SUMIFS(multi_cap_new_annual_comb!G:G,multi_cap_new_annual_comb!A:A,A1461,multi_cap_new_annual_comb!B:B,B1461,multi_cap_new_annual_comb!C:C,C1461,multi_cap_new_annual_comb!E:E,"average",multi_cap_new_annual_comb!G:G,"&gt;0")*SUMIFS(mi_calc!D:D,mi_calc!A:A,VLOOKUP(C1461,mapping!$B$2:$C$18,2,0),mi_calc!B:B,F1461,mi_calc!C:C,"average")/1000</f>
        <v>0</v>
      </c>
    </row>
    <row r="1462" spans="1:9">
      <c r="A1462">
        <v>2025</v>
      </c>
      <c r="B1462" t="s">
        <v>21</v>
      </c>
      <c r="C1462" t="s">
        <v>0</v>
      </c>
      <c r="D1462" t="str">
        <f>VLOOKUP(C1462,mapping!$B$2:$D$18,3,0)</f>
        <v>Nuclear New</v>
      </c>
      <c r="E1462" t="s">
        <v>74</v>
      </c>
      <c r="F1462" t="s">
        <v>49</v>
      </c>
      <c r="G1462" t="s">
        <v>77</v>
      </c>
      <c r="H1462">
        <f>SUMIFS(multi_cap_new_annual_comb!F:F,multi_cap_new_annual_comb!A:A,A1462,multi_cap_new_annual_comb!B:B,B1462,multi_cap_new_annual_comb!C:C,C1462,multi_cap_new_annual_comb!E:E,"average",multi_cap_new_annual_comb!F:F,"&gt;0")*SUMIFS(mi_calc!D:D,mi_calc!A:A,VLOOKUP(C1462,mapping!$B$2:$C$18,2,0),mi_calc!B:B,F1462,mi_calc!C:C,"average")/1000</f>
        <v>0</v>
      </c>
      <c r="I1462">
        <f>SUMIFS(multi_cap_new_annual_comb!G:G,multi_cap_new_annual_comb!A:A,A1462,multi_cap_new_annual_comb!B:B,B1462,multi_cap_new_annual_comb!C:C,C1462,multi_cap_new_annual_comb!E:E,"average",multi_cap_new_annual_comb!G:G,"&gt;0")*SUMIFS(mi_calc!D:D,mi_calc!A:A,VLOOKUP(C1462,mapping!$B$2:$C$18,2,0),mi_calc!B:B,F1462,mi_calc!C:C,"average")/1000</f>
        <v>0</v>
      </c>
    </row>
    <row r="1463" spans="1:9">
      <c r="A1463">
        <v>2025</v>
      </c>
      <c r="B1463" t="s">
        <v>21</v>
      </c>
      <c r="C1463" t="s">
        <v>0</v>
      </c>
      <c r="D1463" t="str">
        <f>VLOOKUP(C1463,mapping!$B$2:$D$18,3,0)</f>
        <v>Nuclear New</v>
      </c>
      <c r="E1463" t="s">
        <v>74</v>
      </c>
      <c r="F1463" t="s">
        <v>65</v>
      </c>
      <c r="G1463" t="s">
        <v>77</v>
      </c>
      <c r="H1463">
        <f>SUMIFS(multi_cap_new_annual_comb!F:F,multi_cap_new_annual_comb!A:A,A1463,multi_cap_new_annual_comb!B:B,B1463,multi_cap_new_annual_comb!C:C,C1463,multi_cap_new_annual_comb!E:E,"average",multi_cap_new_annual_comb!F:F,"&gt;0")*SUMIFS(mi_calc!D:D,mi_calc!A:A,VLOOKUP(C1463,mapping!$B$2:$C$18,2,0),mi_calc!B:B,F1463,mi_calc!C:C,"average")/1000</f>
        <v>0</v>
      </c>
      <c r="I1463">
        <f>SUMIFS(multi_cap_new_annual_comb!G:G,multi_cap_new_annual_comb!A:A,A1463,multi_cap_new_annual_comb!B:B,B1463,multi_cap_new_annual_comb!C:C,C1463,multi_cap_new_annual_comb!E:E,"average",multi_cap_new_annual_comb!G:G,"&gt;0")*SUMIFS(mi_calc!D:D,mi_calc!A:A,VLOOKUP(C1463,mapping!$B$2:$C$18,2,0),mi_calc!B:B,F1463,mi_calc!C:C,"average")/1000</f>
        <v>0</v>
      </c>
    </row>
    <row r="1464" spans="1:9">
      <c r="A1464">
        <v>2025</v>
      </c>
      <c r="B1464" t="s">
        <v>21</v>
      </c>
      <c r="C1464" t="s">
        <v>0</v>
      </c>
      <c r="D1464" t="str">
        <f>VLOOKUP(C1464,mapping!$B$2:$D$18,3,0)</f>
        <v>Nuclear New</v>
      </c>
      <c r="E1464" t="s">
        <v>74</v>
      </c>
      <c r="F1464" t="s">
        <v>68</v>
      </c>
      <c r="G1464" t="s">
        <v>77</v>
      </c>
      <c r="H1464">
        <f>SUMIFS(multi_cap_new_annual_comb!F:F,multi_cap_new_annual_comb!A:A,A1464,multi_cap_new_annual_comb!B:B,B1464,multi_cap_new_annual_comb!C:C,C1464,multi_cap_new_annual_comb!E:E,"average",multi_cap_new_annual_comb!F:F,"&gt;0")*SUMIFS(mi_calc!D:D,mi_calc!A:A,VLOOKUP(C1464,mapping!$B$2:$C$18,2,0),mi_calc!B:B,F1464,mi_calc!C:C,"average")/1000</f>
        <v>0</v>
      </c>
      <c r="I1464">
        <f>SUMIFS(multi_cap_new_annual_comb!G:G,multi_cap_new_annual_comb!A:A,A1464,multi_cap_new_annual_comb!B:B,B1464,multi_cap_new_annual_comb!C:C,C1464,multi_cap_new_annual_comb!E:E,"average",multi_cap_new_annual_comb!G:G,"&gt;0")*SUMIFS(mi_calc!D:D,mi_calc!A:A,VLOOKUP(C1464,mapping!$B$2:$C$18,2,0),mi_calc!B:B,F1464,mi_calc!C:C,"average")/1000</f>
        <v>0</v>
      </c>
    </row>
    <row r="1465" spans="1:9">
      <c r="A1465">
        <v>2025</v>
      </c>
      <c r="B1465" t="s">
        <v>21</v>
      </c>
      <c r="C1465" t="s">
        <v>0</v>
      </c>
      <c r="D1465" t="str">
        <f>VLOOKUP(C1465,mapping!$B$2:$D$18,3,0)</f>
        <v>Nuclear New</v>
      </c>
      <c r="E1465" t="s">
        <v>74</v>
      </c>
      <c r="F1465" t="s">
        <v>57</v>
      </c>
      <c r="G1465" t="s">
        <v>77</v>
      </c>
      <c r="H1465">
        <f>SUMIFS(multi_cap_new_annual_comb!F:F,multi_cap_new_annual_comb!A:A,A1465,multi_cap_new_annual_comb!B:B,B1465,multi_cap_new_annual_comb!C:C,C1465,multi_cap_new_annual_comb!E:E,"average",multi_cap_new_annual_comb!F:F,"&gt;0")*SUMIFS(mi_calc!D:D,mi_calc!A:A,VLOOKUP(C1465,mapping!$B$2:$C$18,2,0),mi_calc!B:B,F1465,mi_calc!C:C,"average")/1000</f>
        <v>0</v>
      </c>
      <c r="I1465">
        <f>SUMIFS(multi_cap_new_annual_comb!G:G,multi_cap_new_annual_comb!A:A,A1465,multi_cap_new_annual_comb!B:B,B1465,multi_cap_new_annual_comb!C:C,C1465,multi_cap_new_annual_comb!E:E,"average",multi_cap_new_annual_comb!G:G,"&gt;0")*SUMIFS(mi_calc!D:D,mi_calc!A:A,VLOOKUP(C1465,mapping!$B$2:$C$18,2,0),mi_calc!B:B,F1465,mi_calc!C:C,"average")/1000</f>
        <v>0</v>
      </c>
    </row>
    <row r="1466" spans="1:9">
      <c r="A1466">
        <v>2025</v>
      </c>
      <c r="B1466" t="s">
        <v>33</v>
      </c>
      <c r="C1466" t="s">
        <v>0</v>
      </c>
      <c r="D1466" t="str">
        <f>VLOOKUP(C1466,mapping!$B$2:$D$18,3,0)</f>
        <v>Nuclear New</v>
      </c>
      <c r="E1466" t="s">
        <v>74</v>
      </c>
      <c r="F1466" t="s">
        <v>51</v>
      </c>
      <c r="G1466" t="s">
        <v>77</v>
      </c>
      <c r="H1466">
        <f>SUMIFS(multi_cap_new_annual_comb!F:F,multi_cap_new_annual_comb!A:A,A1466,multi_cap_new_annual_comb!B:B,B1466,multi_cap_new_annual_comb!C:C,C1466,multi_cap_new_annual_comb!E:E,"average",multi_cap_new_annual_comb!F:F,"&gt;0")*SUMIFS(mi_calc!D:D,mi_calc!A:A,VLOOKUP(C1466,mapping!$B$2:$C$18,2,0),mi_calc!B:B,F1466,mi_calc!C:C,"average")/1000</f>
        <v>0</v>
      </c>
      <c r="I1466">
        <f>SUMIFS(multi_cap_new_annual_comb!G:G,multi_cap_new_annual_comb!A:A,A1466,multi_cap_new_annual_comb!B:B,B1466,multi_cap_new_annual_comb!C:C,C1466,multi_cap_new_annual_comb!E:E,"average",multi_cap_new_annual_comb!G:G,"&gt;0")*SUMIFS(mi_calc!D:D,mi_calc!A:A,VLOOKUP(C1466,mapping!$B$2:$C$18,2,0),mi_calc!B:B,F1466,mi_calc!C:C,"average")/1000</f>
        <v>0</v>
      </c>
    </row>
    <row r="1467" spans="1:9">
      <c r="A1467">
        <v>2025</v>
      </c>
      <c r="B1467" t="s">
        <v>33</v>
      </c>
      <c r="C1467" t="s">
        <v>0</v>
      </c>
      <c r="D1467" t="str">
        <f>VLOOKUP(C1467,mapping!$B$2:$D$18,3,0)</f>
        <v>Nuclear New</v>
      </c>
      <c r="E1467" t="s">
        <v>74</v>
      </c>
      <c r="F1467" t="s">
        <v>66</v>
      </c>
      <c r="G1467" t="s">
        <v>77</v>
      </c>
      <c r="H1467">
        <f>SUMIFS(multi_cap_new_annual_comb!F:F,multi_cap_new_annual_comb!A:A,A1467,multi_cap_new_annual_comb!B:B,B1467,multi_cap_new_annual_comb!C:C,C1467,multi_cap_new_annual_comb!E:E,"average",multi_cap_new_annual_comb!F:F,"&gt;0")*SUMIFS(mi_calc!D:D,mi_calc!A:A,VLOOKUP(C1467,mapping!$B$2:$C$18,2,0),mi_calc!B:B,F1467,mi_calc!C:C,"average")/1000</f>
        <v>0</v>
      </c>
      <c r="I1467">
        <f>SUMIFS(multi_cap_new_annual_comb!G:G,multi_cap_new_annual_comb!A:A,A1467,multi_cap_new_annual_comb!B:B,B1467,multi_cap_new_annual_comb!C:C,C1467,multi_cap_new_annual_comb!E:E,"average",multi_cap_new_annual_comb!G:G,"&gt;0")*SUMIFS(mi_calc!D:D,mi_calc!A:A,VLOOKUP(C1467,mapping!$B$2:$C$18,2,0),mi_calc!B:B,F1467,mi_calc!C:C,"average")/1000</f>
        <v>0</v>
      </c>
    </row>
    <row r="1468" spans="1:9">
      <c r="A1468">
        <v>2025</v>
      </c>
      <c r="B1468" t="s">
        <v>33</v>
      </c>
      <c r="C1468" t="s">
        <v>0</v>
      </c>
      <c r="D1468" t="str">
        <f>VLOOKUP(C1468,mapping!$B$2:$D$18,3,0)</f>
        <v>Nuclear New</v>
      </c>
      <c r="E1468" t="s">
        <v>74</v>
      </c>
      <c r="F1468" t="s">
        <v>54</v>
      </c>
      <c r="G1468" t="s">
        <v>77</v>
      </c>
      <c r="H1468">
        <f>SUMIFS(multi_cap_new_annual_comb!F:F,multi_cap_new_annual_comb!A:A,A1468,multi_cap_new_annual_comb!B:B,B1468,multi_cap_new_annual_comb!C:C,C1468,multi_cap_new_annual_comb!E:E,"average",multi_cap_new_annual_comb!F:F,"&gt;0")*SUMIFS(mi_calc!D:D,mi_calc!A:A,VLOOKUP(C1468,mapping!$B$2:$C$18,2,0),mi_calc!B:B,F1468,mi_calc!C:C,"average")/1000</f>
        <v>0</v>
      </c>
      <c r="I1468">
        <f>SUMIFS(multi_cap_new_annual_comb!G:G,multi_cap_new_annual_comb!A:A,A1468,multi_cap_new_annual_comb!B:B,B1468,multi_cap_new_annual_comb!C:C,C1468,multi_cap_new_annual_comb!E:E,"average",multi_cap_new_annual_comb!G:G,"&gt;0")*SUMIFS(mi_calc!D:D,mi_calc!A:A,VLOOKUP(C1468,mapping!$B$2:$C$18,2,0),mi_calc!B:B,F1468,mi_calc!C:C,"average")/1000</f>
        <v>0</v>
      </c>
    </row>
    <row r="1469" spans="1:9">
      <c r="A1469">
        <v>2025</v>
      </c>
      <c r="B1469" t="s">
        <v>33</v>
      </c>
      <c r="C1469" t="s">
        <v>0</v>
      </c>
      <c r="D1469" t="str">
        <f>VLOOKUP(C1469,mapping!$B$2:$D$18,3,0)</f>
        <v>Nuclear New</v>
      </c>
      <c r="E1469" t="s">
        <v>74</v>
      </c>
      <c r="F1469" t="s">
        <v>46</v>
      </c>
      <c r="G1469" t="s">
        <v>77</v>
      </c>
      <c r="H1469">
        <f>SUMIFS(multi_cap_new_annual_comb!F:F,multi_cap_new_annual_comb!A:A,A1469,multi_cap_new_annual_comb!B:B,B1469,multi_cap_new_annual_comb!C:C,C1469,multi_cap_new_annual_comb!E:E,"average",multi_cap_new_annual_comb!F:F,"&gt;0")*SUMIFS(mi_calc!D:D,mi_calc!A:A,VLOOKUP(C1469,mapping!$B$2:$C$18,2,0),mi_calc!B:B,F1469,mi_calc!C:C,"average")/1000</f>
        <v>0</v>
      </c>
      <c r="I1469">
        <f>SUMIFS(multi_cap_new_annual_comb!G:G,multi_cap_new_annual_comb!A:A,A1469,multi_cap_new_annual_comb!B:B,B1469,multi_cap_new_annual_comb!C:C,C1469,multi_cap_new_annual_comb!E:E,"average",multi_cap_new_annual_comb!G:G,"&gt;0")*SUMIFS(mi_calc!D:D,mi_calc!A:A,VLOOKUP(C1469,mapping!$B$2:$C$18,2,0),mi_calc!B:B,F1469,mi_calc!C:C,"average")/1000</f>
        <v>0</v>
      </c>
    </row>
    <row r="1470" spans="1:9">
      <c r="A1470">
        <v>2025</v>
      </c>
      <c r="B1470" t="s">
        <v>33</v>
      </c>
      <c r="C1470" t="s">
        <v>0</v>
      </c>
      <c r="D1470" t="str">
        <f>VLOOKUP(C1470,mapping!$B$2:$D$18,3,0)</f>
        <v>Nuclear New</v>
      </c>
      <c r="E1470" t="s">
        <v>74</v>
      </c>
      <c r="F1470" t="s">
        <v>50</v>
      </c>
      <c r="G1470" t="s">
        <v>77</v>
      </c>
      <c r="H1470">
        <f>SUMIFS(multi_cap_new_annual_comb!F:F,multi_cap_new_annual_comb!A:A,A1470,multi_cap_new_annual_comb!B:B,B1470,multi_cap_new_annual_comb!C:C,C1470,multi_cap_new_annual_comb!E:E,"average",multi_cap_new_annual_comb!F:F,"&gt;0")*SUMIFS(mi_calc!D:D,mi_calc!A:A,VLOOKUP(C1470,mapping!$B$2:$C$18,2,0),mi_calc!B:B,F1470,mi_calc!C:C,"average")/1000</f>
        <v>0</v>
      </c>
      <c r="I1470">
        <f>SUMIFS(multi_cap_new_annual_comb!G:G,multi_cap_new_annual_comb!A:A,A1470,multi_cap_new_annual_comb!B:B,B1470,multi_cap_new_annual_comb!C:C,C1470,multi_cap_new_annual_comb!E:E,"average",multi_cap_new_annual_comb!G:G,"&gt;0")*SUMIFS(mi_calc!D:D,mi_calc!A:A,VLOOKUP(C1470,mapping!$B$2:$C$18,2,0),mi_calc!B:B,F1470,mi_calc!C:C,"average")/1000</f>
        <v>0</v>
      </c>
    </row>
    <row r="1471" spans="1:9">
      <c r="A1471">
        <v>2025</v>
      </c>
      <c r="B1471" t="s">
        <v>33</v>
      </c>
      <c r="C1471" t="s">
        <v>0</v>
      </c>
      <c r="D1471" t="str">
        <f>VLOOKUP(C1471,mapping!$B$2:$D$18,3,0)</f>
        <v>Nuclear New</v>
      </c>
      <c r="E1471" t="s">
        <v>74</v>
      </c>
      <c r="F1471" t="s">
        <v>61</v>
      </c>
      <c r="G1471" t="s">
        <v>77</v>
      </c>
      <c r="H1471">
        <f>SUMIFS(multi_cap_new_annual_comb!F:F,multi_cap_new_annual_comb!A:A,A1471,multi_cap_new_annual_comb!B:B,B1471,multi_cap_new_annual_comb!C:C,C1471,multi_cap_new_annual_comb!E:E,"average",multi_cap_new_annual_comb!F:F,"&gt;0")*SUMIFS(mi_calc!D:D,mi_calc!A:A,VLOOKUP(C1471,mapping!$B$2:$C$18,2,0),mi_calc!B:B,F1471,mi_calc!C:C,"average")/1000</f>
        <v>0</v>
      </c>
      <c r="I1471">
        <f>SUMIFS(multi_cap_new_annual_comb!G:G,multi_cap_new_annual_comb!A:A,A1471,multi_cap_new_annual_comb!B:B,B1471,multi_cap_new_annual_comb!C:C,C1471,multi_cap_new_annual_comb!E:E,"average",multi_cap_new_annual_comb!G:G,"&gt;0")*SUMIFS(mi_calc!D:D,mi_calc!A:A,VLOOKUP(C1471,mapping!$B$2:$C$18,2,0),mi_calc!B:B,F1471,mi_calc!C:C,"average")/1000</f>
        <v>0</v>
      </c>
    </row>
    <row r="1472" spans="1:9">
      <c r="A1472">
        <v>2025</v>
      </c>
      <c r="B1472" t="s">
        <v>33</v>
      </c>
      <c r="C1472" t="s">
        <v>0</v>
      </c>
      <c r="D1472" t="str">
        <f>VLOOKUP(C1472,mapping!$B$2:$D$18,3,0)</f>
        <v>Nuclear New</v>
      </c>
      <c r="E1472" t="s">
        <v>74</v>
      </c>
      <c r="F1472" t="s">
        <v>67</v>
      </c>
      <c r="G1472" t="s">
        <v>77</v>
      </c>
      <c r="H1472">
        <f>SUMIFS(multi_cap_new_annual_comb!F:F,multi_cap_new_annual_comb!A:A,A1472,multi_cap_new_annual_comb!B:B,B1472,multi_cap_new_annual_comb!C:C,C1472,multi_cap_new_annual_comb!E:E,"average",multi_cap_new_annual_comb!F:F,"&gt;0")*SUMIFS(mi_calc!D:D,mi_calc!A:A,VLOOKUP(C1472,mapping!$B$2:$C$18,2,0),mi_calc!B:B,F1472,mi_calc!C:C,"average")/1000</f>
        <v>0</v>
      </c>
      <c r="I1472">
        <f>SUMIFS(multi_cap_new_annual_comb!G:G,multi_cap_new_annual_comb!A:A,A1472,multi_cap_new_annual_comb!B:B,B1472,multi_cap_new_annual_comb!C:C,C1472,multi_cap_new_annual_comb!E:E,"average",multi_cap_new_annual_comb!G:G,"&gt;0")*SUMIFS(mi_calc!D:D,mi_calc!A:A,VLOOKUP(C1472,mapping!$B$2:$C$18,2,0),mi_calc!B:B,F1472,mi_calc!C:C,"average")/1000</f>
        <v>0</v>
      </c>
    </row>
    <row r="1473" spans="1:9">
      <c r="A1473">
        <v>2025</v>
      </c>
      <c r="B1473" t="s">
        <v>33</v>
      </c>
      <c r="C1473" t="s">
        <v>0</v>
      </c>
      <c r="D1473" t="str">
        <f>VLOOKUP(C1473,mapping!$B$2:$D$18,3,0)</f>
        <v>Nuclear New</v>
      </c>
      <c r="E1473" t="s">
        <v>74</v>
      </c>
      <c r="F1473" t="s">
        <v>52</v>
      </c>
      <c r="G1473" t="s">
        <v>77</v>
      </c>
      <c r="H1473">
        <f>SUMIFS(multi_cap_new_annual_comb!F:F,multi_cap_new_annual_comb!A:A,A1473,multi_cap_new_annual_comb!B:B,B1473,multi_cap_new_annual_comb!C:C,C1473,multi_cap_new_annual_comb!E:E,"average",multi_cap_new_annual_comb!F:F,"&gt;0")*SUMIFS(mi_calc!D:D,mi_calc!A:A,VLOOKUP(C1473,mapping!$B$2:$C$18,2,0),mi_calc!B:B,F1473,mi_calc!C:C,"average")/1000</f>
        <v>0</v>
      </c>
      <c r="I1473">
        <f>SUMIFS(multi_cap_new_annual_comb!G:G,multi_cap_new_annual_comb!A:A,A1473,multi_cap_new_annual_comb!B:B,B1473,multi_cap_new_annual_comb!C:C,C1473,multi_cap_new_annual_comb!E:E,"average",multi_cap_new_annual_comb!G:G,"&gt;0")*SUMIFS(mi_calc!D:D,mi_calc!A:A,VLOOKUP(C1473,mapping!$B$2:$C$18,2,0),mi_calc!B:B,F1473,mi_calc!C:C,"average")/1000</f>
        <v>0</v>
      </c>
    </row>
    <row r="1474" spans="1:9">
      <c r="A1474">
        <v>2025</v>
      </c>
      <c r="B1474" t="s">
        <v>33</v>
      </c>
      <c r="C1474" t="s">
        <v>0</v>
      </c>
      <c r="D1474" t="str">
        <f>VLOOKUP(C1474,mapping!$B$2:$D$18,3,0)</f>
        <v>Nuclear New</v>
      </c>
      <c r="E1474" t="s">
        <v>74</v>
      </c>
      <c r="F1474" t="s">
        <v>56</v>
      </c>
      <c r="G1474" t="s">
        <v>77</v>
      </c>
      <c r="H1474">
        <f>SUMIFS(multi_cap_new_annual_comb!F:F,multi_cap_new_annual_comb!A:A,A1474,multi_cap_new_annual_comb!B:B,B1474,multi_cap_new_annual_comb!C:C,C1474,multi_cap_new_annual_comb!E:E,"average",multi_cap_new_annual_comb!F:F,"&gt;0")*SUMIFS(mi_calc!D:D,mi_calc!A:A,VLOOKUP(C1474,mapping!$B$2:$C$18,2,0),mi_calc!B:B,F1474,mi_calc!C:C,"average")/1000</f>
        <v>0</v>
      </c>
      <c r="I1474">
        <f>SUMIFS(multi_cap_new_annual_comb!G:G,multi_cap_new_annual_comb!A:A,A1474,multi_cap_new_annual_comb!B:B,B1474,multi_cap_new_annual_comb!C:C,C1474,multi_cap_new_annual_comb!E:E,"average",multi_cap_new_annual_comb!G:G,"&gt;0")*SUMIFS(mi_calc!D:D,mi_calc!A:A,VLOOKUP(C1474,mapping!$B$2:$C$18,2,0),mi_calc!B:B,F1474,mi_calc!C:C,"average")/1000</f>
        <v>0</v>
      </c>
    </row>
    <row r="1475" spans="1:9">
      <c r="A1475">
        <v>2025</v>
      </c>
      <c r="B1475" t="s">
        <v>33</v>
      </c>
      <c r="C1475" t="s">
        <v>0</v>
      </c>
      <c r="D1475" t="str">
        <f>VLOOKUP(C1475,mapping!$B$2:$D$18,3,0)</f>
        <v>Nuclear New</v>
      </c>
      <c r="E1475" t="s">
        <v>74</v>
      </c>
      <c r="F1475" t="s">
        <v>59</v>
      </c>
      <c r="G1475" t="s">
        <v>77</v>
      </c>
      <c r="H1475">
        <f>SUMIFS(multi_cap_new_annual_comb!F:F,multi_cap_new_annual_comb!A:A,A1475,multi_cap_new_annual_comb!B:B,B1475,multi_cap_new_annual_comb!C:C,C1475,multi_cap_new_annual_comb!E:E,"average",multi_cap_new_annual_comb!F:F,"&gt;0")*SUMIFS(mi_calc!D:D,mi_calc!A:A,VLOOKUP(C1475,mapping!$B$2:$C$18,2,0),mi_calc!B:B,F1475,mi_calc!C:C,"average")/1000</f>
        <v>0</v>
      </c>
      <c r="I1475">
        <f>SUMIFS(multi_cap_new_annual_comb!G:G,multi_cap_new_annual_comb!A:A,A1475,multi_cap_new_annual_comb!B:B,B1475,multi_cap_new_annual_comb!C:C,C1475,multi_cap_new_annual_comb!E:E,"average",multi_cap_new_annual_comb!G:G,"&gt;0")*SUMIFS(mi_calc!D:D,mi_calc!A:A,VLOOKUP(C1475,mapping!$B$2:$C$18,2,0),mi_calc!B:B,F1475,mi_calc!C:C,"average")/1000</f>
        <v>0</v>
      </c>
    </row>
    <row r="1476" spans="1:9">
      <c r="A1476">
        <v>2025</v>
      </c>
      <c r="B1476" t="s">
        <v>33</v>
      </c>
      <c r="C1476" t="s">
        <v>0</v>
      </c>
      <c r="D1476" t="str">
        <f>VLOOKUP(C1476,mapping!$B$2:$D$18,3,0)</f>
        <v>Nuclear New</v>
      </c>
      <c r="E1476" t="s">
        <v>74</v>
      </c>
      <c r="F1476" t="s">
        <v>55</v>
      </c>
      <c r="G1476" t="s">
        <v>77</v>
      </c>
      <c r="H1476">
        <f>SUMIFS(multi_cap_new_annual_comb!F:F,multi_cap_new_annual_comb!A:A,A1476,multi_cap_new_annual_comb!B:B,B1476,multi_cap_new_annual_comb!C:C,C1476,multi_cap_new_annual_comb!E:E,"average",multi_cap_new_annual_comb!F:F,"&gt;0")*SUMIFS(mi_calc!D:D,mi_calc!A:A,VLOOKUP(C1476,mapping!$B$2:$C$18,2,0),mi_calc!B:B,F1476,mi_calc!C:C,"average")/1000</f>
        <v>0</v>
      </c>
      <c r="I1476">
        <f>SUMIFS(multi_cap_new_annual_comb!G:G,multi_cap_new_annual_comb!A:A,A1476,multi_cap_new_annual_comb!B:B,B1476,multi_cap_new_annual_comb!C:C,C1476,multi_cap_new_annual_comb!E:E,"average",multi_cap_new_annual_comb!G:G,"&gt;0")*SUMIFS(mi_calc!D:D,mi_calc!A:A,VLOOKUP(C1476,mapping!$B$2:$C$18,2,0),mi_calc!B:B,F1476,mi_calc!C:C,"average")/1000</f>
        <v>0</v>
      </c>
    </row>
    <row r="1477" spans="1:9">
      <c r="A1477">
        <v>2025</v>
      </c>
      <c r="B1477" t="s">
        <v>33</v>
      </c>
      <c r="C1477" t="s">
        <v>0</v>
      </c>
      <c r="D1477" t="str">
        <f>VLOOKUP(C1477,mapping!$B$2:$D$18,3,0)</f>
        <v>Nuclear New</v>
      </c>
      <c r="E1477" t="s">
        <v>74</v>
      </c>
      <c r="F1477" t="s">
        <v>47</v>
      </c>
      <c r="G1477" t="s">
        <v>77</v>
      </c>
      <c r="H1477">
        <f>SUMIFS(multi_cap_new_annual_comb!F:F,multi_cap_new_annual_comb!A:A,A1477,multi_cap_new_annual_comb!B:B,B1477,multi_cap_new_annual_comb!C:C,C1477,multi_cap_new_annual_comb!E:E,"average",multi_cap_new_annual_comb!F:F,"&gt;0")*SUMIFS(mi_calc!D:D,mi_calc!A:A,VLOOKUP(C1477,mapping!$B$2:$C$18,2,0),mi_calc!B:B,F1477,mi_calc!C:C,"average")/1000</f>
        <v>0</v>
      </c>
      <c r="I1477">
        <f>SUMIFS(multi_cap_new_annual_comb!G:G,multi_cap_new_annual_comb!A:A,A1477,multi_cap_new_annual_comb!B:B,B1477,multi_cap_new_annual_comb!C:C,C1477,multi_cap_new_annual_comb!E:E,"average",multi_cap_new_annual_comb!G:G,"&gt;0")*SUMIFS(mi_calc!D:D,mi_calc!A:A,VLOOKUP(C1477,mapping!$B$2:$C$18,2,0),mi_calc!B:B,F1477,mi_calc!C:C,"average")/1000</f>
        <v>0</v>
      </c>
    </row>
    <row r="1478" spans="1:9">
      <c r="A1478">
        <v>2025</v>
      </c>
      <c r="B1478" t="s">
        <v>33</v>
      </c>
      <c r="C1478" t="s">
        <v>0</v>
      </c>
      <c r="D1478" t="str">
        <f>VLOOKUP(C1478,mapping!$B$2:$D$18,3,0)</f>
        <v>Nuclear New</v>
      </c>
      <c r="E1478" t="s">
        <v>74</v>
      </c>
      <c r="F1478" t="s">
        <v>60</v>
      </c>
      <c r="G1478" t="s">
        <v>77</v>
      </c>
      <c r="H1478">
        <f>SUMIFS(multi_cap_new_annual_comb!F:F,multi_cap_new_annual_comb!A:A,A1478,multi_cap_new_annual_comb!B:B,B1478,multi_cap_new_annual_comb!C:C,C1478,multi_cap_new_annual_comb!E:E,"average",multi_cap_new_annual_comb!F:F,"&gt;0")*SUMIFS(mi_calc!D:D,mi_calc!A:A,VLOOKUP(C1478,mapping!$B$2:$C$18,2,0),mi_calc!B:B,F1478,mi_calc!C:C,"average")/1000</f>
        <v>0</v>
      </c>
      <c r="I1478">
        <f>SUMIFS(multi_cap_new_annual_comb!G:G,multi_cap_new_annual_comb!A:A,A1478,multi_cap_new_annual_comb!B:B,B1478,multi_cap_new_annual_comb!C:C,C1478,multi_cap_new_annual_comb!E:E,"average",multi_cap_new_annual_comb!G:G,"&gt;0")*SUMIFS(mi_calc!D:D,mi_calc!A:A,VLOOKUP(C1478,mapping!$B$2:$C$18,2,0),mi_calc!B:B,F1478,mi_calc!C:C,"average")/1000</f>
        <v>0</v>
      </c>
    </row>
    <row r="1479" spans="1:9">
      <c r="A1479">
        <v>2025</v>
      </c>
      <c r="B1479" t="s">
        <v>33</v>
      </c>
      <c r="C1479" t="s">
        <v>0</v>
      </c>
      <c r="D1479" t="str">
        <f>VLOOKUP(C1479,mapping!$B$2:$D$18,3,0)</f>
        <v>Nuclear New</v>
      </c>
      <c r="E1479" t="s">
        <v>74</v>
      </c>
      <c r="F1479" t="s">
        <v>48</v>
      </c>
      <c r="G1479" t="s">
        <v>77</v>
      </c>
      <c r="H1479">
        <f>SUMIFS(multi_cap_new_annual_comb!F:F,multi_cap_new_annual_comb!A:A,A1479,multi_cap_new_annual_comb!B:B,B1479,multi_cap_new_annual_comb!C:C,C1479,multi_cap_new_annual_comb!E:E,"average",multi_cap_new_annual_comb!F:F,"&gt;0")*SUMIFS(mi_calc!D:D,mi_calc!A:A,VLOOKUP(C1479,mapping!$B$2:$C$18,2,0),mi_calc!B:B,F1479,mi_calc!C:C,"average")/1000</f>
        <v>0</v>
      </c>
      <c r="I1479">
        <f>SUMIFS(multi_cap_new_annual_comb!G:G,multi_cap_new_annual_comb!A:A,A1479,multi_cap_new_annual_comb!B:B,B1479,multi_cap_new_annual_comb!C:C,C1479,multi_cap_new_annual_comb!E:E,"average",multi_cap_new_annual_comb!G:G,"&gt;0")*SUMIFS(mi_calc!D:D,mi_calc!A:A,VLOOKUP(C1479,mapping!$B$2:$C$18,2,0),mi_calc!B:B,F1479,mi_calc!C:C,"average")/1000</f>
        <v>0</v>
      </c>
    </row>
    <row r="1480" spans="1:9">
      <c r="A1480">
        <v>2025</v>
      </c>
      <c r="B1480" t="s">
        <v>33</v>
      </c>
      <c r="C1480" t="s">
        <v>0</v>
      </c>
      <c r="D1480" t="str">
        <f>VLOOKUP(C1480,mapping!$B$2:$D$18,3,0)</f>
        <v>Nuclear New</v>
      </c>
      <c r="E1480" t="s">
        <v>74</v>
      </c>
      <c r="F1480" t="s">
        <v>62</v>
      </c>
      <c r="G1480" t="s">
        <v>77</v>
      </c>
      <c r="H1480">
        <f>SUMIFS(multi_cap_new_annual_comb!F:F,multi_cap_new_annual_comb!A:A,A1480,multi_cap_new_annual_comb!B:B,B1480,multi_cap_new_annual_comb!C:C,C1480,multi_cap_new_annual_comb!E:E,"average",multi_cap_new_annual_comb!F:F,"&gt;0")*SUMIFS(mi_calc!D:D,mi_calc!A:A,VLOOKUP(C1480,mapping!$B$2:$C$18,2,0),mi_calc!B:B,F1480,mi_calc!C:C,"average")/1000</f>
        <v>0</v>
      </c>
      <c r="I1480">
        <f>SUMIFS(multi_cap_new_annual_comb!G:G,multi_cap_new_annual_comb!A:A,A1480,multi_cap_new_annual_comb!B:B,B1480,multi_cap_new_annual_comb!C:C,C1480,multi_cap_new_annual_comb!E:E,"average",multi_cap_new_annual_comb!G:G,"&gt;0")*SUMIFS(mi_calc!D:D,mi_calc!A:A,VLOOKUP(C1480,mapping!$B$2:$C$18,2,0),mi_calc!B:B,F1480,mi_calc!C:C,"average")/1000</f>
        <v>0</v>
      </c>
    </row>
    <row r="1481" spans="1:9">
      <c r="A1481">
        <v>2025</v>
      </c>
      <c r="B1481" t="s">
        <v>33</v>
      </c>
      <c r="C1481" t="s">
        <v>0</v>
      </c>
      <c r="D1481" t="str">
        <f>VLOOKUP(C1481,mapping!$B$2:$D$18,3,0)</f>
        <v>Nuclear New</v>
      </c>
      <c r="E1481" t="s">
        <v>74</v>
      </c>
      <c r="F1481" t="s">
        <v>63</v>
      </c>
      <c r="G1481" t="s">
        <v>77</v>
      </c>
      <c r="H1481">
        <f>SUMIFS(multi_cap_new_annual_comb!F:F,multi_cap_new_annual_comb!A:A,A1481,multi_cap_new_annual_comb!B:B,B1481,multi_cap_new_annual_comb!C:C,C1481,multi_cap_new_annual_comb!E:E,"average",multi_cap_new_annual_comb!F:F,"&gt;0")*SUMIFS(mi_calc!D:D,mi_calc!A:A,VLOOKUP(C1481,mapping!$B$2:$C$18,2,0),mi_calc!B:B,F1481,mi_calc!C:C,"average")/1000</f>
        <v>0</v>
      </c>
      <c r="I1481">
        <f>SUMIFS(multi_cap_new_annual_comb!G:G,multi_cap_new_annual_comb!A:A,A1481,multi_cap_new_annual_comb!B:B,B1481,multi_cap_new_annual_comb!C:C,C1481,multi_cap_new_annual_comb!E:E,"average",multi_cap_new_annual_comb!G:G,"&gt;0")*SUMIFS(mi_calc!D:D,mi_calc!A:A,VLOOKUP(C1481,mapping!$B$2:$C$18,2,0),mi_calc!B:B,F1481,mi_calc!C:C,"average")/1000</f>
        <v>0</v>
      </c>
    </row>
    <row r="1482" spans="1:9">
      <c r="A1482">
        <v>2025</v>
      </c>
      <c r="B1482" t="s">
        <v>33</v>
      </c>
      <c r="C1482" t="s">
        <v>0</v>
      </c>
      <c r="D1482" t="str">
        <f>VLOOKUP(C1482,mapping!$B$2:$D$18,3,0)</f>
        <v>Nuclear New</v>
      </c>
      <c r="E1482" t="s">
        <v>74</v>
      </c>
      <c r="F1482" t="s">
        <v>45</v>
      </c>
      <c r="G1482" t="s">
        <v>77</v>
      </c>
      <c r="H1482">
        <f>SUMIFS(multi_cap_new_annual_comb!F:F,multi_cap_new_annual_comb!A:A,A1482,multi_cap_new_annual_comb!B:B,B1482,multi_cap_new_annual_comb!C:C,C1482,multi_cap_new_annual_comb!E:E,"average",multi_cap_new_annual_comb!F:F,"&gt;0")*SUMIFS(mi_calc!D:D,mi_calc!A:A,VLOOKUP(C1482,mapping!$B$2:$C$18,2,0),mi_calc!B:B,F1482,mi_calc!C:C,"average")/1000</f>
        <v>0</v>
      </c>
      <c r="I1482">
        <f>SUMIFS(multi_cap_new_annual_comb!G:G,multi_cap_new_annual_comb!A:A,A1482,multi_cap_new_annual_comb!B:B,B1482,multi_cap_new_annual_comb!C:C,C1482,multi_cap_new_annual_comb!E:E,"average",multi_cap_new_annual_comb!G:G,"&gt;0")*SUMIFS(mi_calc!D:D,mi_calc!A:A,VLOOKUP(C1482,mapping!$B$2:$C$18,2,0),mi_calc!B:B,F1482,mi_calc!C:C,"average")/1000</f>
        <v>0</v>
      </c>
    </row>
    <row r="1483" spans="1:9">
      <c r="A1483">
        <v>2025</v>
      </c>
      <c r="B1483" t="s">
        <v>33</v>
      </c>
      <c r="C1483" t="s">
        <v>0</v>
      </c>
      <c r="D1483" t="str">
        <f>VLOOKUP(C1483,mapping!$B$2:$D$18,3,0)</f>
        <v>Nuclear New</v>
      </c>
      <c r="E1483" t="s">
        <v>74</v>
      </c>
      <c r="F1483" t="s">
        <v>58</v>
      </c>
      <c r="G1483" t="s">
        <v>77</v>
      </c>
      <c r="H1483">
        <f>SUMIFS(multi_cap_new_annual_comb!F:F,multi_cap_new_annual_comb!A:A,A1483,multi_cap_new_annual_comb!B:B,B1483,multi_cap_new_annual_comb!C:C,C1483,multi_cap_new_annual_comb!E:E,"average",multi_cap_new_annual_comb!F:F,"&gt;0")*SUMIFS(mi_calc!D:D,mi_calc!A:A,VLOOKUP(C1483,mapping!$B$2:$C$18,2,0),mi_calc!B:B,F1483,mi_calc!C:C,"average")/1000</f>
        <v>0</v>
      </c>
      <c r="I1483">
        <f>SUMIFS(multi_cap_new_annual_comb!G:G,multi_cap_new_annual_comb!A:A,A1483,multi_cap_new_annual_comb!B:B,B1483,multi_cap_new_annual_comb!C:C,C1483,multi_cap_new_annual_comb!E:E,"average",multi_cap_new_annual_comb!G:G,"&gt;0")*SUMIFS(mi_calc!D:D,mi_calc!A:A,VLOOKUP(C1483,mapping!$B$2:$C$18,2,0),mi_calc!B:B,F1483,mi_calc!C:C,"average")/1000</f>
        <v>0</v>
      </c>
    </row>
    <row r="1484" spans="1:9">
      <c r="A1484">
        <v>2025</v>
      </c>
      <c r="B1484" t="s">
        <v>33</v>
      </c>
      <c r="C1484" t="s">
        <v>0</v>
      </c>
      <c r="D1484" t="str">
        <f>VLOOKUP(C1484,mapping!$B$2:$D$18,3,0)</f>
        <v>Nuclear New</v>
      </c>
      <c r="E1484" t="s">
        <v>74</v>
      </c>
      <c r="F1484" t="s">
        <v>53</v>
      </c>
      <c r="G1484" t="s">
        <v>77</v>
      </c>
      <c r="H1484">
        <f>SUMIFS(multi_cap_new_annual_comb!F:F,multi_cap_new_annual_comb!A:A,A1484,multi_cap_new_annual_comb!B:B,B1484,multi_cap_new_annual_comb!C:C,C1484,multi_cap_new_annual_comb!E:E,"average",multi_cap_new_annual_comb!F:F,"&gt;0")*SUMIFS(mi_calc!D:D,mi_calc!A:A,VLOOKUP(C1484,mapping!$B$2:$C$18,2,0),mi_calc!B:B,F1484,mi_calc!C:C,"average")/1000</f>
        <v>0</v>
      </c>
      <c r="I1484">
        <f>SUMIFS(multi_cap_new_annual_comb!G:G,multi_cap_new_annual_comb!A:A,A1484,multi_cap_new_annual_comb!B:B,B1484,multi_cap_new_annual_comb!C:C,C1484,multi_cap_new_annual_comb!E:E,"average",multi_cap_new_annual_comb!G:G,"&gt;0")*SUMIFS(mi_calc!D:D,mi_calc!A:A,VLOOKUP(C1484,mapping!$B$2:$C$18,2,0),mi_calc!B:B,F1484,mi_calc!C:C,"average")/1000</f>
        <v>0</v>
      </c>
    </row>
    <row r="1485" spans="1:9">
      <c r="A1485">
        <v>2025</v>
      </c>
      <c r="B1485" t="s">
        <v>33</v>
      </c>
      <c r="C1485" t="s">
        <v>0</v>
      </c>
      <c r="D1485" t="str">
        <f>VLOOKUP(C1485,mapping!$B$2:$D$18,3,0)</f>
        <v>Nuclear New</v>
      </c>
      <c r="E1485" t="s">
        <v>74</v>
      </c>
      <c r="F1485" t="s">
        <v>64</v>
      </c>
      <c r="G1485" t="s">
        <v>77</v>
      </c>
      <c r="H1485">
        <f>SUMIFS(multi_cap_new_annual_comb!F:F,multi_cap_new_annual_comb!A:A,A1485,multi_cap_new_annual_comb!B:B,B1485,multi_cap_new_annual_comb!C:C,C1485,multi_cap_new_annual_comb!E:E,"average",multi_cap_new_annual_comb!F:F,"&gt;0")*SUMIFS(mi_calc!D:D,mi_calc!A:A,VLOOKUP(C1485,mapping!$B$2:$C$18,2,0),mi_calc!B:B,F1485,mi_calc!C:C,"average")/1000</f>
        <v>0</v>
      </c>
      <c r="I1485">
        <f>SUMIFS(multi_cap_new_annual_comb!G:G,multi_cap_new_annual_comb!A:A,A1485,multi_cap_new_annual_comb!B:B,B1485,multi_cap_new_annual_comb!C:C,C1485,multi_cap_new_annual_comb!E:E,"average",multi_cap_new_annual_comb!G:G,"&gt;0")*SUMIFS(mi_calc!D:D,mi_calc!A:A,VLOOKUP(C1485,mapping!$B$2:$C$18,2,0),mi_calc!B:B,F1485,mi_calc!C:C,"average")/1000</f>
        <v>0</v>
      </c>
    </row>
    <row r="1486" spans="1:9">
      <c r="A1486">
        <v>2025</v>
      </c>
      <c r="B1486" t="s">
        <v>33</v>
      </c>
      <c r="C1486" t="s">
        <v>0</v>
      </c>
      <c r="D1486" t="str">
        <f>VLOOKUP(C1486,mapping!$B$2:$D$18,3,0)</f>
        <v>Nuclear New</v>
      </c>
      <c r="E1486" t="s">
        <v>74</v>
      </c>
      <c r="F1486" t="s">
        <v>49</v>
      </c>
      <c r="G1486" t="s">
        <v>77</v>
      </c>
      <c r="H1486">
        <f>SUMIFS(multi_cap_new_annual_comb!F:F,multi_cap_new_annual_comb!A:A,A1486,multi_cap_new_annual_comb!B:B,B1486,multi_cap_new_annual_comb!C:C,C1486,multi_cap_new_annual_comb!E:E,"average",multi_cap_new_annual_comb!F:F,"&gt;0")*SUMIFS(mi_calc!D:D,mi_calc!A:A,VLOOKUP(C1486,mapping!$B$2:$C$18,2,0),mi_calc!B:B,F1486,mi_calc!C:C,"average")/1000</f>
        <v>0</v>
      </c>
      <c r="I1486">
        <f>SUMIFS(multi_cap_new_annual_comb!G:G,multi_cap_new_annual_comb!A:A,A1486,multi_cap_new_annual_comb!B:B,B1486,multi_cap_new_annual_comb!C:C,C1486,multi_cap_new_annual_comb!E:E,"average",multi_cap_new_annual_comb!G:G,"&gt;0")*SUMIFS(mi_calc!D:D,mi_calc!A:A,VLOOKUP(C1486,mapping!$B$2:$C$18,2,0),mi_calc!B:B,F1486,mi_calc!C:C,"average")/1000</f>
        <v>0</v>
      </c>
    </row>
    <row r="1487" spans="1:9">
      <c r="A1487">
        <v>2025</v>
      </c>
      <c r="B1487" t="s">
        <v>33</v>
      </c>
      <c r="C1487" t="s">
        <v>0</v>
      </c>
      <c r="D1487" t="str">
        <f>VLOOKUP(C1487,mapping!$B$2:$D$18,3,0)</f>
        <v>Nuclear New</v>
      </c>
      <c r="E1487" t="s">
        <v>74</v>
      </c>
      <c r="F1487" t="s">
        <v>65</v>
      </c>
      <c r="G1487" t="s">
        <v>77</v>
      </c>
      <c r="H1487">
        <f>SUMIFS(multi_cap_new_annual_comb!F:F,multi_cap_new_annual_comb!A:A,A1487,multi_cap_new_annual_comb!B:B,B1487,multi_cap_new_annual_comb!C:C,C1487,multi_cap_new_annual_comb!E:E,"average",multi_cap_new_annual_comb!F:F,"&gt;0")*SUMIFS(mi_calc!D:D,mi_calc!A:A,VLOOKUP(C1487,mapping!$B$2:$C$18,2,0),mi_calc!B:B,F1487,mi_calc!C:C,"average")/1000</f>
        <v>0</v>
      </c>
      <c r="I1487">
        <f>SUMIFS(multi_cap_new_annual_comb!G:G,multi_cap_new_annual_comb!A:A,A1487,multi_cap_new_annual_comb!B:B,B1487,multi_cap_new_annual_comb!C:C,C1487,multi_cap_new_annual_comb!E:E,"average",multi_cap_new_annual_comb!G:G,"&gt;0")*SUMIFS(mi_calc!D:D,mi_calc!A:A,VLOOKUP(C1487,mapping!$B$2:$C$18,2,0),mi_calc!B:B,F1487,mi_calc!C:C,"average")/1000</f>
        <v>0</v>
      </c>
    </row>
    <row r="1488" spans="1:9">
      <c r="A1488">
        <v>2025</v>
      </c>
      <c r="B1488" t="s">
        <v>33</v>
      </c>
      <c r="C1488" t="s">
        <v>0</v>
      </c>
      <c r="D1488" t="str">
        <f>VLOOKUP(C1488,mapping!$B$2:$D$18,3,0)</f>
        <v>Nuclear New</v>
      </c>
      <c r="E1488" t="s">
        <v>74</v>
      </c>
      <c r="F1488" t="s">
        <v>68</v>
      </c>
      <c r="G1488" t="s">
        <v>77</v>
      </c>
      <c r="H1488">
        <f>SUMIFS(multi_cap_new_annual_comb!F:F,multi_cap_new_annual_comb!A:A,A1488,multi_cap_new_annual_comb!B:B,B1488,multi_cap_new_annual_comb!C:C,C1488,multi_cap_new_annual_comb!E:E,"average",multi_cap_new_annual_comb!F:F,"&gt;0")*SUMIFS(mi_calc!D:D,mi_calc!A:A,VLOOKUP(C1488,mapping!$B$2:$C$18,2,0),mi_calc!B:B,F1488,mi_calc!C:C,"average")/1000</f>
        <v>0</v>
      </c>
      <c r="I1488">
        <f>SUMIFS(multi_cap_new_annual_comb!G:G,multi_cap_new_annual_comb!A:A,A1488,multi_cap_new_annual_comb!B:B,B1488,multi_cap_new_annual_comb!C:C,C1488,multi_cap_new_annual_comb!E:E,"average",multi_cap_new_annual_comb!G:G,"&gt;0")*SUMIFS(mi_calc!D:D,mi_calc!A:A,VLOOKUP(C1488,mapping!$B$2:$C$18,2,0),mi_calc!B:B,F1488,mi_calc!C:C,"average")/1000</f>
        <v>0</v>
      </c>
    </row>
    <row r="1489" spans="1:9">
      <c r="A1489">
        <v>2025</v>
      </c>
      <c r="B1489" t="s">
        <v>33</v>
      </c>
      <c r="C1489" t="s">
        <v>0</v>
      </c>
      <c r="D1489" t="str">
        <f>VLOOKUP(C1489,mapping!$B$2:$D$18,3,0)</f>
        <v>Nuclear New</v>
      </c>
      <c r="E1489" t="s">
        <v>74</v>
      </c>
      <c r="F1489" t="s">
        <v>57</v>
      </c>
      <c r="G1489" t="s">
        <v>77</v>
      </c>
      <c r="H1489">
        <f>SUMIFS(multi_cap_new_annual_comb!F:F,multi_cap_new_annual_comb!A:A,A1489,multi_cap_new_annual_comb!B:B,B1489,multi_cap_new_annual_comb!C:C,C1489,multi_cap_new_annual_comb!E:E,"average",multi_cap_new_annual_comb!F:F,"&gt;0")*SUMIFS(mi_calc!D:D,mi_calc!A:A,VLOOKUP(C1489,mapping!$B$2:$C$18,2,0),mi_calc!B:B,F1489,mi_calc!C:C,"average")/1000</f>
        <v>0</v>
      </c>
      <c r="I1489">
        <f>SUMIFS(multi_cap_new_annual_comb!G:G,multi_cap_new_annual_comb!A:A,A1489,multi_cap_new_annual_comb!B:B,B1489,multi_cap_new_annual_comb!C:C,C1489,multi_cap_new_annual_comb!E:E,"average",multi_cap_new_annual_comb!G:G,"&gt;0")*SUMIFS(mi_calc!D:D,mi_calc!A:A,VLOOKUP(C1489,mapping!$B$2:$C$18,2,0),mi_calc!B:B,F1489,mi_calc!C:C,"average")/1000</f>
        <v>0</v>
      </c>
    </row>
    <row r="1490" spans="1:9">
      <c r="A1490">
        <v>2030</v>
      </c>
      <c r="B1490" t="s">
        <v>21</v>
      </c>
      <c r="C1490" t="s">
        <v>0</v>
      </c>
      <c r="D1490" t="str">
        <f>VLOOKUP(C1490,mapping!$B$2:$D$18,3,0)</f>
        <v>Nuclear New</v>
      </c>
      <c r="E1490" t="s">
        <v>74</v>
      </c>
      <c r="F1490" t="s">
        <v>51</v>
      </c>
      <c r="G1490" t="s">
        <v>77</v>
      </c>
      <c r="H1490">
        <f>SUMIFS(multi_cap_new_annual_comb!F:F,multi_cap_new_annual_comb!A:A,A1490,multi_cap_new_annual_comb!B:B,B1490,multi_cap_new_annual_comb!C:C,C1490,multi_cap_new_annual_comb!E:E,"average",multi_cap_new_annual_comb!F:F,"&gt;0")*SUMIFS(mi_calc!D:D,mi_calc!A:A,VLOOKUP(C1490,mapping!$B$2:$C$18,2,0),mi_calc!B:B,F1490,mi_calc!C:C,"average")/1000</f>
        <v>0.10395985814464087</v>
      </c>
      <c r="I1490">
        <f>SUMIFS(multi_cap_new_annual_comb!G:G,multi_cap_new_annual_comb!A:A,A1490,multi_cap_new_annual_comb!B:B,B1490,multi_cap_new_annual_comb!C:C,C1490,multi_cap_new_annual_comb!E:E,"average",multi_cap_new_annual_comb!G:G,"&gt;0")*SUMIFS(mi_calc!D:D,mi_calc!A:A,VLOOKUP(C1490,mapping!$B$2:$C$18,2,0),mi_calc!B:B,F1490,mi_calc!C:C,"average")/1000</f>
        <v>0</v>
      </c>
    </row>
    <row r="1491" spans="1:9">
      <c r="A1491">
        <v>2030</v>
      </c>
      <c r="B1491" t="s">
        <v>21</v>
      </c>
      <c r="C1491" t="s">
        <v>0</v>
      </c>
      <c r="D1491" t="str">
        <f>VLOOKUP(C1491,mapping!$B$2:$D$18,3,0)</f>
        <v>Nuclear New</v>
      </c>
      <c r="E1491" t="s">
        <v>74</v>
      </c>
      <c r="F1491" t="s">
        <v>66</v>
      </c>
      <c r="G1491" t="s">
        <v>77</v>
      </c>
      <c r="H1491">
        <f>SUMIFS(multi_cap_new_annual_comb!F:F,multi_cap_new_annual_comb!A:A,A1491,multi_cap_new_annual_comb!B:B,B1491,multi_cap_new_annual_comb!C:C,C1491,multi_cap_new_annual_comb!E:E,"average",multi_cap_new_annual_comb!F:F,"&gt;0")*SUMIFS(mi_calc!D:D,mi_calc!A:A,VLOOKUP(C1491,mapping!$B$2:$C$18,2,0),mi_calc!B:B,F1491,mi_calc!C:C,"average")/1000</f>
        <v>0</v>
      </c>
      <c r="I1491">
        <f>SUMIFS(multi_cap_new_annual_comb!G:G,multi_cap_new_annual_comb!A:A,A1491,multi_cap_new_annual_comb!B:B,B1491,multi_cap_new_annual_comb!C:C,C1491,multi_cap_new_annual_comb!E:E,"average",multi_cap_new_annual_comb!G:G,"&gt;0")*SUMIFS(mi_calc!D:D,mi_calc!A:A,VLOOKUP(C1491,mapping!$B$2:$C$18,2,0),mi_calc!B:B,F1491,mi_calc!C:C,"average")/1000</f>
        <v>0</v>
      </c>
    </row>
    <row r="1492" spans="1:9">
      <c r="A1492">
        <v>2030</v>
      </c>
      <c r="B1492" t="s">
        <v>21</v>
      </c>
      <c r="C1492" t="s">
        <v>0</v>
      </c>
      <c r="D1492" t="str">
        <f>VLOOKUP(C1492,mapping!$B$2:$D$18,3,0)</f>
        <v>Nuclear New</v>
      </c>
      <c r="E1492" t="s">
        <v>74</v>
      </c>
      <c r="F1492" t="s">
        <v>54</v>
      </c>
      <c r="G1492" t="s">
        <v>77</v>
      </c>
      <c r="H1492">
        <f>SUMIFS(multi_cap_new_annual_comb!F:F,multi_cap_new_annual_comb!A:A,A1492,multi_cap_new_annual_comb!B:B,B1492,multi_cap_new_annual_comb!C:C,C1492,multi_cap_new_annual_comb!E:E,"average",multi_cap_new_annual_comb!F:F,"&gt;0")*SUMIFS(mi_calc!D:D,mi_calc!A:A,VLOOKUP(C1492,mapping!$B$2:$C$18,2,0),mi_calc!B:B,F1492,mi_calc!C:C,"average")/1000</f>
        <v>102.16589602957603</v>
      </c>
      <c r="I1492">
        <f>SUMIFS(multi_cap_new_annual_comb!G:G,multi_cap_new_annual_comb!A:A,A1492,multi_cap_new_annual_comb!B:B,B1492,multi_cap_new_annual_comb!C:C,C1492,multi_cap_new_annual_comb!E:E,"average",multi_cap_new_annual_comb!G:G,"&gt;0")*SUMIFS(mi_calc!D:D,mi_calc!A:A,VLOOKUP(C1492,mapping!$B$2:$C$18,2,0),mi_calc!B:B,F1492,mi_calc!C:C,"average")/1000</f>
        <v>0</v>
      </c>
    </row>
    <row r="1493" spans="1:9">
      <c r="A1493">
        <v>2030</v>
      </c>
      <c r="B1493" t="s">
        <v>21</v>
      </c>
      <c r="C1493" t="s">
        <v>0</v>
      </c>
      <c r="D1493" t="str">
        <f>VLOOKUP(C1493,mapping!$B$2:$D$18,3,0)</f>
        <v>Nuclear New</v>
      </c>
      <c r="E1493" t="s">
        <v>74</v>
      </c>
      <c r="F1493" t="s">
        <v>46</v>
      </c>
      <c r="G1493" t="s">
        <v>77</v>
      </c>
      <c r="H1493">
        <f>SUMIFS(multi_cap_new_annual_comb!F:F,multi_cap_new_annual_comb!A:A,A1493,multi_cap_new_annual_comb!B:B,B1493,multi_cap_new_annual_comb!C:C,C1493,multi_cap_new_annual_comb!E:E,"average",multi_cap_new_annual_comb!F:F,"&gt;0")*SUMIFS(mi_calc!D:D,mi_calc!A:A,VLOOKUP(C1493,mapping!$B$2:$C$18,2,0),mi_calc!B:B,F1493,mi_calc!C:C,"average")/1000</f>
        <v>0</v>
      </c>
      <c r="I1493">
        <f>SUMIFS(multi_cap_new_annual_comb!G:G,multi_cap_new_annual_comb!A:A,A1493,multi_cap_new_annual_comb!B:B,B1493,multi_cap_new_annual_comb!C:C,C1493,multi_cap_new_annual_comb!E:E,"average",multi_cap_new_annual_comb!G:G,"&gt;0")*SUMIFS(mi_calc!D:D,mi_calc!A:A,VLOOKUP(C1493,mapping!$B$2:$C$18,2,0),mi_calc!B:B,F1493,mi_calc!C:C,"average")/1000</f>
        <v>0</v>
      </c>
    </row>
    <row r="1494" spans="1:9">
      <c r="A1494">
        <v>2030</v>
      </c>
      <c r="B1494" t="s">
        <v>21</v>
      </c>
      <c r="C1494" t="s">
        <v>0</v>
      </c>
      <c r="D1494" t="str">
        <f>VLOOKUP(C1494,mapping!$B$2:$D$18,3,0)</f>
        <v>Nuclear New</v>
      </c>
      <c r="E1494" t="s">
        <v>74</v>
      </c>
      <c r="F1494" t="s">
        <v>50</v>
      </c>
      <c r="G1494" t="s">
        <v>77</v>
      </c>
      <c r="H1494">
        <f>SUMIFS(multi_cap_new_annual_comb!F:F,multi_cap_new_annual_comb!A:A,A1494,multi_cap_new_annual_comb!B:B,B1494,multi_cap_new_annual_comb!C:C,C1494,multi_cap_new_annual_comb!E:E,"average",multi_cap_new_annual_comb!F:F,"&gt;0")*SUMIFS(mi_calc!D:D,mi_calc!A:A,VLOOKUP(C1494,mapping!$B$2:$C$18,2,0),mi_calc!B:B,F1494,mi_calc!C:C,"average")/1000</f>
        <v>3.5812091933665888</v>
      </c>
      <c r="I1494">
        <f>SUMIFS(multi_cap_new_annual_comb!G:G,multi_cap_new_annual_comb!A:A,A1494,multi_cap_new_annual_comb!B:B,B1494,multi_cap_new_annual_comb!C:C,C1494,multi_cap_new_annual_comb!E:E,"average",multi_cap_new_annual_comb!G:G,"&gt;0")*SUMIFS(mi_calc!D:D,mi_calc!A:A,VLOOKUP(C1494,mapping!$B$2:$C$18,2,0),mi_calc!B:B,F1494,mi_calc!C:C,"average")/1000</f>
        <v>0</v>
      </c>
    </row>
    <row r="1495" spans="1:9">
      <c r="A1495">
        <v>2030</v>
      </c>
      <c r="B1495" t="s">
        <v>21</v>
      </c>
      <c r="C1495" t="s">
        <v>0</v>
      </c>
      <c r="D1495" t="str">
        <f>VLOOKUP(C1495,mapping!$B$2:$D$18,3,0)</f>
        <v>Nuclear New</v>
      </c>
      <c r="E1495" t="s">
        <v>74</v>
      </c>
      <c r="F1495" t="s">
        <v>61</v>
      </c>
      <c r="G1495" t="s">
        <v>77</v>
      </c>
      <c r="H1495">
        <f>SUMIFS(multi_cap_new_annual_comb!F:F,multi_cap_new_annual_comb!A:A,A1495,multi_cap_new_annual_comb!B:B,B1495,multi_cap_new_annual_comb!C:C,C1495,multi_cap_new_annual_comb!E:E,"average",multi_cap_new_annual_comb!F:F,"&gt;0")*SUMIFS(mi_calc!D:D,mi_calc!A:A,VLOOKUP(C1495,mapping!$B$2:$C$18,2,0),mi_calc!B:B,F1495,mi_calc!C:C,"average")/1000</f>
        <v>0</v>
      </c>
      <c r="I1495">
        <f>SUMIFS(multi_cap_new_annual_comb!G:G,multi_cap_new_annual_comb!A:A,A1495,multi_cap_new_annual_comb!B:B,B1495,multi_cap_new_annual_comb!C:C,C1495,multi_cap_new_annual_comb!E:E,"average",multi_cap_new_annual_comb!G:G,"&gt;0")*SUMIFS(mi_calc!D:D,mi_calc!A:A,VLOOKUP(C1495,mapping!$B$2:$C$18,2,0),mi_calc!B:B,F1495,mi_calc!C:C,"average")/1000</f>
        <v>0</v>
      </c>
    </row>
    <row r="1496" spans="1:9">
      <c r="A1496">
        <v>2030</v>
      </c>
      <c r="B1496" t="s">
        <v>21</v>
      </c>
      <c r="C1496" t="s">
        <v>0</v>
      </c>
      <c r="D1496" t="str">
        <f>VLOOKUP(C1496,mapping!$B$2:$D$18,3,0)</f>
        <v>Nuclear New</v>
      </c>
      <c r="E1496" t="s">
        <v>74</v>
      </c>
      <c r="F1496" t="s">
        <v>67</v>
      </c>
      <c r="G1496" t="s">
        <v>77</v>
      </c>
      <c r="H1496">
        <f>SUMIFS(multi_cap_new_annual_comb!F:F,multi_cap_new_annual_comb!A:A,A1496,multi_cap_new_annual_comb!B:B,B1496,multi_cap_new_annual_comb!C:C,C1496,multi_cap_new_annual_comb!E:E,"average",multi_cap_new_annual_comb!F:F,"&gt;0")*SUMIFS(mi_calc!D:D,mi_calc!A:A,VLOOKUP(C1496,mapping!$B$2:$C$18,2,0),mi_calc!B:B,F1496,mi_calc!C:C,"average")/1000</f>
        <v>0</v>
      </c>
      <c r="I1496">
        <f>SUMIFS(multi_cap_new_annual_comb!G:G,multi_cap_new_annual_comb!A:A,A1496,multi_cap_new_annual_comb!B:B,B1496,multi_cap_new_annual_comb!C:C,C1496,multi_cap_new_annual_comb!E:E,"average",multi_cap_new_annual_comb!G:G,"&gt;0")*SUMIFS(mi_calc!D:D,mi_calc!A:A,VLOOKUP(C1496,mapping!$B$2:$C$18,2,0),mi_calc!B:B,F1496,mi_calc!C:C,"average")/1000</f>
        <v>0</v>
      </c>
    </row>
    <row r="1497" spans="1:9">
      <c r="A1497">
        <v>2030</v>
      </c>
      <c r="B1497" t="s">
        <v>21</v>
      </c>
      <c r="C1497" t="s">
        <v>0</v>
      </c>
      <c r="D1497" t="str">
        <f>VLOOKUP(C1497,mapping!$B$2:$D$18,3,0)</f>
        <v>Nuclear New</v>
      </c>
      <c r="E1497" t="s">
        <v>74</v>
      </c>
      <c r="F1497" t="s">
        <v>52</v>
      </c>
      <c r="G1497" t="s">
        <v>77</v>
      </c>
      <c r="H1497">
        <f>SUMIFS(multi_cap_new_annual_comb!F:F,multi_cap_new_annual_comb!A:A,A1497,multi_cap_new_annual_comb!B:B,B1497,multi_cap_new_annual_comb!C:C,C1497,multi_cap_new_annual_comb!E:E,"average",multi_cap_new_annual_comb!F:F,"&gt;0")*SUMIFS(mi_calc!D:D,mi_calc!A:A,VLOOKUP(C1497,mapping!$B$2:$C$18,2,0),mi_calc!B:B,F1497,mi_calc!C:C,"average")/1000</f>
        <v>0</v>
      </c>
      <c r="I1497">
        <f>SUMIFS(multi_cap_new_annual_comb!G:G,multi_cap_new_annual_comb!A:A,A1497,multi_cap_new_annual_comb!B:B,B1497,multi_cap_new_annual_comb!C:C,C1497,multi_cap_new_annual_comb!E:E,"average",multi_cap_new_annual_comb!G:G,"&gt;0")*SUMIFS(mi_calc!D:D,mi_calc!A:A,VLOOKUP(C1497,mapping!$B$2:$C$18,2,0),mi_calc!B:B,F1497,mi_calc!C:C,"average")/1000</f>
        <v>0</v>
      </c>
    </row>
    <row r="1498" spans="1:9">
      <c r="A1498">
        <v>2030</v>
      </c>
      <c r="B1498" t="s">
        <v>21</v>
      </c>
      <c r="C1498" t="s">
        <v>0</v>
      </c>
      <c r="D1498" t="str">
        <f>VLOOKUP(C1498,mapping!$B$2:$D$18,3,0)</f>
        <v>Nuclear New</v>
      </c>
      <c r="E1498" t="s">
        <v>74</v>
      </c>
      <c r="F1498" t="s">
        <v>56</v>
      </c>
      <c r="G1498" t="s">
        <v>77</v>
      </c>
      <c r="H1498">
        <f>SUMIFS(multi_cap_new_annual_comb!F:F,multi_cap_new_annual_comb!A:A,A1498,multi_cap_new_annual_comb!B:B,B1498,multi_cap_new_annual_comb!C:C,C1498,multi_cap_new_annual_comb!E:E,"average",multi_cap_new_annual_comb!F:F,"&gt;0")*SUMIFS(mi_calc!D:D,mi_calc!A:A,VLOOKUP(C1498,mapping!$B$2:$C$18,2,0),mi_calc!B:B,F1498,mi_calc!C:C,"average")/1000</f>
        <v>0</v>
      </c>
      <c r="I1498">
        <f>SUMIFS(multi_cap_new_annual_comb!G:G,multi_cap_new_annual_comb!A:A,A1498,multi_cap_new_annual_comb!B:B,B1498,multi_cap_new_annual_comb!C:C,C1498,multi_cap_new_annual_comb!E:E,"average",multi_cap_new_annual_comb!G:G,"&gt;0")*SUMIFS(mi_calc!D:D,mi_calc!A:A,VLOOKUP(C1498,mapping!$B$2:$C$18,2,0),mi_calc!B:B,F1498,mi_calc!C:C,"average")/1000</f>
        <v>0</v>
      </c>
    </row>
    <row r="1499" spans="1:9">
      <c r="A1499">
        <v>2030</v>
      </c>
      <c r="B1499" t="s">
        <v>21</v>
      </c>
      <c r="C1499" t="s">
        <v>0</v>
      </c>
      <c r="D1499" t="str">
        <f>VLOOKUP(C1499,mapping!$B$2:$D$18,3,0)</f>
        <v>Nuclear New</v>
      </c>
      <c r="E1499" t="s">
        <v>74</v>
      </c>
      <c r="F1499" t="s">
        <v>59</v>
      </c>
      <c r="G1499" t="s">
        <v>77</v>
      </c>
      <c r="H1499">
        <f>SUMIFS(multi_cap_new_annual_comb!F:F,multi_cap_new_annual_comb!A:A,A1499,multi_cap_new_annual_comb!B:B,B1499,multi_cap_new_annual_comb!C:C,C1499,multi_cap_new_annual_comb!E:E,"average",multi_cap_new_annual_comb!F:F,"&gt;0")*SUMIFS(mi_calc!D:D,mi_calc!A:A,VLOOKUP(C1499,mapping!$B$2:$C$18,2,0),mi_calc!B:B,F1499,mi_calc!C:C,"average")/1000</f>
        <v>0</v>
      </c>
      <c r="I1499">
        <f>SUMIFS(multi_cap_new_annual_comb!G:G,multi_cap_new_annual_comb!A:A,A1499,multi_cap_new_annual_comb!B:B,B1499,multi_cap_new_annual_comb!C:C,C1499,multi_cap_new_annual_comb!E:E,"average",multi_cap_new_annual_comb!G:G,"&gt;0")*SUMIFS(mi_calc!D:D,mi_calc!A:A,VLOOKUP(C1499,mapping!$B$2:$C$18,2,0),mi_calc!B:B,F1499,mi_calc!C:C,"average")/1000</f>
        <v>0</v>
      </c>
    </row>
    <row r="1500" spans="1:9">
      <c r="A1500">
        <v>2030</v>
      </c>
      <c r="B1500" t="s">
        <v>21</v>
      </c>
      <c r="C1500" t="s">
        <v>0</v>
      </c>
      <c r="D1500" t="str">
        <f>VLOOKUP(C1500,mapping!$B$2:$D$18,3,0)</f>
        <v>Nuclear New</v>
      </c>
      <c r="E1500" t="s">
        <v>74</v>
      </c>
      <c r="F1500" t="s">
        <v>55</v>
      </c>
      <c r="G1500" t="s">
        <v>77</v>
      </c>
      <c r="H1500">
        <f>SUMIFS(multi_cap_new_annual_comb!F:F,multi_cap_new_annual_comb!A:A,A1500,multi_cap_new_annual_comb!B:B,B1500,multi_cap_new_annual_comb!C:C,C1500,multi_cap_new_annual_comb!E:E,"average",multi_cap_new_annual_comb!F:F,"&gt;0")*SUMIFS(mi_calc!D:D,mi_calc!A:A,VLOOKUP(C1500,mapping!$B$2:$C$18,2,0),mi_calc!B:B,F1500,mi_calc!C:C,"average")/1000</f>
        <v>0.95088616916298185</v>
      </c>
      <c r="I1500">
        <f>SUMIFS(multi_cap_new_annual_comb!G:G,multi_cap_new_annual_comb!A:A,A1500,multi_cap_new_annual_comb!B:B,B1500,multi_cap_new_annual_comb!C:C,C1500,multi_cap_new_annual_comb!E:E,"average",multi_cap_new_annual_comb!G:G,"&gt;0")*SUMIFS(mi_calc!D:D,mi_calc!A:A,VLOOKUP(C1500,mapping!$B$2:$C$18,2,0),mi_calc!B:B,F1500,mi_calc!C:C,"average")/1000</f>
        <v>0</v>
      </c>
    </row>
    <row r="1501" spans="1:9">
      <c r="A1501">
        <v>2030</v>
      </c>
      <c r="B1501" t="s">
        <v>21</v>
      </c>
      <c r="C1501" t="s">
        <v>0</v>
      </c>
      <c r="D1501" t="str">
        <f>VLOOKUP(C1501,mapping!$B$2:$D$18,3,0)</f>
        <v>Nuclear New</v>
      </c>
      <c r="E1501" t="s">
        <v>74</v>
      </c>
      <c r="F1501" t="s">
        <v>47</v>
      </c>
      <c r="G1501" t="s">
        <v>77</v>
      </c>
      <c r="H1501">
        <f>SUMIFS(multi_cap_new_annual_comb!F:F,multi_cap_new_annual_comb!A:A,A1501,multi_cap_new_annual_comb!B:B,B1501,multi_cap_new_annual_comb!C:C,C1501,multi_cap_new_annual_comb!E:E,"average",multi_cap_new_annual_comb!F:F,"&gt;0")*SUMIFS(mi_calc!D:D,mi_calc!A:A,VLOOKUP(C1501,mapping!$B$2:$C$18,2,0),mi_calc!B:B,F1501,mi_calc!C:C,"average")/1000</f>
        <v>0</v>
      </c>
      <c r="I1501">
        <f>SUMIFS(multi_cap_new_annual_comb!G:G,multi_cap_new_annual_comb!A:A,A1501,multi_cap_new_annual_comb!B:B,B1501,multi_cap_new_annual_comb!C:C,C1501,multi_cap_new_annual_comb!E:E,"average",multi_cap_new_annual_comb!G:G,"&gt;0")*SUMIFS(mi_calc!D:D,mi_calc!A:A,VLOOKUP(C1501,mapping!$B$2:$C$18,2,0),mi_calc!B:B,F1501,mi_calc!C:C,"average")/1000</f>
        <v>0</v>
      </c>
    </row>
    <row r="1502" spans="1:9">
      <c r="A1502">
        <v>2030</v>
      </c>
      <c r="B1502" t="s">
        <v>21</v>
      </c>
      <c r="C1502" t="s">
        <v>0</v>
      </c>
      <c r="D1502" t="str">
        <f>VLOOKUP(C1502,mapping!$B$2:$D$18,3,0)</f>
        <v>Nuclear New</v>
      </c>
      <c r="E1502" t="s">
        <v>74</v>
      </c>
      <c r="F1502" t="s">
        <v>60</v>
      </c>
      <c r="G1502" t="s">
        <v>77</v>
      </c>
      <c r="H1502">
        <f>SUMIFS(multi_cap_new_annual_comb!F:F,multi_cap_new_annual_comb!A:A,A1502,multi_cap_new_annual_comb!B:B,B1502,multi_cap_new_annual_comb!C:C,C1502,multi_cap_new_annual_comb!E:E,"average",multi_cap_new_annual_comb!F:F,"&gt;0")*SUMIFS(mi_calc!D:D,mi_calc!A:A,VLOOKUP(C1502,mapping!$B$2:$C$18,2,0),mi_calc!B:B,F1502,mi_calc!C:C,"average")/1000</f>
        <v>0</v>
      </c>
      <c r="I1502">
        <f>SUMIFS(multi_cap_new_annual_comb!G:G,multi_cap_new_annual_comb!A:A,A1502,multi_cap_new_annual_comb!B:B,B1502,multi_cap_new_annual_comb!C:C,C1502,multi_cap_new_annual_comb!E:E,"average",multi_cap_new_annual_comb!G:G,"&gt;0")*SUMIFS(mi_calc!D:D,mi_calc!A:A,VLOOKUP(C1502,mapping!$B$2:$C$18,2,0),mi_calc!B:B,F1502,mi_calc!C:C,"average")/1000</f>
        <v>0</v>
      </c>
    </row>
    <row r="1503" spans="1:9">
      <c r="A1503">
        <v>2030</v>
      </c>
      <c r="B1503" t="s">
        <v>21</v>
      </c>
      <c r="C1503" t="s">
        <v>0</v>
      </c>
      <c r="D1503" t="str">
        <f>VLOOKUP(C1503,mapping!$B$2:$D$18,3,0)</f>
        <v>Nuclear New</v>
      </c>
      <c r="E1503" t="s">
        <v>74</v>
      </c>
      <c r="F1503" t="s">
        <v>48</v>
      </c>
      <c r="G1503" t="s">
        <v>77</v>
      </c>
      <c r="H1503">
        <f>SUMIFS(multi_cap_new_annual_comb!F:F,multi_cap_new_annual_comb!A:A,A1503,multi_cap_new_annual_comb!B:B,B1503,multi_cap_new_annual_comb!C:C,C1503,multi_cap_new_annual_comb!E:E,"average",multi_cap_new_annual_comb!F:F,"&gt;0")*SUMIFS(mi_calc!D:D,mi_calc!A:A,VLOOKUP(C1503,mapping!$B$2:$C$18,2,0),mi_calc!B:B,F1503,mi_calc!C:C,"average")/1000</f>
        <v>0.55833374480881803</v>
      </c>
      <c r="I1503">
        <f>SUMIFS(multi_cap_new_annual_comb!G:G,multi_cap_new_annual_comb!A:A,A1503,multi_cap_new_annual_comb!B:B,B1503,multi_cap_new_annual_comb!C:C,C1503,multi_cap_new_annual_comb!E:E,"average",multi_cap_new_annual_comb!G:G,"&gt;0")*SUMIFS(mi_calc!D:D,mi_calc!A:A,VLOOKUP(C1503,mapping!$B$2:$C$18,2,0),mi_calc!B:B,F1503,mi_calc!C:C,"average")/1000</f>
        <v>0</v>
      </c>
    </row>
    <row r="1504" spans="1:9">
      <c r="A1504">
        <v>2030</v>
      </c>
      <c r="B1504" t="s">
        <v>21</v>
      </c>
      <c r="C1504" t="s">
        <v>0</v>
      </c>
      <c r="D1504" t="str">
        <f>VLOOKUP(C1504,mapping!$B$2:$D$18,3,0)</f>
        <v>Nuclear New</v>
      </c>
      <c r="E1504" t="s">
        <v>74</v>
      </c>
      <c r="F1504" t="s">
        <v>62</v>
      </c>
      <c r="G1504" t="s">
        <v>77</v>
      </c>
      <c r="H1504">
        <f>SUMIFS(multi_cap_new_annual_comb!F:F,multi_cap_new_annual_comb!A:A,A1504,multi_cap_new_annual_comb!B:B,B1504,multi_cap_new_annual_comb!C:C,C1504,multi_cap_new_annual_comb!E:E,"average",multi_cap_new_annual_comb!F:F,"&gt;0")*SUMIFS(mi_calc!D:D,mi_calc!A:A,VLOOKUP(C1504,mapping!$B$2:$C$18,2,0),mi_calc!B:B,F1504,mi_calc!C:C,"average")/1000</f>
        <v>0</v>
      </c>
      <c r="I1504">
        <f>SUMIFS(multi_cap_new_annual_comb!G:G,multi_cap_new_annual_comb!A:A,A1504,multi_cap_new_annual_comb!B:B,B1504,multi_cap_new_annual_comb!C:C,C1504,multi_cap_new_annual_comb!E:E,"average",multi_cap_new_annual_comb!G:G,"&gt;0")*SUMIFS(mi_calc!D:D,mi_calc!A:A,VLOOKUP(C1504,mapping!$B$2:$C$18,2,0),mi_calc!B:B,F1504,mi_calc!C:C,"average")/1000</f>
        <v>0</v>
      </c>
    </row>
    <row r="1505" spans="1:9">
      <c r="A1505">
        <v>2030</v>
      </c>
      <c r="B1505" t="s">
        <v>21</v>
      </c>
      <c r="C1505" t="s">
        <v>0</v>
      </c>
      <c r="D1505" t="str">
        <f>VLOOKUP(C1505,mapping!$B$2:$D$18,3,0)</f>
        <v>Nuclear New</v>
      </c>
      <c r="E1505" t="s">
        <v>74</v>
      </c>
      <c r="F1505" t="s">
        <v>63</v>
      </c>
      <c r="G1505" t="s">
        <v>77</v>
      </c>
      <c r="H1505">
        <f>SUMIFS(multi_cap_new_annual_comb!F:F,multi_cap_new_annual_comb!A:A,A1505,multi_cap_new_annual_comb!B:B,B1505,multi_cap_new_annual_comb!C:C,C1505,multi_cap_new_annual_comb!E:E,"average",multi_cap_new_annual_comb!F:F,"&gt;0")*SUMIFS(mi_calc!D:D,mi_calc!A:A,VLOOKUP(C1505,mapping!$B$2:$C$18,2,0),mi_calc!B:B,F1505,mi_calc!C:C,"average")/1000</f>
        <v>0</v>
      </c>
      <c r="I1505">
        <f>SUMIFS(multi_cap_new_annual_comb!G:G,multi_cap_new_annual_comb!A:A,A1505,multi_cap_new_annual_comb!B:B,B1505,multi_cap_new_annual_comb!C:C,C1505,multi_cap_new_annual_comb!E:E,"average",multi_cap_new_annual_comb!G:G,"&gt;0")*SUMIFS(mi_calc!D:D,mi_calc!A:A,VLOOKUP(C1505,mapping!$B$2:$C$18,2,0),mi_calc!B:B,F1505,mi_calc!C:C,"average")/1000</f>
        <v>0</v>
      </c>
    </row>
    <row r="1506" spans="1:9">
      <c r="A1506">
        <v>2030</v>
      </c>
      <c r="B1506" t="s">
        <v>21</v>
      </c>
      <c r="C1506" t="s">
        <v>0</v>
      </c>
      <c r="D1506" t="str">
        <f>VLOOKUP(C1506,mapping!$B$2:$D$18,3,0)</f>
        <v>Nuclear New</v>
      </c>
      <c r="E1506" t="s">
        <v>74</v>
      </c>
      <c r="F1506" t="s">
        <v>45</v>
      </c>
      <c r="G1506" t="s">
        <v>77</v>
      </c>
      <c r="H1506">
        <f>SUMIFS(multi_cap_new_annual_comb!F:F,multi_cap_new_annual_comb!A:A,A1506,multi_cap_new_annual_comb!B:B,B1506,multi_cap_new_annual_comb!C:C,C1506,multi_cap_new_annual_comb!E:E,"average",multi_cap_new_annual_comb!F:F,"&gt;0")*SUMIFS(mi_calc!D:D,mi_calc!A:A,VLOOKUP(C1506,mapping!$B$2:$C$18,2,0),mi_calc!B:B,F1506,mi_calc!C:C,"average")/1000</f>
        <v>0</v>
      </c>
      <c r="I1506">
        <f>SUMIFS(multi_cap_new_annual_comb!G:G,multi_cap_new_annual_comb!A:A,A1506,multi_cap_new_annual_comb!B:B,B1506,multi_cap_new_annual_comb!C:C,C1506,multi_cap_new_annual_comb!E:E,"average",multi_cap_new_annual_comb!G:G,"&gt;0")*SUMIFS(mi_calc!D:D,mi_calc!A:A,VLOOKUP(C1506,mapping!$B$2:$C$18,2,0),mi_calc!B:B,F1506,mi_calc!C:C,"average")/1000</f>
        <v>0</v>
      </c>
    </row>
    <row r="1507" spans="1:9">
      <c r="A1507">
        <v>2030</v>
      </c>
      <c r="B1507" t="s">
        <v>21</v>
      </c>
      <c r="C1507" t="s">
        <v>0</v>
      </c>
      <c r="D1507" t="str">
        <f>VLOOKUP(C1507,mapping!$B$2:$D$18,3,0)</f>
        <v>Nuclear New</v>
      </c>
      <c r="E1507" t="s">
        <v>74</v>
      </c>
      <c r="F1507" t="s">
        <v>58</v>
      </c>
      <c r="G1507" t="s">
        <v>77</v>
      </c>
      <c r="H1507">
        <f>SUMIFS(multi_cap_new_annual_comb!F:F,multi_cap_new_annual_comb!A:A,A1507,multi_cap_new_annual_comb!B:B,B1507,multi_cap_new_annual_comb!C:C,C1507,multi_cap_new_annual_comb!E:E,"average",multi_cap_new_annual_comb!F:F,"&gt;0")*SUMIFS(mi_calc!D:D,mi_calc!A:A,VLOOKUP(C1507,mapping!$B$2:$C$18,2,0),mi_calc!B:B,F1507,mi_calc!C:C,"average")/1000</f>
        <v>2.7722628838570901E-3</v>
      </c>
      <c r="I1507">
        <f>SUMIFS(multi_cap_new_annual_comb!G:G,multi_cap_new_annual_comb!A:A,A1507,multi_cap_new_annual_comb!B:B,B1507,multi_cap_new_annual_comb!C:C,C1507,multi_cap_new_annual_comb!E:E,"average",multi_cap_new_annual_comb!G:G,"&gt;0")*SUMIFS(mi_calc!D:D,mi_calc!A:A,VLOOKUP(C1507,mapping!$B$2:$C$18,2,0),mi_calc!B:B,F1507,mi_calc!C:C,"average")/1000</f>
        <v>0</v>
      </c>
    </row>
    <row r="1508" spans="1:9">
      <c r="A1508">
        <v>2030</v>
      </c>
      <c r="B1508" t="s">
        <v>21</v>
      </c>
      <c r="C1508" t="s">
        <v>0</v>
      </c>
      <c r="D1508" t="str">
        <f>VLOOKUP(C1508,mapping!$B$2:$D$18,3,0)</f>
        <v>Nuclear New</v>
      </c>
      <c r="E1508" t="s">
        <v>74</v>
      </c>
      <c r="F1508" t="s">
        <v>53</v>
      </c>
      <c r="G1508" t="s">
        <v>77</v>
      </c>
      <c r="H1508">
        <f>SUMIFS(multi_cap_new_annual_comb!F:F,multi_cap_new_annual_comb!A:A,A1508,multi_cap_new_annual_comb!B:B,B1508,multi_cap_new_annual_comb!C:C,C1508,multi_cap_new_annual_comb!E:E,"average",multi_cap_new_annual_comb!F:F,"&gt;0")*SUMIFS(mi_calc!D:D,mi_calc!A:A,VLOOKUP(C1508,mapping!$B$2:$C$18,2,0),mi_calc!B:B,F1508,mi_calc!C:C,"average")/1000</f>
        <v>88.667131989657221</v>
      </c>
      <c r="I1508">
        <f>SUMIFS(multi_cap_new_annual_comb!G:G,multi_cap_new_annual_comb!A:A,A1508,multi_cap_new_annual_comb!B:B,B1508,multi_cap_new_annual_comb!C:C,C1508,multi_cap_new_annual_comb!E:E,"average",multi_cap_new_annual_comb!G:G,"&gt;0")*SUMIFS(mi_calc!D:D,mi_calc!A:A,VLOOKUP(C1508,mapping!$B$2:$C$18,2,0),mi_calc!B:B,F1508,mi_calc!C:C,"average")/1000</f>
        <v>0</v>
      </c>
    </row>
    <row r="1509" spans="1:9">
      <c r="A1509">
        <v>2030</v>
      </c>
      <c r="B1509" t="s">
        <v>21</v>
      </c>
      <c r="C1509" t="s">
        <v>0</v>
      </c>
      <c r="D1509" t="str">
        <f>VLOOKUP(C1509,mapping!$B$2:$D$18,3,0)</f>
        <v>Nuclear New</v>
      </c>
      <c r="E1509" t="s">
        <v>74</v>
      </c>
      <c r="F1509" t="s">
        <v>64</v>
      </c>
      <c r="G1509" t="s">
        <v>77</v>
      </c>
      <c r="H1509">
        <f>SUMIFS(multi_cap_new_annual_comb!F:F,multi_cap_new_annual_comb!A:A,A1509,multi_cap_new_annual_comb!B:B,B1509,multi_cap_new_annual_comb!C:C,C1509,multi_cap_new_annual_comb!E:E,"average",multi_cap_new_annual_comb!F:F,"&gt;0")*SUMIFS(mi_calc!D:D,mi_calc!A:A,VLOOKUP(C1509,mapping!$B$2:$C$18,2,0),mi_calc!B:B,F1509,mi_calc!C:C,"average")/1000</f>
        <v>0</v>
      </c>
      <c r="I1509">
        <f>SUMIFS(multi_cap_new_annual_comb!G:G,multi_cap_new_annual_comb!A:A,A1509,multi_cap_new_annual_comb!B:B,B1509,multi_cap_new_annual_comb!C:C,C1509,multi_cap_new_annual_comb!E:E,"average",multi_cap_new_annual_comb!G:G,"&gt;0")*SUMIFS(mi_calc!D:D,mi_calc!A:A,VLOOKUP(C1509,mapping!$B$2:$C$18,2,0),mi_calc!B:B,F1509,mi_calc!C:C,"average")/1000</f>
        <v>0</v>
      </c>
    </row>
    <row r="1510" spans="1:9">
      <c r="A1510">
        <v>2030</v>
      </c>
      <c r="B1510" t="s">
        <v>21</v>
      </c>
      <c r="C1510" t="s">
        <v>0</v>
      </c>
      <c r="D1510" t="str">
        <f>VLOOKUP(C1510,mapping!$B$2:$D$18,3,0)</f>
        <v>Nuclear New</v>
      </c>
      <c r="E1510" t="s">
        <v>74</v>
      </c>
      <c r="F1510" t="s">
        <v>49</v>
      </c>
      <c r="G1510" t="s">
        <v>77</v>
      </c>
      <c r="H1510">
        <f>SUMIFS(multi_cap_new_annual_comb!F:F,multi_cap_new_annual_comb!A:A,A1510,multi_cap_new_annual_comb!B:B,B1510,multi_cap_new_annual_comb!C:C,C1510,multi_cap_new_annual_comb!E:E,"average",multi_cap_new_annual_comb!F:F,"&gt;0")*SUMIFS(mi_calc!D:D,mi_calc!A:A,VLOOKUP(C1510,mapping!$B$2:$C$18,2,0),mi_calc!B:B,F1510,mi_calc!C:C,"average")/1000</f>
        <v>0</v>
      </c>
      <c r="I1510">
        <f>SUMIFS(multi_cap_new_annual_comb!G:G,multi_cap_new_annual_comb!A:A,A1510,multi_cap_new_annual_comb!B:B,B1510,multi_cap_new_annual_comb!C:C,C1510,multi_cap_new_annual_comb!E:E,"average",multi_cap_new_annual_comb!G:G,"&gt;0")*SUMIFS(mi_calc!D:D,mi_calc!A:A,VLOOKUP(C1510,mapping!$B$2:$C$18,2,0),mi_calc!B:B,F1510,mi_calc!C:C,"average")/1000</f>
        <v>0</v>
      </c>
    </row>
    <row r="1511" spans="1:9">
      <c r="A1511">
        <v>2030</v>
      </c>
      <c r="B1511" t="s">
        <v>21</v>
      </c>
      <c r="C1511" t="s">
        <v>0</v>
      </c>
      <c r="D1511" t="str">
        <f>VLOOKUP(C1511,mapping!$B$2:$D$18,3,0)</f>
        <v>Nuclear New</v>
      </c>
      <c r="E1511" t="s">
        <v>74</v>
      </c>
      <c r="F1511" t="s">
        <v>65</v>
      </c>
      <c r="G1511" t="s">
        <v>77</v>
      </c>
      <c r="H1511">
        <f>SUMIFS(multi_cap_new_annual_comb!F:F,multi_cap_new_annual_comb!A:A,A1511,multi_cap_new_annual_comb!B:B,B1511,multi_cap_new_annual_comb!C:C,C1511,multi_cap_new_annual_comb!E:E,"average",multi_cap_new_annual_comb!F:F,"&gt;0")*SUMIFS(mi_calc!D:D,mi_calc!A:A,VLOOKUP(C1511,mapping!$B$2:$C$18,2,0),mi_calc!B:B,F1511,mi_calc!C:C,"average")/1000</f>
        <v>0</v>
      </c>
      <c r="I1511">
        <f>SUMIFS(multi_cap_new_annual_comb!G:G,multi_cap_new_annual_comb!A:A,A1511,multi_cap_new_annual_comb!B:B,B1511,multi_cap_new_annual_comb!C:C,C1511,multi_cap_new_annual_comb!E:E,"average",multi_cap_new_annual_comb!G:G,"&gt;0")*SUMIFS(mi_calc!D:D,mi_calc!A:A,VLOOKUP(C1511,mapping!$B$2:$C$18,2,0),mi_calc!B:B,F1511,mi_calc!C:C,"average")/1000</f>
        <v>0</v>
      </c>
    </row>
    <row r="1512" spans="1:9">
      <c r="A1512">
        <v>2030</v>
      </c>
      <c r="B1512" t="s">
        <v>21</v>
      </c>
      <c r="C1512" t="s">
        <v>0</v>
      </c>
      <c r="D1512" t="str">
        <f>VLOOKUP(C1512,mapping!$B$2:$D$18,3,0)</f>
        <v>Nuclear New</v>
      </c>
      <c r="E1512" t="s">
        <v>74</v>
      </c>
      <c r="F1512" t="s">
        <v>68</v>
      </c>
      <c r="G1512" t="s">
        <v>77</v>
      </c>
      <c r="H1512">
        <f>SUMIFS(multi_cap_new_annual_comb!F:F,multi_cap_new_annual_comb!A:A,A1512,multi_cap_new_annual_comb!B:B,B1512,multi_cap_new_annual_comb!C:C,C1512,multi_cap_new_annual_comb!E:E,"average",multi_cap_new_annual_comb!F:F,"&gt;0")*SUMIFS(mi_calc!D:D,mi_calc!A:A,VLOOKUP(C1512,mapping!$B$2:$C$18,2,0),mi_calc!B:B,F1512,mi_calc!C:C,"average")/1000</f>
        <v>0</v>
      </c>
      <c r="I1512">
        <f>SUMIFS(multi_cap_new_annual_comb!G:G,multi_cap_new_annual_comb!A:A,A1512,multi_cap_new_annual_comb!B:B,B1512,multi_cap_new_annual_comb!C:C,C1512,multi_cap_new_annual_comb!E:E,"average",multi_cap_new_annual_comb!G:G,"&gt;0")*SUMIFS(mi_calc!D:D,mi_calc!A:A,VLOOKUP(C1512,mapping!$B$2:$C$18,2,0),mi_calc!B:B,F1512,mi_calc!C:C,"average")/1000</f>
        <v>0</v>
      </c>
    </row>
    <row r="1513" spans="1:9">
      <c r="A1513">
        <v>2030</v>
      </c>
      <c r="B1513" t="s">
        <v>21</v>
      </c>
      <c r="C1513" t="s">
        <v>0</v>
      </c>
      <c r="D1513" t="str">
        <f>VLOOKUP(C1513,mapping!$B$2:$D$18,3,0)</f>
        <v>Nuclear New</v>
      </c>
      <c r="E1513" t="s">
        <v>74</v>
      </c>
      <c r="F1513" t="s">
        <v>57</v>
      </c>
      <c r="G1513" t="s">
        <v>77</v>
      </c>
      <c r="H1513">
        <f>SUMIFS(multi_cap_new_annual_comb!F:F,multi_cap_new_annual_comb!A:A,A1513,multi_cap_new_annual_comb!B:B,B1513,multi_cap_new_annual_comb!C:C,C1513,multi_cap_new_annual_comb!E:E,"average",multi_cap_new_annual_comb!F:F,"&gt;0")*SUMIFS(mi_calc!D:D,mi_calc!A:A,VLOOKUP(C1513,mapping!$B$2:$C$18,2,0),mi_calc!B:B,F1513,mi_calc!C:C,"average")/1000</f>
        <v>0</v>
      </c>
      <c r="I1513">
        <f>SUMIFS(multi_cap_new_annual_comb!G:G,multi_cap_new_annual_comb!A:A,A1513,multi_cap_new_annual_comb!B:B,B1513,multi_cap_new_annual_comb!C:C,C1513,multi_cap_new_annual_comb!E:E,"average",multi_cap_new_annual_comb!G:G,"&gt;0")*SUMIFS(mi_calc!D:D,mi_calc!A:A,VLOOKUP(C1513,mapping!$B$2:$C$18,2,0),mi_calc!B:B,F1513,mi_calc!C:C,"average")/1000</f>
        <v>0</v>
      </c>
    </row>
    <row r="1514" spans="1:9">
      <c r="A1514">
        <v>2030</v>
      </c>
      <c r="B1514" t="s">
        <v>33</v>
      </c>
      <c r="C1514" t="s">
        <v>0</v>
      </c>
      <c r="D1514" t="str">
        <f>VLOOKUP(C1514,mapping!$B$2:$D$18,3,0)</f>
        <v>Nuclear New</v>
      </c>
      <c r="E1514" t="s">
        <v>74</v>
      </c>
      <c r="F1514" t="s">
        <v>51</v>
      </c>
      <c r="G1514" t="s">
        <v>77</v>
      </c>
      <c r="H1514">
        <f>SUMIFS(multi_cap_new_annual_comb!F:F,multi_cap_new_annual_comb!A:A,A1514,multi_cap_new_annual_comb!B:B,B1514,multi_cap_new_annual_comb!C:C,C1514,multi_cap_new_annual_comb!E:E,"average",multi_cap_new_annual_comb!F:F,"&gt;0")*SUMIFS(mi_calc!D:D,mi_calc!A:A,VLOOKUP(C1514,mapping!$B$2:$C$18,2,0),mi_calc!B:B,F1514,mi_calc!C:C,"average")/1000</f>
        <v>4.7381688777052518E-2</v>
      </c>
      <c r="I1514">
        <f>SUMIFS(multi_cap_new_annual_comb!G:G,multi_cap_new_annual_comb!A:A,A1514,multi_cap_new_annual_comb!B:B,B1514,multi_cap_new_annual_comb!C:C,C1514,multi_cap_new_annual_comb!E:E,"average",multi_cap_new_annual_comb!G:G,"&gt;0")*SUMIFS(mi_calc!D:D,mi_calc!A:A,VLOOKUP(C1514,mapping!$B$2:$C$18,2,0),mi_calc!B:B,F1514,mi_calc!C:C,"average")/1000</f>
        <v>0</v>
      </c>
    </row>
    <row r="1515" spans="1:9">
      <c r="A1515">
        <v>2030</v>
      </c>
      <c r="B1515" t="s">
        <v>33</v>
      </c>
      <c r="C1515" t="s">
        <v>0</v>
      </c>
      <c r="D1515" t="str">
        <f>VLOOKUP(C1515,mapping!$B$2:$D$18,3,0)</f>
        <v>Nuclear New</v>
      </c>
      <c r="E1515" t="s">
        <v>74</v>
      </c>
      <c r="F1515" t="s">
        <v>66</v>
      </c>
      <c r="G1515" t="s">
        <v>77</v>
      </c>
      <c r="H1515">
        <f>SUMIFS(multi_cap_new_annual_comb!F:F,multi_cap_new_annual_comb!A:A,A1515,multi_cap_new_annual_comb!B:B,B1515,multi_cap_new_annual_comb!C:C,C1515,multi_cap_new_annual_comb!E:E,"average",multi_cap_new_annual_comb!F:F,"&gt;0")*SUMIFS(mi_calc!D:D,mi_calc!A:A,VLOOKUP(C1515,mapping!$B$2:$C$18,2,0),mi_calc!B:B,F1515,mi_calc!C:C,"average")/1000</f>
        <v>0</v>
      </c>
      <c r="I1515">
        <f>SUMIFS(multi_cap_new_annual_comb!G:G,multi_cap_new_annual_comb!A:A,A1515,multi_cap_new_annual_comb!B:B,B1515,multi_cap_new_annual_comb!C:C,C1515,multi_cap_new_annual_comb!E:E,"average",multi_cap_new_annual_comb!G:G,"&gt;0")*SUMIFS(mi_calc!D:D,mi_calc!A:A,VLOOKUP(C1515,mapping!$B$2:$C$18,2,0),mi_calc!B:B,F1515,mi_calc!C:C,"average")/1000</f>
        <v>0</v>
      </c>
    </row>
    <row r="1516" spans="1:9">
      <c r="A1516">
        <v>2030</v>
      </c>
      <c r="B1516" t="s">
        <v>33</v>
      </c>
      <c r="C1516" t="s">
        <v>0</v>
      </c>
      <c r="D1516" t="str">
        <f>VLOOKUP(C1516,mapping!$B$2:$D$18,3,0)</f>
        <v>Nuclear New</v>
      </c>
      <c r="E1516" t="s">
        <v>74</v>
      </c>
      <c r="F1516" t="s">
        <v>54</v>
      </c>
      <c r="G1516" t="s">
        <v>77</v>
      </c>
      <c r="H1516">
        <f>SUMIFS(multi_cap_new_annual_comb!F:F,multi_cap_new_annual_comb!A:A,A1516,multi_cap_new_annual_comb!B:B,B1516,multi_cap_new_annual_comb!C:C,C1516,multi_cap_new_annual_comb!E:E,"average",multi_cap_new_annual_comb!F:F,"&gt;0")*SUMIFS(mi_calc!D:D,mi_calc!A:A,VLOOKUP(C1516,mapping!$B$2:$C$18,2,0),mi_calc!B:B,F1516,mi_calc!C:C,"average")/1000</f>
        <v>46.564056316496803</v>
      </c>
      <c r="I1516">
        <f>SUMIFS(multi_cap_new_annual_comb!G:G,multi_cap_new_annual_comb!A:A,A1516,multi_cap_new_annual_comb!B:B,B1516,multi_cap_new_annual_comb!C:C,C1516,multi_cap_new_annual_comb!E:E,"average",multi_cap_new_annual_comb!G:G,"&gt;0")*SUMIFS(mi_calc!D:D,mi_calc!A:A,VLOOKUP(C1516,mapping!$B$2:$C$18,2,0),mi_calc!B:B,F1516,mi_calc!C:C,"average")/1000</f>
        <v>0</v>
      </c>
    </row>
    <row r="1517" spans="1:9">
      <c r="A1517">
        <v>2030</v>
      </c>
      <c r="B1517" t="s">
        <v>33</v>
      </c>
      <c r="C1517" t="s">
        <v>0</v>
      </c>
      <c r="D1517" t="str">
        <f>VLOOKUP(C1517,mapping!$B$2:$D$18,3,0)</f>
        <v>Nuclear New</v>
      </c>
      <c r="E1517" t="s">
        <v>74</v>
      </c>
      <c r="F1517" t="s">
        <v>46</v>
      </c>
      <c r="G1517" t="s">
        <v>77</v>
      </c>
      <c r="H1517">
        <f>SUMIFS(multi_cap_new_annual_comb!F:F,multi_cap_new_annual_comb!A:A,A1517,multi_cap_new_annual_comb!B:B,B1517,multi_cap_new_annual_comb!C:C,C1517,multi_cap_new_annual_comb!E:E,"average",multi_cap_new_annual_comb!F:F,"&gt;0")*SUMIFS(mi_calc!D:D,mi_calc!A:A,VLOOKUP(C1517,mapping!$B$2:$C$18,2,0),mi_calc!B:B,F1517,mi_calc!C:C,"average")/1000</f>
        <v>0</v>
      </c>
      <c r="I1517">
        <f>SUMIFS(multi_cap_new_annual_comb!G:G,multi_cap_new_annual_comb!A:A,A1517,multi_cap_new_annual_comb!B:B,B1517,multi_cap_new_annual_comb!C:C,C1517,multi_cap_new_annual_comb!E:E,"average",multi_cap_new_annual_comb!G:G,"&gt;0")*SUMIFS(mi_calc!D:D,mi_calc!A:A,VLOOKUP(C1517,mapping!$B$2:$C$18,2,0),mi_calc!B:B,F1517,mi_calc!C:C,"average")/1000</f>
        <v>0</v>
      </c>
    </row>
    <row r="1518" spans="1:9">
      <c r="A1518">
        <v>2030</v>
      </c>
      <c r="B1518" t="s">
        <v>33</v>
      </c>
      <c r="C1518" t="s">
        <v>0</v>
      </c>
      <c r="D1518" t="str">
        <f>VLOOKUP(C1518,mapping!$B$2:$D$18,3,0)</f>
        <v>Nuclear New</v>
      </c>
      <c r="E1518" t="s">
        <v>74</v>
      </c>
      <c r="F1518" t="s">
        <v>50</v>
      </c>
      <c r="G1518" t="s">
        <v>77</v>
      </c>
      <c r="H1518">
        <f>SUMIFS(multi_cap_new_annual_comb!F:F,multi_cap_new_annual_comb!A:A,A1518,multi_cap_new_annual_comb!B:B,B1518,multi_cap_new_annual_comb!C:C,C1518,multi_cap_new_annual_comb!E:E,"average",multi_cap_new_annual_comb!F:F,"&gt;0")*SUMIFS(mi_calc!D:D,mi_calc!A:A,VLOOKUP(C1518,mapping!$B$2:$C$18,2,0),mi_calc!B:B,F1518,mi_calc!C:C,"average")/1000</f>
        <v>1.6322044149919053</v>
      </c>
      <c r="I1518">
        <f>SUMIFS(multi_cap_new_annual_comb!G:G,multi_cap_new_annual_comb!A:A,A1518,multi_cap_new_annual_comb!B:B,B1518,multi_cap_new_annual_comb!C:C,C1518,multi_cap_new_annual_comb!E:E,"average",multi_cap_new_annual_comb!G:G,"&gt;0")*SUMIFS(mi_calc!D:D,mi_calc!A:A,VLOOKUP(C1518,mapping!$B$2:$C$18,2,0),mi_calc!B:B,F1518,mi_calc!C:C,"average")/1000</f>
        <v>0</v>
      </c>
    </row>
    <row r="1519" spans="1:9">
      <c r="A1519">
        <v>2030</v>
      </c>
      <c r="B1519" t="s">
        <v>33</v>
      </c>
      <c r="C1519" t="s">
        <v>0</v>
      </c>
      <c r="D1519" t="str">
        <f>VLOOKUP(C1519,mapping!$B$2:$D$18,3,0)</f>
        <v>Nuclear New</v>
      </c>
      <c r="E1519" t="s">
        <v>74</v>
      </c>
      <c r="F1519" t="s">
        <v>61</v>
      </c>
      <c r="G1519" t="s">
        <v>77</v>
      </c>
      <c r="H1519">
        <f>SUMIFS(multi_cap_new_annual_comb!F:F,multi_cap_new_annual_comb!A:A,A1519,multi_cap_new_annual_comb!B:B,B1519,multi_cap_new_annual_comb!C:C,C1519,multi_cap_new_annual_comb!E:E,"average",multi_cap_new_annual_comb!F:F,"&gt;0")*SUMIFS(mi_calc!D:D,mi_calc!A:A,VLOOKUP(C1519,mapping!$B$2:$C$18,2,0),mi_calc!B:B,F1519,mi_calc!C:C,"average")/1000</f>
        <v>0</v>
      </c>
      <c r="I1519">
        <f>SUMIFS(multi_cap_new_annual_comb!G:G,multi_cap_new_annual_comb!A:A,A1519,multi_cap_new_annual_comb!B:B,B1519,multi_cap_new_annual_comb!C:C,C1519,multi_cap_new_annual_comb!E:E,"average",multi_cap_new_annual_comb!G:G,"&gt;0")*SUMIFS(mi_calc!D:D,mi_calc!A:A,VLOOKUP(C1519,mapping!$B$2:$C$18,2,0),mi_calc!B:B,F1519,mi_calc!C:C,"average")/1000</f>
        <v>0</v>
      </c>
    </row>
    <row r="1520" spans="1:9">
      <c r="A1520">
        <v>2030</v>
      </c>
      <c r="B1520" t="s">
        <v>33</v>
      </c>
      <c r="C1520" t="s">
        <v>0</v>
      </c>
      <c r="D1520" t="str">
        <f>VLOOKUP(C1520,mapping!$B$2:$D$18,3,0)</f>
        <v>Nuclear New</v>
      </c>
      <c r="E1520" t="s">
        <v>74</v>
      </c>
      <c r="F1520" t="s">
        <v>67</v>
      </c>
      <c r="G1520" t="s">
        <v>77</v>
      </c>
      <c r="H1520">
        <f>SUMIFS(multi_cap_new_annual_comb!F:F,multi_cap_new_annual_comb!A:A,A1520,multi_cap_new_annual_comb!B:B,B1520,multi_cap_new_annual_comb!C:C,C1520,multi_cap_new_annual_comb!E:E,"average",multi_cap_new_annual_comb!F:F,"&gt;0")*SUMIFS(mi_calc!D:D,mi_calc!A:A,VLOOKUP(C1520,mapping!$B$2:$C$18,2,0),mi_calc!B:B,F1520,mi_calc!C:C,"average")/1000</f>
        <v>0</v>
      </c>
      <c r="I1520">
        <f>SUMIFS(multi_cap_new_annual_comb!G:G,multi_cap_new_annual_comb!A:A,A1520,multi_cap_new_annual_comb!B:B,B1520,multi_cap_new_annual_comb!C:C,C1520,multi_cap_new_annual_comb!E:E,"average",multi_cap_new_annual_comb!G:G,"&gt;0")*SUMIFS(mi_calc!D:D,mi_calc!A:A,VLOOKUP(C1520,mapping!$B$2:$C$18,2,0),mi_calc!B:B,F1520,mi_calc!C:C,"average")/1000</f>
        <v>0</v>
      </c>
    </row>
    <row r="1521" spans="1:9">
      <c r="A1521">
        <v>2030</v>
      </c>
      <c r="B1521" t="s">
        <v>33</v>
      </c>
      <c r="C1521" t="s">
        <v>0</v>
      </c>
      <c r="D1521" t="str">
        <f>VLOOKUP(C1521,mapping!$B$2:$D$18,3,0)</f>
        <v>Nuclear New</v>
      </c>
      <c r="E1521" t="s">
        <v>74</v>
      </c>
      <c r="F1521" t="s">
        <v>52</v>
      </c>
      <c r="G1521" t="s">
        <v>77</v>
      </c>
      <c r="H1521">
        <f>SUMIFS(multi_cap_new_annual_comb!F:F,multi_cap_new_annual_comb!A:A,A1521,multi_cap_new_annual_comb!B:B,B1521,multi_cap_new_annual_comb!C:C,C1521,multi_cap_new_annual_comb!E:E,"average",multi_cap_new_annual_comb!F:F,"&gt;0")*SUMIFS(mi_calc!D:D,mi_calc!A:A,VLOOKUP(C1521,mapping!$B$2:$C$18,2,0),mi_calc!B:B,F1521,mi_calc!C:C,"average")/1000</f>
        <v>0</v>
      </c>
      <c r="I1521">
        <f>SUMIFS(multi_cap_new_annual_comb!G:G,multi_cap_new_annual_comb!A:A,A1521,multi_cap_new_annual_comb!B:B,B1521,multi_cap_new_annual_comb!C:C,C1521,multi_cap_new_annual_comb!E:E,"average",multi_cap_new_annual_comb!G:G,"&gt;0")*SUMIFS(mi_calc!D:D,mi_calc!A:A,VLOOKUP(C1521,mapping!$B$2:$C$18,2,0),mi_calc!B:B,F1521,mi_calc!C:C,"average")/1000</f>
        <v>0</v>
      </c>
    </row>
    <row r="1522" spans="1:9">
      <c r="A1522">
        <v>2030</v>
      </c>
      <c r="B1522" t="s">
        <v>33</v>
      </c>
      <c r="C1522" t="s">
        <v>0</v>
      </c>
      <c r="D1522" t="str">
        <f>VLOOKUP(C1522,mapping!$B$2:$D$18,3,0)</f>
        <v>Nuclear New</v>
      </c>
      <c r="E1522" t="s">
        <v>74</v>
      </c>
      <c r="F1522" t="s">
        <v>56</v>
      </c>
      <c r="G1522" t="s">
        <v>77</v>
      </c>
      <c r="H1522">
        <f>SUMIFS(multi_cap_new_annual_comb!F:F,multi_cap_new_annual_comb!A:A,A1522,multi_cap_new_annual_comb!B:B,B1522,multi_cap_new_annual_comb!C:C,C1522,multi_cap_new_annual_comb!E:E,"average",multi_cap_new_annual_comb!F:F,"&gt;0")*SUMIFS(mi_calc!D:D,mi_calc!A:A,VLOOKUP(C1522,mapping!$B$2:$C$18,2,0),mi_calc!B:B,F1522,mi_calc!C:C,"average")/1000</f>
        <v>0</v>
      </c>
      <c r="I1522">
        <f>SUMIFS(multi_cap_new_annual_comb!G:G,multi_cap_new_annual_comb!A:A,A1522,multi_cap_new_annual_comb!B:B,B1522,multi_cap_new_annual_comb!C:C,C1522,multi_cap_new_annual_comb!E:E,"average",multi_cap_new_annual_comb!G:G,"&gt;0")*SUMIFS(mi_calc!D:D,mi_calc!A:A,VLOOKUP(C1522,mapping!$B$2:$C$18,2,0),mi_calc!B:B,F1522,mi_calc!C:C,"average")/1000</f>
        <v>0</v>
      </c>
    </row>
    <row r="1523" spans="1:9">
      <c r="A1523">
        <v>2030</v>
      </c>
      <c r="B1523" t="s">
        <v>33</v>
      </c>
      <c r="C1523" t="s">
        <v>0</v>
      </c>
      <c r="D1523" t="str">
        <f>VLOOKUP(C1523,mapping!$B$2:$D$18,3,0)</f>
        <v>Nuclear New</v>
      </c>
      <c r="E1523" t="s">
        <v>74</v>
      </c>
      <c r="F1523" t="s">
        <v>59</v>
      </c>
      <c r="G1523" t="s">
        <v>77</v>
      </c>
      <c r="H1523">
        <f>SUMIFS(multi_cap_new_annual_comb!F:F,multi_cap_new_annual_comb!A:A,A1523,multi_cap_new_annual_comb!B:B,B1523,multi_cap_new_annual_comb!C:C,C1523,multi_cap_new_annual_comb!E:E,"average",multi_cap_new_annual_comb!F:F,"&gt;0")*SUMIFS(mi_calc!D:D,mi_calc!A:A,VLOOKUP(C1523,mapping!$B$2:$C$18,2,0),mi_calc!B:B,F1523,mi_calc!C:C,"average")/1000</f>
        <v>0</v>
      </c>
      <c r="I1523">
        <f>SUMIFS(multi_cap_new_annual_comb!G:G,multi_cap_new_annual_comb!A:A,A1523,multi_cap_new_annual_comb!B:B,B1523,multi_cap_new_annual_comb!C:C,C1523,multi_cap_new_annual_comb!E:E,"average",multi_cap_new_annual_comb!G:G,"&gt;0")*SUMIFS(mi_calc!D:D,mi_calc!A:A,VLOOKUP(C1523,mapping!$B$2:$C$18,2,0),mi_calc!B:B,F1523,mi_calc!C:C,"average")/1000</f>
        <v>0</v>
      </c>
    </row>
    <row r="1524" spans="1:9">
      <c r="A1524">
        <v>2030</v>
      </c>
      <c r="B1524" t="s">
        <v>33</v>
      </c>
      <c r="C1524" t="s">
        <v>0</v>
      </c>
      <c r="D1524" t="str">
        <f>VLOOKUP(C1524,mapping!$B$2:$D$18,3,0)</f>
        <v>Nuclear New</v>
      </c>
      <c r="E1524" t="s">
        <v>74</v>
      </c>
      <c r="F1524" t="s">
        <v>55</v>
      </c>
      <c r="G1524" t="s">
        <v>77</v>
      </c>
      <c r="H1524">
        <f>SUMIFS(multi_cap_new_annual_comb!F:F,multi_cap_new_annual_comb!A:A,A1524,multi_cap_new_annual_comb!B:B,B1524,multi_cap_new_annual_comb!C:C,C1524,multi_cap_new_annual_comb!E:E,"average",multi_cap_new_annual_comb!F:F,"&gt;0")*SUMIFS(mi_calc!D:D,mi_calc!A:A,VLOOKUP(C1524,mapping!$B$2:$C$18,2,0),mi_calc!B:B,F1524,mi_calc!C:C,"average")/1000</f>
        <v>0.43338451334744038</v>
      </c>
      <c r="I1524">
        <f>SUMIFS(multi_cap_new_annual_comb!G:G,multi_cap_new_annual_comb!A:A,A1524,multi_cap_new_annual_comb!B:B,B1524,multi_cap_new_annual_comb!C:C,C1524,multi_cap_new_annual_comb!E:E,"average",multi_cap_new_annual_comb!G:G,"&gt;0")*SUMIFS(mi_calc!D:D,mi_calc!A:A,VLOOKUP(C1524,mapping!$B$2:$C$18,2,0),mi_calc!B:B,F1524,mi_calc!C:C,"average")/1000</f>
        <v>0</v>
      </c>
    </row>
    <row r="1525" spans="1:9">
      <c r="A1525">
        <v>2030</v>
      </c>
      <c r="B1525" t="s">
        <v>33</v>
      </c>
      <c r="C1525" t="s">
        <v>0</v>
      </c>
      <c r="D1525" t="str">
        <f>VLOOKUP(C1525,mapping!$B$2:$D$18,3,0)</f>
        <v>Nuclear New</v>
      </c>
      <c r="E1525" t="s">
        <v>74</v>
      </c>
      <c r="F1525" t="s">
        <v>47</v>
      </c>
      <c r="G1525" t="s">
        <v>77</v>
      </c>
      <c r="H1525">
        <f>SUMIFS(multi_cap_new_annual_comb!F:F,multi_cap_new_annual_comb!A:A,A1525,multi_cap_new_annual_comb!B:B,B1525,multi_cap_new_annual_comb!C:C,C1525,multi_cap_new_annual_comb!E:E,"average",multi_cap_new_annual_comb!F:F,"&gt;0")*SUMIFS(mi_calc!D:D,mi_calc!A:A,VLOOKUP(C1525,mapping!$B$2:$C$18,2,0),mi_calc!B:B,F1525,mi_calc!C:C,"average")/1000</f>
        <v>0</v>
      </c>
      <c r="I1525">
        <f>SUMIFS(multi_cap_new_annual_comb!G:G,multi_cap_new_annual_comb!A:A,A1525,multi_cap_new_annual_comb!B:B,B1525,multi_cap_new_annual_comb!C:C,C1525,multi_cap_new_annual_comb!E:E,"average",multi_cap_new_annual_comb!G:G,"&gt;0")*SUMIFS(mi_calc!D:D,mi_calc!A:A,VLOOKUP(C1525,mapping!$B$2:$C$18,2,0),mi_calc!B:B,F1525,mi_calc!C:C,"average")/1000</f>
        <v>0</v>
      </c>
    </row>
    <row r="1526" spans="1:9">
      <c r="A1526">
        <v>2030</v>
      </c>
      <c r="B1526" t="s">
        <v>33</v>
      </c>
      <c r="C1526" t="s">
        <v>0</v>
      </c>
      <c r="D1526" t="str">
        <f>VLOOKUP(C1526,mapping!$B$2:$D$18,3,0)</f>
        <v>Nuclear New</v>
      </c>
      <c r="E1526" t="s">
        <v>74</v>
      </c>
      <c r="F1526" t="s">
        <v>60</v>
      </c>
      <c r="G1526" t="s">
        <v>77</v>
      </c>
      <c r="H1526">
        <f>SUMIFS(multi_cap_new_annual_comb!F:F,multi_cap_new_annual_comb!A:A,A1526,multi_cap_new_annual_comb!B:B,B1526,multi_cap_new_annual_comb!C:C,C1526,multi_cap_new_annual_comb!E:E,"average",multi_cap_new_annual_comb!F:F,"&gt;0")*SUMIFS(mi_calc!D:D,mi_calc!A:A,VLOOKUP(C1526,mapping!$B$2:$C$18,2,0),mi_calc!B:B,F1526,mi_calc!C:C,"average")/1000</f>
        <v>0</v>
      </c>
      <c r="I1526">
        <f>SUMIFS(multi_cap_new_annual_comb!G:G,multi_cap_new_annual_comb!A:A,A1526,multi_cap_new_annual_comb!B:B,B1526,multi_cap_new_annual_comb!C:C,C1526,multi_cap_new_annual_comb!E:E,"average",multi_cap_new_annual_comb!G:G,"&gt;0")*SUMIFS(mi_calc!D:D,mi_calc!A:A,VLOOKUP(C1526,mapping!$B$2:$C$18,2,0),mi_calc!B:B,F1526,mi_calc!C:C,"average")/1000</f>
        <v>0</v>
      </c>
    </row>
    <row r="1527" spans="1:9">
      <c r="A1527">
        <v>2030</v>
      </c>
      <c r="B1527" t="s">
        <v>33</v>
      </c>
      <c r="C1527" t="s">
        <v>0</v>
      </c>
      <c r="D1527" t="str">
        <f>VLOOKUP(C1527,mapping!$B$2:$D$18,3,0)</f>
        <v>Nuclear New</v>
      </c>
      <c r="E1527" t="s">
        <v>74</v>
      </c>
      <c r="F1527" t="s">
        <v>48</v>
      </c>
      <c r="G1527" t="s">
        <v>77</v>
      </c>
      <c r="H1527">
        <f>SUMIFS(multi_cap_new_annual_comb!F:F,multi_cap_new_annual_comb!A:A,A1527,multi_cap_new_annual_comb!B:B,B1527,multi_cap_new_annual_comb!C:C,C1527,multi_cap_new_annual_comb!E:E,"average",multi_cap_new_annual_comb!F:F,"&gt;0")*SUMIFS(mi_calc!D:D,mi_calc!A:A,VLOOKUP(C1527,mapping!$B$2:$C$18,2,0),mi_calc!B:B,F1527,mi_calc!C:C,"average")/1000</f>
        <v>0.25447125652529007</v>
      </c>
      <c r="I1527">
        <f>SUMIFS(multi_cap_new_annual_comb!G:G,multi_cap_new_annual_comb!A:A,A1527,multi_cap_new_annual_comb!B:B,B1527,multi_cap_new_annual_comb!C:C,C1527,multi_cap_new_annual_comb!E:E,"average",multi_cap_new_annual_comb!G:G,"&gt;0")*SUMIFS(mi_calc!D:D,mi_calc!A:A,VLOOKUP(C1527,mapping!$B$2:$C$18,2,0),mi_calc!B:B,F1527,mi_calc!C:C,"average")/1000</f>
        <v>0</v>
      </c>
    </row>
    <row r="1528" spans="1:9">
      <c r="A1528">
        <v>2030</v>
      </c>
      <c r="B1528" t="s">
        <v>33</v>
      </c>
      <c r="C1528" t="s">
        <v>0</v>
      </c>
      <c r="D1528" t="str">
        <f>VLOOKUP(C1528,mapping!$B$2:$D$18,3,0)</f>
        <v>Nuclear New</v>
      </c>
      <c r="E1528" t="s">
        <v>74</v>
      </c>
      <c r="F1528" t="s">
        <v>62</v>
      </c>
      <c r="G1528" t="s">
        <v>77</v>
      </c>
      <c r="H1528">
        <f>SUMIFS(multi_cap_new_annual_comb!F:F,multi_cap_new_annual_comb!A:A,A1528,multi_cap_new_annual_comb!B:B,B1528,multi_cap_new_annual_comb!C:C,C1528,multi_cap_new_annual_comb!E:E,"average",multi_cap_new_annual_comb!F:F,"&gt;0")*SUMIFS(mi_calc!D:D,mi_calc!A:A,VLOOKUP(C1528,mapping!$B$2:$C$18,2,0),mi_calc!B:B,F1528,mi_calc!C:C,"average")/1000</f>
        <v>0</v>
      </c>
      <c r="I1528">
        <f>SUMIFS(multi_cap_new_annual_comb!G:G,multi_cap_new_annual_comb!A:A,A1528,multi_cap_new_annual_comb!B:B,B1528,multi_cap_new_annual_comb!C:C,C1528,multi_cap_new_annual_comb!E:E,"average",multi_cap_new_annual_comb!G:G,"&gt;0")*SUMIFS(mi_calc!D:D,mi_calc!A:A,VLOOKUP(C1528,mapping!$B$2:$C$18,2,0),mi_calc!B:B,F1528,mi_calc!C:C,"average")/1000</f>
        <v>0</v>
      </c>
    </row>
    <row r="1529" spans="1:9">
      <c r="A1529">
        <v>2030</v>
      </c>
      <c r="B1529" t="s">
        <v>33</v>
      </c>
      <c r="C1529" t="s">
        <v>0</v>
      </c>
      <c r="D1529" t="str">
        <f>VLOOKUP(C1529,mapping!$B$2:$D$18,3,0)</f>
        <v>Nuclear New</v>
      </c>
      <c r="E1529" t="s">
        <v>74</v>
      </c>
      <c r="F1529" t="s">
        <v>63</v>
      </c>
      <c r="G1529" t="s">
        <v>77</v>
      </c>
      <c r="H1529">
        <f>SUMIFS(multi_cap_new_annual_comb!F:F,multi_cap_new_annual_comb!A:A,A1529,multi_cap_new_annual_comb!B:B,B1529,multi_cap_new_annual_comb!C:C,C1529,multi_cap_new_annual_comb!E:E,"average",multi_cap_new_annual_comb!F:F,"&gt;0")*SUMIFS(mi_calc!D:D,mi_calc!A:A,VLOOKUP(C1529,mapping!$B$2:$C$18,2,0),mi_calc!B:B,F1529,mi_calc!C:C,"average")/1000</f>
        <v>0</v>
      </c>
      <c r="I1529">
        <f>SUMIFS(multi_cap_new_annual_comb!G:G,multi_cap_new_annual_comb!A:A,A1529,multi_cap_new_annual_comb!B:B,B1529,multi_cap_new_annual_comb!C:C,C1529,multi_cap_new_annual_comb!E:E,"average",multi_cap_new_annual_comb!G:G,"&gt;0")*SUMIFS(mi_calc!D:D,mi_calc!A:A,VLOOKUP(C1529,mapping!$B$2:$C$18,2,0),mi_calc!B:B,F1529,mi_calc!C:C,"average")/1000</f>
        <v>0</v>
      </c>
    </row>
    <row r="1530" spans="1:9">
      <c r="A1530">
        <v>2030</v>
      </c>
      <c r="B1530" t="s">
        <v>33</v>
      </c>
      <c r="C1530" t="s">
        <v>0</v>
      </c>
      <c r="D1530" t="str">
        <f>VLOOKUP(C1530,mapping!$B$2:$D$18,3,0)</f>
        <v>Nuclear New</v>
      </c>
      <c r="E1530" t="s">
        <v>74</v>
      </c>
      <c r="F1530" t="s">
        <v>45</v>
      </c>
      <c r="G1530" t="s">
        <v>77</v>
      </c>
      <c r="H1530">
        <f>SUMIFS(multi_cap_new_annual_comb!F:F,multi_cap_new_annual_comb!A:A,A1530,multi_cap_new_annual_comb!B:B,B1530,multi_cap_new_annual_comb!C:C,C1530,multi_cap_new_annual_comb!E:E,"average",multi_cap_new_annual_comb!F:F,"&gt;0")*SUMIFS(mi_calc!D:D,mi_calc!A:A,VLOOKUP(C1530,mapping!$B$2:$C$18,2,0),mi_calc!B:B,F1530,mi_calc!C:C,"average")/1000</f>
        <v>0</v>
      </c>
      <c r="I1530">
        <f>SUMIFS(multi_cap_new_annual_comb!G:G,multi_cap_new_annual_comb!A:A,A1530,multi_cap_new_annual_comb!B:B,B1530,multi_cap_new_annual_comb!C:C,C1530,multi_cap_new_annual_comb!E:E,"average",multi_cap_new_annual_comb!G:G,"&gt;0")*SUMIFS(mi_calc!D:D,mi_calc!A:A,VLOOKUP(C1530,mapping!$B$2:$C$18,2,0),mi_calc!B:B,F1530,mi_calc!C:C,"average")/1000</f>
        <v>0</v>
      </c>
    </row>
    <row r="1531" spans="1:9">
      <c r="A1531">
        <v>2030</v>
      </c>
      <c r="B1531" t="s">
        <v>33</v>
      </c>
      <c r="C1531" t="s">
        <v>0</v>
      </c>
      <c r="D1531" t="str">
        <f>VLOOKUP(C1531,mapping!$B$2:$D$18,3,0)</f>
        <v>Nuclear New</v>
      </c>
      <c r="E1531" t="s">
        <v>74</v>
      </c>
      <c r="F1531" t="s">
        <v>58</v>
      </c>
      <c r="G1531" t="s">
        <v>77</v>
      </c>
      <c r="H1531">
        <f>SUMIFS(multi_cap_new_annual_comb!F:F,multi_cap_new_annual_comb!A:A,A1531,multi_cap_new_annual_comb!B:B,B1531,multi_cap_new_annual_comb!C:C,C1531,multi_cap_new_annual_comb!E:E,"average",multi_cap_new_annual_comb!F:F,"&gt;0")*SUMIFS(mi_calc!D:D,mi_calc!A:A,VLOOKUP(C1531,mapping!$B$2:$C$18,2,0),mi_calc!B:B,F1531,mi_calc!C:C,"average")/1000</f>
        <v>1.2635117007214005E-3</v>
      </c>
      <c r="I1531">
        <f>SUMIFS(multi_cap_new_annual_comb!G:G,multi_cap_new_annual_comb!A:A,A1531,multi_cap_new_annual_comb!B:B,B1531,multi_cap_new_annual_comb!C:C,C1531,multi_cap_new_annual_comb!E:E,"average",multi_cap_new_annual_comb!G:G,"&gt;0")*SUMIFS(mi_calc!D:D,mi_calc!A:A,VLOOKUP(C1531,mapping!$B$2:$C$18,2,0),mi_calc!B:B,F1531,mi_calc!C:C,"average")/1000</f>
        <v>0</v>
      </c>
    </row>
    <row r="1532" spans="1:9">
      <c r="A1532">
        <v>2030</v>
      </c>
      <c r="B1532" t="s">
        <v>33</v>
      </c>
      <c r="C1532" t="s">
        <v>0</v>
      </c>
      <c r="D1532" t="str">
        <f>VLOOKUP(C1532,mapping!$B$2:$D$18,3,0)</f>
        <v>Nuclear New</v>
      </c>
      <c r="E1532" t="s">
        <v>74</v>
      </c>
      <c r="F1532" t="s">
        <v>53</v>
      </c>
      <c r="G1532" t="s">
        <v>77</v>
      </c>
      <c r="H1532">
        <f>SUMIFS(multi_cap_new_annual_comb!F:F,multi_cap_new_annual_comb!A:A,A1532,multi_cap_new_annual_comb!B:B,B1532,multi_cap_new_annual_comb!C:C,C1532,multi_cap_new_annual_comb!E:E,"average",multi_cap_new_annual_comb!F:F,"&gt;0")*SUMIFS(mi_calc!D:D,mi_calc!A:A,VLOOKUP(C1532,mapping!$B$2:$C$18,2,0),mi_calc!B:B,F1532,mi_calc!C:C,"average")/1000</f>
        <v>40.411737065306369</v>
      </c>
      <c r="I1532">
        <f>SUMIFS(multi_cap_new_annual_comb!G:G,multi_cap_new_annual_comb!A:A,A1532,multi_cap_new_annual_comb!B:B,B1532,multi_cap_new_annual_comb!C:C,C1532,multi_cap_new_annual_comb!E:E,"average",multi_cap_new_annual_comb!G:G,"&gt;0")*SUMIFS(mi_calc!D:D,mi_calc!A:A,VLOOKUP(C1532,mapping!$B$2:$C$18,2,0),mi_calc!B:B,F1532,mi_calc!C:C,"average")/1000</f>
        <v>0</v>
      </c>
    </row>
    <row r="1533" spans="1:9">
      <c r="A1533">
        <v>2030</v>
      </c>
      <c r="B1533" t="s">
        <v>33</v>
      </c>
      <c r="C1533" t="s">
        <v>0</v>
      </c>
      <c r="D1533" t="str">
        <f>VLOOKUP(C1533,mapping!$B$2:$D$18,3,0)</f>
        <v>Nuclear New</v>
      </c>
      <c r="E1533" t="s">
        <v>74</v>
      </c>
      <c r="F1533" t="s">
        <v>64</v>
      </c>
      <c r="G1533" t="s">
        <v>77</v>
      </c>
      <c r="H1533">
        <f>SUMIFS(multi_cap_new_annual_comb!F:F,multi_cap_new_annual_comb!A:A,A1533,multi_cap_new_annual_comb!B:B,B1533,multi_cap_new_annual_comb!C:C,C1533,multi_cap_new_annual_comb!E:E,"average",multi_cap_new_annual_comb!F:F,"&gt;0")*SUMIFS(mi_calc!D:D,mi_calc!A:A,VLOOKUP(C1533,mapping!$B$2:$C$18,2,0),mi_calc!B:B,F1533,mi_calc!C:C,"average")/1000</f>
        <v>0</v>
      </c>
      <c r="I1533">
        <f>SUMIFS(multi_cap_new_annual_comb!G:G,multi_cap_new_annual_comb!A:A,A1533,multi_cap_new_annual_comb!B:B,B1533,multi_cap_new_annual_comb!C:C,C1533,multi_cap_new_annual_comb!E:E,"average",multi_cap_new_annual_comb!G:G,"&gt;0")*SUMIFS(mi_calc!D:D,mi_calc!A:A,VLOOKUP(C1533,mapping!$B$2:$C$18,2,0),mi_calc!B:B,F1533,mi_calc!C:C,"average")/1000</f>
        <v>0</v>
      </c>
    </row>
    <row r="1534" spans="1:9">
      <c r="A1534">
        <v>2030</v>
      </c>
      <c r="B1534" t="s">
        <v>33</v>
      </c>
      <c r="C1534" t="s">
        <v>0</v>
      </c>
      <c r="D1534" t="str">
        <f>VLOOKUP(C1534,mapping!$B$2:$D$18,3,0)</f>
        <v>Nuclear New</v>
      </c>
      <c r="E1534" t="s">
        <v>74</v>
      </c>
      <c r="F1534" t="s">
        <v>49</v>
      </c>
      <c r="G1534" t="s">
        <v>77</v>
      </c>
      <c r="H1534">
        <f>SUMIFS(multi_cap_new_annual_comb!F:F,multi_cap_new_annual_comb!A:A,A1534,multi_cap_new_annual_comb!B:B,B1534,multi_cap_new_annual_comb!C:C,C1534,multi_cap_new_annual_comb!E:E,"average",multi_cap_new_annual_comb!F:F,"&gt;0")*SUMIFS(mi_calc!D:D,mi_calc!A:A,VLOOKUP(C1534,mapping!$B$2:$C$18,2,0),mi_calc!B:B,F1534,mi_calc!C:C,"average")/1000</f>
        <v>0</v>
      </c>
      <c r="I1534">
        <f>SUMIFS(multi_cap_new_annual_comb!G:G,multi_cap_new_annual_comb!A:A,A1534,multi_cap_new_annual_comb!B:B,B1534,multi_cap_new_annual_comb!C:C,C1534,multi_cap_new_annual_comb!E:E,"average",multi_cap_new_annual_comb!G:G,"&gt;0")*SUMIFS(mi_calc!D:D,mi_calc!A:A,VLOOKUP(C1534,mapping!$B$2:$C$18,2,0),mi_calc!B:B,F1534,mi_calc!C:C,"average")/1000</f>
        <v>0</v>
      </c>
    </row>
    <row r="1535" spans="1:9">
      <c r="A1535">
        <v>2030</v>
      </c>
      <c r="B1535" t="s">
        <v>33</v>
      </c>
      <c r="C1535" t="s">
        <v>0</v>
      </c>
      <c r="D1535" t="str">
        <f>VLOOKUP(C1535,mapping!$B$2:$D$18,3,0)</f>
        <v>Nuclear New</v>
      </c>
      <c r="E1535" t="s">
        <v>74</v>
      </c>
      <c r="F1535" t="s">
        <v>65</v>
      </c>
      <c r="G1535" t="s">
        <v>77</v>
      </c>
      <c r="H1535">
        <f>SUMIFS(multi_cap_new_annual_comb!F:F,multi_cap_new_annual_comb!A:A,A1535,multi_cap_new_annual_comb!B:B,B1535,multi_cap_new_annual_comb!C:C,C1535,multi_cap_new_annual_comb!E:E,"average",multi_cap_new_annual_comb!F:F,"&gt;0")*SUMIFS(mi_calc!D:D,mi_calc!A:A,VLOOKUP(C1535,mapping!$B$2:$C$18,2,0),mi_calc!B:B,F1535,mi_calc!C:C,"average")/1000</f>
        <v>0</v>
      </c>
      <c r="I1535">
        <f>SUMIFS(multi_cap_new_annual_comb!G:G,multi_cap_new_annual_comb!A:A,A1535,multi_cap_new_annual_comb!B:B,B1535,multi_cap_new_annual_comb!C:C,C1535,multi_cap_new_annual_comb!E:E,"average",multi_cap_new_annual_comb!G:G,"&gt;0")*SUMIFS(mi_calc!D:D,mi_calc!A:A,VLOOKUP(C1535,mapping!$B$2:$C$18,2,0),mi_calc!B:B,F1535,mi_calc!C:C,"average")/1000</f>
        <v>0</v>
      </c>
    </row>
    <row r="1536" spans="1:9">
      <c r="A1536">
        <v>2030</v>
      </c>
      <c r="B1536" t="s">
        <v>33</v>
      </c>
      <c r="C1536" t="s">
        <v>0</v>
      </c>
      <c r="D1536" t="str">
        <f>VLOOKUP(C1536,mapping!$B$2:$D$18,3,0)</f>
        <v>Nuclear New</v>
      </c>
      <c r="E1536" t="s">
        <v>74</v>
      </c>
      <c r="F1536" t="s">
        <v>68</v>
      </c>
      <c r="G1536" t="s">
        <v>77</v>
      </c>
      <c r="H1536">
        <f>SUMIFS(multi_cap_new_annual_comb!F:F,multi_cap_new_annual_comb!A:A,A1536,multi_cap_new_annual_comb!B:B,B1536,multi_cap_new_annual_comb!C:C,C1536,multi_cap_new_annual_comb!E:E,"average",multi_cap_new_annual_comb!F:F,"&gt;0")*SUMIFS(mi_calc!D:D,mi_calc!A:A,VLOOKUP(C1536,mapping!$B$2:$C$18,2,0),mi_calc!B:B,F1536,mi_calc!C:C,"average")/1000</f>
        <v>0</v>
      </c>
      <c r="I1536">
        <f>SUMIFS(multi_cap_new_annual_comb!G:G,multi_cap_new_annual_comb!A:A,A1536,multi_cap_new_annual_comb!B:B,B1536,multi_cap_new_annual_comb!C:C,C1536,multi_cap_new_annual_comb!E:E,"average",multi_cap_new_annual_comb!G:G,"&gt;0")*SUMIFS(mi_calc!D:D,mi_calc!A:A,VLOOKUP(C1536,mapping!$B$2:$C$18,2,0),mi_calc!B:B,F1536,mi_calc!C:C,"average")/1000</f>
        <v>0</v>
      </c>
    </row>
    <row r="1537" spans="1:9">
      <c r="A1537">
        <v>2030</v>
      </c>
      <c r="B1537" t="s">
        <v>33</v>
      </c>
      <c r="C1537" t="s">
        <v>0</v>
      </c>
      <c r="D1537" t="str">
        <f>VLOOKUP(C1537,mapping!$B$2:$D$18,3,0)</f>
        <v>Nuclear New</v>
      </c>
      <c r="E1537" t="s">
        <v>74</v>
      </c>
      <c r="F1537" t="s">
        <v>57</v>
      </c>
      <c r="G1537" t="s">
        <v>77</v>
      </c>
      <c r="H1537">
        <f>SUMIFS(multi_cap_new_annual_comb!F:F,multi_cap_new_annual_comb!A:A,A1537,multi_cap_new_annual_comb!B:B,B1537,multi_cap_new_annual_comb!C:C,C1537,multi_cap_new_annual_comb!E:E,"average",multi_cap_new_annual_comb!F:F,"&gt;0")*SUMIFS(mi_calc!D:D,mi_calc!A:A,VLOOKUP(C1537,mapping!$B$2:$C$18,2,0),mi_calc!B:B,F1537,mi_calc!C:C,"average")/1000</f>
        <v>0</v>
      </c>
      <c r="I1537">
        <f>SUMIFS(multi_cap_new_annual_comb!G:G,multi_cap_new_annual_comb!A:A,A1537,multi_cap_new_annual_comb!B:B,B1537,multi_cap_new_annual_comb!C:C,C1537,multi_cap_new_annual_comb!E:E,"average",multi_cap_new_annual_comb!G:G,"&gt;0")*SUMIFS(mi_calc!D:D,mi_calc!A:A,VLOOKUP(C1537,mapping!$B$2:$C$18,2,0),mi_calc!B:B,F1537,mi_calc!C:C,"average")/1000</f>
        <v>0</v>
      </c>
    </row>
    <row r="1538" spans="1:9">
      <c r="A1538">
        <v>2035</v>
      </c>
      <c r="B1538" t="s">
        <v>21</v>
      </c>
      <c r="C1538" t="s">
        <v>0</v>
      </c>
      <c r="D1538" t="str">
        <f>VLOOKUP(C1538,mapping!$B$2:$D$18,3,0)</f>
        <v>Nuclear New</v>
      </c>
      <c r="E1538" t="s">
        <v>74</v>
      </c>
      <c r="F1538" t="s">
        <v>51</v>
      </c>
      <c r="G1538" t="s">
        <v>77</v>
      </c>
      <c r="H1538">
        <f>SUMIFS(multi_cap_new_annual_comb!F:F,multi_cap_new_annual_comb!A:A,A1538,multi_cap_new_annual_comb!B:B,B1538,multi_cap_new_annual_comb!C:C,C1538,multi_cap_new_annual_comb!E:E,"average",multi_cap_new_annual_comb!F:F,"&gt;0")*SUMIFS(mi_calc!D:D,mi_calc!A:A,VLOOKUP(C1538,mapping!$B$2:$C$18,2,0),mi_calc!B:B,F1538,mi_calc!C:C,"average")/1000</f>
        <v>0</v>
      </c>
      <c r="I1538">
        <f>SUMIFS(multi_cap_new_annual_comb!G:G,multi_cap_new_annual_comb!A:A,A1538,multi_cap_new_annual_comb!B:B,B1538,multi_cap_new_annual_comb!C:C,C1538,multi_cap_new_annual_comb!E:E,"average",multi_cap_new_annual_comb!G:G,"&gt;0")*SUMIFS(mi_calc!D:D,mi_calc!A:A,VLOOKUP(C1538,mapping!$B$2:$C$18,2,0),mi_calc!B:B,F1538,mi_calc!C:C,"average")/1000</f>
        <v>0</v>
      </c>
    </row>
    <row r="1539" spans="1:9">
      <c r="A1539">
        <v>2035</v>
      </c>
      <c r="B1539" t="s">
        <v>21</v>
      </c>
      <c r="C1539" t="s">
        <v>0</v>
      </c>
      <c r="D1539" t="str">
        <f>VLOOKUP(C1539,mapping!$B$2:$D$18,3,0)</f>
        <v>Nuclear New</v>
      </c>
      <c r="E1539" t="s">
        <v>74</v>
      </c>
      <c r="F1539" t="s">
        <v>66</v>
      </c>
      <c r="G1539" t="s">
        <v>77</v>
      </c>
      <c r="H1539">
        <f>SUMIFS(multi_cap_new_annual_comb!F:F,multi_cap_new_annual_comb!A:A,A1539,multi_cap_new_annual_comb!B:B,B1539,multi_cap_new_annual_comb!C:C,C1539,multi_cap_new_annual_comb!E:E,"average",multi_cap_new_annual_comb!F:F,"&gt;0")*SUMIFS(mi_calc!D:D,mi_calc!A:A,VLOOKUP(C1539,mapping!$B$2:$C$18,2,0),mi_calc!B:B,F1539,mi_calc!C:C,"average")/1000</f>
        <v>0</v>
      </c>
      <c r="I1539">
        <f>SUMIFS(multi_cap_new_annual_comb!G:G,multi_cap_new_annual_comb!A:A,A1539,multi_cap_new_annual_comb!B:B,B1539,multi_cap_new_annual_comb!C:C,C1539,multi_cap_new_annual_comb!E:E,"average",multi_cap_new_annual_comb!G:G,"&gt;0")*SUMIFS(mi_calc!D:D,mi_calc!A:A,VLOOKUP(C1539,mapping!$B$2:$C$18,2,0),mi_calc!B:B,F1539,mi_calc!C:C,"average")/1000</f>
        <v>0</v>
      </c>
    </row>
    <row r="1540" spans="1:9">
      <c r="A1540">
        <v>2035</v>
      </c>
      <c r="B1540" t="s">
        <v>21</v>
      </c>
      <c r="C1540" t="s">
        <v>0</v>
      </c>
      <c r="D1540" t="str">
        <f>VLOOKUP(C1540,mapping!$B$2:$D$18,3,0)</f>
        <v>Nuclear New</v>
      </c>
      <c r="E1540" t="s">
        <v>74</v>
      </c>
      <c r="F1540" t="s">
        <v>54</v>
      </c>
      <c r="G1540" t="s">
        <v>77</v>
      </c>
      <c r="H1540">
        <f>SUMIFS(multi_cap_new_annual_comb!F:F,multi_cap_new_annual_comb!A:A,A1540,multi_cap_new_annual_comb!B:B,B1540,multi_cap_new_annual_comb!C:C,C1540,multi_cap_new_annual_comb!E:E,"average",multi_cap_new_annual_comb!F:F,"&gt;0")*SUMIFS(mi_calc!D:D,mi_calc!A:A,VLOOKUP(C1540,mapping!$B$2:$C$18,2,0),mi_calc!B:B,F1540,mi_calc!C:C,"average")/1000</f>
        <v>0</v>
      </c>
      <c r="I1540">
        <f>SUMIFS(multi_cap_new_annual_comb!G:G,multi_cap_new_annual_comb!A:A,A1540,multi_cap_new_annual_comb!B:B,B1540,multi_cap_new_annual_comb!C:C,C1540,multi_cap_new_annual_comb!E:E,"average",multi_cap_new_annual_comb!G:G,"&gt;0")*SUMIFS(mi_calc!D:D,mi_calc!A:A,VLOOKUP(C1540,mapping!$B$2:$C$18,2,0),mi_calc!B:B,F1540,mi_calc!C:C,"average")/1000</f>
        <v>0</v>
      </c>
    </row>
    <row r="1541" spans="1:9">
      <c r="A1541">
        <v>2035</v>
      </c>
      <c r="B1541" t="s">
        <v>21</v>
      </c>
      <c r="C1541" t="s">
        <v>0</v>
      </c>
      <c r="D1541" t="str">
        <f>VLOOKUP(C1541,mapping!$B$2:$D$18,3,0)</f>
        <v>Nuclear New</v>
      </c>
      <c r="E1541" t="s">
        <v>74</v>
      </c>
      <c r="F1541" t="s">
        <v>46</v>
      </c>
      <c r="G1541" t="s">
        <v>77</v>
      </c>
      <c r="H1541">
        <f>SUMIFS(multi_cap_new_annual_comb!F:F,multi_cap_new_annual_comb!A:A,A1541,multi_cap_new_annual_comb!B:B,B1541,multi_cap_new_annual_comb!C:C,C1541,multi_cap_new_annual_comb!E:E,"average",multi_cap_new_annual_comb!F:F,"&gt;0")*SUMIFS(mi_calc!D:D,mi_calc!A:A,VLOOKUP(C1541,mapping!$B$2:$C$18,2,0),mi_calc!B:B,F1541,mi_calc!C:C,"average")/1000</f>
        <v>0</v>
      </c>
      <c r="I1541">
        <f>SUMIFS(multi_cap_new_annual_comb!G:G,multi_cap_new_annual_comb!A:A,A1541,multi_cap_new_annual_comb!B:B,B1541,multi_cap_new_annual_comb!C:C,C1541,multi_cap_new_annual_comb!E:E,"average",multi_cap_new_annual_comb!G:G,"&gt;0")*SUMIFS(mi_calc!D:D,mi_calc!A:A,VLOOKUP(C1541,mapping!$B$2:$C$18,2,0),mi_calc!B:B,F1541,mi_calc!C:C,"average")/1000</f>
        <v>0</v>
      </c>
    </row>
    <row r="1542" spans="1:9">
      <c r="A1542">
        <v>2035</v>
      </c>
      <c r="B1542" t="s">
        <v>21</v>
      </c>
      <c r="C1542" t="s">
        <v>0</v>
      </c>
      <c r="D1542" t="str">
        <f>VLOOKUP(C1542,mapping!$B$2:$D$18,3,0)</f>
        <v>Nuclear New</v>
      </c>
      <c r="E1542" t="s">
        <v>74</v>
      </c>
      <c r="F1542" t="s">
        <v>50</v>
      </c>
      <c r="G1542" t="s">
        <v>77</v>
      </c>
      <c r="H1542">
        <f>SUMIFS(multi_cap_new_annual_comb!F:F,multi_cap_new_annual_comb!A:A,A1542,multi_cap_new_annual_comb!B:B,B1542,multi_cap_new_annual_comb!C:C,C1542,multi_cap_new_annual_comb!E:E,"average",multi_cap_new_annual_comb!F:F,"&gt;0")*SUMIFS(mi_calc!D:D,mi_calc!A:A,VLOOKUP(C1542,mapping!$B$2:$C$18,2,0),mi_calc!B:B,F1542,mi_calc!C:C,"average")/1000</f>
        <v>0</v>
      </c>
      <c r="I1542">
        <f>SUMIFS(multi_cap_new_annual_comb!G:G,multi_cap_new_annual_comb!A:A,A1542,multi_cap_new_annual_comb!B:B,B1542,multi_cap_new_annual_comb!C:C,C1542,multi_cap_new_annual_comb!E:E,"average",multi_cap_new_annual_comb!G:G,"&gt;0")*SUMIFS(mi_calc!D:D,mi_calc!A:A,VLOOKUP(C1542,mapping!$B$2:$C$18,2,0),mi_calc!B:B,F1542,mi_calc!C:C,"average")/1000</f>
        <v>0</v>
      </c>
    </row>
    <row r="1543" spans="1:9">
      <c r="A1543">
        <v>2035</v>
      </c>
      <c r="B1543" t="s">
        <v>21</v>
      </c>
      <c r="C1543" t="s">
        <v>0</v>
      </c>
      <c r="D1543" t="str">
        <f>VLOOKUP(C1543,mapping!$B$2:$D$18,3,0)</f>
        <v>Nuclear New</v>
      </c>
      <c r="E1543" t="s">
        <v>74</v>
      </c>
      <c r="F1543" t="s">
        <v>61</v>
      </c>
      <c r="G1543" t="s">
        <v>77</v>
      </c>
      <c r="H1543">
        <f>SUMIFS(multi_cap_new_annual_comb!F:F,multi_cap_new_annual_comb!A:A,A1543,multi_cap_new_annual_comb!B:B,B1543,multi_cap_new_annual_comb!C:C,C1543,multi_cap_new_annual_comb!E:E,"average",multi_cap_new_annual_comb!F:F,"&gt;0")*SUMIFS(mi_calc!D:D,mi_calc!A:A,VLOOKUP(C1543,mapping!$B$2:$C$18,2,0),mi_calc!B:B,F1543,mi_calc!C:C,"average")/1000</f>
        <v>0</v>
      </c>
      <c r="I1543">
        <f>SUMIFS(multi_cap_new_annual_comb!G:G,multi_cap_new_annual_comb!A:A,A1543,multi_cap_new_annual_comb!B:B,B1543,multi_cap_new_annual_comb!C:C,C1543,multi_cap_new_annual_comb!E:E,"average",multi_cap_new_annual_comb!G:G,"&gt;0")*SUMIFS(mi_calc!D:D,mi_calc!A:A,VLOOKUP(C1543,mapping!$B$2:$C$18,2,0),mi_calc!B:B,F1543,mi_calc!C:C,"average")/1000</f>
        <v>0</v>
      </c>
    </row>
    <row r="1544" spans="1:9">
      <c r="A1544">
        <v>2035</v>
      </c>
      <c r="B1544" t="s">
        <v>21</v>
      </c>
      <c r="C1544" t="s">
        <v>0</v>
      </c>
      <c r="D1544" t="str">
        <f>VLOOKUP(C1544,mapping!$B$2:$D$18,3,0)</f>
        <v>Nuclear New</v>
      </c>
      <c r="E1544" t="s">
        <v>74</v>
      </c>
      <c r="F1544" t="s">
        <v>67</v>
      </c>
      <c r="G1544" t="s">
        <v>77</v>
      </c>
      <c r="H1544">
        <f>SUMIFS(multi_cap_new_annual_comb!F:F,multi_cap_new_annual_comb!A:A,A1544,multi_cap_new_annual_comb!B:B,B1544,multi_cap_new_annual_comb!C:C,C1544,multi_cap_new_annual_comb!E:E,"average",multi_cap_new_annual_comb!F:F,"&gt;0")*SUMIFS(mi_calc!D:D,mi_calc!A:A,VLOOKUP(C1544,mapping!$B$2:$C$18,2,0),mi_calc!B:B,F1544,mi_calc!C:C,"average")/1000</f>
        <v>0</v>
      </c>
      <c r="I1544">
        <f>SUMIFS(multi_cap_new_annual_comb!G:G,multi_cap_new_annual_comb!A:A,A1544,multi_cap_new_annual_comb!B:B,B1544,multi_cap_new_annual_comb!C:C,C1544,multi_cap_new_annual_comb!E:E,"average",multi_cap_new_annual_comb!G:G,"&gt;0")*SUMIFS(mi_calc!D:D,mi_calc!A:A,VLOOKUP(C1544,mapping!$B$2:$C$18,2,0),mi_calc!B:B,F1544,mi_calc!C:C,"average")/1000</f>
        <v>0</v>
      </c>
    </row>
    <row r="1545" spans="1:9">
      <c r="A1545">
        <v>2035</v>
      </c>
      <c r="B1545" t="s">
        <v>21</v>
      </c>
      <c r="C1545" t="s">
        <v>0</v>
      </c>
      <c r="D1545" t="str">
        <f>VLOOKUP(C1545,mapping!$B$2:$D$18,3,0)</f>
        <v>Nuclear New</v>
      </c>
      <c r="E1545" t="s">
        <v>74</v>
      </c>
      <c r="F1545" t="s">
        <v>52</v>
      </c>
      <c r="G1545" t="s">
        <v>77</v>
      </c>
      <c r="H1545">
        <f>SUMIFS(multi_cap_new_annual_comb!F:F,multi_cap_new_annual_comb!A:A,A1545,multi_cap_new_annual_comb!B:B,B1545,multi_cap_new_annual_comb!C:C,C1545,multi_cap_new_annual_comb!E:E,"average",multi_cap_new_annual_comb!F:F,"&gt;0")*SUMIFS(mi_calc!D:D,mi_calc!A:A,VLOOKUP(C1545,mapping!$B$2:$C$18,2,0),mi_calc!B:B,F1545,mi_calc!C:C,"average")/1000</f>
        <v>0</v>
      </c>
      <c r="I1545">
        <f>SUMIFS(multi_cap_new_annual_comb!G:G,multi_cap_new_annual_comb!A:A,A1545,multi_cap_new_annual_comb!B:B,B1545,multi_cap_new_annual_comb!C:C,C1545,multi_cap_new_annual_comb!E:E,"average",multi_cap_new_annual_comb!G:G,"&gt;0")*SUMIFS(mi_calc!D:D,mi_calc!A:A,VLOOKUP(C1545,mapping!$B$2:$C$18,2,0),mi_calc!B:B,F1545,mi_calc!C:C,"average")/1000</f>
        <v>0</v>
      </c>
    </row>
    <row r="1546" spans="1:9">
      <c r="A1546">
        <v>2035</v>
      </c>
      <c r="B1546" t="s">
        <v>21</v>
      </c>
      <c r="C1546" t="s">
        <v>0</v>
      </c>
      <c r="D1546" t="str">
        <f>VLOOKUP(C1546,mapping!$B$2:$D$18,3,0)</f>
        <v>Nuclear New</v>
      </c>
      <c r="E1546" t="s">
        <v>74</v>
      </c>
      <c r="F1546" t="s">
        <v>56</v>
      </c>
      <c r="G1546" t="s">
        <v>77</v>
      </c>
      <c r="H1546">
        <f>SUMIFS(multi_cap_new_annual_comb!F:F,multi_cap_new_annual_comb!A:A,A1546,multi_cap_new_annual_comb!B:B,B1546,multi_cap_new_annual_comb!C:C,C1546,multi_cap_new_annual_comb!E:E,"average",multi_cap_new_annual_comb!F:F,"&gt;0")*SUMIFS(mi_calc!D:D,mi_calc!A:A,VLOOKUP(C1546,mapping!$B$2:$C$18,2,0),mi_calc!B:B,F1546,mi_calc!C:C,"average")/1000</f>
        <v>0</v>
      </c>
      <c r="I1546">
        <f>SUMIFS(multi_cap_new_annual_comb!G:G,multi_cap_new_annual_comb!A:A,A1546,multi_cap_new_annual_comb!B:B,B1546,multi_cap_new_annual_comb!C:C,C1546,multi_cap_new_annual_comb!E:E,"average",multi_cap_new_annual_comb!G:G,"&gt;0")*SUMIFS(mi_calc!D:D,mi_calc!A:A,VLOOKUP(C1546,mapping!$B$2:$C$18,2,0),mi_calc!B:B,F1546,mi_calc!C:C,"average")/1000</f>
        <v>0</v>
      </c>
    </row>
    <row r="1547" spans="1:9">
      <c r="A1547">
        <v>2035</v>
      </c>
      <c r="B1547" t="s">
        <v>21</v>
      </c>
      <c r="C1547" t="s">
        <v>0</v>
      </c>
      <c r="D1547" t="str">
        <f>VLOOKUP(C1547,mapping!$B$2:$D$18,3,0)</f>
        <v>Nuclear New</v>
      </c>
      <c r="E1547" t="s">
        <v>74</v>
      </c>
      <c r="F1547" t="s">
        <v>59</v>
      </c>
      <c r="G1547" t="s">
        <v>77</v>
      </c>
      <c r="H1547">
        <f>SUMIFS(multi_cap_new_annual_comb!F:F,multi_cap_new_annual_comb!A:A,A1547,multi_cap_new_annual_comb!B:B,B1547,multi_cap_new_annual_comb!C:C,C1547,multi_cap_new_annual_comb!E:E,"average",multi_cap_new_annual_comb!F:F,"&gt;0")*SUMIFS(mi_calc!D:D,mi_calc!A:A,VLOOKUP(C1547,mapping!$B$2:$C$18,2,0),mi_calc!B:B,F1547,mi_calc!C:C,"average")/1000</f>
        <v>0</v>
      </c>
      <c r="I1547">
        <f>SUMIFS(multi_cap_new_annual_comb!G:G,multi_cap_new_annual_comb!A:A,A1547,multi_cap_new_annual_comb!B:B,B1547,multi_cap_new_annual_comb!C:C,C1547,multi_cap_new_annual_comb!E:E,"average",multi_cap_new_annual_comb!G:G,"&gt;0")*SUMIFS(mi_calc!D:D,mi_calc!A:A,VLOOKUP(C1547,mapping!$B$2:$C$18,2,0),mi_calc!B:B,F1547,mi_calc!C:C,"average")/1000</f>
        <v>0</v>
      </c>
    </row>
    <row r="1548" spans="1:9">
      <c r="A1548">
        <v>2035</v>
      </c>
      <c r="B1548" t="s">
        <v>21</v>
      </c>
      <c r="C1548" t="s">
        <v>0</v>
      </c>
      <c r="D1548" t="str">
        <f>VLOOKUP(C1548,mapping!$B$2:$D$18,3,0)</f>
        <v>Nuclear New</v>
      </c>
      <c r="E1548" t="s">
        <v>74</v>
      </c>
      <c r="F1548" t="s">
        <v>55</v>
      </c>
      <c r="G1548" t="s">
        <v>77</v>
      </c>
      <c r="H1548">
        <f>SUMIFS(multi_cap_new_annual_comb!F:F,multi_cap_new_annual_comb!A:A,A1548,multi_cap_new_annual_comb!B:B,B1548,multi_cap_new_annual_comb!C:C,C1548,multi_cap_new_annual_comb!E:E,"average",multi_cap_new_annual_comb!F:F,"&gt;0")*SUMIFS(mi_calc!D:D,mi_calc!A:A,VLOOKUP(C1548,mapping!$B$2:$C$18,2,0),mi_calc!B:B,F1548,mi_calc!C:C,"average")/1000</f>
        <v>0</v>
      </c>
      <c r="I1548">
        <f>SUMIFS(multi_cap_new_annual_comb!G:G,multi_cap_new_annual_comb!A:A,A1548,multi_cap_new_annual_comb!B:B,B1548,multi_cap_new_annual_comb!C:C,C1548,multi_cap_new_annual_comb!E:E,"average",multi_cap_new_annual_comb!G:G,"&gt;0")*SUMIFS(mi_calc!D:D,mi_calc!A:A,VLOOKUP(C1548,mapping!$B$2:$C$18,2,0),mi_calc!B:B,F1548,mi_calc!C:C,"average")/1000</f>
        <v>0</v>
      </c>
    </row>
    <row r="1549" spans="1:9">
      <c r="A1549">
        <v>2035</v>
      </c>
      <c r="B1549" t="s">
        <v>21</v>
      </c>
      <c r="C1549" t="s">
        <v>0</v>
      </c>
      <c r="D1549" t="str">
        <f>VLOOKUP(C1549,mapping!$B$2:$D$18,3,0)</f>
        <v>Nuclear New</v>
      </c>
      <c r="E1549" t="s">
        <v>74</v>
      </c>
      <c r="F1549" t="s">
        <v>47</v>
      </c>
      <c r="G1549" t="s">
        <v>77</v>
      </c>
      <c r="H1549">
        <f>SUMIFS(multi_cap_new_annual_comb!F:F,multi_cap_new_annual_comb!A:A,A1549,multi_cap_new_annual_comb!B:B,B1549,multi_cap_new_annual_comb!C:C,C1549,multi_cap_new_annual_comb!E:E,"average",multi_cap_new_annual_comb!F:F,"&gt;0")*SUMIFS(mi_calc!D:D,mi_calc!A:A,VLOOKUP(C1549,mapping!$B$2:$C$18,2,0),mi_calc!B:B,F1549,mi_calc!C:C,"average")/1000</f>
        <v>0</v>
      </c>
      <c r="I1549">
        <f>SUMIFS(multi_cap_new_annual_comb!G:G,multi_cap_new_annual_comb!A:A,A1549,multi_cap_new_annual_comb!B:B,B1549,multi_cap_new_annual_comb!C:C,C1549,multi_cap_new_annual_comb!E:E,"average",multi_cap_new_annual_comb!G:G,"&gt;0")*SUMIFS(mi_calc!D:D,mi_calc!A:A,VLOOKUP(C1549,mapping!$B$2:$C$18,2,0),mi_calc!B:B,F1549,mi_calc!C:C,"average")/1000</f>
        <v>0</v>
      </c>
    </row>
    <row r="1550" spans="1:9">
      <c r="A1550">
        <v>2035</v>
      </c>
      <c r="B1550" t="s">
        <v>21</v>
      </c>
      <c r="C1550" t="s">
        <v>0</v>
      </c>
      <c r="D1550" t="str">
        <f>VLOOKUP(C1550,mapping!$B$2:$D$18,3,0)</f>
        <v>Nuclear New</v>
      </c>
      <c r="E1550" t="s">
        <v>74</v>
      </c>
      <c r="F1550" t="s">
        <v>60</v>
      </c>
      <c r="G1550" t="s">
        <v>77</v>
      </c>
      <c r="H1550">
        <f>SUMIFS(multi_cap_new_annual_comb!F:F,multi_cap_new_annual_comb!A:A,A1550,multi_cap_new_annual_comb!B:B,B1550,multi_cap_new_annual_comb!C:C,C1550,multi_cap_new_annual_comb!E:E,"average",multi_cap_new_annual_comb!F:F,"&gt;0")*SUMIFS(mi_calc!D:D,mi_calc!A:A,VLOOKUP(C1550,mapping!$B$2:$C$18,2,0),mi_calc!B:B,F1550,mi_calc!C:C,"average")/1000</f>
        <v>0</v>
      </c>
      <c r="I1550">
        <f>SUMIFS(multi_cap_new_annual_comb!G:G,multi_cap_new_annual_comb!A:A,A1550,multi_cap_new_annual_comb!B:B,B1550,multi_cap_new_annual_comb!C:C,C1550,multi_cap_new_annual_comb!E:E,"average",multi_cap_new_annual_comb!G:G,"&gt;0")*SUMIFS(mi_calc!D:D,mi_calc!A:A,VLOOKUP(C1550,mapping!$B$2:$C$18,2,0),mi_calc!B:B,F1550,mi_calc!C:C,"average")/1000</f>
        <v>0</v>
      </c>
    </row>
    <row r="1551" spans="1:9">
      <c r="A1551">
        <v>2035</v>
      </c>
      <c r="B1551" t="s">
        <v>21</v>
      </c>
      <c r="C1551" t="s">
        <v>0</v>
      </c>
      <c r="D1551" t="str">
        <f>VLOOKUP(C1551,mapping!$B$2:$D$18,3,0)</f>
        <v>Nuclear New</v>
      </c>
      <c r="E1551" t="s">
        <v>74</v>
      </c>
      <c r="F1551" t="s">
        <v>48</v>
      </c>
      <c r="G1551" t="s">
        <v>77</v>
      </c>
      <c r="H1551">
        <f>SUMIFS(multi_cap_new_annual_comb!F:F,multi_cap_new_annual_comb!A:A,A1551,multi_cap_new_annual_comb!B:B,B1551,multi_cap_new_annual_comb!C:C,C1551,multi_cap_new_annual_comb!E:E,"average",multi_cap_new_annual_comb!F:F,"&gt;0")*SUMIFS(mi_calc!D:D,mi_calc!A:A,VLOOKUP(C1551,mapping!$B$2:$C$18,2,0),mi_calc!B:B,F1551,mi_calc!C:C,"average")/1000</f>
        <v>0</v>
      </c>
      <c r="I1551">
        <f>SUMIFS(multi_cap_new_annual_comb!G:G,multi_cap_new_annual_comb!A:A,A1551,multi_cap_new_annual_comb!B:B,B1551,multi_cap_new_annual_comb!C:C,C1551,multi_cap_new_annual_comb!E:E,"average",multi_cap_new_annual_comb!G:G,"&gt;0")*SUMIFS(mi_calc!D:D,mi_calc!A:A,VLOOKUP(C1551,mapping!$B$2:$C$18,2,0),mi_calc!B:B,F1551,mi_calc!C:C,"average")/1000</f>
        <v>0</v>
      </c>
    </row>
    <row r="1552" spans="1:9">
      <c r="A1552">
        <v>2035</v>
      </c>
      <c r="B1552" t="s">
        <v>21</v>
      </c>
      <c r="C1552" t="s">
        <v>0</v>
      </c>
      <c r="D1552" t="str">
        <f>VLOOKUP(C1552,mapping!$B$2:$D$18,3,0)</f>
        <v>Nuclear New</v>
      </c>
      <c r="E1552" t="s">
        <v>74</v>
      </c>
      <c r="F1552" t="s">
        <v>62</v>
      </c>
      <c r="G1552" t="s">
        <v>77</v>
      </c>
      <c r="H1552">
        <f>SUMIFS(multi_cap_new_annual_comb!F:F,multi_cap_new_annual_comb!A:A,A1552,multi_cap_new_annual_comb!B:B,B1552,multi_cap_new_annual_comb!C:C,C1552,multi_cap_new_annual_comb!E:E,"average",multi_cap_new_annual_comb!F:F,"&gt;0")*SUMIFS(mi_calc!D:D,mi_calc!A:A,VLOOKUP(C1552,mapping!$B$2:$C$18,2,0),mi_calc!B:B,F1552,mi_calc!C:C,"average")/1000</f>
        <v>0</v>
      </c>
      <c r="I1552">
        <f>SUMIFS(multi_cap_new_annual_comb!G:G,multi_cap_new_annual_comb!A:A,A1552,multi_cap_new_annual_comb!B:B,B1552,multi_cap_new_annual_comb!C:C,C1552,multi_cap_new_annual_comb!E:E,"average",multi_cap_new_annual_comb!G:G,"&gt;0")*SUMIFS(mi_calc!D:D,mi_calc!A:A,VLOOKUP(C1552,mapping!$B$2:$C$18,2,0),mi_calc!B:B,F1552,mi_calc!C:C,"average")/1000</f>
        <v>0</v>
      </c>
    </row>
    <row r="1553" spans="1:9">
      <c r="A1553">
        <v>2035</v>
      </c>
      <c r="B1553" t="s">
        <v>21</v>
      </c>
      <c r="C1553" t="s">
        <v>0</v>
      </c>
      <c r="D1553" t="str">
        <f>VLOOKUP(C1553,mapping!$B$2:$D$18,3,0)</f>
        <v>Nuclear New</v>
      </c>
      <c r="E1553" t="s">
        <v>74</v>
      </c>
      <c r="F1553" t="s">
        <v>63</v>
      </c>
      <c r="G1553" t="s">
        <v>77</v>
      </c>
      <c r="H1553">
        <f>SUMIFS(multi_cap_new_annual_comb!F:F,multi_cap_new_annual_comb!A:A,A1553,multi_cap_new_annual_comb!B:B,B1553,multi_cap_new_annual_comb!C:C,C1553,multi_cap_new_annual_comb!E:E,"average",multi_cap_new_annual_comb!F:F,"&gt;0")*SUMIFS(mi_calc!D:D,mi_calc!A:A,VLOOKUP(C1553,mapping!$B$2:$C$18,2,0),mi_calc!B:B,F1553,mi_calc!C:C,"average")/1000</f>
        <v>0</v>
      </c>
      <c r="I1553">
        <f>SUMIFS(multi_cap_new_annual_comb!G:G,multi_cap_new_annual_comb!A:A,A1553,multi_cap_new_annual_comb!B:B,B1553,multi_cap_new_annual_comb!C:C,C1553,multi_cap_new_annual_comb!E:E,"average",multi_cap_new_annual_comb!G:G,"&gt;0")*SUMIFS(mi_calc!D:D,mi_calc!A:A,VLOOKUP(C1553,mapping!$B$2:$C$18,2,0),mi_calc!B:B,F1553,mi_calc!C:C,"average")/1000</f>
        <v>0</v>
      </c>
    </row>
    <row r="1554" spans="1:9">
      <c r="A1554">
        <v>2035</v>
      </c>
      <c r="B1554" t="s">
        <v>21</v>
      </c>
      <c r="C1554" t="s">
        <v>0</v>
      </c>
      <c r="D1554" t="str">
        <f>VLOOKUP(C1554,mapping!$B$2:$D$18,3,0)</f>
        <v>Nuclear New</v>
      </c>
      <c r="E1554" t="s">
        <v>74</v>
      </c>
      <c r="F1554" t="s">
        <v>45</v>
      </c>
      <c r="G1554" t="s">
        <v>77</v>
      </c>
      <c r="H1554">
        <f>SUMIFS(multi_cap_new_annual_comb!F:F,multi_cap_new_annual_comb!A:A,A1554,multi_cap_new_annual_comb!B:B,B1554,multi_cap_new_annual_comb!C:C,C1554,multi_cap_new_annual_comb!E:E,"average",multi_cap_new_annual_comb!F:F,"&gt;0")*SUMIFS(mi_calc!D:D,mi_calc!A:A,VLOOKUP(C1554,mapping!$B$2:$C$18,2,0),mi_calc!B:B,F1554,mi_calc!C:C,"average")/1000</f>
        <v>0</v>
      </c>
      <c r="I1554">
        <f>SUMIFS(multi_cap_new_annual_comb!G:G,multi_cap_new_annual_comb!A:A,A1554,multi_cap_new_annual_comb!B:B,B1554,multi_cap_new_annual_comb!C:C,C1554,multi_cap_new_annual_comb!E:E,"average",multi_cap_new_annual_comb!G:G,"&gt;0")*SUMIFS(mi_calc!D:D,mi_calc!A:A,VLOOKUP(C1554,mapping!$B$2:$C$18,2,0),mi_calc!B:B,F1554,mi_calc!C:C,"average")/1000</f>
        <v>0</v>
      </c>
    </row>
    <row r="1555" spans="1:9">
      <c r="A1555">
        <v>2035</v>
      </c>
      <c r="B1555" t="s">
        <v>21</v>
      </c>
      <c r="C1555" t="s">
        <v>0</v>
      </c>
      <c r="D1555" t="str">
        <f>VLOOKUP(C1555,mapping!$B$2:$D$18,3,0)</f>
        <v>Nuclear New</v>
      </c>
      <c r="E1555" t="s">
        <v>74</v>
      </c>
      <c r="F1555" t="s">
        <v>58</v>
      </c>
      <c r="G1555" t="s">
        <v>77</v>
      </c>
      <c r="H1555">
        <f>SUMIFS(multi_cap_new_annual_comb!F:F,multi_cap_new_annual_comb!A:A,A1555,multi_cap_new_annual_comb!B:B,B1555,multi_cap_new_annual_comb!C:C,C1555,multi_cap_new_annual_comb!E:E,"average",multi_cap_new_annual_comb!F:F,"&gt;0")*SUMIFS(mi_calc!D:D,mi_calc!A:A,VLOOKUP(C1555,mapping!$B$2:$C$18,2,0),mi_calc!B:B,F1555,mi_calc!C:C,"average")/1000</f>
        <v>0</v>
      </c>
      <c r="I1555">
        <f>SUMIFS(multi_cap_new_annual_comb!G:G,multi_cap_new_annual_comb!A:A,A1555,multi_cap_new_annual_comb!B:B,B1555,multi_cap_new_annual_comb!C:C,C1555,multi_cap_new_annual_comb!E:E,"average",multi_cap_new_annual_comb!G:G,"&gt;0")*SUMIFS(mi_calc!D:D,mi_calc!A:A,VLOOKUP(C1555,mapping!$B$2:$C$18,2,0),mi_calc!B:B,F1555,mi_calc!C:C,"average")/1000</f>
        <v>0</v>
      </c>
    </row>
    <row r="1556" spans="1:9">
      <c r="A1556">
        <v>2035</v>
      </c>
      <c r="B1556" t="s">
        <v>21</v>
      </c>
      <c r="C1556" t="s">
        <v>0</v>
      </c>
      <c r="D1556" t="str">
        <f>VLOOKUP(C1556,mapping!$B$2:$D$18,3,0)</f>
        <v>Nuclear New</v>
      </c>
      <c r="E1556" t="s">
        <v>74</v>
      </c>
      <c r="F1556" t="s">
        <v>53</v>
      </c>
      <c r="G1556" t="s">
        <v>77</v>
      </c>
      <c r="H1556">
        <f>SUMIFS(multi_cap_new_annual_comb!F:F,multi_cap_new_annual_comb!A:A,A1556,multi_cap_new_annual_comb!B:B,B1556,multi_cap_new_annual_comb!C:C,C1556,multi_cap_new_annual_comb!E:E,"average",multi_cap_new_annual_comb!F:F,"&gt;0")*SUMIFS(mi_calc!D:D,mi_calc!A:A,VLOOKUP(C1556,mapping!$B$2:$C$18,2,0),mi_calc!B:B,F1556,mi_calc!C:C,"average")/1000</f>
        <v>0</v>
      </c>
      <c r="I1556">
        <f>SUMIFS(multi_cap_new_annual_comb!G:G,multi_cap_new_annual_comb!A:A,A1556,multi_cap_new_annual_comb!B:B,B1556,multi_cap_new_annual_comb!C:C,C1556,multi_cap_new_annual_comb!E:E,"average",multi_cap_new_annual_comb!G:G,"&gt;0")*SUMIFS(mi_calc!D:D,mi_calc!A:A,VLOOKUP(C1556,mapping!$B$2:$C$18,2,0),mi_calc!B:B,F1556,mi_calc!C:C,"average")/1000</f>
        <v>0</v>
      </c>
    </row>
    <row r="1557" spans="1:9">
      <c r="A1557">
        <v>2035</v>
      </c>
      <c r="B1557" t="s">
        <v>21</v>
      </c>
      <c r="C1557" t="s">
        <v>0</v>
      </c>
      <c r="D1557" t="str">
        <f>VLOOKUP(C1557,mapping!$B$2:$D$18,3,0)</f>
        <v>Nuclear New</v>
      </c>
      <c r="E1557" t="s">
        <v>74</v>
      </c>
      <c r="F1557" t="s">
        <v>64</v>
      </c>
      <c r="G1557" t="s">
        <v>77</v>
      </c>
      <c r="H1557">
        <f>SUMIFS(multi_cap_new_annual_comb!F:F,multi_cap_new_annual_comb!A:A,A1557,multi_cap_new_annual_comb!B:B,B1557,multi_cap_new_annual_comb!C:C,C1557,multi_cap_new_annual_comb!E:E,"average",multi_cap_new_annual_comb!F:F,"&gt;0")*SUMIFS(mi_calc!D:D,mi_calc!A:A,VLOOKUP(C1557,mapping!$B$2:$C$18,2,0),mi_calc!B:B,F1557,mi_calc!C:C,"average")/1000</f>
        <v>0</v>
      </c>
      <c r="I1557">
        <f>SUMIFS(multi_cap_new_annual_comb!G:G,multi_cap_new_annual_comb!A:A,A1557,multi_cap_new_annual_comb!B:B,B1557,multi_cap_new_annual_comb!C:C,C1557,multi_cap_new_annual_comb!E:E,"average",multi_cap_new_annual_comb!G:G,"&gt;0")*SUMIFS(mi_calc!D:D,mi_calc!A:A,VLOOKUP(C1557,mapping!$B$2:$C$18,2,0),mi_calc!B:B,F1557,mi_calc!C:C,"average")/1000</f>
        <v>0</v>
      </c>
    </row>
    <row r="1558" spans="1:9">
      <c r="A1558">
        <v>2035</v>
      </c>
      <c r="B1558" t="s">
        <v>21</v>
      </c>
      <c r="C1558" t="s">
        <v>0</v>
      </c>
      <c r="D1558" t="str">
        <f>VLOOKUP(C1558,mapping!$B$2:$D$18,3,0)</f>
        <v>Nuclear New</v>
      </c>
      <c r="E1558" t="s">
        <v>74</v>
      </c>
      <c r="F1558" t="s">
        <v>49</v>
      </c>
      <c r="G1558" t="s">
        <v>77</v>
      </c>
      <c r="H1558">
        <f>SUMIFS(multi_cap_new_annual_comb!F:F,multi_cap_new_annual_comb!A:A,A1558,multi_cap_new_annual_comb!B:B,B1558,multi_cap_new_annual_comb!C:C,C1558,multi_cap_new_annual_comb!E:E,"average",multi_cap_new_annual_comb!F:F,"&gt;0")*SUMIFS(mi_calc!D:D,mi_calc!A:A,VLOOKUP(C1558,mapping!$B$2:$C$18,2,0),mi_calc!B:B,F1558,mi_calc!C:C,"average")/1000</f>
        <v>0</v>
      </c>
      <c r="I1558">
        <f>SUMIFS(multi_cap_new_annual_comb!G:G,multi_cap_new_annual_comb!A:A,A1558,multi_cap_new_annual_comb!B:B,B1558,multi_cap_new_annual_comb!C:C,C1558,multi_cap_new_annual_comb!E:E,"average",multi_cap_new_annual_comb!G:G,"&gt;0")*SUMIFS(mi_calc!D:D,mi_calc!A:A,VLOOKUP(C1558,mapping!$B$2:$C$18,2,0),mi_calc!B:B,F1558,mi_calc!C:C,"average")/1000</f>
        <v>0</v>
      </c>
    </row>
    <row r="1559" spans="1:9">
      <c r="A1559">
        <v>2035</v>
      </c>
      <c r="B1559" t="s">
        <v>21</v>
      </c>
      <c r="C1559" t="s">
        <v>0</v>
      </c>
      <c r="D1559" t="str">
        <f>VLOOKUP(C1559,mapping!$B$2:$D$18,3,0)</f>
        <v>Nuclear New</v>
      </c>
      <c r="E1559" t="s">
        <v>74</v>
      </c>
      <c r="F1559" t="s">
        <v>65</v>
      </c>
      <c r="G1559" t="s">
        <v>77</v>
      </c>
      <c r="H1559">
        <f>SUMIFS(multi_cap_new_annual_comb!F:F,multi_cap_new_annual_comb!A:A,A1559,multi_cap_new_annual_comb!B:B,B1559,multi_cap_new_annual_comb!C:C,C1559,multi_cap_new_annual_comb!E:E,"average",multi_cap_new_annual_comb!F:F,"&gt;0")*SUMIFS(mi_calc!D:D,mi_calc!A:A,VLOOKUP(C1559,mapping!$B$2:$C$18,2,0),mi_calc!B:B,F1559,mi_calc!C:C,"average")/1000</f>
        <v>0</v>
      </c>
      <c r="I1559">
        <f>SUMIFS(multi_cap_new_annual_comb!G:G,multi_cap_new_annual_comb!A:A,A1559,multi_cap_new_annual_comb!B:B,B1559,multi_cap_new_annual_comb!C:C,C1559,multi_cap_new_annual_comb!E:E,"average",multi_cap_new_annual_comb!G:G,"&gt;0")*SUMIFS(mi_calc!D:D,mi_calc!A:A,VLOOKUP(C1559,mapping!$B$2:$C$18,2,0),mi_calc!B:B,F1559,mi_calc!C:C,"average")/1000</f>
        <v>0</v>
      </c>
    </row>
    <row r="1560" spans="1:9">
      <c r="A1560">
        <v>2035</v>
      </c>
      <c r="B1560" t="s">
        <v>21</v>
      </c>
      <c r="C1560" t="s">
        <v>0</v>
      </c>
      <c r="D1560" t="str">
        <f>VLOOKUP(C1560,mapping!$B$2:$D$18,3,0)</f>
        <v>Nuclear New</v>
      </c>
      <c r="E1560" t="s">
        <v>74</v>
      </c>
      <c r="F1560" t="s">
        <v>68</v>
      </c>
      <c r="G1560" t="s">
        <v>77</v>
      </c>
      <c r="H1560">
        <f>SUMIFS(multi_cap_new_annual_comb!F:F,multi_cap_new_annual_comb!A:A,A1560,multi_cap_new_annual_comb!B:B,B1560,multi_cap_new_annual_comb!C:C,C1560,multi_cap_new_annual_comb!E:E,"average",multi_cap_new_annual_comb!F:F,"&gt;0")*SUMIFS(mi_calc!D:D,mi_calc!A:A,VLOOKUP(C1560,mapping!$B$2:$C$18,2,0),mi_calc!B:B,F1560,mi_calc!C:C,"average")/1000</f>
        <v>0</v>
      </c>
      <c r="I1560">
        <f>SUMIFS(multi_cap_new_annual_comb!G:G,multi_cap_new_annual_comb!A:A,A1560,multi_cap_new_annual_comb!B:B,B1560,multi_cap_new_annual_comb!C:C,C1560,multi_cap_new_annual_comb!E:E,"average",multi_cap_new_annual_comb!G:G,"&gt;0")*SUMIFS(mi_calc!D:D,mi_calc!A:A,VLOOKUP(C1560,mapping!$B$2:$C$18,2,0),mi_calc!B:B,F1560,mi_calc!C:C,"average")/1000</f>
        <v>0</v>
      </c>
    </row>
    <row r="1561" spans="1:9">
      <c r="A1561">
        <v>2035</v>
      </c>
      <c r="B1561" t="s">
        <v>21</v>
      </c>
      <c r="C1561" t="s">
        <v>0</v>
      </c>
      <c r="D1561" t="str">
        <f>VLOOKUP(C1561,mapping!$B$2:$D$18,3,0)</f>
        <v>Nuclear New</v>
      </c>
      <c r="E1561" t="s">
        <v>74</v>
      </c>
      <c r="F1561" t="s">
        <v>57</v>
      </c>
      <c r="G1561" t="s">
        <v>77</v>
      </c>
      <c r="H1561">
        <f>SUMIFS(multi_cap_new_annual_comb!F:F,multi_cap_new_annual_comb!A:A,A1561,multi_cap_new_annual_comb!B:B,B1561,multi_cap_new_annual_comb!C:C,C1561,multi_cap_new_annual_comb!E:E,"average",multi_cap_new_annual_comb!F:F,"&gt;0")*SUMIFS(mi_calc!D:D,mi_calc!A:A,VLOOKUP(C1561,mapping!$B$2:$C$18,2,0),mi_calc!B:B,F1561,mi_calc!C:C,"average")/1000</f>
        <v>0</v>
      </c>
      <c r="I1561">
        <f>SUMIFS(multi_cap_new_annual_comb!G:G,multi_cap_new_annual_comb!A:A,A1561,multi_cap_new_annual_comb!B:B,B1561,multi_cap_new_annual_comb!C:C,C1561,multi_cap_new_annual_comb!E:E,"average",multi_cap_new_annual_comb!G:G,"&gt;0")*SUMIFS(mi_calc!D:D,mi_calc!A:A,VLOOKUP(C1561,mapping!$B$2:$C$18,2,0),mi_calc!B:B,F1561,mi_calc!C:C,"average")/1000</f>
        <v>0</v>
      </c>
    </row>
    <row r="1562" spans="1:9">
      <c r="A1562">
        <v>2035</v>
      </c>
      <c r="B1562" t="s">
        <v>33</v>
      </c>
      <c r="C1562" t="s">
        <v>0</v>
      </c>
      <c r="D1562" t="str">
        <f>VLOOKUP(C1562,mapping!$B$2:$D$18,3,0)</f>
        <v>Nuclear New</v>
      </c>
      <c r="E1562" t="s">
        <v>74</v>
      </c>
      <c r="F1562" t="s">
        <v>51</v>
      </c>
      <c r="G1562" t="s">
        <v>77</v>
      </c>
      <c r="H1562">
        <f>SUMIFS(multi_cap_new_annual_comb!F:F,multi_cap_new_annual_comb!A:A,A1562,multi_cap_new_annual_comb!B:B,B1562,multi_cap_new_annual_comb!C:C,C1562,multi_cap_new_annual_comb!E:E,"average",multi_cap_new_annual_comb!F:F,"&gt;0")*SUMIFS(mi_calc!D:D,mi_calc!A:A,VLOOKUP(C1562,mapping!$B$2:$C$18,2,0),mi_calc!B:B,F1562,mi_calc!C:C,"average")/1000</f>
        <v>0</v>
      </c>
      <c r="I1562">
        <f>SUMIFS(multi_cap_new_annual_comb!G:G,multi_cap_new_annual_comb!A:A,A1562,multi_cap_new_annual_comb!B:B,B1562,multi_cap_new_annual_comb!C:C,C1562,multi_cap_new_annual_comb!E:E,"average",multi_cap_new_annual_comb!G:G,"&gt;0")*SUMIFS(mi_calc!D:D,mi_calc!A:A,VLOOKUP(C1562,mapping!$B$2:$C$18,2,0),mi_calc!B:B,F1562,mi_calc!C:C,"average")/1000</f>
        <v>0</v>
      </c>
    </row>
    <row r="1563" spans="1:9">
      <c r="A1563">
        <v>2035</v>
      </c>
      <c r="B1563" t="s">
        <v>33</v>
      </c>
      <c r="C1563" t="s">
        <v>0</v>
      </c>
      <c r="D1563" t="str">
        <f>VLOOKUP(C1563,mapping!$B$2:$D$18,3,0)</f>
        <v>Nuclear New</v>
      </c>
      <c r="E1563" t="s">
        <v>74</v>
      </c>
      <c r="F1563" t="s">
        <v>66</v>
      </c>
      <c r="G1563" t="s">
        <v>77</v>
      </c>
      <c r="H1563">
        <f>SUMIFS(multi_cap_new_annual_comb!F:F,multi_cap_new_annual_comb!A:A,A1563,multi_cap_new_annual_comb!B:B,B1563,multi_cap_new_annual_comb!C:C,C1563,multi_cap_new_annual_comb!E:E,"average",multi_cap_new_annual_comb!F:F,"&gt;0")*SUMIFS(mi_calc!D:D,mi_calc!A:A,VLOOKUP(C1563,mapping!$B$2:$C$18,2,0),mi_calc!B:B,F1563,mi_calc!C:C,"average")/1000</f>
        <v>0</v>
      </c>
      <c r="I1563">
        <f>SUMIFS(multi_cap_new_annual_comb!G:G,multi_cap_new_annual_comb!A:A,A1563,multi_cap_new_annual_comb!B:B,B1563,multi_cap_new_annual_comb!C:C,C1563,multi_cap_new_annual_comb!E:E,"average",multi_cap_new_annual_comb!G:G,"&gt;0")*SUMIFS(mi_calc!D:D,mi_calc!A:A,VLOOKUP(C1563,mapping!$B$2:$C$18,2,0),mi_calc!B:B,F1563,mi_calc!C:C,"average")/1000</f>
        <v>0</v>
      </c>
    </row>
    <row r="1564" spans="1:9">
      <c r="A1564">
        <v>2035</v>
      </c>
      <c r="B1564" t="s">
        <v>33</v>
      </c>
      <c r="C1564" t="s">
        <v>0</v>
      </c>
      <c r="D1564" t="str">
        <f>VLOOKUP(C1564,mapping!$B$2:$D$18,3,0)</f>
        <v>Nuclear New</v>
      </c>
      <c r="E1564" t="s">
        <v>74</v>
      </c>
      <c r="F1564" t="s">
        <v>54</v>
      </c>
      <c r="G1564" t="s">
        <v>77</v>
      </c>
      <c r="H1564">
        <f>SUMIFS(multi_cap_new_annual_comb!F:F,multi_cap_new_annual_comb!A:A,A1564,multi_cap_new_annual_comb!B:B,B1564,multi_cap_new_annual_comb!C:C,C1564,multi_cap_new_annual_comb!E:E,"average",multi_cap_new_annual_comb!F:F,"&gt;0")*SUMIFS(mi_calc!D:D,mi_calc!A:A,VLOOKUP(C1564,mapping!$B$2:$C$18,2,0),mi_calc!B:B,F1564,mi_calc!C:C,"average")/1000</f>
        <v>0</v>
      </c>
      <c r="I1564">
        <f>SUMIFS(multi_cap_new_annual_comb!G:G,multi_cap_new_annual_comb!A:A,A1564,multi_cap_new_annual_comb!B:B,B1564,multi_cap_new_annual_comb!C:C,C1564,multi_cap_new_annual_comb!E:E,"average",multi_cap_new_annual_comb!G:G,"&gt;0")*SUMIFS(mi_calc!D:D,mi_calc!A:A,VLOOKUP(C1564,mapping!$B$2:$C$18,2,0),mi_calc!B:B,F1564,mi_calc!C:C,"average")/1000</f>
        <v>0</v>
      </c>
    </row>
    <row r="1565" spans="1:9">
      <c r="A1565">
        <v>2035</v>
      </c>
      <c r="B1565" t="s">
        <v>33</v>
      </c>
      <c r="C1565" t="s">
        <v>0</v>
      </c>
      <c r="D1565" t="str">
        <f>VLOOKUP(C1565,mapping!$B$2:$D$18,3,0)</f>
        <v>Nuclear New</v>
      </c>
      <c r="E1565" t="s">
        <v>74</v>
      </c>
      <c r="F1565" t="s">
        <v>46</v>
      </c>
      <c r="G1565" t="s">
        <v>77</v>
      </c>
      <c r="H1565">
        <f>SUMIFS(multi_cap_new_annual_comb!F:F,multi_cap_new_annual_comb!A:A,A1565,multi_cap_new_annual_comb!B:B,B1565,multi_cap_new_annual_comb!C:C,C1565,multi_cap_new_annual_comb!E:E,"average",multi_cap_new_annual_comb!F:F,"&gt;0")*SUMIFS(mi_calc!D:D,mi_calc!A:A,VLOOKUP(C1565,mapping!$B$2:$C$18,2,0),mi_calc!B:B,F1565,mi_calc!C:C,"average")/1000</f>
        <v>0</v>
      </c>
      <c r="I1565">
        <f>SUMIFS(multi_cap_new_annual_comb!G:G,multi_cap_new_annual_comb!A:A,A1565,multi_cap_new_annual_comb!B:B,B1565,multi_cap_new_annual_comb!C:C,C1565,multi_cap_new_annual_comb!E:E,"average",multi_cap_new_annual_comb!G:G,"&gt;0")*SUMIFS(mi_calc!D:D,mi_calc!A:A,VLOOKUP(C1565,mapping!$B$2:$C$18,2,0),mi_calc!B:B,F1565,mi_calc!C:C,"average")/1000</f>
        <v>0</v>
      </c>
    </row>
    <row r="1566" spans="1:9">
      <c r="A1566">
        <v>2035</v>
      </c>
      <c r="B1566" t="s">
        <v>33</v>
      </c>
      <c r="C1566" t="s">
        <v>0</v>
      </c>
      <c r="D1566" t="str">
        <f>VLOOKUP(C1566,mapping!$B$2:$D$18,3,0)</f>
        <v>Nuclear New</v>
      </c>
      <c r="E1566" t="s">
        <v>74</v>
      </c>
      <c r="F1566" t="s">
        <v>50</v>
      </c>
      <c r="G1566" t="s">
        <v>77</v>
      </c>
      <c r="H1566">
        <f>SUMIFS(multi_cap_new_annual_comb!F:F,multi_cap_new_annual_comb!A:A,A1566,multi_cap_new_annual_comb!B:B,B1566,multi_cap_new_annual_comb!C:C,C1566,multi_cap_new_annual_comb!E:E,"average",multi_cap_new_annual_comb!F:F,"&gt;0")*SUMIFS(mi_calc!D:D,mi_calc!A:A,VLOOKUP(C1566,mapping!$B$2:$C$18,2,0),mi_calc!B:B,F1566,mi_calc!C:C,"average")/1000</f>
        <v>0</v>
      </c>
      <c r="I1566">
        <f>SUMIFS(multi_cap_new_annual_comb!G:G,multi_cap_new_annual_comb!A:A,A1566,multi_cap_new_annual_comb!B:B,B1566,multi_cap_new_annual_comb!C:C,C1566,multi_cap_new_annual_comb!E:E,"average",multi_cap_new_annual_comb!G:G,"&gt;0")*SUMIFS(mi_calc!D:D,mi_calc!A:A,VLOOKUP(C1566,mapping!$B$2:$C$18,2,0),mi_calc!B:B,F1566,mi_calc!C:C,"average")/1000</f>
        <v>0</v>
      </c>
    </row>
    <row r="1567" spans="1:9">
      <c r="A1567">
        <v>2035</v>
      </c>
      <c r="B1567" t="s">
        <v>33</v>
      </c>
      <c r="C1567" t="s">
        <v>0</v>
      </c>
      <c r="D1567" t="str">
        <f>VLOOKUP(C1567,mapping!$B$2:$D$18,3,0)</f>
        <v>Nuclear New</v>
      </c>
      <c r="E1567" t="s">
        <v>74</v>
      </c>
      <c r="F1567" t="s">
        <v>61</v>
      </c>
      <c r="G1567" t="s">
        <v>77</v>
      </c>
      <c r="H1567">
        <f>SUMIFS(multi_cap_new_annual_comb!F:F,multi_cap_new_annual_comb!A:A,A1567,multi_cap_new_annual_comb!B:B,B1567,multi_cap_new_annual_comb!C:C,C1567,multi_cap_new_annual_comb!E:E,"average",multi_cap_new_annual_comb!F:F,"&gt;0")*SUMIFS(mi_calc!D:D,mi_calc!A:A,VLOOKUP(C1567,mapping!$B$2:$C$18,2,0),mi_calc!B:B,F1567,mi_calc!C:C,"average")/1000</f>
        <v>0</v>
      </c>
      <c r="I1567">
        <f>SUMIFS(multi_cap_new_annual_comb!G:G,multi_cap_new_annual_comb!A:A,A1567,multi_cap_new_annual_comb!B:B,B1567,multi_cap_new_annual_comb!C:C,C1567,multi_cap_new_annual_comb!E:E,"average",multi_cap_new_annual_comb!G:G,"&gt;0")*SUMIFS(mi_calc!D:D,mi_calc!A:A,VLOOKUP(C1567,mapping!$B$2:$C$18,2,0),mi_calc!B:B,F1567,mi_calc!C:C,"average")/1000</f>
        <v>0</v>
      </c>
    </row>
    <row r="1568" spans="1:9">
      <c r="A1568">
        <v>2035</v>
      </c>
      <c r="B1568" t="s">
        <v>33</v>
      </c>
      <c r="C1568" t="s">
        <v>0</v>
      </c>
      <c r="D1568" t="str">
        <f>VLOOKUP(C1568,mapping!$B$2:$D$18,3,0)</f>
        <v>Nuclear New</v>
      </c>
      <c r="E1568" t="s">
        <v>74</v>
      </c>
      <c r="F1568" t="s">
        <v>67</v>
      </c>
      <c r="G1568" t="s">
        <v>77</v>
      </c>
      <c r="H1568">
        <f>SUMIFS(multi_cap_new_annual_comb!F:F,multi_cap_new_annual_comb!A:A,A1568,multi_cap_new_annual_comb!B:B,B1568,multi_cap_new_annual_comb!C:C,C1568,multi_cap_new_annual_comb!E:E,"average",multi_cap_new_annual_comb!F:F,"&gt;0")*SUMIFS(mi_calc!D:D,mi_calc!A:A,VLOOKUP(C1568,mapping!$B$2:$C$18,2,0),mi_calc!B:B,F1568,mi_calc!C:C,"average")/1000</f>
        <v>0</v>
      </c>
      <c r="I1568">
        <f>SUMIFS(multi_cap_new_annual_comb!G:G,multi_cap_new_annual_comb!A:A,A1568,multi_cap_new_annual_comb!B:B,B1568,multi_cap_new_annual_comb!C:C,C1568,multi_cap_new_annual_comb!E:E,"average",multi_cap_new_annual_comb!G:G,"&gt;0")*SUMIFS(mi_calc!D:D,mi_calc!A:A,VLOOKUP(C1568,mapping!$B$2:$C$18,2,0),mi_calc!B:B,F1568,mi_calc!C:C,"average")/1000</f>
        <v>0</v>
      </c>
    </row>
    <row r="1569" spans="1:9">
      <c r="A1569">
        <v>2035</v>
      </c>
      <c r="B1569" t="s">
        <v>33</v>
      </c>
      <c r="C1569" t="s">
        <v>0</v>
      </c>
      <c r="D1569" t="str">
        <f>VLOOKUP(C1569,mapping!$B$2:$D$18,3,0)</f>
        <v>Nuclear New</v>
      </c>
      <c r="E1569" t="s">
        <v>74</v>
      </c>
      <c r="F1569" t="s">
        <v>52</v>
      </c>
      <c r="G1569" t="s">
        <v>77</v>
      </c>
      <c r="H1569">
        <f>SUMIFS(multi_cap_new_annual_comb!F:F,multi_cap_new_annual_comb!A:A,A1569,multi_cap_new_annual_comb!B:B,B1569,multi_cap_new_annual_comb!C:C,C1569,multi_cap_new_annual_comb!E:E,"average",multi_cap_new_annual_comb!F:F,"&gt;0")*SUMIFS(mi_calc!D:D,mi_calc!A:A,VLOOKUP(C1569,mapping!$B$2:$C$18,2,0),mi_calc!B:B,F1569,mi_calc!C:C,"average")/1000</f>
        <v>0</v>
      </c>
      <c r="I1569">
        <f>SUMIFS(multi_cap_new_annual_comb!G:G,multi_cap_new_annual_comb!A:A,A1569,multi_cap_new_annual_comb!B:B,B1569,multi_cap_new_annual_comb!C:C,C1569,multi_cap_new_annual_comb!E:E,"average",multi_cap_new_annual_comb!G:G,"&gt;0")*SUMIFS(mi_calc!D:D,mi_calc!A:A,VLOOKUP(C1569,mapping!$B$2:$C$18,2,0),mi_calc!B:B,F1569,mi_calc!C:C,"average")/1000</f>
        <v>0</v>
      </c>
    </row>
    <row r="1570" spans="1:9">
      <c r="A1570">
        <v>2035</v>
      </c>
      <c r="B1570" t="s">
        <v>33</v>
      </c>
      <c r="C1570" t="s">
        <v>0</v>
      </c>
      <c r="D1570" t="str">
        <f>VLOOKUP(C1570,mapping!$B$2:$D$18,3,0)</f>
        <v>Nuclear New</v>
      </c>
      <c r="E1570" t="s">
        <v>74</v>
      </c>
      <c r="F1570" t="s">
        <v>56</v>
      </c>
      <c r="G1570" t="s">
        <v>77</v>
      </c>
      <c r="H1570">
        <f>SUMIFS(multi_cap_new_annual_comb!F:F,multi_cap_new_annual_comb!A:A,A1570,multi_cap_new_annual_comb!B:B,B1570,multi_cap_new_annual_comb!C:C,C1570,multi_cap_new_annual_comb!E:E,"average",multi_cap_new_annual_comb!F:F,"&gt;0")*SUMIFS(mi_calc!D:D,mi_calc!A:A,VLOOKUP(C1570,mapping!$B$2:$C$18,2,0),mi_calc!B:B,F1570,mi_calc!C:C,"average")/1000</f>
        <v>0</v>
      </c>
      <c r="I1570">
        <f>SUMIFS(multi_cap_new_annual_comb!G:G,multi_cap_new_annual_comb!A:A,A1570,multi_cap_new_annual_comb!B:B,B1570,multi_cap_new_annual_comb!C:C,C1570,multi_cap_new_annual_comb!E:E,"average",multi_cap_new_annual_comb!G:G,"&gt;0")*SUMIFS(mi_calc!D:D,mi_calc!A:A,VLOOKUP(C1570,mapping!$B$2:$C$18,2,0),mi_calc!B:B,F1570,mi_calc!C:C,"average")/1000</f>
        <v>0</v>
      </c>
    </row>
    <row r="1571" spans="1:9">
      <c r="A1571">
        <v>2035</v>
      </c>
      <c r="B1571" t="s">
        <v>33</v>
      </c>
      <c r="C1571" t="s">
        <v>0</v>
      </c>
      <c r="D1571" t="str">
        <f>VLOOKUP(C1571,mapping!$B$2:$D$18,3,0)</f>
        <v>Nuclear New</v>
      </c>
      <c r="E1571" t="s">
        <v>74</v>
      </c>
      <c r="F1571" t="s">
        <v>59</v>
      </c>
      <c r="G1571" t="s">
        <v>77</v>
      </c>
      <c r="H1571">
        <f>SUMIFS(multi_cap_new_annual_comb!F:F,multi_cap_new_annual_comb!A:A,A1571,multi_cap_new_annual_comb!B:B,B1571,multi_cap_new_annual_comb!C:C,C1571,multi_cap_new_annual_comb!E:E,"average",multi_cap_new_annual_comb!F:F,"&gt;0")*SUMIFS(mi_calc!D:D,mi_calc!A:A,VLOOKUP(C1571,mapping!$B$2:$C$18,2,0),mi_calc!B:B,F1571,mi_calc!C:C,"average")/1000</f>
        <v>0</v>
      </c>
      <c r="I1571">
        <f>SUMIFS(multi_cap_new_annual_comb!G:G,multi_cap_new_annual_comb!A:A,A1571,multi_cap_new_annual_comb!B:B,B1571,multi_cap_new_annual_comb!C:C,C1571,multi_cap_new_annual_comb!E:E,"average",multi_cap_new_annual_comb!G:G,"&gt;0")*SUMIFS(mi_calc!D:D,mi_calc!A:A,VLOOKUP(C1571,mapping!$B$2:$C$18,2,0),mi_calc!B:B,F1571,mi_calc!C:C,"average")/1000</f>
        <v>0</v>
      </c>
    </row>
    <row r="1572" spans="1:9">
      <c r="A1572">
        <v>2035</v>
      </c>
      <c r="B1572" t="s">
        <v>33</v>
      </c>
      <c r="C1572" t="s">
        <v>0</v>
      </c>
      <c r="D1572" t="str">
        <f>VLOOKUP(C1572,mapping!$B$2:$D$18,3,0)</f>
        <v>Nuclear New</v>
      </c>
      <c r="E1572" t="s">
        <v>74</v>
      </c>
      <c r="F1572" t="s">
        <v>55</v>
      </c>
      <c r="G1572" t="s">
        <v>77</v>
      </c>
      <c r="H1572">
        <f>SUMIFS(multi_cap_new_annual_comb!F:F,multi_cap_new_annual_comb!A:A,A1572,multi_cap_new_annual_comb!B:B,B1572,multi_cap_new_annual_comb!C:C,C1572,multi_cap_new_annual_comb!E:E,"average",multi_cap_new_annual_comb!F:F,"&gt;0")*SUMIFS(mi_calc!D:D,mi_calc!A:A,VLOOKUP(C1572,mapping!$B$2:$C$18,2,0),mi_calc!B:B,F1572,mi_calc!C:C,"average")/1000</f>
        <v>0</v>
      </c>
      <c r="I1572">
        <f>SUMIFS(multi_cap_new_annual_comb!G:G,multi_cap_new_annual_comb!A:A,A1572,multi_cap_new_annual_comb!B:B,B1572,multi_cap_new_annual_comb!C:C,C1572,multi_cap_new_annual_comb!E:E,"average",multi_cap_new_annual_comb!G:G,"&gt;0")*SUMIFS(mi_calc!D:D,mi_calc!A:A,VLOOKUP(C1572,mapping!$B$2:$C$18,2,0),mi_calc!B:B,F1572,mi_calc!C:C,"average")/1000</f>
        <v>0</v>
      </c>
    </row>
    <row r="1573" spans="1:9">
      <c r="A1573">
        <v>2035</v>
      </c>
      <c r="B1573" t="s">
        <v>33</v>
      </c>
      <c r="C1573" t="s">
        <v>0</v>
      </c>
      <c r="D1573" t="str">
        <f>VLOOKUP(C1573,mapping!$B$2:$D$18,3,0)</f>
        <v>Nuclear New</v>
      </c>
      <c r="E1573" t="s">
        <v>74</v>
      </c>
      <c r="F1573" t="s">
        <v>47</v>
      </c>
      <c r="G1573" t="s">
        <v>77</v>
      </c>
      <c r="H1573">
        <f>SUMIFS(multi_cap_new_annual_comb!F:F,multi_cap_new_annual_comb!A:A,A1573,multi_cap_new_annual_comb!B:B,B1573,multi_cap_new_annual_comb!C:C,C1573,multi_cap_new_annual_comb!E:E,"average",multi_cap_new_annual_comb!F:F,"&gt;0")*SUMIFS(mi_calc!D:D,mi_calc!A:A,VLOOKUP(C1573,mapping!$B$2:$C$18,2,0),mi_calc!B:B,F1573,mi_calc!C:C,"average")/1000</f>
        <v>0</v>
      </c>
      <c r="I1573">
        <f>SUMIFS(multi_cap_new_annual_comb!G:G,multi_cap_new_annual_comb!A:A,A1573,multi_cap_new_annual_comb!B:B,B1573,multi_cap_new_annual_comb!C:C,C1573,multi_cap_new_annual_comb!E:E,"average",multi_cap_new_annual_comb!G:G,"&gt;0")*SUMIFS(mi_calc!D:D,mi_calc!A:A,VLOOKUP(C1573,mapping!$B$2:$C$18,2,0),mi_calc!B:B,F1573,mi_calc!C:C,"average")/1000</f>
        <v>0</v>
      </c>
    </row>
    <row r="1574" spans="1:9">
      <c r="A1574">
        <v>2035</v>
      </c>
      <c r="B1574" t="s">
        <v>33</v>
      </c>
      <c r="C1574" t="s">
        <v>0</v>
      </c>
      <c r="D1574" t="str">
        <f>VLOOKUP(C1574,mapping!$B$2:$D$18,3,0)</f>
        <v>Nuclear New</v>
      </c>
      <c r="E1574" t="s">
        <v>74</v>
      </c>
      <c r="F1574" t="s">
        <v>60</v>
      </c>
      <c r="G1574" t="s">
        <v>77</v>
      </c>
      <c r="H1574">
        <f>SUMIFS(multi_cap_new_annual_comb!F:F,multi_cap_new_annual_comb!A:A,A1574,multi_cap_new_annual_comb!B:B,B1574,multi_cap_new_annual_comb!C:C,C1574,multi_cap_new_annual_comb!E:E,"average",multi_cap_new_annual_comb!F:F,"&gt;0")*SUMIFS(mi_calc!D:D,mi_calc!A:A,VLOOKUP(C1574,mapping!$B$2:$C$18,2,0),mi_calc!B:B,F1574,mi_calc!C:C,"average")/1000</f>
        <v>0</v>
      </c>
      <c r="I1574">
        <f>SUMIFS(multi_cap_new_annual_comb!G:G,multi_cap_new_annual_comb!A:A,A1574,multi_cap_new_annual_comb!B:B,B1574,multi_cap_new_annual_comb!C:C,C1574,multi_cap_new_annual_comb!E:E,"average",multi_cap_new_annual_comb!G:G,"&gt;0")*SUMIFS(mi_calc!D:D,mi_calc!A:A,VLOOKUP(C1574,mapping!$B$2:$C$18,2,0),mi_calc!B:B,F1574,mi_calc!C:C,"average")/1000</f>
        <v>0</v>
      </c>
    </row>
    <row r="1575" spans="1:9">
      <c r="A1575">
        <v>2035</v>
      </c>
      <c r="B1575" t="s">
        <v>33</v>
      </c>
      <c r="C1575" t="s">
        <v>0</v>
      </c>
      <c r="D1575" t="str">
        <f>VLOOKUP(C1575,mapping!$B$2:$D$18,3,0)</f>
        <v>Nuclear New</v>
      </c>
      <c r="E1575" t="s">
        <v>74</v>
      </c>
      <c r="F1575" t="s">
        <v>48</v>
      </c>
      <c r="G1575" t="s">
        <v>77</v>
      </c>
      <c r="H1575">
        <f>SUMIFS(multi_cap_new_annual_comb!F:F,multi_cap_new_annual_comb!A:A,A1575,multi_cap_new_annual_comb!B:B,B1575,multi_cap_new_annual_comb!C:C,C1575,multi_cap_new_annual_comb!E:E,"average",multi_cap_new_annual_comb!F:F,"&gt;0")*SUMIFS(mi_calc!D:D,mi_calc!A:A,VLOOKUP(C1575,mapping!$B$2:$C$18,2,0),mi_calc!B:B,F1575,mi_calc!C:C,"average")/1000</f>
        <v>0</v>
      </c>
      <c r="I1575">
        <f>SUMIFS(multi_cap_new_annual_comb!G:G,multi_cap_new_annual_comb!A:A,A1575,multi_cap_new_annual_comb!B:B,B1575,multi_cap_new_annual_comb!C:C,C1575,multi_cap_new_annual_comb!E:E,"average",multi_cap_new_annual_comb!G:G,"&gt;0")*SUMIFS(mi_calc!D:D,mi_calc!A:A,VLOOKUP(C1575,mapping!$B$2:$C$18,2,0),mi_calc!B:B,F1575,mi_calc!C:C,"average")/1000</f>
        <v>0</v>
      </c>
    </row>
    <row r="1576" spans="1:9">
      <c r="A1576">
        <v>2035</v>
      </c>
      <c r="B1576" t="s">
        <v>33</v>
      </c>
      <c r="C1576" t="s">
        <v>0</v>
      </c>
      <c r="D1576" t="str">
        <f>VLOOKUP(C1576,mapping!$B$2:$D$18,3,0)</f>
        <v>Nuclear New</v>
      </c>
      <c r="E1576" t="s">
        <v>74</v>
      </c>
      <c r="F1576" t="s">
        <v>62</v>
      </c>
      <c r="G1576" t="s">
        <v>77</v>
      </c>
      <c r="H1576">
        <f>SUMIFS(multi_cap_new_annual_comb!F:F,multi_cap_new_annual_comb!A:A,A1576,multi_cap_new_annual_comb!B:B,B1576,multi_cap_new_annual_comb!C:C,C1576,multi_cap_new_annual_comb!E:E,"average",multi_cap_new_annual_comb!F:F,"&gt;0")*SUMIFS(mi_calc!D:D,mi_calc!A:A,VLOOKUP(C1576,mapping!$B$2:$C$18,2,0),mi_calc!B:B,F1576,mi_calc!C:C,"average")/1000</f>
        <v>0</v>
      </c>
      <c r="I1576">
        <f>SUMIFS(multi_cap_new_annual_comb!G:G,multi_cap_new_annual_comb!A:A,A1576,multi_cap_new_annual_comb!B:B,B1576,multi_cap_new_annual_comb!C:C,C1576,multi_cap_new_annual_comb!E:E,"average",multi_cap_new_annual_comb!G:G,"&gt;0")*SUMIFS(mi_calc!D:D,mi_calc!A:A,VLOOKUP(C1576,mapping!$B$2:$C$18,2,0),mi_calc!B:B,F1576,mi_calc!C:C,"average")/1000</f>
        <v>0</v>
      </c>
    </row>
    <row r="1577" spans="1:9">
      <c r="A1577">
        <v>2035</v>
      </c>
      <c r="B1577" t="s">
        <v>33</v>
      </c>
      <c r="C1577" t="s">
        <v>0</v>
      </c>
      <c r="D1577" t="str">
        <f>VLOOKUP(C1577,mapping!$B$2:$D$18,3,0)</f>
        <v>Nuclear New</v>
      </c>
      <c r="E1577" t="s">
        <v>74</v>
      </c>
      <c r="F1577" t="s">
        <v>63</v>
      </c>
      <c r="G1577" t="s">
        <v>77</v>
      </c>
      <c r="H1577">
        <f>SUMIFS(multi_cap_new_annual_comb!F:F,multi_cap_new_annual_comb!A:A,A1577,multi_cap_new_annual_comb!B:B,B1577,multi_cap_new_annual_comb!C:C,C1577,multi_cap_new_annual_comb!E:E,"average",multi_cap_new_annual_comb!F:F,"&gt;0")*SUMIFS(mi_calc!D:D,mi_calc!A:A,VLOOKUP(C1577,mapping!$B$2:$C$18,2,0),mi_calc!B:B,F1577,mi_calc!C:C,"average")/1000</f>
        <v>0</v>
      </c>
      <c r="I1577">
        <f>SUMIFS(multi_cap_new_annual_comb!G:G,multi_cap_new_annual_comb!A:A,A1577,multi_cap_new_annual_comb!B:B,B1577,multi_cap_new_annual_comb!C:C,C1577,multi_cap_new_annual_comb!E:E,"average",multi_cap_new_annual_comb!G:G,"&gt;0")*SUMIFS(mi_calc!D:D,mi_calc!A:A,VLOOKUP(C1577,mapping!$B$2:$C$18,2,0),mi_calc!B:B,F1577,mi_calc!C:C,"average")/1000</f>
        <v>0</v>
      </c>
    </row>
    <row r="1578" spans="1:9">
      <c r="A1578">
        <v>2035</v>
      </c>
      <c r="B1578" t="s">
        <v>33</v>
      </c>
      <c r="C1578" t="s">
        <v>0</v>
      </c>
      <c r="D1578" t="str">
        <f>VLOOKUP(C1578,mapping!$B$2:$D$18,3,0)</f>
        <v>Nuclear New</v>
      </c>
      <c r="E1578" t="s">
        <v>74</v>
      </c>
      <c r="F1578" t="s">
        <v>45</v>
      </c>
      <c r="G1578" t="s">
        <v>77</v>
      </c>
      <c r="H1578">
        <f>SUMIFS(multi_cap_new_annual_comb!F:F,multi_cap_new_annual_comb!A:A,A1578,multi_cap_new_annual_comb!B:B,B1578,multi_cap_new_annual_comb!C:C,C1578,multi_cap_new_annual_comb!E:E,"average",multi_cap_new_annual_comb!F:F,"&gt;0")*SUMIFS(mi_calc!D:D,mi_calc!A:A,VLOOKUP(C1578,mapping!$B$2:$C$18,2,0),mi_calc!B:B,F1578,mi_calc!C:C,"average")/1000</f>
        <v>0</v>
      </c>
      <c r="I1578">
        <f>SUMIFS(multi_cap_new_annual_comb!G:G,multi_cap_new_annual_comb!A:A,A1578,multi_cap_new_annual_comb!B:B,B1578,multi_cap_new_annual_comb!C:C,C1578,multi_cap_new_annual_comb!E:E,"average",multi_cap_new_annual_comb!G:G,"&gt;0")*SUMIFS(mi_calc!D:D,mi_calc!A:A,VLOOKUP(C1578,mapping!$B$2:$C$18,2,0),mi_calc!B:B,F1578,mi_calc!C:C,"average")/1000</f>
        <v>0</v>
      </c>
    </row>
    <row r="1579" spans="1:9">
      <c r="A1579">
        <v>2035</v>
      </c>
      <c r="B1579" t="s">
        <v>33</v>
      </c>
      <c r="C1579" t="s">
        <v>0</v>
      </c>
      <c r="D1579" t="str">
        <f>VLOOKUP(C1579,mapping!$B$2:$D$18,3,0)</f>
        <v>Nuclear New</v>
      </c>
      <c r="E1579" t="s">
        <v>74</v>
      </c>
      <c r="F1579" t="s">
        <v>58</v>
      </c>
      <c r="G1579" t="s">
        <v>77</v>
      </c>
      <c r="H1579">
        <f>SUMIFS(multi_cap_new_annual_comb!F:F,multi_cap_new_annual_comb!A:A,A1579,multi_cap_new_annual_comb!B:B,B1579,multi_cap_new_annual_comb!C:C,C1579,multi_cap_new_annual_comb!E:E,"average",multi_cap_new_annual_comb!F:F,"&gt;0")*SUMIFS(mi_calc!D:D,mi_calc!A:A,VLOOKUP(C1579,mapping!$B$2:$C$18,2,0),mi_calc!B:B,F1579,mi_calc!C:C,"average")/1000</f>
        <v>0</v>
      </c>
      <c r="I1579">
        <f>SUMIFS(multi_cap_new_annual_comb!G:G,multi_cap_new_annual_comb!A:A,A1579,multi_cap_new_annual_comb!B:B,B1579,multi_cap_new_annual_comb!C:C,C1579,multi_cap_new_annual_comb!E:E,"average",multi_cap_new_annual_comb!G:G,"&gt;0")*SUMIFS(mi_calc!D:D,mi_calc!A:A,VLOOKUP(C1579,mapping!$B$2:$C$18,2,0),mi_calc!B:B,F1579,mi_calc!C:C,"average")/1000</f>
        <v>0</v>
      </c>
    </row>
    <row r="1580" spans="1:9">
      <c r="A1580">
        <v>2035</v>
      </c>
      <c r="B1580" t="s">
        <v>33</v>
      </c>
      <c r="C1580" t="s">
        <v>0</v>
      </c>
      <c r="D1580" t="str">
        <f>VLOOKUP(C1580,mapping!$B$2:$D$18,3,0)</f>
        <v>Nuclear New</v>
      </c>
      <c r="E1580" t="s">
        <v>74</v>
      </c>
      <c r="F1580" t="s">
        <v>53</v>
      </c>
      <c r="G1580" t="s">
        <v>77</v>
      </c>
      <c r="H1580">
        <f>SUMIFS(multi_cap_new_annual_comb!F:F,multi_cap_new_annual_comb!A:A,A1580,multi_cap_new_annual_comb!B:B,B1580,multi_cap_new_annual_comb!C:C,C1580,multi_cap_new_annual_comb!E:E,"average",multi_cap_new_annual_comb!F:F,"&gt;0")*SUMIFS(mi_calc!D:D,mi_calc!A:A,VLOOKUP(C1580,mapping!$B$2:$C$18,2,0),mi_calc!B:B,F1580,mi_calc!C:C,"average")/1000</f>
        <v>0</v>
      </c>
      <c r="I1580">
        <f>SUMIFS(multi_cap_new_annual_comb!G:G,multi_cap_new_annual_comb!A:A,A1580,multi_cap_new_annual_comb!B:B,B1580,multi_cap_new_annual_comb!C:C,C1580,multi_cap_new_annual_comb!E:E,"average",multi_cap_new_annual_comb!G:G,"&gt;0")*SUMIFS(mi_calc!D:D,mi_calc!A:A,VLOOKUP(C1580,mapping!$B$2:$C$18,2,0),mi_calc!B:B,F1580,mi_calc!C:C,"average")/1000</f>
        <v>0</v>
      </c>
    </row>
    <row r="1581" spans="1:9">
      <c r="A1581">
        <v>2035</v>
      </c>
      <c r="B1581" t="s">
        <v>33</v>
      </c>
      <c r="C1581" t="s">
        <v>0</v>
      </c>
      <c r="D1581" t="str">
        <f>VLOOKUP(C1581,mapping!$B$2:$D$18,3,0)</f>
        <v>Nuclear New</v>
      </c>
      <c r="E1581" t="s">
        <v>74</v>
      </c>
      <c r="F1581" t="s">
        <v>64</v>
      </c>
      <c r="G1581" t="s">
        <v>77</v>
      </c>
      <c r="H1581">
        <f>SUMIFS(multi_cap_new_annual_comb!F:F,multi_cap_new_annual_comb!A:A,A1581,multi_cap_new_annual_comb!B:B,B1581,multi_cap_new_annual_comb!C:C,C1581,multi_cap_new_annual_comb!E:E,"average",multi_cap_new_annual_comb!F:F,"&gt;0")*SUMIFS(mi_calc!D:D,mi_calc!A:A,VLOOKUP(C1581,mapping!$B$2:$C$18,2,0),mi_calc!B:B,F1581,mi_calc!C:C,"average")/1000</f>
        <v>0</v>
      </c>
      <c r="I1581">
        <f>SUMIFS(multi_cap_new_annual_comb!G:G,multi_cap_new_annual_comb!A:A,A1581,multi_cap_new_annual_comb!B:B,B1581,multi_cap_new_annual_comb!C:C,C1581,multi_cap_new_annual_comb!E:E,"average",multi_cap_new_annual_comb!G:G,"&gt;0")*SUMIFS(mi_calc!D:D,mi_calc!A:A,VLOOKUP(C1581,mapping!$B$2:$C$18,2,0),mi_calc!B:B,F1581,mi_calc!C:C,"average")/1000</f>
        <v>0</v>
      </c>
    </row>
    <row r="1582" spans="1:9">
      <c r="A1582">
        <v>2035</v>
      </c>
      <c r="B1582" t="s">
        <v>33</v>
      </c>
      <c r="C1582" t="s">
        <v>0</v>
      </c>
      <c r="D1582" t="str">
        <f>VLOOKUP(C1582,mapping!$B$2:$D$18,3,0)</f>
        <v>Nuclear New</v>
      </c>
      <c r="E1582" t="s">
        <v>74</v>
      </c>
      <c r="F1582" t="s">
        <v>49</v>
      </c>
      <c r="G1582" t="s">
        <v>77</v>
      </c>
      <c r="H1582">
        <f>SUMIFS(multi_cap_new_annual_comb!F:F,multi_cap_new_annual_comb!A:A,A1582,multi_cap_new_annual_comb!B:B,B1582,multi_cap_new_annual_comb!C:C,C1582,multi_cap_new_annual_comb!E:E,"average",multi_cap_new_annual_comb!F:F,"&gt;0")*SUMIFS(mi_calc!D:D,mi_calc!A:A,VLOOKUP(C1582,mapping!$B$2:$C$18,2,0),mi_calc!B:B,F1582,mi_calc!C:C,"average")/1000</f>
        <v>0</v>
      </c>
      <c r="I1582">
        <f>SUMIFS(multi_cap_new_annual_comb!G:G,multi_cap_new_annual_comb!A:A,A1582,multi_cap_new_annual_comb!B:B,B1582,multi_cap_new_annual_comb!C:C,C1582,multi_cap_new_annual_comb!E:E,"average",multi_cap_new_annual_comb!G:G,"&gt;0")*SUMIFS(mi_calc!D:D,mi_calc!A:A,VLOOKUP(C1582,mapping!$B$2:$C$18,2,0),mi_calc!B:B,F1582,mi_calc!C:C,"average")/1000</f>
        <v>0</v>
      </c>
    </row>
    <row r="1583" spans="1:9">
      <c r="A1583">
        <v>2035</v>
      </c>
      <c r="B1583" t="s">
        <v>33</v>
      </c>
      <c r="C1583" t="s">
        <v>0</v>
      </c>
      <c r="D1583" t="str">
        <f>VLOOKUP(C1583,mapping!$B$2:$D$18,3,0)</f>
        <v>Nuclear New</v>
      </c>
      <c r="E1583" t="s">
        <v>74</v>
      </c>
      <c r="F1583" t="s">
        <v>65</v>
      </c>
      <c r="G1583" t="s">
        <v>77</v>
      </c>
      <c r="H1583">
        <f>SUMIFS(multi_cap_new_annual_comb!F:F,multi_cap_new_annual_comb!A:A,A1583,multi_cap_new_annual_comb!B:B,B1583,multi_cap_new_annual_comb!C:C,C1583,multi_cap_new_annual_comb!E:E,"average",multi_cap_new_annual_comb!F:F,"&gt;0")*SUMIFS(mi_calc!D:D,mi_calc!A:A,VLOOKUP(C1583,mapping!$B$2:$C$18,2,0),mi_calc!B:B,F1583,mi_calc!C:C,"average")/1000</f>
        <v>0</v>
      </c>
      <c r="I1583">
        <f>SUMIFS(multi_cap_new_annual_comb!G:G,multi_cap_new_annual_comb!A:A,A1583,multi_cap_new_annual_comb!B:B,B1583,multi_cap_new_annual_comb!C:C,C1583,multi_cap_new_annual_comb!E:E,"average",multi_cap_new_annual_comb!G:G,"&gt;0")*SUMIFS(mi_calc!D:D,mi_calc!A:A,VLOOKUP(C1583,mapping!$B$2:$C$18,2,0),mi_calc!B:B,F1583,mi_calc!C:C,"average")/1000</f>
        <v>0</v>
      </c>
    </row>
    <row r="1584" spans="1:9">
      <c r="A1584">
        <v>2035</v>
      </c>
      <c r="B1584" t="s">
        <v>33</v>
      </c>
      <c r="C1584" t="s">
        <v>0</v>
      </c>
      <c r="D1584" t="str">
        <f>VLOOKUP(C1584,mapping!$B$2:$D$18,3,0)</f>
        <v>Nuclear New</v>
      </c>
      <c r="E1584" t="s">
        <v>74</v>
      </c>
      <c r="F1584" t="s">
        <v>68</v>
      </c>
      <c r="G1584" t="s">
        <v>77</v>
      </c>
      <c r="H1584">
        <f>SUMIFS(multi_cap_new_annual_comb!F:F,multi_cap_new_annual_comb!A:A,A1584,multi_cap_new_annual_comb!B:B,B1584,multi_cap_new_annual_comb!C:C,C1584,multi_cap_new_annual_comb!E:E,"average",multi_cap_new_annual_comb!F:F,"&gt;0")*SUMIFS(mi_calc!D:D,mi_calc!A:A,VLOOKUP(C1584,mapping!$B$2:$C$18,2,0),mi_calc!B:B,F1584,mi_calc!C:C,"average")/1000</f>
        <v>0</v>
      </c>
      <c r="I1584">
        <f>SUMIFS(multi_cap_new_annual_comb!G:G,multi_cap_new_annual_comb!A:A,A1584,multi_cap_new_annual_comb!B:B,B1584,multi_cap_new_annual_comb!C:C,C1584,multi_cap_new_annual_comb!E:E,"average",multi_cap_new_annual_comb!G:G,"&gt;0")*SUMIFS(mi_calc!D:D,mi_calc!A:A,VLOOKUP(C1584,mapping!$B$2:$C$18,2,0),mi_calc!B:B,F1584,mi_calc!C:C,"average")/1000</f>
        <v>0</v>
      </c>
    </row>
    <row r="1585" spans="1:9">
      <c r="A1585">
        <v>2035</v>
      </c>
      <c r="B1585" t="s">
        <v>33</v>
      </c>
      <c r="C1585" t="s">
        <v>0</v>
      </c>
      <c r="D1585" t="str">
        <f>VLOOKUP(C1585,mapping!$B$2:$D$18,3,0)</f>
        <v>Nuclear New</v>
      </c>
      <c r="E1585" t="s">
        <v>74</v>
      </c>
      <c r="F1585" t="s">
        <v>57</v>
      </c>
      <c r="G1585" t="s">
        <v>77</v>
      </c>
      <c r="H1585">
        <f>SUMIFS(multi_cap_new_annual_comb!F:F,multi_cap_new_annual_comb!A:A,A1585,multi_cap_new_annual_comb!B:B,B1585,multi_cap_new_annual_comb!C:C,C1585,multi_cap_new_annual_comb!E:E,"average",multi_cap_new_annual_comb!F:F,"&gt;0")*SUMIFS(mi_calc!D:D,mi_calc!A:A,VLOOKUP(C1585,mapping!$B$2:$C$18,2,0),mi_calc!B:B,F1585,mi_calc!C:C,"average")/1000</f>
        <v>0</v>
      </c>
      <c r="I1585">
        <f>SUMIFS(multi_cap_new_annual_comb!G:G,multi_cap_new_annual_comb!A:A,A1585,multi_cap_new_annual_comb!B:B,B1585,multi_cap_new_annual_comb!C:C,C1585,multi_cap_new_annual_comb!E:E,"average",multi_cap_new_annual_comb!G:G,"&gt;0")*SUMIFS(mi_calc!D:D,mi_calc!A:A,VLOOKUP(C1585,mapping!$B$2:$C$18,2,0),mi_calc!B:B,F1585,mi_calc!C:C,"average")/1000</f>
        <v>0</v>
      </c>
    </row>
    <row r="1586" spans="1:9">
      <c r="A1586">
        <v>2025</v>
      </c>
      <c r="B1586" t="s">
        <v>21</v>
      </c>
      <c r="C1586" t="s">
        <v>1</v>
      </c>
      <c r="D1586" t="str">
        <f>VLOOKUP(C1586,mapping!$B$2:$D$18,3,0)</f>
        <v>Nuclear New</v>
      </c>
      <c r="E1586" t="s">
        <v>74</v>
      </c>
      <c r="F1586" t="s">
        <v>51</v>
      </c>
      <c r="G1586" t="s">
        <v>77</v>
      </c>
      <c r="H1586">
        <f>SUMIFS(multi_cap_new_annual_comb!F:F,multi_cap_new_annual_comb!A:A,A1586,multi_cap_new_annual_comb!B:B,B1586,multi_cap_new_annual_comb!C:C,C1586,multi_cap_new_annual_comb!E:E,"average",multi_cap_new_annual_comb!F:F,"&gt;0")*SUMIFS(mi_calc!D:D,mi_calc!A:A,VLOOKUP(C1586,mapping!$B$2:$C$18,2,0),mi_calc!B:B,F1586,mi_calc!C:C,"average")/1000</f>
        <v>5.6548295417815737E-3</v>
      </c>
      <c r="I1586">
        <f>SUMIFS(multi_cap_new_annual_comb!G:G,multi_cap_new_annual_comb!A:A,A1586,multi_cap_new_annual_comb!B:B,B1586,multi_cap_new_annual_comb!C:C,C1586,multi_cap_new_annual_comb!E:E,"average",multi_cap_new_annual_comb!G:G,"&gt;0")*SUMIFS(mi_calc!D:D,mi_calc!A:A,VLOOKUP(C1586,mapping!$B$2:$C$18,2,0),mi_calc!B:B,F1586,mi_calc!C:C,"average")/1000</f>
        <v>5.6548315623437305E-3</v>
      </c>
    </row>
    <row r="1587" spans="1:9">
      <c r="A1587">
        <v>2025</v>
      </c>
      <c r="B1587" t="s">
        <v>21</v>
      </c>
      <c r="C1587" t="s">
        <v>1</v>
      </c>
      <c r="D1587" t="str">
        <f>VLOOKUP(C1587,mapping!$B$2:$D$18,3,0)</f>
        <v>Nuclear New</v>
      </c>
      <c r="E1587" t="s">
        <v>74</v>
      </c>
      <c r="F1587" t="s">
        <v>66</v>
      </c>
      <c r="G1587" t="s">
        <v>77</v>
      </c>
      <c r="H1587">
        <f>SUMIFS(multi_cap_new_annual_comb!F:F,multi_cap_new_annual_comb!A:A,A1587,multi_cap_new_annual_comb!B:B,B1587,multi_cap_new_annual_comb!C:C,C1587,multi_cap_new_annual_comb!E:E,"average",multi_cap_new_annual_comb!F:F,"&gt;0")*SUMIFS(mi_calc!D:D,mi_calc!A:A,VLOOKUP(C1587,mapping!$B$2:$C$18,2,0),mi_calc!B:B,F1587,mi_calc!C:C,"average")/1000</f>
        <v>0</v>
      </c>
      <c r="I1587">
        <f>SUMIFS(multi_cap_new_annual_comb!G:G,multi_cap_new_annual_comb!A:A,A1587,multi_cap_new_annual_comb!B:B,B1587,multi_cap_new_annual_comb!C:C,C1587,multi_cap_new_annual_comb!E:E,"average",multi_cap_new_annual_comb!G:G,"&gt;0")*SUMIFS(mi_calc!D:D,mi_calc!A:A,VLOOKUP(C1587,mapping!$B$2:$C$18,2,0),mi_calc!B:B,F1587,mi_calc!C:C,"average")/1000</f>
        <v>0</v>
      </c>
    </row>
    <row r="1588" spans="1:9">
      <c r="A1588">
        <v>2025</v>
      </c>
      <c r="B1588" t="s">
        <v>21</v>
      </c>
      <c r="C1588" t="s">
        <v>1</v>
      </c>
      <c r="D1588" t="str">
        <f>VLOOKUP(C1588,mapping!$B$2:$D$18,3,0)</f>
        <v>Nuclear New</v>
      </c>
      <c r="E1588" t="s">
        <v>74</v>
      </c>
      <c r="F1588" t="s">
        <v>54</v>
      </c>
      <c r="G1588" t="s">
        <v>77</v>
      </c>
      <c r="H1588">
        <f>SUMIFS(multi_cap_new_annual_comb!F:F,multi_cap_new_annual_comb!A:A,A1588,multi_cap_new_annual_comb!B:B,B1588,multi_cap_new_annual_comb!C:C,C1588,multi_cap_new_annual_comb!E:E,"average",multi_cap_new_annual_comb!F:F,"&gt;0")*SUMIFS(mi_calc!D:D,mi_calc!A:A,VLOOKUP(C1588,mapping!$B$2:$C$18,2,0),mi_calc!B:B,F1588,mi_calc!C:C,"average")/1000</f>
        <v>5.5572481277035424</v>
      </c>
      <c r="I1588">
        <f>SUMIFS(multi_cap_new_annual_comb!G:G,multi_cap_new_annual_comb!A:A,A1588,multi_cap_new_annual_comb!B:B,B1588,multi_cap_new_annual_comb!C:C,C1588,multi_cap_new_annual_comb!E:E,"average",multi_cap_new_annual_comb!G:G,"&gt;0")*SUMIFS(mi_calc!D:D,mi_calc!A:A,VLOOKUP(C1588,mapping!$B$2:$C$18,2,0),mi_calc!B:B,F1588,mi_calc!C:C,"average")/1000</f>
        <v>5.557250113398279</v>
      </c>
    </row>
    <row r="1589" spans="1:9">
      <c r="A1589">
        <v>2025</v>
      </c>
      <c r="B1589" t="s">
        <v>21</v>
      </c>
      <c r="C1589" t="s">
        <v>1</v>
      </c>
      <c r="D1589" t="str">
        <f>VLOOKUP(C1589,mapping!$B$2:$D$18,3,0)</f>
        <v>Nuclear New</v>
      </c>
      <c r="E1589" t="s">
        <v>74</v>
      </c>
      <c r="F1589" t="s">
        <v>46</v>
      </c>
      <c r="G1589" t="s">
        <v>77</v>
      </c>
      <c r="H1589">
        <f>SUMIFS(multi_cap_new_annual_comb!F:F,multi_cap_new_annual_comb!A:A,A1589,multi_cap_new_annual_comb!B:B,B1589,multi_cap_new_annual_comb!C:C,C1589,multi_cap_new_annual_comb!E:E,"average",multi_cap_new_annual_comb!F:F,"&gt;0")*SUMIFS(mi_calc!D:D,mi_calc!A:A,VLOOKUP(C1589,mapping!$B$2:$C$18,2,0),mi_calc!B:B,F1589,mi_calc!C:C,"average")/1000</f>
        <v>0</v>
      </c>
      <c r="I1589">
        <f>SUMIFS(multi_cap_new_annual_comb!G:G,multi_cap_new_annual_comb!A:A,A1589,multi_cap_new_annual_comb!B:B,B1589,multi_cap_new_annual_comb!C:C,C1589,multi_cap_new_annual_comb!E:E,"average",multi_cap_new_annual_comb!G:G,"&gt;0")*SUMIFS(mi_calc!D:D,mi_calc!A:A,VLOOKUP(C1589,mapping!$B$2:$C$18,2,0),mi_calc!B:B,F1589,mi_calc!C:C,"average")/1000</f>
        <v>0</v>
      </c>
    </row>
    <row r="1590" spans="1:9">
      <c r="A1590">
        <v>2025</v>
      </c>
      <c r="B1590" t="s">
        <v>21</v>
      </c>
      <c r="C1590" t="s">
        <v>1</v>
      </c>
      <c r="D1590" t="str">
        <f>VLOOKUP(C1590,mapping!$B$2:$D$18,3,0)</f>
        <v>Nuclear New</v>
      </c>
      <c r="E1590" t="s">
        <v>74</v>
      </c>
      <c r="F1590" t="s">
        <v>50</v>
      </c>
      <c r="G1590" t="s">
        <v>77</v>
      </c>
      <c r="H1590">
        <f>SUMIFS(multi_cap_new_annual_comb!F:F,multi_cap_new_annual_comb!A:A,A1590,multi_cap_new_annual_comb!B:B,B1590,multi_cap_new_annual_comb!C:C,C1590,multi_cap_new_annual_comb!E:E,"average",multi_cap_new_annual_comb!F:F,"&gt;0")*SUMIFS(mi_calc!D:D,mi_calc!A:A,VLOOKUP(C1590,mapping!$B$2:$C$18,2,0),mi_calc!B:B,F1590,mi_calc!C:C,"average")/1000</f>
        <v>0.19479756805529166</v>
      </c>
      <c r="I1590">
        <f>SUMIFS(multi_cap_new_annual_comb!G:G,multi_cap_new_annual_comb!A:A,A1590,multi_cap_new_annual_comb!B:B,B1590,multi_cap_new_annual_comb!C:C,C1590,multi_cap_new_annual_comb!E:E,"average",multi_cap_new_annual_comb!G:G,"&gt;0")*SUMIFS(mi_calc!D:D,mi_calc!A:A,VLOOKUP(C1590,mapping!$B$2:$C$18,2,0),mi_calc!B:B,F1590,mi_calc!C:C,"average")/1000</f>
        <v>0.1947976376596168</v>
      </c>
    </row>
    <row r="1591" spans="1:9">
      <c r="A1591">
        <v>2025</v>
      </c>
      <c r="B1591" t="s">
        <v>21</v>
      </c>
      <c r="C1591" t="s">
        <v>1</v>
      </c>
      <c r="D1591" t="str">
        <f>VLOOKUP(C1591,mapping!$B$2:$D$18,3,0)</f>
        <v>Nuclear New</v>
      </c>
      <c r="E1591" t="s">
        <v>74</v>
      </c>
      <c r="F1591" t="s">
        <v>61</v>
      </c>
      <c r="G1591" t="s">
        <v>77</v>
      </c>
      <c r="H1591">
        <f>SUMIFS(multi_cap_new_annual_comb!F:F,multi_cap_new_annual_comb!A:A,A1591,multi_cap_new_annual_comb!B:B,B1591,multi_cap_new_annual_comb!C:C,C1591,multi_cap_new_annual_comb!E:E,"average",multi_cap_new_annual_comb!F:F,"&gt;0")*SUMIFS(mi_calc!D:D,mi_calc!A:A,VLOOKUP(C1591,mapping!$B$2:$C$18,2,0),mi_calc!B:B,F1591,mi_calc!C:C,"average")/1000</f>
        <v>0</v>
      </c>
      <c r="I1591">
        <f>SUMIFS(multi_cap_new_annual_comb!G:G,multi_cap_new_annual_comb!A:A,A1591,multi_cap_new_annual_comb!B:B,B1591,multi_cap_new_annual_comb!C:C,C1591,multi_cap_new_annual_comb!E:E,"average",multi_cap_new_annual_comb!G:G,"&gt;0")*SUMIFS(mi_calc!D:D,mi_calc!A:A,VLOOKUP(C1591,mapping!$B$2:$C$18,2,0),mi_calc!B:B,F1591,mi_calc!C:C,"average")/1000</f>
        <v>0</v>
      </c>
    </row>
    <row r="1592" spans="1:9">
      <c r="A1592">
        <v>2025</v>
      </c>
      <c r="B1592" t="s">
        <v>21</v>
      </c>
      <c r="C1592" t="s">
        <v>1</v>
      </c>
      <c r="D1592" t="str">
        <f>VLOOKUP(C1592,mapping!$B$2:$D$18,3,0)</f>
        <v>Nuclear New</v>
      </c>
      <c r="E1592" t="s">
        <v>74</v>
      </c>
      <c r="F1592" t="s">
        <v>67</v>
      </c>
      <c r="G1592" t="s">
        <v>77</v>
      </c>
      <c r="H1592">
        <f>SUMIFS(multi_cap_new_annual_comb!F:F,multi_cap_new_annual_comb!A:A,A1592,multi_cap_new_annual_comb!B:B,B1592,multi_cap_new_annual_comb!C:C,C1592,multi_cap_new_annual_comb!E:E,"average",multi_cap_new_annual_comb!F:F,"&gt;0")*SUMIFS(mi_calc!D:D,mi_calc!A:A,VLOOKUP(C1592,mapping!$B$2:$C$18,2,0),mi_calc!B:B,F1592,mi_calc!C:C,"average")/1000</f>
        <v>0</v>
      </c>
      <c r="I1592">
        <f>SUMIFS(multi_cap_new_annual_comb!G:G,multi_cap_new_annual_comb!A:A,A1592,multi_cap_new_annual_comb!B:B,B1592,multi_cap_new_annual_comb!C:C,C1592,multi_cap_new_annual_comb!E:E,"average",multi_cap_new_annual_comb!G:G,"&gt;0")*SUMIFS(mi_calc!D:D,mi_calc!A:A,VLOOKUP(C1592,mapping!$B$2:$C$18,2,0),mi_calc!B:B,F1592,mi_calc!C:C,"average")/1000</f>
        <v>0</v>
      </c>
    </row>
    <row r="1593" spans="1:9">
      <c r="A1593">
        <v>2025</v>
      </c>
      <c r="B1593" t="s">
        <v>21</v>
      </c>
      <c r="C1593" t="s">
        <v>1</v>
      </c>
      <c r="D1593" t="str">
        <f>VLOOKUP(C1593,mapping!$B$2:$D$18,3,0)</f>
        <v>Nuclear New</v>
      </c>
      <c r="E1593" t="s">
        <v>74</v>
      </c>
      <c r="F1593" t="s">
        <v>52</v>
      </c>
      <c r="G1593" t="s">
        <v>77</v>
      </c>
      <c r="H1593">
        <f>SUMIFS(multi_cap_new_annual_comb!F:F,multi_cap_new_annual_comb!A:A,A1593,multi_cap_new_annual_comb!B:B,B1593,multi_cap_new_annual_comb!C:C,C1593,multi_cap_new_annual_comb!E:E,"average",multi_cap_new_annual_comb!F:F,"&gt;0")*SUMIFS(mi_calc!D:D,mi_calc!A:A,VLOOKUP(C1593,mapping!$B$2:$C$18,2,0),mi_calc!B:B,F1593,mi_calc!C:C,"average")/1000</f>
        <v>0</v>
      </c>
      <c r="I1593">
        <f>SUMIFS(multi_cap_new_annual_comb!G:G,multi_cap_new_annual_comb!A:A,A1593,multi_cap_new_annual_comb!B:B,B1593,multi_cap_new_annual_comb!C:C,C1593,multi_cap_new_annual_comb!E:E,"average",multi_cap_new_annual_comb!G:G,"&gt;0")*SUMIFS(mi_calc!D:D,mi_calc!A:A,VLOOKUP(C1593,mapping!$B$2:$C$18,2,0),mi_calc!B:B,F1593,mi_calc!C:C,"average")/1000</f>
        <v>0</v>
      </c>
    </row>
    <row r="1594" spans="1:9">
      <c r="A1594">
        <v>2025</v>
      </c>
      <c r="B1594" t="s">
        <v>21</v>
      </c>
      <c r="C1594" t="s">
        <v>1</v>
      </c>
      <c r="D1594" t="str">
        <f>VLOOKUP(C1594,mapping!$B$2:$D$18,3,0)</f>
        <v>Nuclear New</v>
      </c>
      <c r="E1594" t="s">
        <v>74</v>
      </c>
      <c r="F1594" t="s">
        <v>56</v>
      </c>
      <c r="G1594" t="s">
        <v>77</v>
      </c>
      <c r="H1594">
        <f>SUMIFS(multi_cap_new_annual_comb!F:F,multi_cap_new_annual_comb!A:A,A1594,multi_cap_new_annual_comb!B:B,B1594,multi_cap_new_annual_comb!C:C,C1594,multi_cap_new_annual_comb!E:E,"average",multi_cap_new_annual_comb!F:F,"&gt;0")*SUMIFS(mi_calc!D:D,mi_calc!A:A,VLOOKUP(C1594,mapping!$B$2:$C$18,2,0),mi_calc!B:B,F1594,mi_calc!C:C,"average")/1000</f>
        <v>0</v>
      </c>
      <c r="I1594">
        <f>SUMIFS(multi_cap_new_annual_comb!G:G,multi_cap_new_annual_comb!A:A,A1594,multi_cap_new_annual_comb!B:B,B1594,multi_cap_new_annual_comb!C:C,C1594,multi_cap_new_annual_comb!E:E,"average",multi_cap_new_annual_comb!G:G,"&gt;0")*SUMIFS(mi_calc!D:D,mi_calc!A:A,VLOOKUP(C1594,mapping!$B$2:$C$18,2,0),mi_calc!B:B,F1594,mi_calc!C:C,"average")/1000</f>
        <v>0</v>
      </c>
    </row>
    <row r="1595" spans="1:9">
      <c r="A1595">
        <v>2025</v>
      </c>
      <c r="B1595" t="s">
        <v>21</v>
      </c>
      <c r="C1595" t="s">
        <v>1</v>
      </c>
      <c r="D1595" t="str">
        <f>VLOOKUP(C1595,mapping!$B$2:$D$18,3,0)</f>
        <v>Nuclear New</v>
      </c>
      <c r="E1595" t="s">
        <v>74</v>
      </c>
      <c r="F1595" t="s">
        <v>59</v>
      </c>
      <c r="G1595" t="s">
        <v>77</v>
      </c>
      <c r="H1595">
        <f>SUMIFS(multi_cap_new_annual_comb!F:F,multi_cap_new_annual_comb!A:A,A1595,multi_cap_new_annual_comb!B:B,B1595,multi_cap_new_annual_comb!C:C,C1595,multi_cap_new_annual_comb!E:E,"average",multi_cap_new_annual_comb!F:F,"&gt;0")*SUMIFS(mi_calc!D:D,mi_calc!A:A,VLOOKUP(C1595,mapping!$B$2:$C$18,2,0),mi_calc!B:B,F1595,mi_calc!C:C,"average")/1000</f>
        <v>0</v>
      </c>
      <c r="I1595">
        <f>SUMIFS(multi_cap_new_annual_comb!G:G,multi_cap_new_annual_comb!A:A,A1595,multi_cap_new_annual_comb!B:B,B1595,multi_cap_new_annual_comb!C:C,C1595,multi_cap_new_annual_comb!E:E,"average",multi_cap_new_annual_comb!G:G,"&gt;0")*SUMIFS(mi_calc!D:D,mi_calc!A:A,VLOOKUP(C1595,mapping!$B$2:$C$18,2,0),mi_calc!B:B,F1595,mi_calc!C:C,"average")/1000</f>
        <v>0</v>
      </c>
    </row>
    <row r="1596" spans="1:9">
      <c r="A1596">
        <v>2025</v>
      </c>
      <c r="B1596" t="s">
        <v>21</v>
      </c>
      <c r="C1596" t="s">
        <v>1</v>
      </c>
      <c r="D1596" t="str">
        <f>VLOOKUP(C1596,mapping!$B$2:$D$18,3,0)</f>
        <v>Nuclear New</v>
      </c>
      <c r="E1596" t="s">
        <v>74</v>
      </c>
      <c r="F1596" t="s">
        <v>55</v>
      </c>
      <c r="G1596" t="s">
        <v>77</v>
      </c>
      <c r="H1596">
        <f>SUMIFS(multi_cap_new_annual_comb!F:F,multi_cap_new_annual_comb!A:A,A1596,multi_cap_new_annual_comb!B:B,B1596,multi_cap_new_annual_comb!C:C,C1596,multi_cap_new_annual_comb!E:E,"average",multi_cap_new_annual_comb!F:F,"&gt;0")*SUMIFS(mi_calc!D:D,mi_calc!A:A,VLOOKUP(C1596,mapping!$B$2:$C$18,2,0),mi_calc!B:B,F1596,mi_calc!C:C,"average")/1000</f>
        <v>5.1722840875495467E-2</v>
      </c>
      <c r="I1596">
        <f>SUMIFS(multi_cap_new_annual_comb!G:G,multi_cap_new_annual_comb!A:A,A1596,multi_cap_new_annual_comb!B:B,B1596,multi_cap_new_annual_comb!C:C,C1596,multi_cap_new_annual_comb!E:E,"average",multi_cap_new_annual_comb!G:G,"&gt;0")*SUMIFS(mi_calc!D:D,mi_calc!A:A,VLOOKUP(C1596,mapping!$B$2:$C$18,2,0),mi_calc!B:B,F1596,mi_calc!C:C,"average")/1000</f>
        <v>5.1722859356903982E-2</v>
      </c>
    </row>
    <row r="1597" spans="1:9">
      <c r="A1597">
        <v>2025</v>
      </c>
      <c r="B1597" t="s">
        <v>21</v>
      </c>
      <c r="C1597" t="s">
        <v>1</v>
      </c>
      <c r="D1597" t="str">
        <f>VLOOKUP(C1597,mapping!$B$2:$D$18,3,0)</f>
        <v>Nuclear New</v>
      </c>
      <c r="E1597" t="s">
        <v>74</v>
      </c>
      <c r="F1597" t="s">
        <v>47</v>
      </c>
      <c r="G1597" t="s">
        <v>77</v>
      </c>
      <c r="H1597">
        <f>SUMIFS(multi_cap_new_annual_comb!F:F,multi_cap_new_annual_comb!A:A,A1597,multi_cap_new_annual_comb!B:B,B1597,multi_cap_new_annual_comb!C:C,C1597,multi_cap_new_annual_comb!E:E,"average",multi_cap_new_annual_comb!F:F,"&gt;0")*SUMIFS(mi_calc!D:D,mi_calc!A:A,VLOOKUP(C1597,mapping!$B$2:$C$18,2,0),mi_calc!B:B,F1597,mi_calc!C:C,"average")/1000</f>
        <v>0</v>
      </c>
      <c r="I1597">
        <f>SUMIFS(multi_cap_new_annual_comb!G:G,multi_cap_new_annual_comb!A:A,A1597,multi_cap_new_annual_comb!B:B,B1597,multi_cap_new_annual_comb!C:C,C1597,multi_cap_new_annual_comb!E:E,"average",multi_cap_new_annual_comb!G:G,"&gt;0")*SUMIFS(mi_calc!D:D,mi_calc!A:A,VLOOKUP(C1597,mapping!$B$2:$C$18,2,0),mi_calc!B:B,F1597,mi_calc!C:C,"average")/1000</f>
        <v>0</v>
      </c>
    </row>
    <row r="1598" spans="1:9">
      <c r="A1598">
        <v>2025</v>
      </c>
      <c r="B1598" t="s">
        <v>21</v>
      </c>
      <c r="C1598" t="s">
        <v>1</v>
      </c>
      <c r="D1598" t="str">
        <f>VLOOKUP(C1598,mapping!$B$2:$D$18,3,0)</f>
        <v>Nuclear New</v>
      </c>
      <c r="E1598" t="s">
        <v>74</v>
      </c>
      <c r="F1598" t="s">
        <v>60</v>
      </c>
      <c r="G1598" t="s">
        <v>77</v>
      </c>
      <c r="H1598">
        <f>SUMIFS(multi_cap_new_annual_comb!F:F,multi_cap_new_annual_comb!A:A,A1598,multi_cap_new_annual_comb!B:B,B1598,multi_cap_new_annual_comb!C:C,C1598,multi_cap_new_annual_comb!E:E,"average",multi_cap_new_annual_comb!F:F,"&gt;0")*SUMIFS(mi_calc!D:D,mi_calc!A:A,VLOOKUP(C1598,mapping!$B$2:$C$18,2,0),mi_calc!B:B,F1598,mi_calc!C:C,"average")/1000</f>
        <v>0</v>
      </c>
      <c r="I1598">
        <f>SUMIFS(multi_cap_new_annual_comb!G:G,multi_cap_new_annual_comb!A:A,A1598,multi_cap_new_annual_comb!B:B,B1598,multi_cap_new_annual_comb!C:C,C1598,multi_cap_new_annual_comb!E:E,"average",multi_cap_new_annual_comb!G:G,"&gt;0")*SUMIFS(mi_calc!D:D,mi_calc!A:A,VLOOKUP(C1598,mapping!$B$2:$C$18,2,0),mi_calc!B:B,F1598,mi_calc!C:C,"average")/1000</f>
        <v>0</v>
      </c>
    </row>
    <row r="1599" spans="1:9">
      <c r="A1599">
        <v>2025</v>
      </c>
      <c r="B1599" t="s">
        <v>21</v>
      </c>
      <c r="C1599" t="s">
        <v>1</v>
      </c>
      <c r="D1599" t="str">
        <f>VLOOKUP(C1599,mapping!$B$2:$D$18,3,0)</f>
        <v>Nuclear New</v>
      </c>
      <c r="E1599" t="s">
        <v>74</v>
      </c>
      <c r="F1599" t="s">
        <v>48</v>
      </c>
      <c r="G1599" t="s">
        <v>77</v>
      </c>
      <c r="H1599">
        <f>SUMIFS(multi_cap_new_annual_comb!F:F,multi_cap_new_annual_comb!A:A,A1599,multi_cap_new_annual_comb!B:B,B1599,multi_cap_new_annual_comb!C:C,C1599,multi_cap_new_annual_comb!E:E,"average",multi_cap_new_annual_comb!F:F,"&gt;0")*SUMIFS(mi_calc!D:D,mi_calc!A:A,VLOOKUP(C1599,mapping!$B$2:$C$18,2,0),mi_calc!B:B,F1599,mi_calc!C:C,"average")/1000</f>
        <v>3.037020452572824E-2</v>
      </c>
      <c r="I1599">
        <f>SUMIFS(multi_cap_new_annual_comb!G:G,multi_cap_new_annual_comb!A:A,A1599,multi_cap_new_annual_comb!B:B,B1599,multi_cap_new_annual_comb!C:C,C1599,multi_cap_new_annual_comb!E:E,"average",multi_cap_new_annual_comb!G:G,"&gt;0")*SUMIFS(mi_calc!D:D,mi_calc!A:A,VLOOKUP(C1599,mapping!$B$2:$C$18,2,0),mi_calc!B:B,F1599,mi_calc!C:C,"average")/1000</f>
        <v>3.0370215377494059E-2</v>
      </c>
    </row>
    <row r="1600" spans="1:9">
      <c r="A1600">
        <v>2025</v>
      </c>
      <c r="B1600" t="s">
        <v>21</v>
      </c>
      <c r="C1600" t="s">
        <v>1</v>
      </c>
      <c r="D1600" t="str">
        <f>VLOOKUP(C1600,mapping!$B$2:$D$18,3,0)</f>
        <v>Nuclear New</v>
      </c>
      <c r="E1600" t="s">
        <v>74</v>
      </c>
      <c r="F1600" t="s">
        <v>62</v>
      </c>
      <c r="G1600" t="s">
        <v>77</v>
      </c>
      <c r="H1600">
        <f>SUMIFS(multi_cap_new_annual_comb!F:F,multi_cap_new_annual_comb!A:A,A1600,multi_cap_new_annual_comb!B:B,B1600,multi_cap_new_annual_comb!C:C,C1600,multi_cap_new_annual_comb!E:E,"average",multi_cap_new_annual_comb!F:F,"&gt;0")*SUMIFS(mi_calc!D:D,mi_calc!A:A,VLOOKUP(C1600,mapping!$B$2:$C$18,2,0),mi_calc!B:B,F1600,mi_calc!C:C,"average")/1000</f>
        <v>0</v>
      </c>
      <c r="I1600">
        <f>SUMIFS(multi_cap_new_annual_comb!G:G,multi_cap_new_annual_comb!A:A,A1600,multi_cap_new_annual_comb!B:B,B1600,multi_cap_new_annual_comb!C:C,C1600,multi_cap_new_annual_comb!E:E,"average",multi_cap_new_annual_comb!G:G,"&gt;0")*SUMIFS(mi_calc!D:D,mi_calc!A:A,VLOOKUP(C1600,mapping!$B$2:$C$18,2,0),mi_calc!B:B,F1600,mi_calc!C:C,"average")/1000</f>
        <v>0</v>
      </c>
    </row>
    <row r="1601" spans="1:9">
      <c r="A1601">
        <v>2025</v>
      </c>
      <c r="B1601" t="s">
        <v>21</v>
      </c>
      <c r="C1601" t="s">
        <v>1</v>
      </c>
      <c r="D1601" t="str">
        <f>VLOOKUP(C1601,mapping!$B$2:$D$18,3,0)</f>
        <v>Nuclear New</v>
      </c>
      <c r="E1601" t="s">
        <v>74</v>
      </c>
      <c r="F1601" t="s">
        <v>63</v>
      </c>
      <c r="G1601" t="s">
        <v>77</v>
      </c>
      <c r="H1601">
        <f>SUMIFS(multi_cap_new_annual_comb!F:F,multi_cap_new_annual_comb!A:A,A1601,multi_cap_new_annual_comb!B:B,B1601,multi_cap_new_annual_comb!C:C,C1601,multi_cap_new_annual_comb!E:E,"average",multi_cap_new_annual_comb!F:F,"&gt;0")*SUMIFS(mi_calc!D:D,mi_calc!A:A,VLOOKUP(C1601,mapping!$B$2:$C$18,2,0),mi_calc!B:B,F1601,mi_calc!C:C,"average")/1000</f>
        <v>0</v>
      </c>
      <c r="I1601">
        <f>SUMIFS(multi_cap_new_annual_comb!G:G,multi_cap_new_annual_comb!A:A,A1601,multi_cap_new_annual_comb!B:B,B1601,multi_cap_new_annual_comb!C:C,C1601,multi_cap_new_annual_comb!E:E,"average",multi_cap_new_annual_comb!G:G,"&gt;0")*SUMIFS(mi_calc!D:D,mi_calc!A:A,VLOOKUP(C1601,mapping!$B$2:$C$18,2,0),mi_calc!B:B,F1601,mi_calc!C:C,"average")/1000</f>
        <v>0</v>
      </c>
    </row>
    <row r="1602" spans="1:9">
      <c r="A1602">
        <v>2025</v>
      </c>
      <c r="B1602" t="s">
        <v>21</v>
      </c>
      <c r="C1602" t="s">
        <v>1</v>
      </c>
      <c r="D1602" t="str">
        <f>VLOOKUP(C1602,mapping!$B$2:$D$18,3,0)</f>
        <v>Nuclear New</v>
      </c>
      <c r="E1602" t="s">
        <v>74</v>
      </c>
      <c r="F1602" t="s">
        <v>45</v>
      </c>
      <c r="G1602" t="s">
        <v>77</v>
      </c>
      <c r="H1602">
        <f>SUMIFS(multi_cap_new_annual_comb!F:F,multi_cap_new_annual_comb!A:A,A1602,multi_cap_new_annual_comb!B:B,B1602,multi_cap_new_annual_comb!C:C,C1602,multi_cap_new_annual_comb!E:E,"average",multi_cap_new_annual_comb!F:F,"&gt;0")*SUMIFS(mi_calc!D:D,mi_calc!A:A,VLOOKUP(C1602,mapping!$B$2:$C$18,2,0),mi_calc!B:B,F1602,mi_calc!C:C,"average")/1000</f>
        <v>0</v>
      </c>
      <c r="I1602">
        <f>SUMIFS(multi_cap_new_annual_comb!G:G,multi_cap_new_annual_comb!A:A,A1602,multi_cap_new_annual_comb!B:B,B1602,multi_cap_new_annual_comb!C:C,C1602,multi_cap_new_annual_comb!E:E,"average",multi_cap_new_annual_comb!G:G,"&gt;0")*SUMIFS(mi_calc!D:D,mi_calc!A:A,VLOOKUP(C1602,mapping!$B$2:$C$18,2,0),mi_calc!B:B,F1602,mi_calc!C:C,"average")/1000</f>
        <v>0</v>
      </c>
    </row>
    <row r="1603" spans="1:9">
      <c r="A1603">
        <v>2025</v>
      </c>
      <c r="B1603" t="s">
        <v>21</v>
      </c>
      <c r="C1603" t="s">
        <v>1</v>
      </c>
      <c r="D1603" t="str">
        <f>VLOOKUP(C1603,mapping!$B$2:$D$18,3,0)</f>
        <v>Nuclear New</v>
      </c>
      <c r="E1603" t="s">
        <v>74</v>
      </c>
      <c r="F1603" t="s">
        <v>58</v>
      </c>
      <c r="G1603" t="s">
        <v>77</v>
      </c>
      <c r="H1603">
        <f>SUMIFS(multi_cap_new_annual_comb!F:F,multi_cap_new_annual_comb!A:A,A1603,multi_cap_new_annual_comb!B:B,B1603,multi_cap_new_annual_comb!C:C,C1603,multi_cap_new_annual_comb!E:E,"average",multi_cap_new_annual_comb!F:F,"&gt;0")*SUMIFS(mi_calc!D:D,mi_calc!A:A,VLOOKUP(C1603,mapping!$B$2:$C$18,2,0),mi_calc!B:B,F1603,mi_calc!C:C,"average")/1000</f>
        <v>1.5079545444750863E-4</v>
      </c>
      <c r="I1603">
        <f>SUMIFS(multi_cap_new_annual_comb!G:G,multi_cap_new_annual_comb!A:A,A1603,multi_cap_new_annual_comb!B:B,B1603,multi_cap_new_annual_comb!C:C,C1603,multi_cap_new_annual_comb!E:E,"average",multi_cap_new_annual_comb!G:G,"&gt;0")*SUMIFS(mi_calc!D:D,mi_calc!A:A,VLOOKUP(C1603,mapping!$B$2:$C$18,2,0),mi_calc!B:B,F1603,mi_calc!C:C,"average")/1000</f>
        <v>1.5079550832916612E-4</v>
      </c>
    </row>
    <row r="1604" spans="1:9">
      <c r="A1604">
        <v>2025</v>
      </c>
      <c r="B1604" t="s">
        <v>21</v>
      </c>
      <c r="C1604" t="s">
        <v>1</v>
      </c>
      <c r="D1604" t="str">
        <f>VLOOKUP(C1604,mapping!$B$2:$D$18,3,0)</f>
        <v>Nuclear New</v>
      </c>
      <c r="E1604" t="s">
        <v>74</v>
      </c>
      <c r="F1604" t="s">
        <v>53</v>
      </c>
      <c r="G1604" t="s">
        <v>77</v>
      </c>
      <c r="H1604">
        <f>SUMIFS(multi_cap_new_annual_comb!F:F,multi_cap_new_annual_comb!A:A,A1604,multi_cap_new_annual_comb!B:B,B1604,multi_cap_new_annual_comb!C:C,C1604,multi_cap_new_annual_comb!E:E,"average",multi_cap_new_annual_comb!F:F,"&gt;0")*SUMIFS(mi_calc!D:D,mi_calc!A:A,VLOOKUP(C1604,mapping!$B$2:$C$18,2,0),mi_calc!B:B,F1604,mi_calc!C:C,"average")/1000</f>
        <v>4.8229915498976341</v>
      </c>
      <c r="I1604">
        <f>SUMIFS(multi_cap_new_annual_comb!G:G,multi_cap_new_annual_comb!A:A,A1604,multi_cap_new_annual_comb!B:B,B1604,multi_cap_new_annual_comb!C:C,C1604,multi_cap_new_annual_comb!E:E,"average",multi_cap_new_annual_comb!G:G,"&gt;0")*SUMIFS(mi_calc!D:D,mi_calc!A:A,VLOOKUP(C1604,mapping!$B$2:$C$18,2,0),mi_calc!B:B,F1604,mi_calc!C:C,"average")/1000</f>
        <v>4.8229932732306073</v>
      </c>
    </row>
    <row r="1605" spans="1:9">
      <c r="A1605">
        <v>2025</v>
      </c>
      <c r="B1605" t="s">
        <v>21</v>
      </c>
      <c r="C1605" t="s">
        <v>1</v>
      </c>
      <c r="D1605" t="str">
        <f>VLOOKUP(C1605,mapping!$B$2:$D$18,3,0)</f>
        <v>Nuclear New</v>
      </c>
      <c r="E1605" t="s">
        <v>74</v>
      </c>
      <c r="F1605" t="s">
        <v>64</v>
      </c>
      <c r="G1605" t="s">
        <v>77</v>
      </c>
      <c r="H1605">
        <f>SUMIFS(multi_cap_new_annual_comb!F:F,multi_cap_new_annual_comb!A:A,A1605,multi_cap_new_annual_comb!B:B,B1605,multi_cap_new_annual_comb!C:C,C1605,multi_cap_new_annual_comb!E:E,"average",multi_cap_new_annual_comb!F:F,"&gt;0")*SUMIFS(mi_calc!D:D,mi_calc!A:A,VLOOKUP(C1605,mapping!$B$2:$C$18,2,0),mi_calc!B:B,F1605,mi_calc!C:C,"average")/1000</f>
        <v>0</v>
      </c>
      <c r="I1605">
        <f>SUMIFS(multi_cap_new_annual_comb!G:G,multi_cap_new_annual_comb!A:A,A1605,multi_cap_new_annual_comb!B:B,B1605,multi_cap_new_annual_comb!C:C,C1605,multi_cap_new_annual_comb!E:E,"average",multi_cap_new_annual_comb!G:G,"&gt;0")*SUMIFS(mi_calc!D:D,mi_calc!A:A,VLOOKUP(C1605,mapping!$B$2:$C$18,2,0),mi_calc!B:B,F1605,mi_calc!C:C,"average")/1000</f>
        <v>0</v>
      </c>
    </row>
    <row r="1606" spans="1:9">
      <c r="A1606">
        <v>2025</v>
      </c>
      <c r="B1606" t="s">
        <v>21</v>
      </c>
      <c r="C1606" t="s">
        <v>1</v>
      </c>
      <c r="D1606" t="str">
        <f>VLOOKUP(C1606,mapping!$B$2:$D$18,3,0)</f>
        <v>Nuclear New</v>
      </c>
      <c r="E1606" t="s">
        <v>74</v>
      </c>
      <c r="F1606" t="s">
        <v>49</v>
      </c>
      <c r="G1606" t="s">
        <v>77</v>
      </c>
      <c r="H1606">
        <f>SUMIFS(multi_cap_new_annual_comb!F:F,multi_cap_new_annual_comb!A:A,A1606,multi_cap_new_annual_comb!B:B,B1606,multi_cap_new_annual_comb!C:C,C1606,multi_cap_new_annual_comb!E:E,"average",multi_cap_new_annual_comb!F:F,"&gt;0")*SUMIFS(mi_calc!D:D,mi_calc!A:A,VLOOKUP(C1606,mapping!$B$2:$C$18,2,0),mi_calc!B:B,F1606,mi_calc!C:C,"average")/1000</f>
        <v>0</v>
      </c>
      <c r="I1606">
        <f>SUMIFS(multi_cap_new_annual_comb!G:G,multi_cap_new_annual_comb!A:A,A1606,multi_cap_new_annual_comb!B:B,B1606,multi_cap_new_annual_comb!C:C,C1606,multi_cap_new_annual_comb!E:E,"average",multi_cap_new_annual_comb!G:G,"&gt;0")*SUMIFS(mi_calc!D:D,mi_calc!A:A,VLOOKUP(C1606,mapping!$B$2:$C$18,2,0),mi_calc!B:B,F1606,mi_calc!C:C,"average")/1000</f>
        <v>0</v>
      </c>
    </row>
    <row r="1607" spans="1:9">
      <c r="A1607">
        <v>2025</v>
      </c>
      <c r="B1607" t="s">
        <v>21</v>
      </c>
      <c r="C1607" t="s">
        <v>1</v>
      </c>
      <c r="D1607" t="str">
        <f>VLOOKUP(C1607,mapping!$B$2:$D$18,3,0)</f>
        <v>Nuclear New</v>
      </c>
      <c r="E1607" t="s">
        <v>74</v>
      </c>
      <c r="F1607" t="s">
        <v>65</v>
      </c>
      <c r="G1607" t="s">
        <v>77</v>
      </c>
      <c r="H1607">
        <f>SUMIFS(multi_cap_new_annual_comb!F:F,multi_cap_new_annual_comb!A:A,A1607,multi_cap_new_annual_comb!B:B,B1607,multi_cap_new_annual_comb!C:C,C1607,multi_cap_new_annual_comb!E:E,"average",multi_cap_new_annual_comb!F:F,"&gt;0")*SUMIFS(mi_calc!D:D,mi_calc!A:A,VLOOKUP(C1607,mapping!$B$2:$C$18,2,0),mi_calc!B:B,F1607,mi_calc!C:C,"average")/1000</f>
        <v>0</v>
      </c>
      <c r="I1607">
        <f>SUMIFS(multi_cap_new_annual_comb!G:G,multi_cap_new_annual_comb!A:A,A1607,multi_cap_new_annual_comb!B:B,B1607,multi_cap_new_annual_comb!C:C,C1607,multi_cap_new_annual_comb!E:E,"average",multi_cap_new_annual_comb!G:G,"&gt;0")*SUMIFS(mi_calc!D:D,mi_calc!A:A,VLOOKUP(C1607,mapping!$B$2:$C$18,2,0),mi_calc!B:B,F1607,mi_calc!C:C,"average")/1000</f>
        <v>0</v>
      </c>
    </row>
    <row r="1608" spans="1:9">
      <c r="A1608">
        <v>2025</v>
      </c>
      <c r="B1608" t="s">
        <v>21</v>
      </c>
      <c r="C1608" t="s">
        <v>1</v>
      </c>
      <c r="D1608" t="str">
        <f>VLOOKUP(C1608,mapping!$B$2:$D$18,3,0)</f>
        <v>Nuclear New</v>
      </c>
      <c r="E1608" t="s">
        <v>74</v>
      </c>
      <c r="F1608" t="s">
        <v>68</v>
      </c>
      <c r="G1608" t="s">
        <v>77</v>
      </c>
      <c r="H1608">
        <f>SUMIFS(multi_cap_new_annual_comb!F:F,multi_cap_new_annual_comb!A:A,A1608,multi_cap_new_annual_comb!B:B,B1608,multi_cap_new_annual_comb!C:C,C1608,multi_cap_new_annual_comb!E:E,"average",multi_cap_new_annual_comb!F:F,"&gt;0")*SUMIFS(mi_calc!D:D,mi_calc!A:A,VLOOKUP(C1608,mapping!$B$2:$C$18,2,0),mi_calc!B:B,F1608,mi_calc!C:C,"average")/1000</f>
        <v>0</v>
      </c>
      <c r="I1608">
        <f>SUMIFS(multi_cap_new_annual_comb!G:G,multi_cap_new_annual_comb!A:A,A1608,multi_cap_new_annual_comb!B:B,B1608,multi_cap_new_annual_comb!C:C,C1608,multi_cap_new_annual_comb!E:E,"average",multi_cap_new_annual_comb!G:G,"&gt;0")*SUMIFS(mi_calc!D:D,mi_calc!A:A,VLOOKUP(C1608,mapping!$B$2:$C$18,2,0),mi_calc!B:B,F1608,mi_calc!C:C,"average")/1000</f>
        <v>0</v>
      </c>
    </row>
    <row r="1609" spans="1:9">
      <c r="A1609">
        <v>2025</v>
      </c>
      <c r="B1609" t="s">
        <v>21</v>
      </c>
      <c r="C1609" t="s">
        <v>1</v>
      </c>
      <c r="D1609" t="str">
        <f>VLOOKUP(C1609,mapping!$B$2:$D$18,3,0)</f>
        <v>Nuclear New</v>
      </c>
      <c r="E1609" t="s">
        <v>74</v>
      </c>
      <c r="F1609" t="s">
        <v>57</v>
      </c>
      <c r="G1609" t="s">
        <v>77</v>
      </c>
      <c r="H1609">
        <f>SUMIFS(multi_cap_new_annual_comb!F:F,multi_cap_new_annual_comb!A:A,A1609,multi_cap_new_annual_comb!B:B,B1609,multi_cap_new_annual_comb!C:C,C1609,multi_cap_new_annual_comb!E:E,"average",multi_cap_new_annual_comb!F:F,"&gt;0")*SUMIFS(mi_calc!D:D,mi_calc!A:A,VLOOKUP(C1609,mapping!$B$2:$C$18,2,0),mi_calc!B:B,F1609,mi_calc!C:C,"average")/1000</f>
        <v>0</v>
      </c>
      <c r="I1609">
        <f>SUMIFS(multi_cap_new_annual_comb!G:G,multi_cap_new_annual_comb!A:A,A1609,multi_cap_new_annual_comb!B:B,B1609,multi_cap_new_annual_comb!C:C,C1609,multi_cap_new_annual_comb!E:E,"average",multi_cap_new_annual_comb!G:G,"&gt;0")*SUMIFS(mi_calc!D:D,mi_calc!A:A,VLOOKUP(C1609,mapping!$B$2:$C$18,2,0),mi_calc!B:B,F1609,mi_calc!C:C,"average")/1000</f>
        <v>0</v>
      </c>
    </row>
    <row r="1610" spans="1:9">
      <c r="A1610">
        <v>2025</v>
      </c>
      <c r="B1610" t="s">
        <v>33</v>
      </c>
      <c r="C1610" t="s">
        <v>1</v>
      </c>
      <c r="D1610" t="str">
        <f>VLOOKUP(C1610,mapping!$B$2:$D$18,3,0)</f>
        <v>Nuclear New</v>
      </c>
      <c r="E1610" t="s">
        <v>74</v>
      </c>
      <c r="F1610" t="s">
        <v>51</v>
      </c>
      <c r="G1610" t="s">
        <v>77</v>
      </c>
      <c r="H1610">
        <f>SUMIFS(multi_cap_new_annual_comb!F:F,multi_cap_new_annual_comb!A:A,A1610,multi_cap_new_annual_comb!B:B,B1610,multi_cap_new_annual_comb!C:C,C1610,multi_cap_new_annual_comb!E:E,"average",multi_cap_new_annual_comb!F:F,"&gt;0")*SUMIFS(mi_calc!D:D,mi_calc!A:A,VLOOKUP(C1610,mapping!$B$2:$C$18,2,0),mi_calc!B:B,F1610,mi_calc!C:C,"average")/1000</f>
        <v>5.6548295439427443E-3</v>
      </c>
      <c r="I1610">
        <f>SUMIFS(multi_cap_new_annual_comb!G:G,multi_cap_new_annual_comb!A:A,A1610,multi_cap_new_annual_comb!B:B,B1610,multi_cap_new_annual_comb!C:C,C1610,multi_cap_new_annual_comb!E:E,"average",multi_cap_new_annual_comb!G:G,"&gt;0")*SUMIFS(mi_calc!D:D,mi_calc!A:A,VLOOKUP(C1610,mapping!$B$2:$C$18,2,0),mi_calc!B:B,F1610,mi_calc!C:C,"average")/1000</f>
        <v>6.3027869827800729E-3</v>
      </c>
    </row>
    <row r="1611" spans="1:9">
      <c r="A1611">
        <v>2025</v>
      </c>
      <c r="B1611" t="s">
        <v>33</v>
      </c>
      <c r="C1611" t="s">
        <v>1</v>
      </c>
      <c r="D1611" t="str">
        <f>VLOOKUP(C1611,mapping!$B$2:$D$18,3,0)</f>
        <v>Nuclear New</v>
      </c>
      <c r="E1611" t="s">
        <v>74</v>
      </c>
      <c r="F1611" t="s">
        <v>66</v>
      </c>
      <c r="G1611" t="s">
        <v>77</v>
      </c>
      <c r="H1611">
        <f>SUMIFS(multi_cap_new_annual_comb!F:F,multi_cap_new_annual_comb!A:A,A1611,multi_cap_new_annual_comb!B:B,B1611,multi_cap_new_annual_comb!C:C,C1611,multi_cap_new_annual_comb!E:E,"average",multi_cap_new_annual_comb!F:F,"&gt;0")*SUMIFS(mi_calc!D:D,mi_calc!A:A,VLOOKUP(C1611,mapping!$B$2:$C$18,2,0),mi_calc!B:B,F1611,mi_calc!C:C,"average")/1000</f>
        <v>0</v>
      </c>
      <c r="I1611">
        <f>SUMIFS(multi_cap_new_annual_comb!G:G,multi_cap_new_annual_comb!A:A,A1611,multi_cap_new_annual_comb!B:B,B1611,multi_cap_new_annual_comb!C:C,C1611,multi_cap_new_annual_comb!E:E,"average",multi_cap_new_annual_comb!G:G,"&gt;0")*SUMIFS(mi_calc!D:D,mi_calc!A:A,VLOOKUP(C1611,mapping!$B$2:$C$18,2,0),mi_calc!B:B,F1611,mi_calc!C:C,"average")/1000</f>
        <v>0</v>
      </c>
    </row>
    <row r="1612" spans="1:9">
      <c r="A1612">
        <v>2025</v>
      </c>
      <c r="B1612" t="s">
        <v>33</v>
      </c>
      <c r="C1612" t="s">
        <v>1</v>
      </c>
      <c r="D1612" t="str">
        <f>VLOOKUP(C1612,mapping!$B$2:$D$18,3,0)</f>
        <v>Nuclear New</v>
      </c>
      <c r="E1612" t="s">
        <v>74</v>
      </c>
      <c r="F1612" t="s">
        <v>54</v>
      </c>
      <c r="G1612" t="s">
        <v>77</v>
      </c>
      <c r="H1612">
        <f>SUMIFS(multi_cap_new_annual_comb!F:F,multi_cap_new_annual_comb!A:A,A1612,multi_cap_new_annual_comb!B:B,B1612,multi_cap_new_annual_comb!C:C,C1612,multi_cap_new_annual_comb!E:E,"average",multi_cap_new_annual_comb!F:F,"&gt;0")*SUMIFS(mi_calc!D:D,mi_calc!A:A,VLOOKUP(C1612,mapping!$B$2:$C$18,2,0),mi_calc!B:B,F1612,mi_calc!C:C,"average")/1000</f>
        <v>5.5572481298274177</v>
      </c>
      <c r="I1612">
        <f>SUMIFS(multi_cap_new_annual_comb!G:G,multi_cap_new_annual_comb!A:A,A1612,multi_cap_new_annual_comb!B:B,B1612,multi_cap_new_annual_comb!C:C,C1612,multi_cap_new_annual_comb!E:E,"average",multi_cap_new_annual_comb!G:G,"&gt;0")*SUMIFS(mi_calc!D:D,mi_calc!A:A,VLOOKUP(C1612,mapping!$B$2:$C$18,2,0),mi_calc!B:B,F1612,mi_calc!C:C,"average")/1000</f>
        <v>6.1940242231127804</v>
      </c>
    </row>
    <row r="1613" spans="1:9">
      <c r="A1613">
        <v>2025</v>
      </c>
      <c r="B1613" t="s">
        <v>33</v>
      </c>
      <c r="C1613" t="s">
        <v>1</v>
      </c>
      <c r="D1613" t="str">
        <f>VLOOKUP(C1613,mapping!$B$2:$D$18,3,0)</f>
        <v>Nuclear New</v>
      </c>
      <c r="E1613" t="s">
        <v>74</v>
      </c>
      <c r="F1613" t="s">
        <v>46</v>
      </c>
      <c r="G1613" t="s">
        <v>77</v>
      </c>
      <c r="H1613">
        <f>SUMIFS(multi_cap_new_annual_comb!F:F,multi_cap_new_annual_comb!A:A,A1613,multi_cap_new_annual_comb!B:B,B1613,multi_cap_new_annual_comb!C:C,C1613,multi_cap_new_annual_comb!E:E,"average",multi_cap_new_annual_comb!F:F,"&gt;0")*SUMIFS(mi_calc!D:D,mi_calc!A:A,VLOOKUP(C1613,mapping!$B$2:$C$18,2,0),mi_calc!B:B,F1613,mi_calc!C:C,"average")/1000</f>
        <v>0</v>
      </c>
      <c r="I1613">
        <f>SUMIFS(multi_cap_new_annual_comb!G:G,multi_cap_new_annual_comb!A:A,A1613,multi_cap_new_annual_comb!B:B,B1613,multi_cap_new_annual_comb!C:C,C1613,multi_cap_new_annual_comb!E:E,"average",multi_cap_new_annual_comb!G:G,"&gt;0")*SUMIFS(mi_calc!D:D,mi_calc!A:A,VLOOKUP(C1613,mapping!$B$2:$C$18,2,0),mi_calc!B:B,F1613,mi_calc!C:C,"average")/1000</f>
        <v>0</v>
      </c>
    </row>
    <row r="1614" spans="1:9">
      <c r="A1614">
        <v>2025</v>
      </c>
      <c r="B1614" t="s">
        <v>33</v>
      </c>
      <c r="C1614" t="s">
        <v>1</v>
      </c>
      <c r="D1614" t="str">
        <f>VLOOKUP(C1614,mapping!$B$2:$D$18,3,0)</f>
        <v>Nuclear New</v>
      </c>
      <c r="E1614" t="s">
        <v>74</v>
      </c>
      <c r="F1614" t="s">
        <v>50</v>
      </c>
      <c r="G1614" t="s">
        <v>77</v>
      </c>
      <c r="H1614">
        <f>SUMIFS(multi_cap_new_annual_comb!F:F,multi_cap_new_annual_comb!A:A,A1614,multi_cap_new_annual_comb!B:B,B1614,multi_cap_new_annual_comb!C:C,C1614,multi_cap_new_annual_comb!E:E,"average",multi_cap_new_annual_comb!F:F,"&gt;0")*SUMIFS(mi_calc!D:D,mi_calc!A:A,VLOOKUP(C1614,mapping!$B$2:$C$18,2,0),mi_calc!B:B,F1614,mi_calc!C:C,"average")/1000</f>
        <v>0.19479756812973964</v>
      </c>
      <c r="I1614">
        <f>SUMIFS(multi_cap_new_annual_comb!G:G,multi_cap_new_annual_comb!A:A,A1614,multi_cap_new_annual_comb!B:B,B1614,multi_cap_new_annual_comb!C:C,C1614,multi_cap_new_annual_comb!E:E,"average",multi_cap_new_annual_comb!G:G,"&gt;0")*SUMIFS(mi_calc!D:D,mi_calc!A:A,VLOOKUP(C1614,mapping!$B$2:$C$18,2,0),mi_calc!B:B,F1614,mi_calc!C:C,"average")/1000</f>
        <v>0.21711840598280793</v>
      </c>
    </row>
    <row r="1615" spans="1:9">
      <c r="A1615">
        <v>2025</v>
      </c>
      <c r="B1615" t="s">
        <v>33</v>
      </c>
      <c r="C1615" t="s">
        <v>1</v>
      </c>
      <c r="D1615" t="str">
        <f>VLOOKUP(C1615,mapping!$B$2:$D$18,3,0)</f>
        <v>Nuclear New</v>
      </c>
      <c r="E1615" t="s">
        <v>74</v>
      </c>
      <c r="F1615" t="s">
        <v>61</v>
      </c>
      <c r="G1615" t="s">
        <v>77</v>
      </c>
      <c r="H1615">
        <f>SUMIFS(multi_cap_new_annual_comb!F:F,multi_cap_new_annual_comb!A:A,A1615,multi_cap_new_annual_comb!B:B,B1615,multi_cap_new_annual_comb!C:C,C1615,multi_cap_new_annual_comb!E:E,"average",multi_cap_new_annual_comb!F:F,"&gt;0")*SUMIFS(mi_calc!D:D,mi_calc!A:A,VLOOKUP(C1615,mapping!$B$2:$C$18,2,0),mi_calc!B:B,F1615,mi_calc!C:C,"average")/1000</f>
        <v>0</v>
      </c>
      <c r="I1615">
        <f>SUMIFS(multi_cap_new_annual_comb!G:G,multi_cap_new_annual_comb!A:A,A1615,multi_cap_new_annual_comb!B:B,B1615,multi_cap_new_annual_comb!C:C,C1615,multi_cap_new_annual_comb!E:E,"average",multi_cap_new_annual_comb!G:G,"&gt;0")*SUMIFS(mi_calc!D:D,mi_calc!A:A,VLOOKUP(C1615,mapping!$B$2:$C$18,2,0),mi_calc!B:B,F1615,mi_calc!C:C,"average")/1000</f>
        <v>0</v>
      </c>
    </row>
    <row r="1616" spans="1:9">
      <c r="A1616">
        <v>2025</v>
      </c>
      <c r="B1616" t="s">
        <v>33</v>
      </c>
      <c r="C1616" t="s">
        <v>1</v>
      </c>
      <c r="D1616" t="str">
        <f>VLOOKUP(C1616,mapping!$B$2:$D$18,3,0)</f>
        <v>Nuclear New</v>
      </c>
      <c r="E1616" t="s">
        <v>74</v>
      </c>
      <c r="F1616" t="s">
        <v>67</v>
      </c>
      <c r="G1616" t="s">
        <v>77</v>
      </c>
      <c r="H1616">
        <f>SUMIFS(multi_cap_new_annual_comb!F:F,multi_cap_new_annual_comb!A:A,A1616,multi_cap_new_annual_comb!B:B,B1616,multi_cap_new_annual_comb!C:C,C1616,multi_cap_new_annual_comb!E:E,"average",multi_cap_new_annual_comb!F:F,"&gt;0")*SUMIFS(mi_calc!D:D,mi_calc!A:A,VLOOKUP(C1616,mapping!$B$2:$C$18,2,0),mi_calc!B:B,F1616,mi_calc!C:C,"average")/1000</f>
        <v>0</v>
      </c>
      <c r="I1616">
        <f>SUMIFS(multi_cap_new_annual_comb!G:G,multi_cap_new_annual_comb!A:A,A1616,multi_cap_new_annual_comb!B:B,B1616,multi_cap_new_annual_comb!C:C,C1616,multi_cap_new_annual_comb!E:E,"average",multi_cap_new_annual_comb!G:G,"&gt;0")*SUMIFS(mi_calc!D:D,mi_calc!A:A,VLOOKUP(C1616,mapping!$B$2:$C$18,2,0),mi_calc!B:B,F1616,mi_calc!C:C,"average")/1000</f>
        <v>0</v>
      </c>
    </row>
    <row r="1617" spans="1:9">
      <c r="A1617">
        <v>2025</v>
      </c>
      <c r="B1617" t="s">
        <v>33</v>
      </c>
      <c r="C1617" t="s">
        <v>1</v>
      </c>
      <c r="D1617" t="str">
        <f>VLOOKUP(C1617,mapping!$B$2:$D$18,3,0)</f>
        <v>Nuclear New</v>
      </c>
      <c r="E1617" t="s">
        <v>74</v>
      </c>
      <c r="F1617" t="s">
        <v>52</v>
      </c>
      <c r="G1617" t="s">
        <v>77</v>
      </c>
      <c r="H1617">
        <f>SUMIFS(multi_cap_new_annual_comb!F:F,multi_cap_new_annual_comb!A:A,A1617,multi_cap_new_annual_comb!B:B,B1617,multi_cap_new_annual_comb!C:C,C1617,multi_cap_new_annual_comb!E:E,"average",multi_cap_new_annual_comb!F:F,"&gt;0")*SUMIFS(mi_calc!D:D,mi_calc!A:A,VLOOKUP(C1617,mapping!$B$2:$C$18,2,0),mi_calc!B:B,F1617,mi_calc!C:C,"average")/1000</f>
        <v>0</v>
      </c>
      <c r="I1617">
        <f>SUMIFS(multi_cap_new_annual_comb!G:G,multi_cap_new_annual_comb!A:A,A1617,multi_cap_new_annual_comb!B:B,B1617,multi_cap_new_annual_comb!C:C,C1617,multi_cap_new_annual_comb!E:E,"average",multi_cap_new_annual_comb!G:G,"&gt;0")*SUMIFS(mi_calc!D:D,mi_calc!A:A,VLOOKUP(C1617,mapping!$B$2:$C$18,2,0),mi_calc!B:B,F1617,mi_calc!C:C,"average")/1000</f>
        <v>0</v>
      </c>
    </row>
    <row r="1618" spans="1:9">
      <c r="A1618">
        <v>2025</v>
      </c>
      <c r="B1618" t="s">
        <v>33</v>
      </c>
      <c r="C1618" t="s">
        <v>1</v>
      </c>
      <c r="D1618" t="str">
        <f>VLOOKUP(C1618,mapping!$B$2:$D$18,3,0)</f>
        <v>Nuclear New</v>
      </c>
      <c r="E1618" t="s">
        <v>74</v>
      </c>
      <c r="F1618" t="s">
        <v>56</v>
      </c>
      <c r="G1618" t="s">
        <v>77</v>
      </c>
      <c r="H1618">
        <f>SUMIFS(multi_cap_new_annual_comb!F:F,multi_cap_new_annual_comb!A:A,A1618,multi_cap_new_annual_comb!B:B,B1618,multi_cap_new_annual_comb!C:C,C1618,multi_cap_new_annual_comb!E:E,"average",multi_cap_new_annual_comb!F:F,"&gt;0")*SUMIFS(mi_calc!D:D,mi_calc!A:A,VLOOKUP(C1618,mapping!$B$2:$C$18,2,0),mi_calc!B:B,F1618,mi_calc!C:C,"average")/1000</f>
        <v>0</v>
      </c>
      <c r="I1618">
        <f>SUMIFS(multi_cap_new_annual_comb!G:G,multi_cap_new_annual_comb!A:A,A1618,multi_cap_new_annual_comb!B:B,B1618,multi_cap_new_annual_comb!C:C,C1618,multi_cap_new_annual_comb!E:E,"average",multi_cap_new_annual_comb!G:G,"&gt;0")*SUMIFS(mi_calc!D:D,mi_calc!A:A,VLOOKUP(C1618,mapping!$B$2:$C$18,2,0),mi_calc!B:B,F1618,mi_calc!C:C,"average")/1000</f>
        <v>0</v>
      </c>
    </row>
    <row r="1619" spans="1:9">
      <c r="A1619">
        <v>2025</v>
      </c>
      <c r="B1619" t="s">
        <v>33</v>
      </c>
      <c r="C1619" t="s">
        <v>1</v>
      </c>
      <c r="D1619" t="str">
        <f>VLOOKUP(C1619,mapping!$B$2:$D$18,3,0)</f>
        <v>Nuclear New</v>
      </c>
      <c r="E1619" t="s">
        <v>74</v>
      </c>
      <c r="F1619" t="s">
        <v>59</v>
      </c>
      <c r="G1619" t="s">
        <v>77</v>
      </c>
      <c r="H1619">
        <f>SUMIFS(multi_cap_new_annual_comb!F:F,multi_cap_new_annual_comb!A:A,A1619,multi_cap_new_annual_comb!B:B,B1619,multi_cap_new_annual_comb!C:C,C1619,multi_cap_new_annual_comb!E:E,"average",multi_cap_new_annual_comb!F:F,"&gt;0")*SUMIFS(mi_calc!D:D,mi_calc!A:A,VLOOKUP(C1619,mapping!$B$2:$C$18,2,0),mi_calc!B:B,F1619,mi_calc!C:C,"average")/1000</f>
        <v>0</v>
      </c>
      <c r="I1619">
        <f>SUMIFS(multi_cap_new_annual_comb!G:G,multi_cap_new_annual_comb!A:A,A1619,multi_cap_new_annual_comb!B:B,B1619,multi_cap_new_annual_comb!C:C,C1619,multi_cap_new_annual_comb!E:E,"average",multi_cap_new_annual_comb!G:G,"&gt;0")*SUMIFS(mi_calc!D:D,mi_calc!A:A,VLOOKUP(C1619,mapping!$B$2:$C$18,2,0),mi_calc!B:B,F1619,mi_calc!C:C,"average")/1000</f>
        <v>0</v>
      </c>
    </row>
    <row r="1620" spans="1:9">
      <c r="A1620">
        <v>2025</v>
      </c>
      <c r="B1620" t="s">
        <v>33</v>
      </c>
      <c r="C1620" t="s">
        <v>1</v>
      </c>
      <c r="D1620" t="str">
        <f>VLOOKUP(C1620,mapping!$B$2:$D$18,3,0)</f>
        <v>Nuclear New</v>
      </c>
      <c r="E1620" t="s">
        <v>74</v>
      </c>
      <c r="F1620" t="s">
        <v>55</v>
      </c>
      <c r="G1620" t="s">
        <v>77</v>
      </c>
      <c r="H1620">
        <f>SUMIFS(multi_cap_new_annual_comb!F:F,multi_cap_new_annual_comb!A:A,A1620,multi_cap_new_annual_comb!B:B,B1620,multi_cap_new_annual_comb!C:C,C1620,multi_cap_new_annual_comb!E:E,"average",multi_cap_new_annual_comb!F:F,"&gt;0")*SUMIFS(mi_calc!D:D,mi_calc!A:A,VLOOKUP(C1620,mapping!$B$2:$C$18,2,0),mi_calc!B:B,F1620,mi_calc!C:C,"average")/1000</f>
        <v>5.1722840895262967E-2</v>
      </c>
      <c r="I1620">
        <f>SUMIFS(multi_cap_new_annual_comb!G:G,multi_cap_new_annual_comb!A:A,A1620,multi_cap_new_annual_comb!B:B,B1620,multi_cap_new_annual_comb!C:C,C1620,multi_cap_new_annual_comb!E:E,"average",multi_cap_new_annual_comb!G:G,"&gt;0")*SUMIFS(mi_calc!D:D,mi_calc!A:A,VLOOKUP(C1620,mapping!$B$2:$C$18,2,0),mi_calc!B:B,F1620,mi_calc!C:C,"average")/1000</f>
        <v>5.7649491602495058E-2</v>
      </c>
    </row>
    <row r="1621" spans="1:9">
      <c r="A1621">
        <v>2025</v>
      </c>
      <c r="B1621" t="s">
        <v>33</v>
      </c>
      <c r="C1621" t="s">
        <v>1</v>
      </c>
      <c r="D1621" t="str">
        <f>VLOOKUP(C1621,mapping!$B$2:$D$18,3,0)</f>
        <v>Nuclear New</v>
      </c>
      <c r="E1621" t="s">
        <v>74</v>
      </c>
      <c r="F1621" t="s">
        <v>47</v>
      </c>
      <c r="G1621" t="s">
        <v>77</v>
      </c>
      <c r="H1621">
        <f>SUMIFS(multi_cap_new_annual_comb!F:F,multi_cap_new_annual_comb!A:A,A1621,multi_cap_new_annual_comb!B:B,B1621,multi_cap_new_annual_comb!C:C,C1621,multi_cap_new_annual_comb!E:E,"average",multi_cap_new_annual_comb!F:F,"&gt;0")*SUMIFS(mi_calc!D:D,mi_calc!A:A,VLOOKUP(C1621,mapping!$B$2:$C$18,2,0),mi_calc!B:B,F1621,mi_calc!C:C,"average")/1000</f>
        <v>0</v>
      </c>
      <c r="I1621">
        <f>SUMIFS(multi_cap_new_annual_comb!G:G,multi_cap_new_annual_comb!A:A,A1621,multi_cap_new_annual_comb!B:B,B1621,multi_cap_new_annual_comb!C:C,C1621,multi_cap_new_annual_comb!E:E,"average",multi_cap_new_annual_comb!G:G,"&gt;0")*SUMIFS(mi_calc!D:D,mi_calc!A:A,VLOOKUP(C1621,mapping!$B$2:$C$18,2,0),mi_calc!B:B,F1621,mi_calc!C:C,"average")/1000</f>
        <v>0</v>
      </c>
    </row>
    <row r="1622" spans="1:9">
      <c r="A1622">
        <v>2025</v>
      </c>
      <c r="B1622" t="s">
        <v>33</v>
      </c>
      <c r="C1622" t="s">
        <v>1</v>
      </c>
      <c r="D1622" t="str">
        <f>VLOOKUP(C1622,mapping!$B$2:$D$18,3,0)</f>
        <v>Nuclear New</v>
      </c>
      <c r="E1622" t="s">
        <v>74</v>
      </c>
      <c r="F1622" t="s">
        <v>60</v>
      </c>
      <c r="G1622" t="s">
        <v>77</v>
      </c>
      <c r="H1622">
        <f>SUMIFS(multi_cap_new_annual_comb!F:F,multi_cap_new_annual_comb!A:A,A1622,multi_cap_new_annual_comb!B:B,B1622,multi_cap_new_annual_comb!C:C,C1622,multi_cap_new_annual_comb!E:E,"average",multi_cap_new_annual_comb!F:F,"&gt;0")*SUMIFS(mi_calc!D:D,mi_calc!A:A,VLOOKUP(C1622,mapping!$B$2:$C$18,2,0),mi_calc!B:B,F1622,mi_calc!C:C,"average")/1000</f>
        <v>0</v>
      </c>
      <c r="I1622">
        <f>SUMIFS(multi_cap_new_annual_comb!G:G,multi_cap_new_annual_comb!A:A,A1622,multi_cap_new_annual_comb!B:B,B1622,multi_cap_new_annual_comb!C:C,C1622,multi_cap_new_annual_comb!E:E,"average",multi_cap_new_annual_comb!G:G,"&gt;0")*SUMIFS(mi_calc!D:D,mi_calc!A:A,VLOOKUP(C1622,mapping!$B$2:$C$18,2,0),mi_calc!B:B,F1622,mi_calc!C:C,"average")/1000</f>
        <v>0</v>
      </c>
    </row>
    <row r="1623" spans="1:9">
      <c r="A1623">
        <v>2025</v>
      </c>
      <c r="B1623" t="s">
        <v>33</v>
      </c>
      <c r="C1623" t="s">
        <v>1</v>
      </c>
      <c r="D1623" t="str">
        <f>VLOOKUP(C1623,mapping!$B$2:$D$18,3,0)</f>
        <v>Nuclear New</v>
      </c>
      <c r="E1623" t="s">
        <v>74</v>
      </c>
      <c r="F1623" t="s">
        <v>48</v>
      </c>
      <c r="G1623" t="s">
        <v>77</v>
      </c>
      <c r="H1623">
        <f>SUMIFS(multi_cap_new_annual_comb!F:F,multi_cap_new_annual_comb!A:A,A1623,multi_cap_new_annual_comb!B:B,B1623,multi_cap_new_annual_comb!C:C,C1623,multi_cap_new_annual_comb!E:E,"average",multi_cap_new_annual_comb!F:F,"&gt;0")*SUMIFS(mi_calc!D:D,mi_calc!A:A,VLOOKUP(C1623,mapping!$B$2:$C$18,2,0),mi_calc!B:B,F1623,mi_calc!C:C,"average")/1000</f>
        <v>3.0370204537335167E-2</v>
      </c>
      <c r="I1623">
        <f>SUMIFS(multi_cap_new_annual_comb!G:G,multi_cap_new_annual_comb!A:A,A1623,multi_cap_new_annual_comb!B:B,B1623,multi_cap_new_annual_comb!C:C,C1623,multi_cap_new_annual_comb!E:E,"average",multi_cap_new_annual_comb!G:G,"&gt;0")*SUMIFS(mi_calc!D:D,mi_calc!A:A,VLOOKUP(C1623,mapping!$B$2:$C$18,2,0),mi_calc!B:B,F1623,mi_calc!C:C,"average")/1000</f>
        <v>3.3850167955517513E-2</v>
      </c>
    </row>
    <row r="1624" spans="1:9">
      <c r="A1624">
        <v>2025</v>
      </c>
      <c r="B1624" t="s">
        <v>33</v>
      </c>
      <c r="C1624" t="s">
        <v>1</v>
      </c>
      <c r="D1624" t="str">
        <f>VLOOKUP(C1624,mapping!$B$2:$D$18,3,0)</f>
        <v>Nuclear New</v>
      </c>
      <c r="E1624" t="s">
        <v>74</v>
      </c>
      <c r="F1624" t="s">
        <v>62</v>
      </c>
      <c r="G1624" t="s">
        <v>77</v>
      </c>
      <c r="H1624">
        <f>SUMIFS(multi_cap_new_annual_comb!F:F,multi_cap_new_annual_comb!A:A,A1624,multi_cap_new_annual_comb!B:B,B1624,multi_cap_new_annual_comb!C:C,C1624,multi_cap_new_annual_comb!E:E,"average",multi_cap_new_annual_comb!F:F,"&gt;0")*SUMIFS(mi_calc!D:D,mi_calc!A:A,VLOOKUP(C1624,mapping!$B$2:$C$18,2,0),mi_calc!B:B,F1624,mi_calc!C:C,"average")/1000</f>
        <v>0</v>
      </c>
      <c r="I1624">
        <f>SUMIFS(multi_cap_new_annual_comb!G:G,multi_cap_new_annual_comb!A:A,A1624,multi_cap_new_annual_comb!B:B,B1624,multi_cap_new_annual_comb!C:C,C1624,multi_cap_new_annual_comb!E:E,"average",multi_cap_new_annual_comb!G:G,"&gt;0")*SUMIFS(mi_calc!D:D,mi_calc!A:A,VLOOKUP(C1624,mapping!$B$2:$C$18,2,0),mi_calc!B:B,F1624,mi_calc!C:C,"average")/1000</f>
        <v>0</v>
      </c>
    </row>
    <row r="1625" spans="1:9">
      <c r="A1625">
        <v>2025</v>
      </c>
      <c r="B1625" t="s">
        <v>33</v>
      </c>
      <c r="C1625" t="s">
        <v>1</v>
      </c>
      <c r="D1625" t="str">
        <f>VLOOKUP(C1625,mapping!$B$2:$D$18,3,0)</f>
        <v>Nuclear New</v>
      </c>
      <c r="E1625" t="s">
        <v>74</v>
      </c>
      <c r="F1625" t="s">
        <v>63</v>
      </c>
      <c r="G1625" t="s">
        <v>77</v>
      </c>
      <c r="H1625">
        <f>SUMIFS(multi_cap_new_annual_comb!F:F,multi_cap_new_annual_comb!A:A,A1625,multi_cap_new_annual_comb!B:B,B1625,multi_cap_new_annual_comb!C:C,C1625,multi_cap_new_annual_comb!E:E,"average",multi_cap_new_annual_comb!F:F,"&gt;0")*SUMIFS(mi_calc!D:D,mi_calc!A:A,VLOOKUP(C1625,mapping!$B$2:$C$18,2,0),mi_calc!B:B,F1625,mi_calc!C:C,"average")/1000</f>
        <v>0</v>
      </c>
      <c r="I1625">
        <f>SUMIFS(multi_cap_new_annual_comb!G:G,multi_cap_new_annual_comb!A:A,A1625,multi_cap_new_annual_comb!B:B,B1625,multi_cap_new_annual_comb!C:C,C1625,multi_cap_new_annual_comb!E:E,"average",multi_cap_new_annual_comb!G:G,"&gt;0")*SUMIFS(mi_calc!D:D,mi_calc!A:A,VLOOKUP(C1625,mapping!$B$2:$C$18,2,0),mi_calc!B:B,F1625,mi_calc!C:C,"average")/1000</f>
        <v>0</v>
      </c>
    </row>
    <row r="1626" spans="1:9">
      <c r="A1626">
        <v>2025</v>
      </c>
      <c r="B1626" t="s">
        <v>33</v>
      </c>
      <c r="C1626" t="s">
        <v>1</v>
      </c>
      <c r="D1626" t="str">
        <f>VLOOKUP(C1626,mapping!$B$2:$D$18,3,0)</f>
        <v>Nuclear New</v>
      </c>
      <c r="E1626" t="s">
        <v>74</v>
      </c>
      <c r="F1626" t="s">
        <v>45</v>
      </c>
      <c r="G1626" t="s">
        <v>77</v>
      </c>
      <c r="H1626">
        <f>SUMIFS(multi_cap_new_annual_comb!F:F,multi_cap_new_annual_comb!A:A,A1626,multi_cap_new_annual_comb!B:B,B1626,multi_cap_new_annual_comb!C:C,C1626,multi_cap_new_annual_comb!E:E,"average",multi_cap_new_annual_comb!F:F,"&gt;0")*SUMIFS(mi_calc!D:D,mi_calc!A:A,VLOOKUP(C1626,mapping!$B$2:$C$18,2,0),mi_calc!B:B,F1626,mi_calc!C:C,"average")/1000</f>
        <v>0</v>
      </c>
      <c r="I1626">
        <f>SUMIFS(multi_cap_new_annual_comb!G:G,multi_cap_new_annual_comb!A:A,A1626,multi_cap_new_annual_comb!B:B,B1626,multi_cap_new_annual_comb!C:C,C1626,multi_cap_new_annual_comb!E:E,"average",multi_cap_new_annual_comb!G:G,"&gt;0")*SUMIFS(mi_calc!D:D,mi_calc!A:A,VLOOKUP(C1626,mapping!$B$2:$C$18,2,0),mi_calc!B:B,F1626,mi_calc!C:C,"average")/1000</f>
        <v>0</v>
      </c>
    </row>
    <row r="1627" spans="1:9">
      <c r="A1627">
        <v>2025</v>
      </c>
      <c r="B1627" t="s">
        <v>33</v>
      </c>
      <c r="C1627" t="s">
        <v>1</v>
      </c>
      <c r="D1627" t="str">
        <f>VLOOKUP(C1627,mapping!$B$2:$D$18,3,0)</f>
        <v>Nuclear New</v>
      </c>
      <c r="E1627" t="s">
        <v>74</v>
      </c>
      <c r="F1627" t="s">
        <v>58</v>
      </c>
      <c r="G1627" t="s">
        <v>77</v>
      </c>
      <c r="H1627">
        <f>SUMIFS(multi_cap_new_annual_comb!F:F,multi_cap_new_annual_comb!A:A,A1627,multi_cap_new_annual_comb!B:B,B1627,multi_cap_new_annual_comb!C:C,C1627,multi_cap_new_annual_comb!E:E,"average",multi_cap_new_annual_comb!F:F,"&gt;0")*SUMIFS(mi_calc!D:D,mi_calc!A:A,VLOOKUP(C1627,mapping!$B$2:$C$18,2,0),mi_calc!B:B,F1627,mi_calc!C:C,"average")/1000</f>
        <v>1.5079545450513983E-4</v>
      </c>
      <c r="I1627">
        <f>SUMIFS(multi_cap_new_annual_comb!G:G,multi_cap_new_annual_comb!A:A,A1627,multi_cap_new_annual_comb!B:B,B1627,multi_cap_new_annual_comb!C:C,C1627,multi_cap_new_annual_comb!E:E,"average",multi_cap_new_annual_comb!G:G,"&gt;0")*SUMIFS(mi_calc!D:D,mi_calc!A:A,VLOOKUP(C1627,mapping!$B$2:$C$18,2,0),mi_calc!B:B,F1627,mi_calc!C:C,"average")/1000</f>
        <v>1.6807431954080193E-4</v>
      </c>
    </row>
    <row r="1628" spans="1:9">
      <c r="A1628">
        <v>2025</v>
      </c>
      <c r="B1628" t="s">
        <v>33</v>
      </c>
      <c r="C1628" t="s">
        <v>1</v>
      </c>
      <c r="D1628" t="str">
        <f>VLOOKUP(C1628,mapping!$B$2:$D$18,3,0)</f>
        <v>Nuclear New</v>
      </c>
      <c r="E1628" t="s">
        <v>74</v>
      </c>
      <c r="F1628" t="s">
        <v>53</v>
      </c>
      <c r="G1628" t="s">
        <v>77</v>
      </c>
      <c r="H1628">
        <f>SUMIFS(multi_cap_new_annual_comb!F:F,multi_cap_new_annual_comb!A:A,A1628,multi_cap_new_annual_comb!B:B,B1628,multi_cap_new_annual_comb!C:C,C1628,multi_cap_new_annual_comb!E:E,"average",multi_cap_new_annual_comb!F:F,"&gt;0")*SUMIFS(mi_calc!D:D,mi_calc!A:A,VLOOKUP(C1628,mapping!$B$2:$C$18,2,0),mi_calc!B:B,F1628,mi_calc!C:C,"average")/1000</f>
        <v>4.8229915517408912</v>
      </c>
      <c r="I1628">
        <f>SUMIFS(multi_cap_new_annual_comb!G:G,multi_cap_new_annual_comb!A:A,A1628,multi_cap_new_annual_comb!B:B,B1628,multi_cap_new_annual_comb!C:C,C1628,multi_cap_new_annual_comb!E:E,"average",multi_cap_new_annual_comb!G:G,"&gt;0")*SUMIFS(mi_calc!D:D,mi_calc!A:A,VLOOKUP(C1628,mapping!$B$2:$C$18,2,0),mi_calc!B:B,F1628,mi_calc!C:C,"average")/1000</f>
        <v>5.3756330114198292</v>
      </c>
    </row>
    <row r="1629" spans="1:9">
      <c r="A1629">
        <v>2025</v>
      </c>
      <c r="B1629" t="s">
        <v>33</v>
      </c>
      <c r="C1629" t="s">
        <v>1</v>
      </c>
      <c r="D1629" t="str">
        <f>VLOOKUP(C1629,mapping!$B$2:$D$18,3,0)</f>
        <v>Nuclear New</v>
      </c>
      <c r="E1629" t="s">
        <v>74</v>
      </c>
      <c r="F1629" t="s">
        <v>64</v>
      </c>
      <c r="G1629" t="s">
        <v>77</v>
      </c>
      <c r="H1629">
        <f>SUMIFS(multi_cap_new_annual_comb!F:F,multi_cap_new_annual_comb!A:A,A1629,multi_cap_new_annual_comb!B:B,B1629,multi_cap_new_annual_comb!C:C,C1629,multi_cap_new_annual_comb!E:E,"average",multi_cap_new_annual_comb!F:F,"&gt;0")*SUMIFS(mi_calc!D:D,mi_calc!A:A,VLOOKUP(C1629,mapping!$B$2:$C$18,2,0),mi_calc!B:B,F1629,mi_calc!C:C,"average")/1000</f>
        <v>0</v>
      </c>
      <c r="I1629">
        <f>SUMIFS(multi_cap_new_annual_comb!G:G,multi_cap_new_annual_comb!A:A,A1629,multi_cap_new_annual_comb!B:B,B1629,multi_cap_new_annual_comb!C:C,C1629,multi_cap_new_annual_comb!E:E,"average",multi_cap_new_annual_comb!G:G,"&gt;0")*SUMIFS(mi_calc!D:D,mi_calc!A:A,VLOOKUP(C1629,mapping!$B$2:$C$18,2,0),mi_calc!B:B,F1629,mi_calc!C:C,"average")/1000</f>
        <v>0</v>
      </c>
    </row>
    <row r="1630" spans="1:9">
      <c r="A1630">
        <v>2025</v>
      </c>
      <c r="B1630" t="s">
        <v>33</v>
      </c>
      <c r="C1630" t="s">
        <v>1</v>
      </c>
      <c r="D1630" t="str">
        <f>VLOOKUP(C1630,mapping!$B$2:$D$18,3,0)</f>
        <v>Nuclear New</v>
      </c>
      <c r="E1630" t="s">
        <v>74</v>
      </c>
      <c r="F1630" t="s">
        <v>49</v>
      </c>
      <c r="G1630" t="s">
        <v>77</v>
      </c>
      <c r="H1630">
        <f>SUMIFS(multi_cap_new_annual_comb!F:F,multi_cap_new_annual_comb!A:A,A1630,multi_cap_new_annual_comb!B:B,B1630,multi_cap_new_annual_comb!C:C,C1630,multi_cap_new_annual_comb!E:E,"average",multi_cap_new_annual_comb!F:F,"&gt;0")*SUMIFS(mi_calc!D:D,mi_calc!A:A,VLOOKUP(C1630,mapping!$B$2:$C$18,2,0),mi_calc!B:B,F1630,mi_calc!C:C,"average")/1000</f>
        <v>0</v>
      </c>
      <c r="I1630">
        <f>SUMIFS(multi_cap_new_annual_comb!G:G,multi_cap_new_annual_comb!A:A,A1630,multi_cap_new_annual_comb!B:B,B1630,multi_cap_new_annual_comb!C:C,C1630,multi_cap_new_annual_comb!E:E,"average",multi_cap_new_annual_comb!G:G,"&gt;0")*SUMIFS(mi_calc!D:D,mi_calc!A:A,VLOOKUP(C1630,mapping!$B$2:$C$18,2,0),mi_calc!B:B,F1630,mi_calc!C:C,"average")/1000</f>
        <v>0</v>
      </c>
    </row>
    <row r="1631" spans="1:9">
      <c r="A1631">
        <v>2025</v>
      </c>
      <c r="B1631" t="s">
        <v>33</v>
      </c>
      <c r="C1631" t="s">
        <v>1</v>
      </c>
      <c r="D1631" t="str">
        <f>VLOOKUP(C1631,mapping!$B$2:$D$18,3,0)</f>
        <v>Nuclear New</v>
      </c>
      <c r="E1631" t="s">
        <v>74</v>
      </c>
      <c r="F1631" t="s">
        <v>65</v>
      </c>
      <c r="G1631" t="s">
        <v>77</v>
      </c>
      <c r="H1631">
        <f>SUMIFS(multi_cap_new_annual_comb!F:F,multi_cap_new_annual_comb!A:A,A1631,multi_cap_new_annual_comb!B:B,B1631,multi_cap_new_annual_comb!C:C,C1631,multi_cap_new_annual_comb!E:E,"average",multi_cap_new_annual_comb!F:F,"&gt;0")*SUMIFS(mi_calc!D:D,mi_calc!A:A,VLOOKUP(C1631,mapping!$B$2:$C$18,2,0),mi_calc!B:B,F1631,mi_calc!C:C,"average")/1000</f>
        <v>0</v>
      </c>
      <c r="I1631">
        <f>SUMIFS(multi_cap_new_annual_comb!G:G,multi_cap_new_annual_comb!A:A,A1631,multi_cap_new_annual_comb!B:B,B1631,multi_cap_new_annual_comb!C:C,C1631,multi_cap_new_annual_comb!E:E,"average",multi_cap_new_annual_comb!G:G,"&gt;0")*SUMIFS(mi_calc!D:D,mi_calc!A:A,VLOOKUP(C1631,mapping!$B$2:$C$18,2,0),mi_calc!B:B,F1631,mi_calc!C:C,"average")/1000</f>
        <v>0</v>
      </c>
    </row>
    <row r="1632" spans="1:9">
      <c r="A1632">
        <v>2025</v>
      </c>
      <c r="B1632" t="s">
        <v>33</v>
      </c>
      <c r="C1632" t="s">
        <v>1</v>
      </c>
      <c r="D1632" t="str">
        <f>VLOOKUP(C1632,mapping!$B$2:$D$18,3,0)</f>
        <v>Nuclear New</v>
      </c>
      <c r="E1632" t="s">
        <v>74</v>
      </c>
      <c r="F1632" t="s">
        <v>68</v>
      </c>
      <c r="G1632" t="s">
        <v>77</v>
      </c>
      <c r="H1632">
        <f>SUMIFS(multi_cap_new_annual_comb!F:F,multi_cap_new_annual_comb!A:A,A1632,multi_cap_new_annual_comb!B:B,B1632,multi_cap_new_annual_comb!C:C,C1632,multi_cap_new_annual_comb!E:E,"average",multi_cap_new_annual_comb!F:F,"&gt;0")*SUMIFS(mi_calc!D:D,mi_calc!A:A,VLOOKUP(C1632,mapping!$B$2:$C$18,2,0),mi_calc!B:B,F1632,mi_calc!C:C,"average")/1000</f>
        <v>0</v>
      </c>
      <c r="I1632">
        <f>SUMIFS(multi_cap_new_annual_comb!G:G,multi_cap_new_annual_comb!A:A,A1632,multi_cap_new_annual_comb!B:B,B1632,multi_cap_new_annual_comb!C:C,C1632,multi_cap_new_annual_comb!E:E,"average",multi_cap_new_annual_comb!G:G,"&gt;0")*SUMIFS(mi_calc!D:D,mi_calc!A:A,VLOOKUP(C1632,mapping!$B$2:$C$18,2,0),mi_calc!B:B,F1632,mi_calc!C:C,"average")/1000</f>
        <v>0</v>
      </c>
    </row>
    <row r="1633" spans="1:9">
      <c r="A1633">
        <v>2025</v>
      </c>
      <c r="B1633" t="s">
        <v>33</v>
      </c>
      <c r="C1633" t="s">
        <v>1</v>
      </c>
      <c r="D1633" t="str">
        <f>VLOOKUP(C1633,mapping!$B$2:$D$18,3,0)</f>
        <v>Nuclear New</v>
      </c>
      <c r="E1633" t="s">
        <v>74</v>
      </c>
      <c r="F1633" t="s">
        <v>57</v>
      </c>
      <c r="G1633" t="s">
        <v>77</v>
      </c>
      <c r="H1633">
        <f>SUMIFS(multi_cap_new_annual_comb!F:F,multi_cap_new_annual_comb!A:A,A1633,multi_cap_new_annual_comb!B:B,B1633,multi_cap_new_annual_comb!C:C,C1633,multi_cap_new_annual_comb!E:E,"average",multi_cap_new_annual_comb!F:F,"&gt;0")*SUMIFS(mi_calc!D:D,mi_calc!A:A,VLOOKUP(C1633,mapping!$B$2:$C$18,2,0),mi_calc!B:B,F1633,mi_calc!C:C,"average")/1000</f>
        <v>0</v>
      </c>
      <c r="I1633">
        <f>SUMIFS(multi_cap_new_annual_comb!G:G,multi_cap_new_annual_comb!A:A,A1633,multi_cap_new_annual_comb!B:B,B1633,multi_cap_new_annual_comb!C:C,C1633,multi_cap_new_annual_comb!E:E,"average",multi_cap_new_annual_comb!G:G,"&gt;0")*SUMIFS(mi_calc!D:D,mi_calc!A:A,VLOOKUP(C1633,mapping!$B$2:$C$18,2,0),mi_calc!B:B,F1633,mi_calc!C:C,"average")/1000</f>
        <v>0</v>
      </c>
    </row>
    <row r="1634" spans="1:9">
      <c r="A1634">
        <v>2030</v>
      </c>
      <c r="B1634" t="s">
        <v>21</v>
      </c>
      <c r="C1634" t="s">
        <v>1</v>
      </c>
      <c r="D1634" t="str">
        <f>VLOOKUP(C1634,mapping!$B$2:$D$18,3,0)</f>
        <v>Nuclear New</v>
      </c>
      <c r="E1634" t="s">
        <v>74</v>
      </c>
      <c r="F1634" t="s">
        <v>51</v>
      </c>
      <c r="G1634" t="s">
        <v>77</v>
      </c>
      <c r="H1634">
        <f>SUMIFS(multi_cap_new_annual_comb!F:F,multi_cap_new_annual_comb!A:A,A1634,multi_cap_new_annual_comb!B:B,B1634,multi_cap_new_annual_comb!C:C,C1634,multi_cap_new_annual_comb!E:E,"average",multi_cap_new_annual_comb!F:F,"&gt;0")*SUMIFS(mi_calc!D:D,mi_calc!A:A,VLOOKUP(C1634,mapping!$B$2:$C$18,2,0),mi_calc!B:B,F1634,mi_calc!C:C,"average")/1000</f>
        <v>1.3636399991619316E-3</v>
      </c>
      <c r="I1634">
        <f>SUMIFS(multi_cap_new_annual_comb!G:G,multi_cap_new_annual_comb!A:A,A1634,multi_cap_new_annual_comb!B:B,B1634,multi_cap_new_annual_comb!C:C,C1634,multi_cap_new_annual_comb!E:E,"average",multi_cap_new_annual_comb!G:G,"&gt;0")*SUMIFS(mi_calc!D:D,mi_calc!A:A,VLOOKUP(C1634,mapping!$B$2:$C$18,2,0),mi_calc!B:B,F1634,mi_calc!C:C,"average")/1000</f>
        <v>1.3636383827122071E-3</v>
      </c>
    </row>
    <row r="1635" spans="1:9">
      <c r="A1635">
        <v>2030</v>
      </c>
      <c r="B1635" t="s">
        <v>21</v>
      </c>
      <c r="C1635" t="s">
        <v>1</v>
      </c>
      <c r="D1635" t="str">
        <f>VLOOKUP(C1635,mapping!$B$2:$D$18,3,0)</f>
        <v>Nuclear New</v>
      </c>
      <c r="E1635" t="s">
        <v>74</v>
      </c>
      <c r="F1635" t="s">
        <v>66</v>
      </c>
      <c r="G1635" t="s">
        <v>77</v>
      </c>
      <c r="H1635">
        <f>SUMIFS(multi_cap_new_annual_comb!F:F,multi_cap_new_annual_comb!A:A,A1635,multi_cap_new_annual_comb!B:B,B1635,multi_cap_new_annual_comb!C:C,C1635,multi_cap_new_annual_comb!E:E,"average",multi_cap_new_annual_comb!F:F,"&gt;0")*SUMIFS(mi_calc!D:D,mi_calc!A:A,VLOOKUP(C1635,mapping!$B$2:$C$18,2,0),mi_calc!B:B,F1635,mi_calc!C:C,"average")/1000</f>
        <v>0</v>
      </c>
      <c r="I1635">
        <f>SUMIFS(multi_cap_new_annual_comb!G:G,multi_cap_new_annual_comb!A:A,A1635,multi_cap_new_annual_comb!B:B,B1635,multi_cap_new_annual_comb!C:C,C1635,multi_cap_new_annual_comb!E:E,"average",multi_cap_new_annual_comb!G:G,"&gt;0")*SUMIFS(mi_calc!D:D,mi_calc!A:A,VLOOKUP(C1635,mapping!$B$2:$C$18,2,0),mi_calc!B:B,F1635,mi_calc!C:C,"average")/1000</f>
        <v>0</v>
      </c>
    </row>
    <row r="1636" spans="1:9">
      <c r="A1636">
        <v>2030</v>
      </c>
      <c r="B1636" t="s">
        <v>21</v>
      </c>
      <c r="C1636" t="s">
        <v>1</v>
      </c>
      <c r="D1636" t="str">
        <f>VLOOKUP(C1636,mapping!$B$2:$D$18,3,0)</f>
        <v>Nuclear New</v>
      </c>
      <c r="E1636" t="s">
        <v>74</v>
      </c>
      <c r="F1636" t="s">
        <v>54</v>
      </c>
      <c r="G1636" t="s">
        <v>77</v>
      </c>
      <c r="H1636">
        <f>SUMIFS(multi_cap_new_annual_comb!F:F,multi_cap_new_annual_comb!A:A,A1636,multi_cap_new_annual_comb!B:B,B1636,multi_cap_new_annual_comb!C:C,C1636,multi_cap_new_annual_comb!E:E,"average",multi_cap_new_annual_comb!F:F,"&gt;0")*SUMIFS(mi_calc!D:D,mi_calc!A:A,VLOOKUP(C1636,mapping!$B$2:$C$18,2,0),mi_calc!B:B,F1636,mi_calc!C:C,"average")/1000</f>
        <v>1.3401086232949122</v>
      </c>
      <c r="I1636">
        <f>SUMIFS(multi_cap_new_annual_comb!G:G,multi_cap_new_annual_comb!A:A,A1636,multi_cap_new_annual_comb!B:B,B1636,multi_cap_new_annual_comb!C:C,C1636,multi_cap_new_annual_comb!E:E,"average",multi_cap_new_annual_comb!G:G,"&gt;0")*SUMIFS(mi_calc!D:D,mi_calc!A:A,VLOOKUP(C1636,mapping!$B$2:$C$18,2,0),mi_calc!B:B,F1636,mi_calc!C:C,"average")/1000</f>
        <v>1.3401070347391231</v>
      </c>
    </row>
    <row r="1637" spans="1:9">
      <c r="A1637">
        <v>2030</v>
      </c>
      <c r="B1637" t="s">
        <v>21</v>
      </c>
      <c r="C1637" t="s">
        <v>1</v>
      </c>
      <c r="D1637" t="str">
        <f>VLOOKUP(C1637,mapping!$B$2:$D$18,3,0)</f>
        <v>Nuclear New</v>
      </c>
      <c r="E1637" t="s">
        <v>74</v>
      </c>
      <c r="F1637" t="s">
        <v>46</v>
      </c>
      <c r="G1637" t="s">
        <v>77</v>
      </c>
      <c r="H1637">
        <f>SUMIFS(multi_cap_new_annual_comb!F:F,multi_cap_new_annual_comb!A:A,A1637,multi_cap_new_annual_comb!B:B,B1637,multi_cap_new_annual_comb!C:C,C1637,multi_cap_new_annual_comb!E:E,"average",multi_cap_new_annual_comb!F:F,"&gt;0")*SUMIFS(mi_calc!D:D,mi_calc!A:A,VLOOKUP(C1637,mapping!$B$2:$C$18,2,0),mi_calc!B:B,F1637,mi_calc!C:C,"average")/1000</f>
        <v>0</v>
      </c>
      <c r="I1637">
        <f>SUMIFS(multi_cap_new_annual_comb!G:G,multi_cap_new_annual_comb!A:A,A1637,multi_cap_new_annual_comb!B:B,B1637,multi_cap_new_annual_comb!C:C,C1637,multi_cap_new_annual_comb!E:E,"average",multi_cap_new_annual_comb!G:G,"&gt;0")*SUMIFS(mi_calc!D:D,mi_calc!A:A,VLOOKUP(C1637,mapping!$B$2:$C$18,2,0),mi_calc!B:B,F1637,mi_calc!C:C,"average")/1000</f>
        <v>0</v>
      </c>
    </row>
    <row r="1638" spans="1:9">
      <c r="A1638">
        <v>2030</v>
      </c>
      <c r="B1638" t="s">
        <v>21</v>
      </c>
      <c r="C1638" t="s">
        <v>1</v>
      </c>
      <c r="D1638" t="str">
        <f>VLOOKUP(C1638,mapping!$B$2:$D$18,3,0)</f>
        <v>Nuclear New</v>
      </c>
      <c r="E1638" t="s">
        <v>74</v>
      </c>
      <c r="F1638" t="s">
        <v>50</v>
      </c>
      <c r="G1638" t="s">
        <v>77</v>
      </c>
      <c r="H1638">
        <f>SUMIFS(multi_cap_new_annual_comb!F:F,multi_cap_new_annual_comb!A:A,A1638,multi_cap_new_annual_comb!B:B,B1638,multi_cap_new_annual_comb!C:C,C1638,multi_cap_new_annual_comb!E:E,"average",multi_cap_new_annual_comb!F:F,"&gt;0")*SUMIFS(mi_calc!D:D,mi_calc!A:A,VLOOKUP(C1638,mapping!$B$2:$C$18,2,0),mi_calc!B:B,F1638,mi_calc!C:C,"average")/1000</f>
        <v>4.6974670691130219E-2</v>
      </c>
      <c r="I1638">
        <f>SUMIFS(multi_cap_new_annual_comb!G:G,multi_cap_new_annual_comb!A:A,A1638,multi_cap_new_annual_comb!B:B,B1638,multi_cap_new_annual_comb!C:C,C1638,multi_cap_new_annual_comb!E:E,"average",multi_cap_new_annual_comb!G:G,"&gt;0")*SUMIFS(mi_calc!D:D,mi_calc!A:A,VLOOKUP(C1638,mapping!$B$2:$C$18,2,0),mi_calc!B:B,F1638,mi_calc!C:C,"average")/1000</f>
        <v>4.6974615007670112E-2</v>
      </c>
    </row>
    <row r="1639" spans="1:9">
      <c r="A1639">
        <v>2030</v>
      </c>
      <c r="B1639" t="s">
        <v>21</v>
      </c>
      <c r="C1639" t="s">
        <v>1</v>
      </c>
      <c r="D1639" t="str">
        <f>VLOOKUP(C1639,mapping!$B$2:$D$18,3,0)</f>
        <v>Nuclear New</v>
      </c>
      <c r="E1639" t="s">
        <v>74</v>
      </c>
      <c r="F1639" t="s">
        <v>61</v>
      </c>
      <c r="G1639" t="s">
        <v>77</v>
      </c>
      <c r="H1639">
        <f>SUMIFS(multi_cap_new_annual_comb!F:F,multi_cap_new_annual_comb!A:A,A1639,multi_cap_new_annual_comb!B:B,B1639,multi_cap_new_annual_comb!C:C,C1639,multi_cap_new_annual_comb!E:E,"average",multi_cap_new_annual_comb!F:F,"&gt;0")*SUMIFS(mi_calc!D:D,mi_calc!A:A,VLOOKUP(C1639,mapping!$B$2:$C$18,2,0),mi_calc!B:B,F1639,mi_calc!C:C,"average")/1000</f>
        <v>0</v>
      </c>
      <c r="I1639">
        <f>SUMIFS(multi_cap_new_annual_comb!G:G,multi_cap_new_annual_comb!A:A,A1639,multi_cap_new_annual_comb!B:B,B1639,multi_cap_new_annual_comb!C:C,C1639,multi_cap_new_annual_comb!E:E,"average",multi_cap_new_annual_comb!G:G,"&gt;0")*SUMIFS(mi_calc!D:D,mi_calc!A:A,VLOOKUP(C1639,mapping!$B$2:$C$18,2,0),mi_calc!B:B,F1639,mi_calc!C:C,"average")/1000</f>
        <v>0</v>
      </c>
    </row>
    <row r="1640" spans="1:9">
      <c r="A1640">
        <v>2030</v>
      </c>
      <c r="B1640" t="s">
        <v>21</v>
      </c>
      <c r="C1640" t="s">
        <v>1</v>
      </c>
      <c r="D1640" t="str">
        <f>VLOOKUP(C1640,mapping!$B$2:$D$18,3,0)</f>
        <v>Nuclear New</v>
      </c>
      <c r="E1640" t="s">
        <v>74</v>
      </c>
      <c r="F1640" t="s">
        <v>67</v>
      </c>
      <c r="G1640" t="s">
        <v>77</v>
      </c>
      <c r="H1640">
        <f>SUMIFS(multi_cap_new_annual_comb!F:F,multi_cap_new_annual_comb!A:A,A1640,multi_cap_new_annual_comb!B:B,B1640,multi_cap_new_annual_comb!C:C,C1640,multi_cap_new_annual_comb!E:E,"average",multi_cap_new_annual_comb!F:F,"&gt;0")*SUMIFS(mi_calc!D:D,mi_calc!A:A,VLOOKUP(C1640,mapping!$B$2:$C$18,2,0),mi_calc!B:B,F1640,mi_calc!C:C,"average")/1000</f>
        <v>0</v>
      </c>
      <c r="I1640">
        <f>SUMIFS(multi_cap_new_annual_comb!G:G,multi_cap_new_annual_comb!A:A,A1640,multi_cap_new_annual_comb!B:B,B1640,multi_cap_new_annual_comb!C:C,C1640,multi_cap_new_annual_comb!E:E,"average",multi_cap_new_annual_comb!G:G,"&gt;0")*SUMIFS(mi_calc!D:D,mi_calc!A:A,VLOOKUP(C1640,mapping!$B$2:$C$18,2,0),mi_calc!B:B,F1640,mi_calc!C:C,"average")/1000</f>
        <v>0</v>
      </c>
    </row>
    <row r="1641" spans="1:9">
      <c r="A1641">
        <v>2030</v>
      </c>
      <c r="B1641" t="s">
        <v>21</v>
      </c>
      <c r="C1641" t="s">
        <v>1</v>
      </c>
      <c r="D1641" t="str">
        <f>VLOOKUP(C1641,mapping!$B$2:$D$18,3,0)</f>
        <v>Nuclear New</v>
      </c>
      <c r="E1641" t="s">
        <v>74</v>
      </c>
      <c r="F1641" t="s">
        <v>52</v>
      </c>
      <c r="G1641" t="s">
        <v>77</v>
      </c>
      <c r="H1641">
        <f>SUMIFS(multi_cap_new_annual_comb!F:F,multi_cap_new_annual_comb!A:A,A1641,multi_cap_new_annual_comb!B:B,B1641,multi_cap_new_annual_comb!C:C,C1641,multi_cap_new_annual_comb!E:E,"average",multi_cap_new_annual_comb!F:F,"&gt;0")*SUMIFS(mi_calc!D:D,mi_calc!A:A,VLOOKUP(C1641,mapping!$B$2:$C$18,2,0),mi_calc!B:B,F1641,mi_calc!C:C,"average")/1000</f>
        <v>0</v>
      </c>
      <c r="I1641">
        <f>SUMIFS(multi_cap_new_annual_comb!G:G,multi_cap_new_annual_comb!A:A,A1641,multi_cap_new_annual_comb!B:B,B1641,multi_cap_new_annual_comb!C:C,C1641,multi_cap_new_annual_comb!E:E,"average",multi_cap_new_annual_comb!G:G,"&gt;0")*SUMIFS(mi_calc!D:D,mi_calc!A:A,VLOOKUP(C1641,mapping!$B$2:$C$18,2,0),mi_calc!B:B,F1641,mi_calc!C:C,"average")/1000</f>
        <v>0</v>
      </c>
    </row>
    <row r="1642" spans="1:9">
      <c r="A1642">
        <v>2030</v>
      </c>
      <c r="B1642" t="s">
        <v>21</v>
      </c>
      <c r="C1642" t="s">
        <v>1</v>
      </c>
      <c r="D1642" t="str">
        <f>VLOOKUP(C1642,mapping!$B$2:$D$18,3,0)</f>
        <v>Nuclear New</v>
      </c>
      <c r="E1642" t="s">
        <v>74</v>
      </c>
      <c r="F1642" t="s">
        <v>56</v>
      </c>
      <c r="G1642" t="s">
        <v>77</v>
      </c>
      <c r="H1642">
        <f>SUMIFS(multi_cap_new_annual_comb!F:F,multi_cap_new_annual_comb!A:A,A1642,multi_cap_new_annual_comb!B:B,B1642,multi_cap_new_annual_comb!C:C,C1642,multi_cap_new_annual_comb!E:E,"average",multi_cap_new_annual_comb!F:F,"&gt;0")*SUMIFS(mi_calc!D:D,mi_calc!A:A,VLOOKUP(C1642,mapping!$B$2:$C$18,2,0),mi_calc!B:B,F1642,mi_calc!C:C,"average")/1000</f>
        <v>0</v>
      </c>
      <c r="I1642">
        <f>SUMIFS(multi_cap_new_annual_comb!G:G,multi_cap_new_annual_comb!A:A,A1642,multi_cap_new_annual_comb!B:B,B1642,multi_cap_new_annual_comb!C:C,C1642,multi_cap_new_annual_comb!E:E,"average",multi_cap_new_annual_comb!G:G,"&gt;0")*SUMIFS(mi_calc!D:D,mi_calc!A:A,VLOOKUP(C1642,mapping!$B$2:$C$18,2,0),mi_calc!B:B,F1642,mi_calc!C:C,"average")/1000</f>
        <v>0</v>
      </c>
    </row>
    <row r="1643" spans="1:9">
      <c r="A1643">
        <v>2030</v>
      </c>
      <c r="B1643" t="s">
        <v>21</v>
      </c>
      <c r="C1643" t="s">
        <v>1</v>
      </c>
      <c r="D1643" t="str">
        <f>VLOOKUP(C1643,mapping!$B$2:$D$18,3,0)</f>
        <v>Nuclear New</v>
      </c>
      <c r="E1643" t="s">
        <v>74</v>
      </c>
      <c r="F1643" t="s">
        <v>59</v>
      </c>
      <c r="G1643" t="s">
        <v>77</v>
      </c>
      <c r="H1643">
        <f>SUMIFS(multi_cap_new_annual_comb!F:F,multi_cap_new_annual_comb!A:A,A1643,multi_cap_new_annual_comb!B:B,B1643,multi_cap_new_annual_comb!C:C,C1643,multi_cap_new_annual_comb!E:E,"average",multi_cap_new_annual_comb!F:F,"&gt;0")*SUMIFS(mi_calc!D:D,mi_calc!A:A,VLOOKUP(C1643,mapping!$B$2:$C$18,2,0),mi_calc!B:B,F1643,mi_calc!C:C,"average")/1000</f>
        <v>0</v>
      </c>
      <c r="I1643">
        <f>SUMIFS(multi_cap_new_annual_comb!G:G,multi_cap_new_annual_comb!A:A,A1643,multi_cap_new_annual_comb!B:B,B1643,multi_cap_new_annual_comb!C:C,C1643,multi_cap_new_annual_comb!E:E,"average",multi_cap_new_annual_comb!G:G,"&gt;0")*SUMIFS(mi_calc!D:D,mi_calc!A:A,VLOOKUP(C1643,mapping!$B$2:$C$18,2,0),mi_calc!B:B,F1643,mi_calc!C:C,"average")/1000</f>
        <v>0</v>
      </c>
    </row>
    <row r="1644" spans="1:9">
      <c r="A1644">
        <v>2030</v>
      </c>
      <c r="B1644" t="s">
        <v>21</v>
      </c>
      <c r="C1644" t="s">
        <v>1</v>
      </c>
      <c r="D1644" t="str">
        <f>VLOOKUP(C1644,mapping!$B$2:$D$18,3,0)</f>
        <v>Nuclear New</v>
      </c>
      <c r="E1644" t="s">
        <v>74</v>
      </c>
      <c r="F1644" t="s">
        <v>55</v>
      </c>
      <c r="G1644" t="s">
        <v>77</v>
      </c>
      <c r="H1644">
        <f>SUMIFS(multi_cap_new_annual_comb!F:F,multi_cap_new_annual_comb!A:A,A1644,multi_cap_new_annual_comb!B:B,B1644,multi_cap_new_annual_comb!C:C,C1644,multi_cap_new_annual_comb!E:E,"average",multi_cap_new_annual_comb!F:F,"&gt;0")*SUMIFS(mi_calc!D:D,mi_calc!A:A,VLOOKUP(C1644,mapping!$B$2:$C$18,2,0),mi_calc!B:B,F1644,mi_calc!C:C,"average")/1000</f>
        <v>1.2472760525667802E-2</v>
      </c>
      <c r="I1644">
        <f>SUMIFS(multi_cap_new_annual_comb!G:G,multi_cap_new_annual_comb!A:A,A1644,multi_cap_new_annual_comb!B:B,B1644,multi_cap_new_annual_comb!C:C,C1644,multi_cap_new_annual_comb!E:E,"average",multi_cap_new_annual_comb!G:G,"&gt;0")*SUMIFS(mi_calc!D:D,mi_calc!A:A,VLOOKUP(C1644,mapping!$B$2:$C$18,2,0),mi_calc!B:B,F1644,mi_calc!C:C,"average")/1000</f>
        <v>1.2472745740540987E-2</v>
      </c>
    </row>
    <row r="1645" spans="1:9">
      <c r="A1645">
        <v>2030</v>
      </c>
      <c r="B1645" t="s">
        <v>21</v>
      </c>
      <c r="C1645" t="s">
        <v>1</v>
      </c>
      <c r="D1645" t="str">
        <f>VLOOKUP(C1645,mapping!$B$2:$D$18,3,0)</f>
        <v>Nuclear New</v>
      </c>
      <c r="E1645" t="s">
        <v>74</v>
      </c>
      <c r="F1645" t="s">
        <v>47</v>
      </c>
      <c r="G1645" t="s">
        <v>77</v>
      </c>
      <c r="H1645">
        <f>SUMIFS(multi_cap_new_annual_comb!F:F,multi_cap_new_annual_comb!A:A,A1645,multi_cap_new_annual_comb!B:B,B1645,multi_cap_new_annual_comb!C:C,C1645,multi_cap_new_annual_comb!E:E,"average",multi_cap_new_annual_comb!F:F,"&gt;0")*SUMIFS(mi_calc!D:D,mi_calc!A:A,VLOOKUP(C1645,mapping!$B$2:$C$18,2,0),mi_calc!B:B,F1645,mi_calc!C:C,"average")/1000</f>
        <v>0</v>
      </c>
      <c r="I1645">
        <f>SUMIFS(multi_cap_new_annual_comb!G:G,multi_cap_new_annual_comb!A:A,A1645,multi_cap_new_annual_comb!B:B,B1645,multi_cap_new_annual_comb!C:C,C1645,multi_cap_new_annual_comb!E:E,"average",multi_cap_new_annual_comb!G:G,"&gt;0")*SUMIFS(mi_calc!D:D,mi_calc!A:A,VLOOKUP(C1645,mapping!$B$2:$C$18,2,0),mi_calc!B:B,F1645,mi_calc!C:C,"average")/1000</f>
        <v>0</v>
      </c>
    </row>
    <row r="1646" spans="1:9">
      <c r="A1646">
        <v>2030</v>
      </c>
      <c r="B1646" t="s">
        <v>21</v>
      </c>
      <c r="C1646" t="s">
        <v>1</v>
      </c>
      <c r="D1646" t="str">
        <f>VLOOKUP(C1646,mapping!$B$2:$D$18,3,0)</f>
        <v>Nuclear New</v>
      </c>
      <c r="E1646" t="s">
        <v>74</v>
      </c>
      <c r="F1646" t="s">
        <v>60</v>
      </c>
      <c r="G1646" t="s">
        <v>77</v>
      </c>
      <c r="H1646">
        <f>SUMIFS(multi_cap_new_annual_comb!F:F,multi_cap_new_annual_comb!A:A,A1646,multi_cap_new_annual_comb!B:B,B1646,multi_cap_new_annual_comb!C:C,C1646,multi_cap_new_annual_comb!E:E,"average",multi_cap_new_annual_comb!F:F,"&gt;0")*SUMIFS(mi_calc!D:D,mi_calc!A:A,VLOOKUP(C1646,mapping!$B$2:$C$18,2,0),mi_calc!B:B,F1646,mi_calc!C:C,"average")/1000</f>
        <v>0</v>
      </c>
      <c r="I1646">
        <f>SUMIFS(multi_cap_new_annual_comb!G:G,multi_cap_new_annual_comb!A:A,A1646,multi_cap_new_annual_comb!B:B,B1646,multi_cap_new_annual_comb!C:C,C1646,multi_cap_new_annual_comb!E:E,"average",multi_cap_new_annual_comb!G:G,"&gt;0")*SUMIFS(mi_calc!D:D,mi_calc!A:A,VLOOKUP(C1646,mapping!$B$2:$C$18,2,0),mi_calc!B:B,F1646,mi_calc!C:C,"average")/1000</f>
        <v>0</v>
      </c>
    </row>
    <row r="1647" spans="1:9">
      <c r="A1647">
        <v>2030</v>
      </c>
      <c r="B1647" t="s">
        <v>21</v>
      </c>
      <c r="C1647" t="s">
        <v>1</v>
      </c>
      <c r="D1647" t="str">
        <f>VLOOKUP(C1647,mapping!$B$2:$D$18,3,0)</f>
        <v>Nuclear New</v>
      </c>
      <c r="E1647" t="s">
        <v>74</v>
      </c>
      <c r="F1647" t="s">
        <v>48</v>
      </c>
      <c r="G1647" t="s">
        <v>77</v>
      </c>
      <c r="H1647">
        <f>SUMIFS(multi_cap_new_annual_comb!F:F,multi_cap_new_annual_comb!A:A,A1647,multi_cap_new_annual_comb!B:B,B1647,multi_cap_new_annual_comb!C:C,C1647,multi_cap_new_annual_comb!E:E,"average",multi_cap_new_annual_comb!F:F,"&gt;0")*SUMIFS(mi_calc!D:D,mi_calc!A:A,VLOOKUP(C1647,mapping!$B$2:$C$18,2,0),mi_calc!B:B,F1647,mi_calc!C:C,"average")/1000</f>
        <v>7.3236558888323481E-3</v>
      </c>
      <c r="I1647">
        <f>SUMIFS(multi_cap_new_annual_comb!G:G,multi_cap_new_annual_comb!A:A,A1647,multi_cap_new_annual_comb!B:B,B1647,multi_cap_new_annual_comb!C:C,C1647,multi_cap_new_annual_comb!E:E,"average",multi_cap_new_annual_comb!G:G,"&gt;0")*SUMIFS(mi_calc!D:D,mi_calc!A:A,VLOOKUP(C1647,mapping!$B$2:$C$18,2,0),mi_calc!B:B,F1647,mi_calc!C:C,"average")/1000</f>
        <v>7.3236472074196934E-3</v>
      </c>
    </row>
    <row r="1648" spans="1:9">
      <c r="A1648">
        <v>2030</v>
      </c>
      <c r="B1648" t="s">
        <v>21</v>
      </c>
      <c r="C1648" t="s">
        <v>1</v>
      </c>
      <c r="D1648" t="str">
        <f>VLOOKUP(C1648,mapping!$B$2:$D$18,3,0)</f>
        <v>Nuclear New</v>
      </c>
      <c r="E1648" t="s">
        <v>74</v>
      </c>
      <c r="F1648" t="s">
        <v>62</v>
      </c>
      <c r="G1648" t="s">
        <v>77</v>
      </c>
      <c r="H1648">
        <f>SUMIFS(multi_cap_new_annual_comb!F:F,multi_cap_new_annual_comb!A:A,A1648,multi_cap_new_annual_comb!B:B,B1648,multi_cap_new_annual_comb!C:C,C1648,multi_cap_new_annual_comb!E:E,"average",multi_cap_new_annual_comb!F:F,"&gt;0")*SUMIFS(mi_calc!D:D,mi_calc!A:A,VLOOKUP(C1648,mapping!$B$2:$C$18,2,0),mi_calc!B:B,F1648,mi_calc!C:C,"average")/1000</f>
        <v>0</v>
      </c>
      <c r="I1648">
        <f>SUMIFS(multi_cap_new_annual_comb!G:G,multi_cap_new_annual_comb!A:A,A1648,multi_cap_new_annual_comb!B:B,B1648,multi_cap_new_annual_comb!C:C,C1648,multi_cap_new_annual_comb!E:E,"average",multi_cap_new_annual_comb!G:G,"&gt;0")*SUMIFS(mi_calc!D:D,mi_calc!A:A,VLOOKUP(C1648,mapping!$B$2:$C$18,2,0),mi_calc!B:B,F1648,mi_calc!C:C,"average")/1000</f>
        <v>0</v>
      </c>
    </row>
    <row r="1649" spans="1:9">
      <c r="A1649">
        <v>2030</v>
      </c>
      <c r="B1649" t="s">
        <v>21</v>
      </c>
      <c r="C1649" t="s">
        <v>1</v>
      </c>
      <c r="D1649" t="str">
        <f>VLOOKUP(C1649,mapping!$B$2:$D$18,3,0)</f>
        <v>Nuclear New</v>
      </c>
      <c r="E1649" t="s">
        <v>74</v>
      </c>
      <c r="F1649" t="s">
        <v>63</v>
      </c>
      <c r="G1649" t="s">
        <v>77</v>
      </c>
      <c r="H1649">
        <f>SUMIFS(multi_cap_new_annual_comb!F:F,multi_cap_new_annual_comb!A:A,A1649,multi_cap_new_annual_comb!B:B,B1649,multi_cap_new_annual_comb!C:C,C1649,multi_cap_new_annual_comb!E:E,"average",multi_cap_new_annual_comb!F:F,"&gt;0")*SUMIFS(mi_calc!D:D,mi_calc!A:A,VLOOKUP(C1649,mapping!$B$2:$C$18,2,0),mi_calc!B:B,F1649,mi_calc!C:C,"average")/1000</f>
        <v>0</v>
      </c>
      <c r="I1649">
        <f>SUMIFS(multi_cap_new_annual_comb!G:G,multi_cap_new_annual_comb!A:A,A1649,multi_cap_new_annual_comb!B:B,B1649,multi_cap_new_annual_comb!C:C,C1649,multi_cap_new_annual_comb!E:E,"average",multi_cap_new_annual_comb!G:G,"&gt;0")*SUMIFS(mi_calc!D:D,mi_calc!A:A,VLOOKUP(C1649,mapping!$B$2:$C$18,2,0),mi_calc!B:B,F1649,mi_calc!C:C,"average")/1000</f>
        <v>0</v>
      </c>
    </row>
    <row r="1650" spans="1:9">
      <c r="A1650">
        <v>2030</v>
      </c>
      <c r="B1650" t="s">
        <v>21</v>
      </c>
      <c r="C1650" t="s">
        <v>1</v>
      </c>
      <c r="D1650" t="str">
        <f>VLOOKUP(C1650,mapping!$B$2:$D$18,3,0)</f>
        <v>Nuclear New</v>
      </c>
      <c r="E1650" t="s">
        <v>74</v>
      </c>
      <c r="F1650" t="s">
        <v>45</v>
      </c>
      <c r="G1650" t="s">
        <v>77</v>
      </c>
      <c r="H1650">
        <f>SUMIFS(multi_cap_new_annual_comb!F:F,multi_cap_new_annual_comb!A:A,A1650,multi_cap_new_annual_comb!B:B,B1650,multi_cap_new_annual_comb!C:C,C1650,multi_cap_new_annual_comb!E:E,"average",multi_cap_new_annual_comb!F:F,"&gt;0")*SUMIFS(mi_calc!D:D,mi_calc!A:A,VLOOKUP(C1650,mapping!$B$2:$C$18,2,0),mi_calc!B:B,F1650,mi_calc!C:C,"average")/1000</f>
        <v>0</v>
      </c>
      <c r="I1650">
        <f>SUMIFS(multi_cap_new_annual_comb!G:G,multi_cap_new_annual_comb!A:A,A1650,multi_cap_new_annual_comb!B:B,B1650,multi_cap_new_annual_comb!C:C,C1650,multi_cap_new_annual_comb!E:E,"average",multi_cap_new_annual_comb!G:G,"&gt;0")*SUMIFS(mi_calc!D:D,mi_calc!A:A,VLOOKUP(C1650,mapping!$B$2:$C$18,2,0),mi_calc!B:B,F1650,mi_calc!C:C,"average")/1000</f>
        <v>0</v>
      </c>
    </row>
    <row r="1651" spans="1:9">
      <c r="A1651">
        <v>2030</v>
      </c>
      <c r="B1651" t="s">
        <v>21</v>
      </c>
      <c r="C1651" t="s">
        <v>1</v>
      </c>
      <c r="D1651" t="str">
        <f>VLOOKUP(C1651,mapping!$B$2:$D$18,3,0)</f>
        <v>Nuclear New</v>
      </c>
      <c r="E1651" t="s">
        <v>74</v>
      </c>
      <c r="F1651" t="s">
        <v>58</v>
      </c>
      <c r="G1651" t="s">
        <v>77</v>
      </c>
      <c r="H1651">
        <f>SUMIFS(multi_cap_new_annual_comb!F:F,multi_cap_new_annual_comb!A:A,A1651,multi_cap_new_annual_comb!B:B,B1651,multi_cap_new_annual_comb!C:C,C1651,multi_cap_new_annual_comb!E:E,"average",multi_cap_new_annual_comb!F:F,"&gt;0")*SUMIFS(mi_calc!D:D,mi_calc!A:A,VLOOKUP(C1651,mapping!$B$2:$C$18,2,0),mi_calc!B:B,F1651,mi_calc!C:C,"average")/1000</f>
        <v>3.6363733310984842E-5</v>
      </c>
      <c r="I1651">
        <f>SUMIFS(multi_cap_new_annual_comb!G:G,multi_cap_new_annual_comb!A:A,A1651,multi_cap_new_annual_comb!B:B,B1651,multi_cap_new_annual_comb!C:C,C1651,multi_cap_new_annual_comb!E:E,"average",multi_cap_new_annual_comb!G:G,"&gt;0")*SUMIFS(mi_calc!D:D,mi_calc!A:A,VLOOKUP(C1651,mapping!$B$2:$C$18,2,0),mi_calc!B:B,F1651,mi_calc!C:C,"average")/1000</f>
        <v>3.6363690205658852E-5</v>
      </c>
    </row>
    <row r="1652" spans="1:9">
      <c r="A1652">
        <v>2030</v>
      </c>
      <c r="B1652" t="s">
        <v>21</v>
      </c>
      <c r="C1652" t="s">
        <v>1</v>
      </c>
      <c r="D1652" t="str">
        <f>VLOOKUP(C1652,mapping!$B$2:$D$18,3,0)</f>
        <v>Nuclear New</v>
      </c>
      <c r="E1652" t="s">
        <v>74</v>
      </c>
      <c r="F1652" t="s">
        <v>53</v>
      </c>
      <c r="G1652" t="s">
        <v>77</v>
      </c>
      <c r="H1652">
        <f>SUMIFS(multi_cap_new_annual_comb!F:F,multi_cap_new_annual_comb!A:A,A1652,multi_cap_new_annual_comb!B:B,B1652,multi_cap_new_annual_comb!C:C,C1652,multi_cap_new_annual_comb!E:E,"average",multi_cap_new_annual_comb!F:F,"&gt;0")*SUMIFS(mi_calc!D:D,mi_calc!A:A,VLOOKUP(C1652,mapping!$B$2:$C$18,2,0),mi_calc!B:B,F1652,mi_calc!C:C,"average")/1000</f>
        <v>1.1630455249741023</v>
      </c>
      <c r="I1652">
        <f>SUMIFS(multi_cap_new_annual_comb!G:G,multi_cap_new_annual_comb!A:A,A1652,multi_cap_new_annual_comb!B:B,B1652,multi_cap_new_annual_comb!C:C,C1652,multi_cap_new_annual_comb!E:E,"average",multi_cap_new_annual_comb!G:G,"&gt;0")*SUMIFS(mi_calc!D:D,mi_calc!A:A,VLOOKUP(C1652,mapping!$B$2:$C$18,2,0),mi_calc!B:B,F1652,mi_calc!C:C,"average")/1000</f>
        <v>1.1630441463077243</v>
      </c>
    </row>
    <row r="1653" spans="1:9">
      <c r="A1653">
        <v>2030</v>
      </c>
      <c r="B1653" t="s">
        <v>21</v>
      </c>
      <c r="C1653" t="s">
        <v>1</v>
      </c>
      <c r="D1653" t="str">
        <f>VLOOKUP(C1653,mapping!$B$2:$D$18,3,0)</f>
        <v>Nuclear New</v>
      </c>
      <c r="E1653" t="s">
        <v>74</v>
      </c>
      <c r="F1653" t="s">
        <v>64</v>
      </c>
      <c r="G1653" t="s">
        <v>77</v>
      </c>
      <c r="H1653">
        <f>SUMIFS(multi_cap_new_annual_comb!F:F,multi_cap_new_annual_comb!A:A,A1653,multi_cap_new_annual_comb!B:B,B1653,multi_cap_new_annual_comb!C:C,C1653,multi_cap_new_annual_comb!E:E,"average",multi_cap_new_annual_comb!F:F,"&gt;0")*SUMIFS(mi_calc!D:D,mi_calc!A:A,VLOOKUP(C1653,mapping!$B$2:$C$18,2,0),mi_calc!B:B,F1653,mi_calc!C:C,"average")/1000</f>
        <v>0</v>
      </c>
      <c r="I1653">
        <f>SUMIFS(multi_cap_new_annual_comb!G:G,multi_cap_new_annual_comb!A:A,A1653,multi_cap_new_annual_comb!B:B,B1653,multi_cap_new_annual_comb!C:C,C1653,multi_cap_new_annual_comb!E:E,"average",multi_cap_new_annual_comb!G:G,"&gt;0")*SUMIFS(mi_calc!D:D,mi_calc!A:A,VLOOKUP(C1653,mapping!$B$2:$C$18,2,0),mi_calc!B:B,F1653,mi_calc!C:C,"average")/1000</f>
        <v>0</v>
      </c>
    </row>
    <row r="1654" spans="1:9">
      <c r="A1654">
        <v>2030</v>
      </c>
      <c r="B1654" t="s">
        <v>21</v>
      </c>
      <c r="C1654" t="s">
        <v>1</v>
      </c>
      <c r="D1654" t="str">
        <f>VLOOKUP(C1654,mapping!$B$2:$D$18,3,0)</f>
        <v>Nuclear New</v>
      </c>
      <c r="E1654" t="s">
        <v>74</v>
      </c>
      <c r="F1654" t="s">
        <v>49</v>
      </c>
      <c r="G1654" t="s">
        <v>77</v>
      </c>
      <c r="H1654">
        <f>SUMIFS(multi_cap_new_annual_comb!F:F,multi_cap_new_annual_comb!A:A,A1654,multi_cap_new_annual_comb!B:B,B1654,multi_cap_new_annual_comb!C:C,C1654,multi_cap_new_annual_comb!E:E,"average",multi_cap_new_annual_comb!F:F,"&gt;0")*SUMIFS(mi_calc!D:D,mi_calc!A:A,VLOOKUP(C1654,mapping!$B$2:$C$18,2,0),mi_calc!B:B,F1654,mi_calc!C:C,"average")/1000</f>
        <v>0</v>
      </c>
      <c r="I1654">
        <f>SUMIFS(multi_cap_new_annual_comb!G:G,multi_cap_new_annual_comb!A:A,A1654,multi_cap_new_annual_comb!B:B,B1654,multi_cap_new_annual_comb!C:C,C1654,multi_cap_new_annual_comb!E:E,"average",multi_cap_new_annual_comb!G:G,"&gt;0")*SUMIFS(mi_calc!D:D,mi_calc!A:A,VLOOKUP(C1654,mapping!$B$2:$C$18,2,0),mi_calc!B:B,F1654,mi_calc!C:C,"average")/1000</f>
        <v>0</v>
      </c>
    </row>
    <row r="1655" spans="1:9">
      <c r="A1655">
        <v>2030</v>
      </c>
      <c r="B1655" t="s">
        <v>21</v>
      </c>
      <c r="C1655" t="s">
        <v>1</v>
      </c>
      <c r="D1655" t="str">
        <f>VLOOKUP(C1655,mapping!$B$2:$D$18,3,0)</f>
        <v>Nuclear New</v>
      </c>
      <c r="E1655" t="s">
        <v>74</v>
      </c>
      <c r="F1655" t="s">
        <v>65</v>
      </c>
      <c r="G1655" t="s">
        <v>77</v>
      </c>
      <c r="H1655">
        <f>SUMIFS(multi_cap_new_annual_comb!F:F,multi_cap_new_annual_comb!A:A,A1655,multi_cap_new_annual_comb!B:B,B1655,multi_cap_new_annual_comb!C:C,C1655,multi_cap_new_annual_comb!E:E,"average",multi_cap_new_annual_comb!F:F,"&gt;0")*SUMIFS(mi_calc!D:D,mi_calc!A:A,VLOOKUP(C1655,mapping!$B$2:$C$18,2,0),mi_calc!B:B,F1655,mi_calc!C:C,"average")/1000</f>
        <v>0</v>
      </c>
      <c r="I1655">
        <f>SUMIFS(multi_cap_new_annual_comb!G:G,multi_cap_new_annual_comb!A:A,A1655,multi_cap_new_annual_comb!B:B,B1655,multi_cap_new_annual_comb!C:C,C1655,multi_cap_new_annual_comb!E:E,"average",multi_cap_new_annual_comb!G:G,"&gt;0")*SUMIFS(mi_calc!D:D,mi_calc!A:A,VLOOKUP(C1655,mapping!$B$2:$C$18,2,0),mi_calc!B:B,F1655,mi_calc!C:C,"average")/1000</f>
        <v>0</v>
      </c>
    </row>
    <row r="1656" spans="1:9">
      <c r="A1656">
        <v>2030</v>
      </c>
      <c r="B1656" t="s">
        <v>21</v>
      </c>
      <c r="C1656" t="s">
        <v>1</v>
      </c>
      <c r="D1656" t="str">
        <f>VLOOKUP(C1656,mapping!$B$2:$D$18,3,0)</f>
        <v>Nuclear New</v>
      </c>
      <c r="E1656" t="s">
        <v>74</v>
      </c>
      <c r="F1656" t="s">
        <v>68</v>
      </c>
      <c r="G1656" t="s">
        <v>77</v>
      </c>
      <c r="H1656">
        <f>SUMIFS(multi_cap_new_annual_comb!F:F,multi_cap_new_annual_comb!A:A,A1656,multi_cap_new_annual_comb!B:B,B1656,multi_cap_new_annual_comb!C:C,C1656,multi_cap_new_annual_comb!E:E,"average",multi_cap_new_annual_comb!F:F,"&gt;0")*SUMIFS(mi_calc!D:D,mi_calc!A:A,VLOOKUP(C1656,mapping!$B$2:$C$18,2,0),mi_calc!B:B,F1656,mi_calc!C:C,"average")/1000</f>
        <v>0</v>
      </c>
      <c r="I1656">
        <f>SUMIFS(multi_cap_new_annual_comb!G:G,multi_cap_new_annual_comb!A:A,A1656,multi_cap_new_annual_comb!B:B,B1656,multi_cap_new_annual_comb!C:C,C1656,multi_cap_new_annual_comb!E:E,"average",multi_cap_new_annual_comb!G:G,"&gt;0")*SUMIFS(mi_calc!D:D,mi_calc!A:A,VLOOKUP(C1656,mapping!$B$2:$C$18,2,0),mi_calc!B:B,F1656,mi_calc!C:C,"average")/1000</f>
        <v>0</v>
      </c>
    </row>
    <row r="1657" spans="1:9">
      <c r="A1657">
        <v>2030</v>
      </c>
      <c r="B1657" t="s">
        <v>21</v>
      </c>
      <c r="C1657" t="s">
        <v>1</v>
      </c>
      <c r="D1657" t="str">
        <f>VLOOKUP(C1657,mapping!$B$2:$D$18,3,0)</f>
        <v>Nuclear New</v>
      </c>
      <c r="E1657" t="s">
        <v>74</v>
      </c>
      <c r="F1657" t="s">
        <v>57</v>
      </c>
      <c r="G1657" t="s">
        <v>77</v>
      </c>
      <c r="H1657">
        <f>SUMIFS(multi_cap_new_annual_comb!F:F,multi_cap_new_annual_comb!A:A,A1657,multi_cap_new_annual_comb!B:B,B1657,multi_cap_new_annual_comb!C:C,C1657,multi_cap_new_annual_comb!E:E,"average",multi_cap_new_annual_comb!F:F,"&gt;0")*SUMIFS(mi_calc!D:D,mi_calc!A:A,VLOOKUP(C1657,mapping!$B$2:$C$18,2,0),mi_calc!B:B,F1657,mi_calc!C:C,"average")/1000</f>
        <v>0</v>
      </c>
      <c r="I1657">
        <f>SUMIFS(multi_cap_new_annual_comb!G:G,multi_cap_new_annual_comb!A:A,A1657,multi_cap_new_annual_comb!B:B,B1657,multi_cap_new_annual_comb!C:C,C1657,multi_cap_new_annual_comb!E:E,"average",multi_cap_new_annual_comb!G:G,"&gt;0")*SUMIFS(mi_calc!D:D,mi_calc!A:A,VLOOKUP(C1657,mapping!$B$2:$C$18,2,0),mi_calc!B:B,F1657,mi_calc!C:C,"average")/1000</f>
        <v>0</v>
      </c>
    </row>
    <row r="1658" spans="1:9">
      <c r="A1658">
        <v>2030</v>
      </c>
      <c r="B1658" t="s">
        <v>33</v>
      </c>
      <c r="C1658" t="s">
        <v>1</v>
      </c>
      <c r="D1658" t="str">
        <f>VLOOKUP(C1658,mapping!$B$2:$D$18,3,0)</f>
        <v>Nuclear New</v>
      </c>
      <c r="E1658" t="s">
        <v>74</v>
      </c>
      <c r="F1658" t="s">
        <v>51</v>
      </c>
      <c r="G1658" t="s">
        <v>77</v>
      </c>
      <c r="H1658">
        <f>SUMIFS(multi_cap_new_annual_comb!F:F,multi_cap_new_annual_comb!A:A,A1658,multi_cap_new_annual_comb!B:B,B1658,multi_cap_new_annual_comb!C:C,C1658,multi_cap_new_annual_comb!E:E,"average",multi_cap_new_annual_comb!F:F,"&gt;0")*SUMIFS(mi_calc!D:D,mi_calc!A:A,VLOOKUP(C1658,mapping!$B$2:$C$18,2,0),mi_calc!B:B,F1658,mi_calc!C:C,"average")/1000</f>
        <v>1.166323390101036E-3</v>
      </c>
      <c r="I1658">
        <f>SUMIFS(multi_cap_new_annual_comb!G:G,multi_cap_new_annual_comb!A:A,A1658,multi_cap_new_annual_comb!B:B,B1658,multi_cap_new_annual_comb!C:C,C1658,multi_cap_new_annual_comb!E:E,"average",multi_cap_new_annual_comb!G:G,"&gt;0")*SUMIFS(mi_calc!D:D,mi_calc!A:A,VLOOKUP(C1658,mapping!$B$2:$C$18,2,0),mi_calc!B:B,F1658,mi_calc!C:C,"average")/1000</f>
        <v>6.4795743903117264E-4</v>
      </c>
    </row>
    <row r="1659" spans="1:9">
      <c r="A1659">
        <v>2030</v>
      </c>
      <c r="B1659" t="s">
        <v>33</v>
      </c>
      <c r="C1659" t="s">
        <v>1</v>
      </c>
      <c r="D1659" t="str">
        <f>VLOOKUP(C1659,mapping!$B$2:$D$18,3,0)</f>
        <v>Nuclear New</v>
      </c>
      <c r="E1659" t="s">
        <v>74</v>
      </c>
      <c r="F1659" t="s">
        <v>66</v>
      </c>
      <c r="G1659" t="s">
        <v>77</v>
      </c>
      <c r="H1659">
        <f>SUMIFS(multi_cap_new_annual_comb!F:F,multi_cap_new_annual_comb!A:A,A1659,multi_cap_new_annual_comb!B:B,B1659,multi_cap_new_annual_comb!C:C,C1659,multi_cap_new_annual_comb!E:E,"average",multi_cap_new_annual_comb!F:F,"&gt;0")*SUMIFS(mi_calc!D:D,mi_calc!A:A,VLOOKUP(C1659,mapping!$B$2:$C$18,2,0),mi_calc!B:B,F1659,mi_calc!C:C,"average")/1000</f>
        <v>0</v>
      </c>
      <c r="I1659">
        <f>SUMIFS(multi_cap_new_annual_comb!G:G,multi_cap_new_annual_comb!A:A,A1659,multi_cap_new_annual_comb!B:B,B1659,multi_cap_new_annual_comb!C:C,C1659,multi_cap_new_annual_comb!E:E,"average",multi_cap_new_annual_comb!G:G,"&gt;0")*SUMIFS(mi_calc!D:D,mi_calc!A:A,VLOOKUP(C1659,mapping!$B$2:$C$18,2,0),mi_calc!B:B,F1659,mi_calc!C:C,"average")/1000</f>
        <v>0</v>
      </c>
    </row>
    <row r="1660" spans="1:9">
      <c r="A1660">
        <v>2030</v>
      </c>
      <c r="B1660" t="s">
        <v>33</v>
      </c>
      <c r="C1660" t="s">
        <v>1</v>
      </c>
      <c r="D1660" t="str">
        <f>VLOOKUP(C1660,mapping!$B$2:$D$18,3,0)</f>
        <v>Nuclear New</v>
      </c>
      <c r="E1660" t="s">
        <v>74</v>
      </c>
      <c r="F1660" t="s">
        <v>54</v>
      </c>
      <c r="G1660" t="s">
        <v>77</v>
      </c>
      <c r="H1660">
        <f>SUMIFS(multi_cap_new_annual_comb!F:F,multi_cap_new_annual_comb!A:A,A1660,multi_cap_new_annual_comb!B:B,B1660,multi_cap_new_annual_comb!C:C,C1660,multi_cap_new_annual_comb!E:E,"average",multi_cap_new_annual_comb!F:F,"&gt;0")*SUMIFS(mi_calc!D:D,mi_calc!A:A,VLOOKUP(C1660,mapping!$B$2:$C$18,2,0),mi_calc!B:B,F1660,mi_calc!C:C,"average")/1000</f>
        <v>1.1461969681041519</v>
      </c>
      <c r="I1660">
        <f>SUMIFS(multi_cap_new_annual_comb!G:G,multi_cap_new_annual_comb!A:A,A1660,multi_cap_new_annual_comb!B:B,B1660,multi_cap_new_annual_comb!C:C,C1660,multi_cap_new_annual_comb!E:E,"average",multi_cap_new_annual_comb!G:G,"&gt;0")*SUMIFS(mi_calc!D:D,mi_calc!A:A,VLOOKUP(C1660,mapping!$B$2:$C$18,2,0),mi_calc!B:B,F1660,mi_calc!C:C,"average")/1000</f>
        <v>0.63677609347586139</v>
      </c>
    </row>
    <row r="1661" spans="1:9">
      <c r="A1661">
        <v>2030</v>
      </c>
      <c r="B1661" t="s">
        <v>33</v>
      </c>
      <c r="C1661" t="s">
        <v>1</v>
      </c>
      <c r="D1661" t="str">
        <f>VLOOKUP(C1661,mapping!$B$2:$D$18,3,0)</f>
        <v>Nuclear New</v>
      </c>
      <c r="E1661" t="s">
        <v>74</v>
      </c>
      <c r="F1661" t="s">
        <v>46</v>
      </c>
      <c r="G1661" t="s">
        <v>77</v>
      </c>
      <c r="H1661">
        <f>SUMIFS(multi_cap_new_annual_comb!F:F,multi_cap_new_annual_comb!A:A,A1661,multi_cap_new_annual_comb!B:B,B1661,multi_cap_new_annual_comb!C:C,C1661,multi_cap_new_annual_comb!E:E,"average",multi_cap_new_annual_comb!F:F,"&gt;0")*SUMIFS(mi_calc!D:D,mi_calc!A:A,VLOOKUP(C1661,mapping!$B$2:$C$18,2,0),mi_calc!B:B,F1661,mi_calc!C:C,"average")/1000</f>
        <v>0</v>
      </c>
      <c r="I1661">
        <f>SUMIFS(multi_cap_new_annual_comb!G:G,multi_cap_new_annual_comb!A:A,A1661,multi_cap_new_annual_comb!B:B,B1661,multi_cap_new_annual_comb!C:C,C1661,multi_cap_new_annual_comb!E:E,"average",multi_cap_new_annual_comb!G:G,"&gt;0")*SUMIFS(mi_calc!D:D,mi_calc!A:A,VLOOKUP(C1661,mapping!$B$2:$C$18,2,0),mi_calc!B:B,F1661,mi_calc!C:C,"average")/1000</f>
        <v>0</v>
      </c>
    </row>
    <row r="1662" spans="1:9">
      <c r="A1662">
        <v>2030</v>
      </c>
      <c r="B1662" t="s">
        <v>33</v>
      </c>
      <c r="C1662" t="s">
        <v>1</v>
      </c>
      <c r="D1662" t="str">
        <f>VLOOKUP(C1662,mapping!$B$2:$D$18,3,0)</f>
        <v>Nuclear New</v>
      </c>
      <c r="E1662" t="s">
        <v>74</v>
      </c>
      <c r="F1662" t="s">
        <v>50</v>
      </c>
      <c r="G1662" t="s">
        <v>77</v>
      </c>
      <c r="H1662">
        <f>SUMIFS(multi_cap_new_annual_comb!F:F,multi_cap_new_annual_comb!A:A,A1662,multi_cap_new_annual_comb!B:B,B1662,multi_cap_new_annual_comb!C:C,C1662,multi_cap_new_annual_comb!E:E,"average",multi_cap_new_annual_comb!F:F,"&gt;0")*SUMIFS(mi_calc!D:D,mi_calc!A:A,VLOOKUP(C1662,mapping!$B$2:$C$18,2,0),mi_calc!B:B,F1662,mi_calc!C:C,"average")/1000</f>
        <v>4.0177508142200488E-2</v>
      </c>
      <c r="I1662">
        <f>SUMIFS(multi_cap_new_annual_comb!G:G,multi_cap_new_annual_comb!A:A,A1662,multi_cap_new_annual_comb!B:B,B1662,multi_cap_new_annual_comb!C:C,C1662,multi_cap_new_annual_comb!E:E,"average",multi_cap_new_annual_comb!G:G,"&gt;0")*SUMIFS(mi_calc!D:D,mi_calc!A:A,VLOOKUP(C1662,mapping!$B$2:$C$18,2,0),mi_calc!B:B,F1662,mi_calc!C:C,"average")/1000</f>
        <v>2.2320837859745833E-2</v>
      </c>
    </row>
    <row r="1663" spans="1:9">
      <c r="A1663">
        <v>2030</v>
      </c>
      <c r="B1663" t="s">
        <v>33</v>
      </c>
      <c r="C1663" t="s">
        <v>1</v>
      </c>
      <c r="D1663" t="str">
        <f>VLOOKUP(C1663,mapping!$B$2:$D$18,3,0)</f>
        <v>Nuclear New</v>
      </c>
      <c r="E1663" t="s">
        <v>74</v>
      </c>
      <c r="F1663" t="s">
        <v>61</v>
      </c>
      <c r="G1663" t="s">
        <v>77</v>
      </c>
      <c r="H1663">
        <f>SUMIFS(multi_cap_new_annual_comb!F:F,multi_cap_new_annual_comb!A:A,A1663,multi_cap_new_annual_comb!B:B,B1663,multi_cap_new_annual_comb!C:C,C1663,multi_cap_new_annual_comb!E:E,"average",multi_cap_new_annual_comb!F:F,"&gt;0")*SUMIFS(mi_calc!D:D,mi_calc!A:A,VLOOKUP(C1663,mapping!$B$2:$C$18,2,0),mi_calc!B:B,F1663,mi_calc!C:C,"average")/1000</f>
        <v>0</v>
      </c>
      <c r="I1663">
        <f>SUMIFS(multi_cap_new_annual_comb!G:G,multi_cap_new_annual_comb!A:A,A1663,multi_cap_new_annual_comb!B:B,B1663,multi_cap_new_annual_comb!C:C,C1663,multi_cap_new_annual_comb!E:E,"average",multi_cap_new_annual_comb!G:G,"&gt;0")*SUMIFS(mi_calc!D:D,mi_calc!A:A,VLOOKUP(C1663,mapping!$B$2:$C$18,2,0),mi_calc!B:B,F1663,mi_calc!C:C,"average")/1000</f>
        <v>0</v>
      </c>
    </row>
    <row r="1664" spans="1:9">
      <c r="A1664">
        <v>2030</v>
      </c>
      <c r="B1664" t="s">
        <v>33</v>
      </c>
      <c r="C1664" t="s">
        <v>1</v>
      </c>
      <c r="D1664" t="str">
        <f>VLOOKUP(C1664,mapping!$B$2:$D$18,3,0)</f>
        <v>Nuclear New</v>
      </c>
      <c r="E1664" t="s">
        <v>74</v>
      </c>
      <c r="F1664" t="s">
        <v>67</v>
      </c>
      <c r="G1664" t="s">
        <v>77</v>
      </c>
      <c r="H1664">
        <f>SUMIFS(multi_cap_new_annual_comb!F:F,multi_cap_new_annual_comb!A:A,A1664,multi_cap_new_annual_comb!B:B,B1664,multi_cap_new_annual_comb!C:C,C1664,multi_cap_new_annual_comb!E:E,"average",multi_cap_new_annual_comb!F:F,"&gt;0")*SUMIFS(mi_calc!D:D,mi_calc!A:A,VLOOKUP(C1664,mapping!$B$2:$C$18,2,0),mi_calc!B:B,F1664,mi_calc!C:C,"average")/1000</f>
        <v>0</v>
      </c>
      <c r="I1664">
        <f>SUMIFS(multi_cap_new_annual_comb!G:G,multi_cap_new_annual_comb!A:A,A1664,multi_cap_new_annual_comb!B:B,B1664,multi_cap_new_annual_comb!C:C,C1664,multi_cap_new_annual_comb!E:E,"average",multi_cap_new_annual_comb!G:G,"&gt;0")*SUMIFS(mi_calc!D:D,mi_calc!A:A,VLOOKUP(C1664,mapping!$B$2:$C$18,2,0),mi_calc!B:B,F1664,mi_calc!C:C,"average")/1000</f>
        <v>0</v>
      </c>
    </row>
    <row r="1665" spans="1:9">
      <c r="A1665">
        <v>2030</v>
      </c>
      <c r="B1665" t="s">
        <v>33</v>
      </c>
      <c r="C1665" t="s">
        <v>1</v>
      </c>
      <c r="D1665" t="str">
        <f>VLOOKUP(C1665,mapping!$B$2:$D$18,3,0)</f>
        <v>Nuclear New</v>
      </c>
      <c r="E1665" t="s">
        <v>74</v>
      </c>
      <c r="F1665" t="s">
        <v>52</v>
      </c>
      <c r="G1665" t="s">
        <v>77</v>
      </c>
      <c r="H1665">
        <f>SUMIFS(multi_cap_new_annual_comb!F:F,multi_cap_new_annual_comb!A:A,A1665,multi_cap_new_annual_comb!B:B,B1665,multi_cap_new_annual_comb!C:C,C1665,multi_cap_new_annual_comb!E:E,"average",multi_cap_new_annual_comb!F:F,"&gt;0")*SUMIFS(mi_calc!D:D,mi_calc!A:A,VLOOKUP(C1665,mapping!$B$2:$C$18,2,0),mi_calc!B:B,F1665,mi_calc!C:C,"average")/1000</f>
        <v>0</v>
      </c>
      <c r="I1665">
        <f>SUMIFS(multi_cap_new_annual_comb!G:G,multi_cap_new_annual_comb!A:A,A1665,multi_cap_new_annual_comb!B:B,B1665,multi_cap_new_annual_comb!C:C,C1665,multi_cap_new_annual_comb!E:E,"average",multi_cap_new_annual_comb!G:G,"&gt;0")*SUMIFS(mi_calc!D:D,mi_calc!A:A,VLOOKUP(C1665,mapping!$B$2:$C$18,2,0),mi_calc!B:B,F1665,mi_calc!C:C,"average")/1000</f>
        <v>0</v>
      </c>
    </row>
    <row r="1666" spans="1:9">
      <c r="A1666">
        <v>2030</v>
      </c>
      <c r="B1666" t="s">
        <v>33</v>
      </c>
      <c r="C1666" t="s">
        <v>1</v>
      </c>
      <c r="D1666" t="str">
        <f>VLOOKUP(C1666,mapping!$B$2:$D$18,3,0)</f>
        <v>Nuclear New</v>
      </c>
      <c r="E1666" t="s">
        <v>74</v>
      </c>
      <c r="F1666" t="s">
        <v>56</v>
      </c>
      <c r="G1666" t="s">
        <v>77</v>
      </c>
      <c r="H1666">
        <f>SUMIFS(multi_cap_new_annual_comb!F:F,multi_cap_new_annual_comb!A:A,A1666,multi_cap_new_annual_comb!B:B,B1666,multi_cap_new_annual_comb!C:C,C1666,multi_cap_new_annual_comb!E:E,"average",multi_cap_new_annual_comb!F:F,"&gt;0")*SUMIFS(mi_calc!D:D,mi_calc!A:A,VLOOKUP(C1666,mapping!$B$2:$C$18,2,0),mi_calc!B:B,F1666,mi_calc!C:C,"average")/1000</f>
        <v>0</v>
      </c>
      <c r="I1666">
        <f>SUMIFS(multi_cap_new_annual_comb!G:G,multi_cap_new_annual_comb!A:A,A1666,multi_cap_new_annual_comb!B:B,B1666,multi_cap_new_annual_comb!C:C,C1666,multi_cap_new_annual_comb!E:E,"average",multi_cap_new_annual_comb!G:G,"&gt;0")*SUMIFS(mi_calc!D:D,mi_calc!A:A,VLOOKUP(C1666,mapping!$B$2:$C$18,2,0),mi_calc!B:B,F1666,mi_calc!C:C,"average")/1000</f>
        <v>0</v>
      </c>
    </row>
    <row r="1667" spans="1:9">
      <c r="A1667">
        <v>2030</v>
      </c>
      <c r="B1667" t="s">
        <v>33</v>
      </c>
      <c r="C1667" t="s">
        <v>1</v>
      </c>
      <c r="D1667" t="str">
        <f>VLOOKUP(C1667,mapping!$B$2:$D$18,3,0)</f>
        <v>Nuclear New</v>
      </c>
      <c r="E1667" t="s">
        <v>74</v>
      </c>
      <c r="F1667" t="s">
        <v>59</v>
      </c>
      <c r="G1667" t="s">
        <v>77</v>
      </c>
      <c r="H1667">
        <f>SUMIFS(multi_cap_new_annual_comb!F:F,multi_cap_new_annual_comb!A:A,A1667,multi_cap_new_annual_comb!B:B,B1667,multi_cap_new_annual_comb!C:C,C1667,multi_cap_new_annual_comb!E:E,"average",multi_cap_new_annual_comb!F:F,"&gt;0")*SUMIFS(mi_calc!D:D,mi_calc!A:A,VLOOKUP(C1667,mapping!$B$2:$C$18,2,0),mi_calc!B:B,F1667,mi_calc!C:C,"average")/1000</f>
        <v>0</v>
      </c>
      <c r="I1667">
        <f>SUMIFS(multi_cap_new_annual_comb!G:G,multi_cap_new_annual_comb!A:A,A1667,multi_cap_new_annual_comb!B:B,B1667,multi_cap_new_annual_comb!C:C,C1667,multi_cap_new_annual_comb!E:E,"average",multi_cap_new_annual_comb!G:G,"&gt;0")*SUMIFS(mi_calc!D:D,mi_calc!A:A,VLOOKUP(C1667,mapping!$B$2:$C$18,2,0),mi_calc!B:B,F1667,mi_calc!C:C,"average")/1000</f>
        <v>0</v>
      </c>
    </row>
    <row r="1668" spans="1:9">
      <c r="A1668">
        <v>2030</v>
      </c>
      <c r="B1668" t="s">
        <v>33</v>
      </c>
      <c r="C1668" t="s">
        <v>1</v>
      </c>
      <c r="D1668" t="str">
        <f>VLOOKUP(C1668,mapping!$B$2:$D$18,3,0)</f>
        <v>Nuclear New</v>
      </c>
      <c r="E1668" t="s">
        <v>74</v>
      </c>
      <c r="F1668" t="s">
        <v>55</v>
      </c>
      <c r="G1668" t="s">
        <v>77</v>
      </c>
      <c r="H1668">
        <f>SUMIFS(multi_cap_new_annual_comb!F:F,multi_cap_new_annual_comb!A:A,A1668,multi_cap_new_annual_comb!B:B,B1668,multi_cap_new_annual_comb!C:C,C1668,multi_cap_new_annual_comb!E:E,"average",multi_cap_new_annual_comb!F:F,"&gt;0")*SUMIFS(mi_calc!D:D,mi_calc!A:A,VLOOKUP(C1668,mapping!$B$2:$C$18,2,0),mi_calc!B:B,F1668,mi_calc!C:C,"average")/1000</f>
        <v>1.066797127479081E-2</v>
      </c>
      <c r="I1668">
        <f>SUMIFS(multi_cap_new_annual_comb!G:G,multi_cap_new_annual_comb!A:A,A1668,multi_cap_new_annual_comb!B:B,B1668,multi_cap_new_annual_comb!C:C,C1668,multi_cap_new_annual_comb!E:E,"average",multi_cap_new_annual_comb!G:G,"&gt;0")*SUMIFS(mi_calc!D:D,mi_calc!A:A,VLOOKUP(C1668,mapping!$B$2:$C$18,2,0),mi_calc!B:B,F1668,mi_calc!C:C,"average")/1000</f>
        <v>5.9266507090051249E-3</v>
      </c>
    </row>
    <row r="1669" spans="1:9">
      <c r="A1669">
        <v>2030</v>
      </c>
      <c r="B1669" t="s">
        <v>33</v>
      </c>
      <c r="C1669" t="s">
        <v>1</v>
      </c>
      <c r="D1669" t="str">
        <f>VLOOKUP(C1669,mapping!$B$2:$D$18,3,0)</f>
        <v>Nuclear New</v>
      </c>
      <c r="E1669" t="s">
        <v>74</v>
      </c>
      <c r="F1669" t="s">
        <v>47</v>
      </c>
      <c r="G1669" t="s">
        <v>77</v>
      </c>
      <c r="H1669">
        <f>SUMIFS(multi_cap_new_annual_comb!F:F,multi_cap_new_annual_comb!A:A,A1669,multi_cap_new_annual_comb!B:B,B1669,multi_cap_new_annual_comb!C:C,C1669,multi_cap_new_annual_comb!E:E,"average",multi_cap_new_annual_comb!F:F,"&gt;0")*SUMIFS(mi_calc!D:D,mi_calc!A:A,VLOOKUP(C1669,mapping!$B$2:$C$18,2,0),mi_calc!B:B,F1669,mi_calc!C:C,"average")/1000</f>
        <v>0</v>
      </c>
      <c r="I1669">
        <f>SUMIFS(multi_cap_new_annual_comb!G:G,multi_cap_new_annual_comb!A:A,A1669,multi_cap_new_annual_comb!B:B,B1669,multi_cap_new_annual_comb!C:C,C1669,multi_cap_new_annual_comb!E:E,"average",multi_cap_new_annual_comb!G:G,"&gt;0")*SUMIFS(mi_calc!D:D,mi_calc!A:A,VLOOKUP(C1669,mapping!$B$2:$C$18,2,0),mi_calc!B:B,F1669,mi_calc!C:C,"average")/1000</f>
        <v>0</v>
      </c>
    </row>
    <row r="1670" spans="1:9">
      <c r="A1670">
        <v>2030</v>
      </c>
      <c r="B1670" t="s">
        <v>33</v>
      </c>
      <c r="C1670" t="s">
        <v>1</v>
      </c>
      <c r="D1670" t="str">
        <f>VLOOKUP(C1670,mapping!$B$2:$D$18,3,0)</f>
        <v>Nuclear New</v>
      </c>
      <c r="E1670" t="s">
        <v>74</v>
      </c>
      <c r="F1670" t="s">
        <v>60</v>
      </c>
      <c r="G1670" t="s">
        <v>77</v>
      </c>
      <c r="H1670">
        <f>SUMIFS(multi_cap_new_annual_comb!F:F,multi_cap_new_annual_comb!A:A,A1670,multi_cap_new_annual_comb!B:B,B1670,multi_cap_new_annual_comb!C:C,C1670,multi_cap_new_annual_comb!E:E,"average",multi_cap_new_annual_comb!F:F,"&gt;0")*SUMIFS(mi_calc!D:D,mi_calc!A:A,VLOOKUP(C1670,mapping!$B$2:$C$18,2,0),mi_calc!B:B,F1670,mi_calc!C:C,"average")/1000</f>
        <v>0</v>
      </c>
      <c r="I1670">
        <f>SUMIFS(multi_cap_new_annual_comb!G:G,multi_cap_new_annual_comb!A:A,A1670,multi_cap_new_annual_comb!B:B,B1670,multi_cap_new_annual_comb!C:C,C1670,multi_cap_new_annual_comb!E:E,"average",multi_cap_new_annual_comb!G:G,"&gt;0")*SUMIFS(mi_calc!D:D,mi_calc!A:A,VLOOKUP(C1670,mapping!$B$2:$C$18,2,0),mi_calc!B:B,F1670,mi_calc!C:C,"average")/1000</f>
        <v>0</v>
      </c>
    </row>
    <row r="1671" spans="1:9">
      <c r="A1671">
        <v>2030</v>
      </c>
      <c r="B1671" t="s">
        <v>33</v>
      </c>
      <c r="C1671" t="s">
        <v>1</v>
      </c>
      <c r="D1671" t="str">
        <f>VLOOKUP(C1671,mapping!$B$2:$D$18,3,0)</f>
        <v>Nuclear New</v>
      </c>
      <c r="E1671" t="s">
        <v>74</v>
      </c>
      <c r="F1671" t="s">
        <v>48</v>
      </c>
      <c r="G1671" t="s">
        <v>77</v>
      </c>
      <c r="H1671">
        <f>SUMIFS(multi_cap_new_annual_comb!F:F,multi_cap_new_annual_comb!A:A,A1671,multi_cap_new_annual_comb!B:B,B1671,multi_cap_new_annual_comb!C:C,C1671,multi_cap_new_annual_comb!E:E,"average",multi_cap_new_annual_comb!F:F,"&gt;0")*SUMIFS(mi_calc!D:D,mi_calc!A:A,VLOOKUP(C1671,mapping!$B$2:$C$18,2,0),mi_calc!B:B,F1671,mi_calc!C:C,"average")/1000</f>
        <v>6.2639341537692973E-3</v>
      </c>
      <c r="I1671">
        <f>SUMIFS(multi_cap_new_annual_comb!G:G,multi_cap_new_annual_comb!A:A,A1671,multi_cap_new_annual_comb!B:B,B1671,multi_cap_new_annual_comb!C:C,C1671,multi_cap_new_annual_comb!E:E,"average",multi_cap_new_annual_comb!G:G,"&gt;0")*SUMIFS(mi_calc!D:D,mi_calc!A:A,VLOOKUP(C1671,mapping!$B$2:$C$18,2,0),mi_calc!B:B,F1671,mi_calc!C:C,"average")/1000</f>
        <v>3.4799634192234181E-3</v>
      </c>
    </row>
    <row r="1672" spans="1:9">
      <c r="A1672">
        <v>2030</v>
      </c>
      <c r="B1672" t="s">
        <v>33</v>
      </c>
      <c r="C1672" t="s">
        <v>1</v>
      </c>
      <c r="D1672" t="str">
        <f>VLOOKUP(C1672,mapping!$B$2:$D$18,3,0)</f>
        <v>Nuclear New</v>
      </c>
      <c r="E1672" t="s">
        <v>74</v>
      </c>
      <c r="F1672" t="s">
        <v>62</v>
      </c>
      <c r="G1672" t="s">
        <v>77</v>
      </c>
      <c r="H1672">
        <f>SUMIFS(multi_cap_new_annual_comb!F:F,multi_cap_new_annual_comb!A:A,A1672,multi_cap_new_annual_comb!B:B,B1672,multi_cap_new_annual_comb!C:C,C1672,multi_cap_new_annual_comb!E:E,"average",multi_cap_new_annual_comb!F:F,"&gt;0")*SUMIFS(mi_calc!D:D,mi_calc!A:A,VLOOKUP(C1672,mapping!$B$2:$C$18,2,0),mi_calc!B:B,F1672,mi_calc!C:C,"average")/1000</f>
        <v>0</v>
      </c>
      <c r="I1672">
        <f>SUMIFS(multi_cap_new_annual_comb!G:G,multi_cap_new_annual_comb!A:A,A1672,multi_cap_new_annual_comb!B:B,B1672,multi_cap_new_annual_comb!C:C,C1672,multi_cap_new_annual_comb!E:E,"average",multi_cap_new_annual_comb!G:G,"&gt;0")*SUMIFS(mi_calc!D:D,mi_calc!A:A,VLOOKUP(C1672,mapping!$B$2:$C$18,2,0),mi_calc!B:B,F1672,mi_calc!C:C,"average")/1000</f>
        <v>0</v>
      </c>
    </row>
    <row r="1673" spans="1:9">
      <c r="A1673">
        <v>2030</v>
      </c>
      <c r="B1673" t="s">
        <v>33</v>
      </c>
      <c r="C1673" t="s">
        <v>1</v>
      </c>
      <c r="D1673" t="str">
        <f>VLOOKUP(C1673,mapping!$B$2:$D$18,3,0)</f>
        <v>Nuclear New</v>
      </c>
      <c r="E1673" t="s">
        <v>74</v>
      </c>
      <c r="F1673" t="s">
        <v>63</v>
      </c>
      <c r="G1673" t="s">
        <v>77</v>
      </c>
      <c r="H1673">
        <f>SUMIFS(multi_cap_new_annual_comb!F:F,multi_cap_new_annual_comb!A:A,A1673,multi_cap_new_annual_comb!B:B,B1673,multi_cap_new_annual_comb!C:C,C1673,multi_cap_new_annual_comb!E:E,"average",multi_cap_new_annual_comb!F:F,"&gt;0")*SUMIFS(mi_calc!D:D,mi_calc!A:A,VLOOKUP(C1673,mapping!$B$2:$C$18,2,0),mi_calc!B:B,F1673,mi_calc!C:C,"average")/1000</f>
        <v>0</v>
      </c>
      <c r="I1673">
        <f>SUMIFS(multi_cap_new_annual_comb!G:G,multi_cap_new_annual_comb!A:A,A1673,multi_cap_new_annual_comb!B:B,B1673,multi_cap_new_annual_comb!C:C,C1673,multi_cap_new_annual_comb!E:E,"average",multi_cap_new_annual_comb!G:G,"&gt;0")*SUMIFS(mi_calc!D:D,mi_calc!A:A,VLOOKUP(C1673,mapping!$B$2:$C$18,2,0),mi_calc!B:B,F1673,mi_calc!C:C,"average")/1000</f>
        <v>0</v>
      </c>
    </row>
    <row r="1674" spans="1:9">
      <c r="A1674">
        <v>2030</v>
      </c>
      <c r="B1674" t="s">
        <v>33</v>
      </c>
      <c r="C1674" t="s">
        <v>1</v>
      </c>
      <c r="D1674" t="str">
        <f>VLOOKUP(C1674,mapping!$B$2:$D$18,3,0)</f>
        <v>Nuclear New</v>
      </c>
      <c r="E1674" t="s">
        <v>74</v>
      </c>
      <c r="F1674" t="s">
        <v>45</v>
      </c>
      <c r="G1674" t="s">
        <v>77</v>
      </c>
      <c r="H1674">
        <f>SUMIFS(multi_cap_new_annual_comb!F:F,multi_cap_new_annual_comb!A:A,A1674,multi_cap_new_annual_comb!B:B,B1674,multi_cap_new_annual_comb!C:C,C1674,multi_cap_new_annual_comb!E:E,"average",multi_cap_new_annual_comb!F:F,"&gt;0")*SUMIFS(mi_calc!D:D,mi_calc!A:A,VLOOKUP(C1674,mapping!$B$2:$C$18,2,0),mi_calc!B:B,F1674,mi_calc!C:C,"average")/1000</f>
        <v>0</v>
      </c>
      <c r="I1674">
        <f>SUMIFS(multi_cap_new_annual_comb!G:G,multi_cap_new_annual_comb!A:A,A1674,multi_cap_new_annual_comb!B:B,B1674,multi_cap_new_annual_comb!C:C,C1674,multi_cap_new_annual_comb!E:E,"average",multi_cap_new_annual_comb!G:G,"&gt;0")*SUMIFS(mi_calc!D:D,mi_calc!A:A,VLOOKUP(C1674,mapping!$B$2:$C$18,2,0),mi_calc!B:B,F1674,mi_calc!C:C,"average")/1000</f>
        <v>0</v>
      </c>
    </row>
    <row r="1675" spans="1:9">
      <c r="A1675">
        <v>2030</v>
      </c>
      <c r="B1675" t="s">
        <v>33</v>
      </c>
      <c r="C1675" t="s">
        <v>1</v>
      </c>
      <c r="D1675" t="str">
        <f>VLOOKUP(C1675,mapping!$B$2:$D$18,3,0)</f>
        <v>Nuclear New</v>
      </c>
      <c r="E1675" t="s">
        <v>74</v>
      </c>
      <c r="F1675" t="s">
        <v>58</v>
      </c>
      <c r="G1675" t="s">
        <v>77</v>
      </c>
      <c r="H1675">
        <f>SUMIFS(multi_cap_new_annual_comb!F:F,multi_cap_new_annual_comb!A:A,A1675,multi_cap_new_annual_comb!B:B,B1675,multi_cap_new_annual_comb!C:C,C1675,multi_cap_new_annual_comb!E:E,"average",multi_cap_new_annual_comb!F:F,"&gt;0")*SUMIFS(mi_calc!D:D,mi_calc!A:A,VLOOKUP(C1675,mapping!$B$2:$C$18,2,0),mi_calc!B:B,F1675,mi_calc!C:C,"average")/1000</f>
        <v>3.1101957069360964E-5</v>
      </c>
      <c r="I1675">
        <f>SUMIFS(multi_cap_new_annual_comb!G:G,multi_cap_new_annual_comb!A:A,A1675,multi_cap_new_annual_comb!B:B,B1675,multi_cap_new_annual_comb!C:C,C1675,multi_cap_new_annual_comb!E:E,"average",multi_cap_new_annual_comb!G:G,"&gt;0")*SUMIFS(mi_calc!D:D,mi_calc!A:A,VLOOKUP(C1675,mapping!$B$2:$C$18,2,0),mi_calc!B:B,F1675,mi_calc!C:C,"average")/1000</f>
        <v>1.727886504083127E-5</v>
      </c>
    </row>
    <row r="1676" spans="1:9">
      <c r="A1676">
        <v>2030</v>
      </c>
      <c r="B1676" t="s">
        <v>33</v>
      </c>
      <c r="C1676" t="s">
        <v>1</v>
      </c>
      <c r="D1676" t="str">
        <f>VLOOKUP(C1676,mapping!$B$2:$D$18,3,0)</f>
        <v>Nuclear New</v>
      </c>
      <c r="E1676" t="s">
        <v>74</v>
      </c>
      <c r="F1676" t="s">
        <v>53</v>
      </c>
      <c r="G1676" t="s">
        <v>77</v>
      </c>
      <c r="H1676">
        <f>SUMIFS(multi_cap_new_annual_comb!F:F,multi_cap_new_annual_comb!A:A,A1676,multi_cap_new_annual_comb!B:B,B1676,multi_cap_new_annual_comb!C:C,C1676,multi_cap_new_annual_comb!E:E,"average",multi_cap_new_annual_comb!F:F,"&gt;0")*SUMIFS(mi_calc!D:D,mi_calc!A:A,VLOOKUP(C1676,mapping!$B$2:$C$18,2,0),mi_calc!B:B,F1676,mi_calc!C:C,"average")/1000</f>
        <v>0.99475462758741784</v>
      </c>
      <c r="I1676">
        <f>SUMIFS(multi_cap_new_annual_comb!G:G,multi_cap_new_annual_comb!A:A,A1676,multi_cap_new_annual_comb!B:B,B1676,multi_cap_new_annual_comb!C:C,C1676,multi_cap_new_annual_comb!E:E,"average",multi_cap_new_annual_comb!G:G,"&gt;0")*SUMIFS(mi_calc!D:D,mi_calc!A:A,VLOOKUP(C1676,mapping!$B$2:$C$18,2,0),mi_calc!B:B,F1676,mi_calc!C:C,"average")/1000</f>
        <v>0.55264145984426705</v>
      </c>
    </row>
    <row r="1677" spans="1:9">
      <c r="A1677">
        <v>2030</v>
      </c>
      <c r="B1677" t="s">
        <v>33</v>
      </c>
      <c r="C1677" t="s">
        <v>1</v>
      </c>
      <c r="D1677" t="str">
        <f>VLOOKUP(C1677,mapping!$B$2:$D$18,3,0)</f>
        <v>Nuclear New</v>
      </c>
      <c r="E1677" t="s">
        <v>74</v>
      </c>
      <c r="F1677" t="s">
        <v>64</v>
      </c>
      <c r="G1677" t="s">
        <v>77</v>
      </c>
      <c r="H1677">
        <f>SUMIFS(multi_cap_new_annual_comb!F:F,multi_cap_new_annual_comb!A:A,A1677,multi_cap_new_annual_comb!B:B,B1677,multi_cap_new_annual_comb!C:C,C1677,multi_cap_new_annual_comb!E:E,"average",multi_cap_new_annual_comb!F:F,"&gt;0")*SUMIFS(mi_calc!D:D,mi_calc!A:A,VLOOKUP(C1677,mapping!$B$2:$C$18,2,0),mi_calc!B:B,F1677,mi_calc!C:C,"average")/1000</f>
        <v>0</v>
      </c>
      <c r="I1677">
        <f>SUMIFS(multi_cap_new_annual_comb!G:G,multi_cap_new_annual_comb!A:A,A1677,multi_cap_new_annual_comb!B:B,B1677,multi_cap_new_annual_comb!C:C,C1677,multi_cap_new_annual_comb!E:E,"average",multi_cap_new_annual_comb!G:G,"&gt;0")*SUMIFS(mi_calc!D:D,mi_calc!A:A,VLOOKUP(C1677,mapping!$B$2:$C$18,2,0),mi_calc!B:B,F1677,mi_calc!C:C,"average")/1000</f>
        <v>0</v>
      </c>
    </row>
    <row r="1678" spans="1:9">
      <c r="A1678">
        <v>2030</v>
      </c>
      <c r="B1678" t="s">
        <v>33</v>
      </c>
      <c r="C1678" t="s">
        <v>1</v>
      </c>
      <c r="D1678" t="str">
        <f>VLOOKUP(C1678,mapping!$B$2:$D$18,3,0)</f>
        <v>Nuclear New</v>
      </c>
      <c r="E1678" t="s">
        <v>74</v>
      </c>
      <c r="F1678" t="s">
        <v>49</v>
      </c>
      <c r="G1678" t="s">
        <v>77</v>
      </c>
      <c r="H1678">
        <f>SUMIFS(multi_cap_new_annual_comb!F:F,multi_cap_new_annual_comb!A:A,A1678,multi_cap_new_annual_comb!B:B,B1678,multi_cap_new_annual_comb!C:C,C1678,multi_cap_new_annual_comb!E:E,"average",multi_cap_new_annual_comb!F:F,"&gt;0")*SUMIFS(mi_calc!D:D,mi_calc!A:A,VLOOKUP(C1678,mapping!$B$2:$C$18,2,0),mi_calc!B:B,F1678,mi_calc!C:C,"average")/1000</f>
        <v>0</v>
      </c>
      <c r="I1678">
        <f>SUMIFS(multi_cap_new_annual_comb!G:G,multi_cap_new_annual_comb!A:A,A1678,multi_cap_new_annual_comb!B:B,B1678,multi_cap_new_annual_comb!C:C,C1678,multi_cap_new_annual_comb!E:E,"average",multi_cap_new_annual_comb!G:G,"&gt;0")*SUMIFS(mi_calc!D:D,mi_calc!A:A,VLOOKUP(C1678,mapping!$B$2:$C$18,2,0),mi_calc!B:B,F1678,mi_calc!C:C,"average")/1000</f>
        <v>0</v>
      </c>
    </row>
    <row r="1679" spans="1:9">
      <c r="A1679">
        <v>2030</v>
      </c>
      <c r="B1679" t="s">
        <v>33</v>
      </c>
      <c r="C1679" t="s">
        <v>1</v>
      </c>
      <c r="D1679" t="str">
        <f>VLOOKUP(C1679,mapping!$B$2:$D$18,3,0)</f>
        <v>Nuclear New</v>
      </c>
      <c r="E1679" t="s">
        <v>74</v>
      </c>
      <c r="F1679" t="s">
        <v>65</v>
      </c>
      <c r="G1679" t="s">
        <v>77</v>
      </c>
      <c r="H1679">
        <f>SUMIFS(multi_cap_new_annual_comb!F:F,multi_cap_new_annual_comb!A:A,A1679,multi_cap_new_annual_comb!B:B,B1679,multi_cap_new_annual_comb!C:C,C1679,multi_cap_new_annual_comb!E:E,"average",multi_cap_new_annual_comb!F:F,"&gt;0")*SUMIFS(mi_calc!D:D,mi_calc!A:A,VLOOKUP(C1679,mapping!$B$2:$C$18,2,0),mi_calc!B:B,F1679,mi_calc!C:C,"average")/1000</f>
        <v>0</v>
      </c>
      <c r="I1679">
        <f>SUMIFS(multi_cap_new_annual_comb!G:G,multi_cap_new_annual_comb!A:A,A1679,multi_cap_new_annual_comb!B:B,B1679,multi_cap_new_annual_comb!C:C,C1679,multi_cap_new_annual_comb!E:E,"average",multi_cap_new_annual_comb!G:G,"&gt;0")*SUMIFS(mi_calc!D:D,mi_calc!A:A,VLOOKUP(C1679,mapping!$B$2:$C$18,2,0),mi_calc!B:B,F1679,mi_calc!C:C,"average")/1000</f>
        <v>0</v>
      </c>
    </row>
    <row r="1680" spans="1:9">
      <c r="A1680">
        <v>2030</v>
      </c>
      <c r="B1680" t="s">
        <v>33</v>
      </c>
      <c r="C1680" t="s">
        <v>1</v>
      </c>
      <c r="D1680" t="str">
        <f>VLOOKUP(C1680,mapping!$B$2:$D$18,3,0)</f>
        <v>Nuclear New</v>
      </c>
      <c r="E1680" t="s">
        <v>74</v>
      </c>
      <c r="F1680" t="s">
        <v>68</v>
      </c>
      <c r="G1680" t="s">
        <v>77</v>
      </c>
      <c r="H1680">
        <f>SUMIFS(multi_cap_new_annual_comb!F:F,multi_cap_new_annual_comb!A:A,A1680,multi_cap_new_annual_comb!B:B,B1680,multi_cap_new_annual_comb!C:C,C1680,multi_cap_new_annual_comb!E:E,"average",multi_cap_new_annual_comb!F:F,"&gt;0")*SUMIFS(mi_calc!D:D,mi_calc!A:A,VLOOKUP(C1680,mapping!$B$2:$C$18,2,0),mi_calc!B:B,F1680,mi_calc!C:C,"average")/1000</f>
        <v>0</v>
      </c>
      <c r="I1680">
        <f>SUMIFS(multi_cap_new_annual_comb!G:G,multi_cap_new_annual_comb!A:A,A1680,multi_cap_new_annual_comb!B:B,B1680,multi_cap_new_annual_comb!C:C,C1680,multi_cap_new_annual_comb!E:E,"average",multi_cap_new_annual_comb!G:G,"&gt;0")*SUMIFS(mi_calc!D:D,mi_calc!A:A,VLOOKUP(C1680,mapping!$B$2:$C$18,2,0),mi_calc!B:B,F1680,mi_calc!C:C,"average")/1000</f>
        <v>0</v>
      </c>
    </row>
    <row r="1681" spans="1:9">
      <c r="A1681">
        <v>2030</v>
      </c>
      <c r="B1681" t="s">
        <v>33</v>
      </c>
      <c r="C1681" t="s">
        <v>1</v>
      </c>
      <c r="D1681" t="str">
        <f>VLOOKUP(C1681,mapping!$B$2:$D$18,3,0)</f>
        <v>Nuclear New</v>
      </c>
      <c r="E1681" t="s">
        <v>74</v>
      </c>
      <c r="F1681" t="s">
        <v>57</v>
      </c>
      <c r="G1681" t="s">
        <v>77</v>
      </c>
      <c r="H1681">
        <f>SUMIFS(multi_cap_new_annual_comb!F:F,multi_cap_new_annual_comb!A:A,A1681,multi_cap_new_annual_comb!B:B,B1681,multi_cap_new_annual_comb!C:C,C1681,multi_cap_new_annual_comb!E:E,"average",multi_cap_new_annual_comb!F:F,"&gt;0")*SUMIFS(mi_calc!D:D,mi_calc!A:A,VLOOKUP(C1681,mapping!$B$2:$C$18,2,0),mi_calc!B:B,F1681,mi_calc!C:C,"average")/1000</f>
        <v>0</v>
      </c>
      <c r="I1681">
        <f>SUMIFS(multi_cap_new_annual_comb!G:G,multi_cap_new_annual_comb!A:A,A1681,multi_cap_new_annual_comb!B:B,B1681,multi_cap_new_annual_comb!C:C,C1681,multi_cap_new_annual_comb!E:E,"average",multi_cap_new_annual_comb!G:G,"&gt;0")*SUMIFS(mi_calc!D:D,mi_calc!A:A,VLOOKUP(C1681,mapping!$B$2:$C$18,2,0),mi_calc!B:B,F1681,mi_calc!C:C,"average")/1000</f>
        <v>0</v>
      </c>
    </row>
    <row r="1682" spans="1:9">
      <c r="A1682">
        <v>2035</v>
      </c>
      <c r="B1682" t="s">
        <v>21</v>
      </c>
      <c r="C1682" t="s">
        <v>1</v>
      </c>
      <c r="D1682" t="str">
        <f>VLOOKUP(C1682,mapping!$B$2:$D$18,3,0)</f>
        <v>Nuclear New</v>
      </c>
      <c r="E1682" t="s">
        <v>74</v>
      </c>
      <c r="F1682" t="s">
        <v>51</v>
      </c>
      <c r="G1682" t="s">
        <v>77</v>
      </c>
      <c r="H1682">
        <f>SUMIFS(multi_cap_new_annual_comb!F:F,multi_cap_new_annual_comb!A:A,A1682,multi_cap_new_annual_comb!B:B,B1682,multi_cap_new_annual_comb!C:C,C1682,multi_cap_new_annual_comb!E:E,"average",multi_cap_new_annual_comb!F:F,"&gt;0")*SUMIFS(mi_calc!D:D,mi_calc!A:A,VLOOKUP(C1682,mapping!$B$2:$C$18,2,0),mi_calc!B:B,F1682,mi_calc!C:C,"average")/1000</f>
        <v>4.0248838514565028E-9</v>
      </c>
      <c r="I1682">
        <f>SUMIFS(multi_cap_new_annual_comb!G:G,multi_cap_new_annual_comb!A:A,A1682,multi_cap_new_annual_comb!B:B,B1682,multi_cap_new_annual_comb!C:C,C1682,multi_cap_new_annual_comb!E:E,"average",multi_cap_new_annual_comb!G:G,"&gt;0")*SUMIFS(mi_calc!D:D,mi_calc!A:A,VLOOKUP(C1682,mapping!$B$2:$C$18,2,0),mi_calc!B:B,F1682,mi_calc!C:C,"average")/1000</f>
        <v>4.0248838514565028E-9</v>
      </c>
    </row>
    <row r="1683" spans="1:9">
      <c r="A1683">
        <v>2035</v>
      </c>
      <c r="B1683" t="s">
        <v>21</v>
      </c>
      <c r="C1683" t="s">
        <v>1</v>
      </c>
      <c r="D1683" t="str">
        <f>VLOOKUP(C1683,mapping!$B$2:$D$18,3,0)</f>
        <v>Nuclear New</v>
      </c>
      <c r="E1683" t="s">
        <v>74</v>
      </c>
      <c r="F1683" t="s">
        <v>66</v>
      </c>
      <c r="G1683" t="s">
        <v>77</v>
      </c>
      <c r="H1683">
        <f>SUMIFS(multi_cap_new_annual_comb!F:F,multi_cap_new_annual_comb!A:A,A1683,multi_cap_new_annual_comb!B:B,B1683,multi_cap_new_annual_comb!C:C,C1683,multi_cap_new_annual_comb!E:E,"average",multi_cap_new_annual_comb!F:F,"&gt;0")*SUMIFS(mi_calc!D:D,mi_calc!A:A,VLOOKUP(C1683,mapping!$B$2:$C$18,2,0),mi_calc!B:B,F1683,mi_calc!C:C,"average")/1000</f>
        <v>0</v>
      </c>
      <c r="I1683">
        <f>SUMIFS(multi_cap_new_annual_comb!G:G,multi_cap_new_annual_comb!A:A,A1683,multi_cap_new_annual_comb!B:B,B1683,multi_cap_new_annual_comb!C:C,C1683,multi_cap_new_annual_comb!E:E,"average",multi_cap_new_annual_comb!G:G,"&gt;0")*SUMIFS(mi_calc!D:D,mi_calc!A:A,VLOOKUP(C1683,mapping!$B$2:$C$18,2,0),mi_calc!B:B,F1683,mi_calc!C:C,"average")/1000</f>
        <v>0</v>
      </c>
    </row>
    <row r="1684" spans="1:9">
      <c r="A1684">
        <v>2035</v>
      </c>
      <c r="B1684" t="s">
        <v>21</v>
      </c>
      <c r="C1684" t="s">
        <v>1</v>
      </c>
      <c r="D1684" t="str">
        <f>VLOOKUP(C1684,mapping!$B$2:$D$18,3,0)</f>
        <v>Nuclear New</v>
      </c>
      <c r="E1684" t="s">
        <v>74</v>
      </c>
      <c r="F1684" t="s">
        <v>54</v>
      </c>
      <c r="G1684" t="s">
        <v>77</v>
      </c>
      <c r="H1684">
        <f>SUMIFS(multi_cap_new_annual_comb!F:F,multi_cap_new_annual_comb!A:A,A1684,multi_cap_new_annual_comb!B:B,B1684,multi_cap_new_annual_comb!C:C,C1684,multi_cap_new_annual_comb!E:E,"average",multi_cap_new_annual_comb!F:F,"&gt;0")*SUMIFS(mi_calc!D:D,mi_calc!A:A,VLOOKUP(C1684,mapping!$B$2:$C$18,2,0),mi_calc!B:B,F1684,mi_calc!C:C,"average")/1000</f>
        <v>3.9554292631575907E-6</v>
      </c>
      <c r="I1684">
        <f>SUMIFS(multi_cap_new_annual_comb!G:G,multi_cap_new_annual_comb!A:A,A1684,multi_cap_new_annual_comb!B:B,B1684,multi_cap_new_annual_comb!C:C,C1684,multi_cap_new_annual_comb!E:E,"average",multi_cap_new_annual_comb!G:G,"&gt;0")*SUMIFS(mi_calc!D:D,mi_calc!A:A,VLOOKUP(C1684,mapping!$B$2:$C$18,2,0),mi_calc!B:B,F1684,mi_calc!C:C,"average")/1000</f>
        <v>3.9554292631575907E-6</v>
      </c>
    </row>
    <row r="1685" spans="1:9">
      <c r="A1685">
        <v>2035</v>
      </c>
      <c r="B1685" t="s">
        <v>21</v>
      </c>
      <c r="C1685" t="s">
        <v>1</v>
      </c>
      <c r="D1685" t="str">
        <f>VLOOKUP(C1685,mapping!$B$2:$D$18,3,0)</f>
        <v>Nuclear New</v>
      </c>
      <c r="E1685" t="s">
        <v>74</v>
      </c>
      <c r="F1685" t="s">
        <v>46</v>
      </c>
      <c r="G1685" t="s">
        <v>77</v>
      </c>
      <c r="H1685">
        <f>SUMIFS(multi_cap_new_annual_comb!F:F,multi_cap_new_annual_comb!A:A,A1685,multi_cap_new_annual_comb!B:B,B1685,multi_cap_new_annual_comb!C:C,C1685,multi_cap_new_annual_comb!E:E,"average",multi_cap_new_annual_comb!F:F,"&gt;0")*SUMIFS(mi_calc!D:D,mi_calc!A:A,VLOOKUP(C1685,mapping!$B$2:$C$18,2,0),mi_calc!B:B,F1685,mi_calc!C:C,"average")/1000</f>
        <v>0</v>
      </c>
      <c r="I1685">
        <f>SUMIFS(multi_cap_new_annual_comb!G:G,multi_cap_new_annual_comb!A:A,A1685,multi_cap_new_annual_comb!B:B,B1685,multi_cap_new_annual_comb!C:C,C1685,multi_cap_new_annual_comb!E:E,"average",multi_cap_new_annual_comb!G:G,"&gt;0")*SUMIFS(mi_calc!D:D,mi_calc!A:A,VLOOKUP(C1685,mapping!$B$2:$C$18,2,0),mi_calc!B:B,F1685,mi_calc!C:C,"average")/1000</f>
        <v>0</v>
      </c>
    </row>
    <row r="1686" spans="1:9">
      <c r="A1686">
        <v>2035</v>
      </c>
      <c r="B1686" t="s">
        <v>21</v>
      </c>
      <c r="C1686" t="s">
        <v>1</v>
      </c>
      <c r="D1686" t="str">
        <f>VLOOKUP(C1686,mapping!$B$2:$D$18,3,0)</f>
        <v>Nuclear New</v>
      </c>
      <c r="E1686" t="s">
        <v>74</v>
      </c>
      <c r="F1686" t="s">
        <v>50</v>
      </c>
      <c r="G1686" t="s">
        <v>77</v>
      </c>
      <c r="H1686">
        <f>SUMIFS(multi_cap_new_annual_comb!F:F,multi_cap_new_annual_comb!A:A,A1686,multi_cap_new_annual_comb!B:B,B1686,multi_cap_new_annual_comb!C:C,C1686,multi_cap_new_annual_comb!E:E,"average",multi_cap_new_annual_comb!F:F,"&gt;0")*SUMIFS(mi_calc!D:D,mi_calc!A:A,VLOOKUP(C1686,mapping!$B$2:$C$18,2,0),mi_calc!B:B,F1686,mi_calc!C:C,"average")/1000</f>
        <v>1.3864919891497361E-7</v>
      </c>
      <c r="I1686">
        <f>SUMIFS(multi_cap_new_annual_comb!G:G,multi_cap_new_annual_comb!A:A,A1686,multi_cap_new_annual_comb!B:B,B1686,multi_cap_new_annual_comb!C:C,C1686,multi_cap_new_annual_comb!E:E,"average",multi_cap_new_annual_comb!G:G,"&gt;0")*SUMIFS(mi_calc!D:D,mi_calc!A:A,VLOOKUP(C1686,mapping!$B$2:$C$18,2,0),mi_calc!B:B,F1686,mi_calc!C:C,"average")/1000</f>
        <v>1.3864919891497361E-7</v>
      </c>
    </row>
    <row r="1687" spans="1:9">
      <c r="A1687">
        <v>2035</v>
      </c>
      <c r="B1687" t="s">
        <v>21</v>
      </c>
      <c r="C1687" t="s">
        <v>1</v>
      </c>
      <c r="D1687" t="str">
        <f>VLOOKUP(C1687,mapping!$B$2:$D$18,3,0)</f>
        <v>Nuclear New</v>
      </c>
      <c r="E1687" t="s">
        <v>74</v>
      </c>
      <c r="F1687" t="s">
        <v>61</v>
      </c>
      <c r="G1687" t="s">
        <v>77</v>
      </c>
      <c r="H1687">
        <f>SUMIFS(multi_cap_new_annual_comb!F:F,multi_cap_new_annual_comb!A:A,A1687,multi_cap_new_annual_comb!B:B,B1687,multi_cap_new_annual_comb!C:C,C1687,multi_cap_new_annual_comb!E:E,"average",multi_cap_new_annual_comb!F:F,"&gt;0")*SUMIFS(mi_calc!D:D,mi_calc!A:A,VLOOKUP(C1687,mapping!$B$2:$C$18,2,0),mi_calc!B:B,F1687,mi_calc!C:C,"average")/1000</f>
        <v>0</v>
      </c>
      <c r="I1687">
        <f>SUMIFS(multi_cap_new_annual_comb!G:G,multi_cap_new_annual_comb!A:A,A1687,multi_cap_new_annual_comb!B:B,B1687,multi_cap_new_annual_comb!C:C,C1687,multi_cap_new_annual_comb!E:E,"average",multi_cap_new_annual_comb!G:G,"&gt;0")*SUMIFS(mi_calc!D:D,mi_calc!A:A,VLOOKUP(C1687,mapping!$B$2:$C$18,2,0),mi_calc!B:B,F1687,mi_calc!C:C,"average")/1000</f>
        <v>0</v>
      </c>
    </row>
    <row r="1688" spans="1:9">
      <c r="A1688">
        <v>2035</v>
      </c>
      <c r="B1688" t="s">
        <v>21</v>
      </c>
      <c r="C1688" t="s">
        <v>1</v>
      </c>
      <c r="D1688" t="str">
        <f>VLOOKUP(C1688,mapping!$B$2:$D$18,3,0)</f>
        <v>Nuclear New</v>
      </c>
      <c r="E1688" t="s">
        <v>74</v>
      </c>
      <c r="F1688" t="s">
        <v>67</v>
      </c>
      <c r="G1688" t="s">
        <v>77</v>
      </c>
      <c r="H1688">
        <f>SUMIFS(multi_cap_new_annual_comb!F:F,multi_cap_new_annual_comb!A:A,A1688,multi_cap_new_annual_comb!B:B,B1688,multi_cap_new_annual_comb!C:C,C1688,multi_cap_new_annual_comb!E:E,"average",multi_cap_new_annual_comb!F:F,"&gt;0")*SUMIFS(mi_calc!D:D,mi_calc!A:A,VLOOKUP(C1688,mapping!$B$2:$C$18,2,0),mi_calc!B:B,F1688,mi_calc!C:C,"average")/1000</f>
        <v>0</v>
      </c>
      <c r="I1688">
        <f>SUMIFS(multi_cap_new_annual_comb!G:G,multi_cap_new_annual_comb!A:A,A1688,multi_cap_new_annual_comb!B:B,B1688,multi_cap_new_annual_comb!C:C,C1688,multi_cap_new_annual_comb!E:E,"average",multi_cap_new_annual_comb!G:G,"&gt;0")*SUMIFS(mi_calc!D:D,mi_calc!A:A,VLOOKUP(C1688,mapping!$B$2:$C$18,2,0),mi_calc!B:B,F1688,mi_calc!C:C,"average")/1000</f>
        <v>0</v>
      </c>
    </row>
    <row r="1689" spans="1:9">
      <c r="A1689">
        <v>2035</v>
      </c>
      <c r="B1689" t="s">
        <v>21</v>
      </c>
      <c r="C1689" t="s">
        <v>1</v>
      </c>
      <c r="D1689" t="str">
        <f>VLOOKUP(C1689,mapping!$B$2:$D$18,3,0)</f>
        <v>Nuclear New</v>
      </c>
      <c r="E1689" t="s">
        <v>74</v>
      </c>
      <c r="F1689" t="s">
        <v>52</v>
      </c>
      <c r="G1689" t="s">
        <v>77</v>
      </c>
      <c r="H1689">
        <f>SUMIFS(multi_cap_new_annual_comb!F:F,multi_cap_new_annual_comb!A:A,A1689,multi_cap_new_annual_comb!B:B,B1689,multi_cap_new_annual_comb!C:C,C1689,multi_cap_new_annual_comb!E:E,"average",multi_cap_new_annual_comb!F:F,"&gt;0")*SUMIFS(mi_calc!D:D,mi_calc!A:A,VLOOKUP(C1689,mapping!$B$2:$C$18,2,0),mi_calc!B:B,F1689,mi_calc!C:C,"average")/1000</f>
        <v>0</v>
      </c>
      <c r="I1689">
        <f>SUMIFS(multi_cap_new_annual_comb!G:G,multi_cap_new_annual_comb!A:A,A1689,multi_cap_new_annual_comb!B:B,B1689,multi_cap_new_annual_comb!C:C,C1689,multi_cap_new_annual_comb!E:E,"average",multi_cap_new_annual_comb!G:G,"&gt;0")*SUMIFS(mi_calc!D:D,mi_calc!A:A,VLOOKUP(C1689,mapping!$B$2:$C$18,2,0),mi_calc!B:B,F1689,mi_calc!C:C,"average")/1000</f>
        <v>0</v>
      </c>
    </row>
    <row r="1690" spans="1:9">
      <c r="A1690">
        <v>2035</v>
      </c>
      <c r="B1690" t="s">
        <v>21</v>
      </c>
      <c r="C1690" t="s">
        <v>1</v>
      </c>
      <c r="D1690" t="str">
        <f>VLOOKUP(C1690,mapping!$B$2:$D$18,3,0)</f>
        <v>Nuclear New</v>
      </c>
      <c r="E1690" t="s">
        <v>74</v>
      </c>
      <c r="F1690" t="s">
        <v>56</v>
      </c>
      <c r="G1690" t="s">
        <v>77</v>
      </c>
      <c r="H1690">
        <f>SUMIFS(multi_cap_new_annual_comb!F:F,multi_cap_new_annual_comb!A:A,A1690,multi_cap_new_annual_comb!B:B,B1690,multi_cap_new_annual_comb!C:C,C1690,multi_cap_new_annual_comb!E:E,"average",multi_cap_new_annual_comb!F:F,"&gt;0")*SUMIFS(mi_calc!D:D,mi_calc!A:A,VLOOKUP(C1690,mapping!$B$2:$C$18,2,0),mi_calc!B:B,F1690,mi_calc!C:C,"average")/1000</f>
        <v>0</v>
      </c>
      <c r="I1690">
        <f>SUMIFS(multi_cap_new_annual_comb!G:G,multi_cap_new_annual_comb!A:A,A1690,multi_cap_new_annual_comb!B:B,B1690,multi_cap_new_annual_comb!C:C,C1690,multi_cap_new_annual_comb!E:E,"average",multi_cap_new_annual_comb!G:G,"&gt;0")*SUMIFS(mi_calc!D:D,mi_calc!A:A,VLOOKUP(C1690,mapping!$B$2:$C$18,2,0),mi_calc!B:B,F1690,mi_calc!C:C,"average")/1000</f>
        <v>0</v>
      </c>
    </row>
    <row r="1691" spans="1:9">
      <c r="A1691">
        <v>2035</v>
      </c>
      <c r="B1691" t="s">
        <v>21</v>
      </c>
      <c r="C1691" t="s">
        <v>1</v>
      </c>
      <c r="D1691" t="str">
        <f>VLOOKUP(C1691,mapping!$B$2:$D$18,3,0)</f>
        <v>Nuclear New</v>
      </c>
      <c r="E1691" t="s">
        <v>74</v>
      </c>
      <c r="F1691" t="s">
        <v>59</v>
      </c>
      <c r="G1691" t="s">
        <v>77</v>
      </c>
      <c r="H1691">
        <f>SUMIFS(multi_cap_new_annual_comb!F:F,multi_cap_new_annual_comb!A:A,A1691,multi_cap_new_annual_comb!B:B,B1691,multi_cap_new_annual_comb!C:C,C1691,multi_cap_new_annual_comb!E:E,"average",multi_cap_new_annual_comb!F:F,"&gt;0")*SUMIFS(mi_calc!D:D,mi_calc!A:A,VLOOKUP(C1691,mapping!$B$2:$C$18,2,0),mi_calc!B:B,F1691,mi_calc!C:C,"average")/1000</f>
        <v>0</v>
      </c>
      <c r="I1691">
        <f>SUMIFS(multi_cap_new_annual_comb!G:G,multi_cap_new_annual_comb!A:A,A1691,multi_cap_new_annual_comb!B:B,B1691,multi_cap_new_annual_comb!C:C,C1691,multi_cap_new_annual_comb!E:E,"average",multi_cap_new_annual_comb!G:G,"&gt;0")*SUMIFS(mi_calc!D:D,mi_calc!A:A,VLOOKUP(C1691,mapping!$B$2:$C$18,2,0),mi_calc!B:B,F1691,mi_calc!C:C,"average")/1000</f>
        <v>0</v>
      </c>
    </row>
    <row r="1692" spans="1:9">
      <c r="A1692">
        <v>2035</v>
      </c>
      <c r="B1692" t="s">
        <v>21</v>
      </c>
      <c r="C1692" t="s">
        <v>1</v>
      </c>
      <c r="D1692" t="str">
        <f>VLOOKUP(C1692,mapping!$B$2:$D$18,3,0)</f>
        <v>Nuclear New</v>
      </c>
      <c r="E1692" t="s">
        <v>74</v>
      </c>
      <c r="F1692" t="s">
        <v>55</v>
      </c>
      <c r="G1692" t="s">
        <v>77</v>
      </c>
      <c r="H1692">
        <f>SUMIFS(multi_cap_new_annual_comb!F:F,multi_cap_new_annual_comb!A:A,A1692,multi_cap_new_annual_comb!B:B,B1692,multi_cap_new_annual_comb!C:C,C1692,multi_cap_new_annual_comb!E:E,"average",multi_cap_new_annual_comb!F:F,"&gt;0")*SUMIFS(mi_calc!D:D,mi_calc!A:A,VLOOKUP(C1692,mapping!$B$2:$C$18,2,0),mi_calc!B:B,F1692,mi_calc!C:C,"average")/1000</f>
        <v>3.6814270961322151E-8</v>
      </c>
      <c r="I1692">
        <f>SUMIFS(multi_cap_new_annual_comb!G:G,multi_cap_new_annual_comb!A:A,A1692,multi_cap_new_annual_comb!B:B,B1692,multi_cap_new_annual_comb!C:C,C1692,multi_cap_new_annual_comb!E:E,"average",multi_cap_new_annual_comb!G:G,"&gt;0")*SUMIFS(mi_calc!D:D,mi_calc!A:A,VLOOKUP(C1692,mapping!$B$2:$C$18,2,0),mi_calc!B:B,F1692,mi_calc!C:C,"average")/1000</f>
        <v>3.6814270961322151E-8</v>
      </c>
    </row>
    <row r="1693" spans="1:9">
      <c r="A1693">
        <v>2035</v>
      </c>
      <c r="B1693" t="s">
        <v>21</v>
      </c>
      <c r="C1693" t="s">
        <v>1</v>
      </c>
      <c r="D1693" t="str">
        <f>VLOOKUP(C1693,mapping!$B$2:$D$18,3,0)</f>
        <v>Nuclear New</v>
      </c>
      <c r="E1693" t="s">
        <v>74</v>
      </c>
      <c r="F1693" t="s">
        <v>47</v>
      </c>
      <c r="G1693" t="s">
        <v>77</v>
      </c>
      <c r="H1693">
        <f>SUMIFS(multi_cap_new_annual_comb!F:F,multi_cap_new_annual_comb!A:A,A1693,multi_cap_new_annual_comb!B:B,B1693,multi_cap_new_annual_comb!C:C,C1693,multi_cap_new_annual_comb!E:E,"average",multi_cap_new_annual_comb!F:F,"&gt;0")*SUMIFS(mi_calc!D:D,mi_calc!A:A,VLOOKUP(C1693,mapping!$B$2:$C$18,2,0),mi_calc!B:B,F1693,mi_calc!C:C,"average")/1000</f>
        <v>0</v>
      </c>
      <c r="I1693">
        <f>SUMIFS(multi_cap_new_annual_comb!G:G,multi_cap_new_annual_comb!A:A,A1693,multi_cap_new_annual_comb!B:B,B1693,multi_cap_new_annual_comb!C:C,C1693,multi_cap_new_annual_comb!E:E,"average",multi_cap_new_annual_comb!G:G,"&gt;0")*SUMIFS(mi_calc!D:D,mi_calc!A:A,VLOOKUP(C1693,mapping!$B$2:$C$18,2,0),mi_calc!B:B,F1693,mi_calc!C:C,"average")/1000</f>
        <v>0</v>
      </c>
    </row>
    <row r="1694" spans="1:9">
      <c r="A1694">
        <v>2035</v>
      </c>
      <c r="B1694" t="s">
        <v>21</v>
      </c>
      <c r="C1694" t="s">
        <v>1</v>
      </c>
      <c r="D1694" t="str">
        <f>VLOOKUP(C1694,mapping!$B$2:$D$18,3,0)</f>
        <v>Nuclear New</v>
      </c>
      <c r="E1694" t="s">
        <v>74</v>
      </c>
      <c r="F1694" t="s">
        <v>60</v>
      </c>
      <c r="G1694" t="s">
        <v>77</v>
      </c>
      <c r="H1694">
        <f>SUMIFS(multi_cap_new_annual_comb!F:F,multi_cap_new_annual_comb!A:A,A1694,multi_cap_new_annual_comb!B:B,B1694,multi_cap_new_annual_comb!C:C,C1694,multi_cap_new_annual_comb!E:E,"average",multi_cap_new_annual_comb!F:F,"&gt;0")*SUMIFS(mi_calc!D:D,mi_calc!A:A,VLOOKUP(C1694,mapping!$B$2:$C$18,2,0),mi_calc!B:B,F1694,mi_calc!C:C,"average")/1000</f>
        <v>0</v>
      </c>
      <c r="I1694">
        <f>SUMIFS(multi_cap_new_annual_comb!G:G,multi_cap_new_annual_comb!A:A,A1694,multi_cap_new_annual_comb!B:B,B1694,multi_cap_new_annual_comb!C:C,C1694,multi_cap_new_annual_comb!E:E,"average",multi_cap_new_annual_comb!G:G,"&gt;0")*SUMIFS(mi_calc!D:D,mi_calc!A:A,VLOOKUP(C1694,mapping!$B$2:$C$18,2,0),mi_calc!B:B,F1694,mi_calc!C:C,"average")/1000</f>
        <v>0</v>
      </c>
    </row>
    <row r="1695" spans="1:9">
      <c r="A1695">
        <v>2035</v>
      </c>
      <c r="B1695" t="s">
        <v>21</v>
      </c>
      <c r="C1695" t="s">
        <v>1</v>
      </c>
      <c r="D1695" t="str">
        <f>VLOOKUP(C1695,mapping!$B$2:$D$18,3,0)</f>
        <v>Nuclear New</v>
      </c>
      <c r="E1695" t="s">
        <v>74</v>
      </c>
      <c r="F1695" t="s">
        <v>48</v>
      </c>
      <c r="G1695" t="s">
        <v>77</v>
      </c>
      <c r="H1695">
        <f>SUMIFS(multi_cap_new_annual_comb!F:F,multi_cap_new_annual_comb!A:A,A1695,multi_cap_new_annual_comb!B:B,B1695,multi_cap_new_annual_comb!C:C,C1695,multi_cap_new_annual_comb!E:E,"average",multi_cap_new_annual_comb!F:F,"&gt;0")*SUMIFS(mi_calc!D:D,mi_calc!A:A,VLOOKUP(C1695,mapping!$B$2:$C$18,2,0),mi_calc!B:B,F1695,mi_calc!C:C,"average")/1000</f>
        <v>2.1616309538222392E-8</v>
      </c>
      <c r="I1695">
        <f>SUMIFS(multi_cap_new_annual_comb!G:G,multi_cap_new_annual_comb!A:A,A1695,multi_cap_new_annual_comb!B:B,B1695,multi_cap_new_annual_comb!C:C,C1695,multi_cap_new_annual_comb!E:E,"average",multi_cap_new_annual_comb!G:G,"&gt;0")*SUMIFS(mi_calc!D:D,mi_calc!A:A,VLOOKUP(C1695,mapping!$B$2:$C$18,2,0),mi_calc!B:B,F1695,mi_calc!C:C,"average")/1000</f>
        <v>2.1616309538222392E-8</v>
      </c>
    </row>
    <row r="1696" spans="1:9">
      <c r="A1696">
        <v>2035</v>
      </c>
      <c r="B1696" t="s">
        <v>21</v>
      </c>
      <c r="C1696" t="s">
        <v>1</v>
      </c>
      <c r="D1696" t="str">
        <f>VLOOKUP(C1696,mapping!$B$2:$D$18,3,0)</f>
        <v>Nuclear New</v>
      </c>
      <c r="E1696" t="s">
        <v>74</v>
      </c>
      <c r="F1696" t="s">
        <v>62</v>
      </c>
      <c r="G1696" t="s">
        <v>77</v>
      </c>
      <c r="H1696">
        <f>SUMIFS(multi_cap_new_annual_comb!F:F,multi_cap_new_annual_comb!A:A,A1696,multi_cap_new_annual_comb!B:B,B1696,multi_cap_new_annual_comb!C:C,C1696,multi_cap_new_annual_comb!E:E,"average",multi_cap_new_annual_comb!F:F,"&gt;0")*SUMIFS(mi_calc!D:D,mi_calc!A:A,VLOOKUP(C1696,mapping!$B$2:$C$18,2,0),mi_calc!B:B,F1696,mi_calc!C:C,"average")/1000</f>
        <v>0</v>
      </c>
      <c r="I1696">
        <f>SUMIFS(multi_cap_new_annual_comb!G:G,multi_cap_new_annual_comb!A:A,A1696,multi_cap_new_annual_comb!B:B,B1696,multi_cap_new_annual_comb!C:C,C1696,multi_cap_new_annual_comb!E:E,"average",multi_cap_new_annual_comb!G:G,"&gt;0")*SUMIFS(mi_calc!D:D,mi_calc!A:A,VLOOKUP(C1696,mapping!$B$2:$C$18,2,0),mi_calc!B:B,F1696,mi_calc!C:C,"average")/1000</f>
        <v>0</v>
      </c>
    </row>
    <row r="1697" spans="1:9">
      <c r="A1697">
        <v>2035</v>
      </c>
      <c r="B1697" t="s">
        <v>21</v>
      </c>
      <c r="C1697" t="s">
        <v>1</v>
      </c>
      <c r="D1697" t="str">
        <f>VLOOKUP(C1697,mapping!$B$2:$D$18,3,0)</f>
        <v>Nuclear New</v>
      </c>
      <c r="E1697" t="s">
        <v>74</v>
      </c>
      <c r="F1697" t="s">
        <v>63</v>
      </c>
      <c r="G1697" t="s">
        <v>77</v>
      </c>
      <c r="H1697">
        <f>SUMIFS(multi_cap_new_annual_comb!F:F,multi_cap_new_annual_comb!A:A,A1697,multi_cap_new_annual_comb!B:B,B1697,multi_cap_new_annual_comb!C:C,C1697,multi_cap_new_annual_comb!E:E,"average",multi_cap_new_annual_comb!F:F,"&gt;0")*SUMIFS(mi_calc!D:D,mi_calc!A:A,VLOOKUP(C1697,mapping!$B$2:$C$18,2,0),mi_calc!B:B,F1697,mi_calc!C:C,"average")/1000</f>
        <v>0</v>
      </c>
      <c r="I1697">
        <f>SUMIFS(multi_cap_new_annual_comb!G:G,multi_cap_new_annual_comb!A:A,A1697,multi_cap_new_annual_comb!B:B,B1697,multi_cap_new_annual_comb!C:C,C1697,multi_cap_new_annual_comb!E:E,"average",multi_cap_new_annual_comb!G:G,"&gt;0")*SUMIFS(mi_calc!D:D,mi_calc!A:A,VLOOKUP(C1697,mapping!$B$2:$C$18,2,0),mi_calc!B:B,F1697,mi_calc!C:C,"average")/1000</f>
        <v>0</v>
      </c>
    </row>
    <row r="1698" spans="1:9">
      <c r="A1698">
        <v>2035</v>
      </c>
      <c r="B1698" t="s">
        <v>21</v>
      </c>
      <c r="C1698" t="s">
        <v>1</v>
      </c>
      <c r="D1698" t="str">
        <f>VLOOKUP(C1698,mapping!$B$2:$D$18,3,0)</f>
        <v>Nuclear New</v>
      </c>
      <c r="E1698" t="s">
        <v>74</v>
      </c>
      <c r="F1698" t="s">
        <v>45</v>
      </c>
      <c r="G1698" t="s">
        <v>77</v>
      </c>
      <c r="H1698">
        <f>SUMIFS(multi_cap_new_annual_comb!F:F,multi_cap_new_annual_comb!A:A,A1698,multi_cap_new_annual_comb!B:B,B1698,multi_cap_new_annual_comb!C:C,C1698,multi_cap_new_annual_comb!E:E,"average",multi_cap_new_annual_comb!F:F,"&gt;0")*SUMIFS(mi_calc!D:D,mi_calc!A:A,VLOOKUP(C1698,mapping!$B$2:$C$18,2,0),mi_calc!B:B,F1698,mi_calc!C:C,"average")/1000</f>
        <v>0</v>
      </c>
      <c r="I1698">
        <f>SUMIFS(multi_cap_new_annual_comb!G:G,multi_cap_new_annual_comb!A:A,A1698,multi_cap_new_annual_comb!B:B,B1698,multi_cap_new_annual_comb!C:C,C1698,multi_cap_new_annual_comb!E:E,"average",multi_cap_new_annual_comb!G:G,"&gt;0")*SUMIFS(mi_calc!D:D,mi_calc!A:A,VLOOKUP(C1698,mapping!$B$2:$C$18,2,0),mi_calc!B:B,F1698,mi_calc!C:C,"average")/1000</f>
        <v>0</v>
      </c>
    </row>
    <row r="1699" spans="1:9">
      <c r="A1699">
        <v>2035</v>
      </c>
      <c r="B1699" t="s">
        <v>21</v>
      </c>
      <c r="C1699" t="s">
        <v>1</v>
      </c>
      <c r="D1699" t="str">
        <f>VLOOKUP(C1699,mapping!$B$2:$D$18,3,0)</f>
        <v>Nuclear New</v>
      </c>
      <c r="E1699" t="s">
        <v>74</v>
      </c>
      <c r="F1699" t="s">
        <v>58</v>
      </c>
      <c r="G1699" t="s">
        <v>77</v>
      </c>
      <c r="H1699">
        <f>SUMIFS(multi_cap_new_annual_comb!F:F,multi_cap_new_annual_comb!A:A,A1699,multi_cap_new_annual_comb!B:B,B1699,multi_cap_new_annual_comb!C:C,C1699,multi_cap_new_annual_comb!E:E,"average",multi_cap_new_annual_comb!F:F,"&gt;0")*SUMIFS(mi_calc!D:D,mi_calc!A:A,VLOOKUP(C1699,mapping!$B$2:$C$18,2,0),mi_calc!B:B,F1699,mi_calc!C:C,"average")/1000</f>
        <v>1.0733023603884008E-10</v>
      </c>
      <c r="I1699">
        <f>SUMIFS(multi_cap_new_annual_comb!G:G,multi_cap_new_annual_comb!A:A,A1699,multi_cap_new_annual_comb!B:B,B1699,multi_cap_new_annual_comb!C:C,C1699,multi_cap_new_annual_comb!E:E,"average",multi_cap_new_annual_comb!G:G,"&gt;0")*SUMIFS(mi_calc!D:D,mi_calc!A:A,VLOOKUP(C1699,mapping!$B$2:$C$18,2,0),mi_calc!B:B,F1699,mi_calc!C:C,"average")/1000</f>
        <v>1.0733023603884008E-10</v>
      </c>
    </row>
    <row r="1700" spans="1:9">
      <c r="A1700">
        <v>2035</v>
      </c>
      <c r="B1700" t="s">
        <v>21</v>
      </c>
      <c r="C1700" t="s">
        <v>1</v>
      </c>
      <c r="D1700" t="str">
        <f>VLOOKUP(C1700,mapping!$B$2:$D$18,3,0)</f>
        <v>Nuclear New</v>
      </c>
      <c r="E1700" t="s">
        <v>74</v>
      </c>
      <c r="F1700" t="s">
        <v>53</v>
      </c>
      <c r="G1700" t="s">
        <v>77</v>
      </c>
      <c r="H1700">
        <f>SUMIFS(multi_cap_new_annual_comb!F:F,multi_cap_new_annual_comb!A:A,A1700,multi_cap_new_annual_comb!B:B,B1700,multi_cap_new_annual_comb!C:C,C1700,multi_cap_new_annual_comb!E:E,"average",multi_cap_new_annual_comb!F:F,"&gt;0")*SUMIFS(mi_calc!D:D,mi_calc!A:A,VLOOKUP(C1700,mapping!$B$2:$C$18,2,0),mi_calc!B:B,F1700,mi_calc!C:C,"average")/1000</f>
        <v>3.4328144927209149E-6</v>
      </c>
      <c r="I1700">
        <f>SUMIFS(multi_cap_new_annual_comb!G:G,multi_cap_new_annual_comb!A:A,A1700,multi_cap_new_annual_comb!B:B,B1700,multi_cap_new_annual_comb!C:C,C1700,multi_cap_new_annual_comb!E:E,"average",multi_cap_new_annual_comb!G:G,"&gt;0")*SUMIFS(mi_calc!D:D,mi_calc!A:A,VLOOKUP(C1700,mapping!$B$2:$C$18,2,0),mi_calc!B:B,F1700,mi_calc!C:C,"average")/1000</f>
        <v>3.4328144927209149E-6</v>
      </c>
    </row>
    <row r="1701" spans="1:9">
      <c r="A1701">
        <v>2035</v>
      </c>
      <c r="B1701" t="s">
        <v>21</v>
      </c>
      <c r="C1701" t="s">
        <v>1</v>
      </c>
      <c r="D1701" t="str">
        <f>VLOOKUP(C1701,mapping!$B$2:$D$18,3,0)</f>
        <v>Nuclear New</v>
      </c>
      <c r="E1701" t="s">
        <v>74</v>
      </c>
      <c r="F1701" t="s">
        <v>64</v>
      </c>
      <c r="G1701" t="s">
        <v>77</v>
      </c>
      <c r="H1701">
        <f>SUMIFS(multi_cap_new_annual_comb!F:F,multi_cap_new_annual_comb!A:A,A1701,multi_cap_new_annual_comb!B:B,B1701,multi_cap_new_annual_comb!C:C,C1701,multi_cap_new_annual_comb!E:E,"average",multi_cap_new_annual_comb!F:F,"&gt;0")*SUMIFS(mi_calc!D:D,mi_calc!A:A,VLOOKUP(C1701,mapping!$B$2:$C$18,2,0),mi_calc!B:B,F1701,mi_calc!C:C,"average")/1000</f>
        <v>0</v>
      </c>
      <c r="I1701">
        <f>SUMIFS(multi_cap_new_annual_comb!G:G,multi_cap_new_annual_comb!A:A,A1701,multi_cap_new_annual_comb!B:B,B1701,multi_cap_new_annual_comb!C:C,C1701,multi_cap_new_annual_comb!E:E,"average",multi_cap_new_annual_comb!G:G,"&gt;0")*SUMIFS(mi_calc!D:D,mi_calc!A:A,VLOOKUP(C1701,mapping!$B$2:$C$18,2,0),mi_calc!B:B,F1701,mi_calc!C:C,"average")/1000</f>
        <v>0</v>
      </c>
    </row>
    <row r="1702" spans="1:9">
      <c r="A1702">
        <v>2035</v>
      </c>
      <c r="B1702" t="s">
        <v>21</v>
      </c>
      <c r="C1702" t="s">
        <v>1</v>
      </c>
      <c r="D1702" t="str">
        <f>VLOOKUP(C1702,mapping!$B$2:$D$18,3,0)</f>
        <v>Nuclear New</v>
      </c>
      <c r="E1702" t="s">
        <v>74</v>
      </c>
      <c r="F1702" t="s">
        <v>49</v>
      </c>
      <c r="G1702" t="s">
        <v>77</v>
      </c>
      <c r="H1702">
        <f>SUMIFS(multi_cap_new_annual_comb!F:F,multi_cap_new_annual_comb!A:A,A1702,multi_cap_new_annual_comb!B:B,B1702,multi_cap_new_annual_comb!C:C,C1702,multi_cap_new_annual_comb!E:E,"average",multi_cap_new_annual_comb!F:F,"&gt;0")*SUMIFS(mi_calc!D:D,mi_calc!A:A,VLOOKUP(C1702,mapping!$B$2:$C$18,2,0),mi_calc!B:B,F1702,mi_calc!C:C,"average")/1000</f>
        <v>0</v>
      </c>
      <c r="I1702">
        <f>SUMIFS(multi_cap_new_annual_comb!G:G,multi_cap_new_annual_comb!A:A,A1702,multi_cap_new_annual_comb!B:B,B1702,multi_cap_new_annual_comb!C:C,C1702,multi_cap_new_annual_comb!E:E,"average",multi_cap_new_annual_comb!G:G,"&gt;0")*SUMIFS(mi_calc!D:D,mi_calc!A:A,VLOOKUP(C1702,mapping!$B$2:$C$18,2,0),mi_calc!B:B,F1702,mi_calc!C:C,"average")/1000</f>
        <v>0</v>
      </c>
    </row>
    <row r="1703" spans="1:9">
      <c r="A1703">
        <v>2035</v>
      </c>
      <c r="B1703" t="s">
        <v>21</v>
      </c>
      <c r="C1703" t="s">
        <v>1</v>
      </c>
      <c r="D1703" t="str">
        <f>VLOOKUP(C1703,mapping!$B$2:$D$18,3,0)</f>
        <v>Nuclear New</v>
      </c>
      <c r="E1703" t="s">
        <v>74</v>
      </c>
      <c r="F1703" t="s">
        <v>65</v>
      </c>
      <c r="G1703" t="s">
        <v>77</v>
      </c>
      <c r="H1703">
        <f>SUMIFS(multi_cap_new_annual_comb!F:F,multi_cap_new_annual_comb!A:A,A1703,multi_cap_new_annual_comb!B:B,B1703,multi_cap_new_annual_comb!C:C,C1703,multi_cap_new_annual_comb!E:E,"average",multi_cap_new_annual_comb!F:F,"&gt;0")*SUMIFS(mi_calc!D:D,mi_calc!A:A,VLOOKUP(C1703,mapping!$B$2:$C$18,2,0),mi_calc!B:B,F1703,mi_calc!C:C,"average")/1000</f>
        <v>0</v>
      </c>
      <c r="I1703">
        <f>SUMIFS(multi_cap_new_annual_comb!G:G,multi_cap_new_annual_comb!A:A,A1703,multi_cap_new_annual_comb!B:B,B1703,multi_cap_new_annual_comb!C:C,C1703,multi_cap_new_annual_comb!E:E,"average",multi_cap_new_annual_comb!G:G,"&gt;0")*SUMIFS(mi_calc!D:D,mi_calc!A:A,VLOOKUP(C1703,mapping!$B$2:$C$18,2,0),mi_calc!B:B,F1703,mi_calc!C:C,"average")/1000</f>
        <v>0</v>
      </c>
    </row>
    <row r="1704" spans="1:9">
      <c r="A1704">
        <v>2035</v>
      </c>
      <c r="B1704" t="s">
        <v>21</v>
      </c>
      <c r="C1704" t="s">
        <v>1</v>
      </c>
      <c r="D1704" t="str">
        <f>VLOOKUP(C1704,mapping!$B$2:$D$18,3,0)</f>
        <v>Nuclear New</v>
      </c>
      <c r="E1704" t="s">
        <v>74</v>
      </c>
      <c r="F1704" t="s">
        <v>68</v>
      </c>
      <c r="G1704" t="s">
        <v>77</v>
      </c>
      <c r="H1704">
        <f>SUMIFS(multi_cap_new_annual_comb!F:F,multi_cap_new_annual_comb!A:A,A1704,multi_cap_new_annual_comb!B:B,B1704,multi_cap_new_annual_comb!C:C,C1704,multi_cap_new_annual_comb!E:E,"average",multi_cap_new_annual_comb!F:F,"&gt;0")*SUMIFS(mi_calc!D:D,mi_calc!A:A,VLOOKUP(C1704,mapping!$B$2:$C$18,2,0),mi_calc!B:B,F1704,mi_calc!C:C,"average")/1000</f>
        <v>0</v>
      </c>
      <c r="I1704">
        <f>SUMIFS(multi_cap_new_annual_comb!G:G,multi_cap_new_annual_comb!A:A,A1704,multi_cap_new_annual_comb!B:B,B1704,multi_cap_new_annual_comb!C:C,C1704,multi_cap_new_annual_comb!E:E,"average",multi_cap_new_annual_comb!G:G,"&gt;0")*SUMIFS(mi_calc!D:D,mi_calc!A:A,VLOOKUP(C1704,mapping!$B$2:$C$18,2,0),mi_calc!B:B,F1704,mi_calc!C:C,"average")/1000</f>
        <v>0</v>
      </c>
    </row>
    <row r="1705" spans="1:9">
      <c r="A1705">
        <v>2035</v>
      </c>
      <c r="B1705" t="s">
        <v>21</v>
      </c>
      <c r="C1705" t="s">
        <v>1</v>
      </c>
      <c r="D1705" t="str">
        <f>VLOOKUP(C1705,mapping!$B$2:$D$18,3,0)</f>
        <v>Nuclear New</v>
      </c>
      <c r="E1705" t="s">
        <v>74</v>
      </c>
      <c r="F1705" t="s">
        <v>57</v>
      </c>
      <c r="G1705" t="s">
        <v>77</v>
      </c>
      <c r="H1705">
        <f>SUMIFS(multi_cap_new_annual_comb!F:F,multi_cap_new_annual_comb!A:A,A1705,multi_cap_new_annual_comb!B:B,B1705,multi_cap_new_annual_comb!C:C,C1705,multi_cap_new_annual_comb!E:E,"average",multi_cap_new_annual_comb!F:F,"&gt;0")*SUMIFS(mi_calc!D:D,mi_calc!A:A,VLOOKUP(C1705,mapping!$B$2:$C$18,2,0),mi_calc!B:B,F1705,mi_calc!C:C,"average")/1000</f>
        <v>0</v>
      </c>
      <c r="I1705">
        <f>SUMIFS(multi_cap_new_annual_comb!G:G,multi_cap_new_annual_comb!A:A,A1705,multi_cap_new_annual_comb!B:B,B1705,multi_cap_new_annual_comb!C:C,C1705,multi_cap_new_annual_comb!E:E,"average",multi_cap_new_annual_comb!G:G,"&gt;0")*SUMIFS(mi_calc!D:D,mi_calc!A:A,VLOOKUP(C1705,mapping!$B$2:$C$18,2,0),mi_calc!B:B,F1705,mi_calc!C:C,"average")/1000</f>
        <v>0</v>
      </c>
    </row>
    <row r="1706" spans="1:9">
      <c r="A1706">
        <v>2035</v>
      </c>
      <c r="B1706" t="s">
        <v>33</v>
      </c>
      <c r="C1706" t="s">
        <v>1</v>
      </c>
      <c r="D1706" t="str">
        <f>VLOOKUP(C1706,mapping!$B$2:$D$18,3,0)</f>
        <v>Nuclear New</v>
      </c>
      <c r="E1706" t="s">
        <v>74</v>
      </c>
      <c r="F1706" t="s">
        <v>51</v>
      </c>
      <c r="G1706" t="s">
        <v>77</v>
      </c>
      <c r="H1706">
        <f>SUMIFS(multi_cap_new_annual_comb!F:F,multi_cap_new_annual_comb!A:A,A1706,multi_cap_new_annual_comb!B:B,B1706,multi_cap_new_annual_comb!C:C,C1706,multi_cap_new_annual_comb!E:E,"average",multi_cap_new_annual_comb!F:F,"&gt;0")*SUMIFS(mi_calc!D:D,mi_calc!A:A,VLOOKUP(C1706,mapping!$B$2:$C$18,2,0),mi_calc!B:B,F1706,mi_calc!C:C,"average")/1000</f>
        <v>5.62161910607444E-5</v>
      </c>
      <c r="I1706">
        <f>SUMIFS(multi_cap_new_annual_comb!G:G,multi_cap_new_annual_comb!A:A,A1706,multi_cap_new_annual_comb!B:B,B1706,multi_cap_new_annual_comb!C:C,C1706,multi_cap_new_annual_comb!E:E,"average",multi_cap_new_annual_comb!G:G,"&gt;0")*SUMIFS(mi_calc!D:D,mi_calc!A:A,VLOOKUP(C1706,mapping!$B$2:$C$18,2,0),mi_calc!B:B,F1706,mi_calc!C:C,"average")/1000</f>
        <v>5.62161910607444E-5</v>
      </c>
    </row>
    <row r="1707" spans="1:9">
      <c r="A1707">
        <v>2035</v>
      </c>
      <c r="B1707" t="s">
        <v>33</v>
      </c>
      <c r="C1707" t="s">
        <v>1</v>
      </c>
      <c r="D1707" t="str">
        <f>VLOOKUP(C1707,mapping!$B$2:$D$18,3,0)</f>
        <v>Nuclear New</v>
      </c>
      <c r="E1707" t="s">
        <v>74</v>
      </c>
      <c r="F1707" t="s">
        <v>66</v>
      </c>
      <c r="G1707" t="s">
        <v>77</v>
      </c>
      <c r="H1707">
        <f>SUMIFS(multi_cap_new_annual_comb!F:F,multi_cap_new_annual_comb!A:A,A1707,multi_cap_new_annual_comb!B:B,B1707,multi_cap_new_annual_comb!C:C,C1707,multi_cap_new_annual_comb!E:E,"average",multi_cap_new_annual_comb!F:F,"&gt;0")*SUMIFS(mi_calc!D:D,mi_calc!A:A,VLOOKUP(C1707,mapping!$B$2:$C$18,2,0),mi_calc!B:B,F1707,mi_calc!C:C,"average")/1000</f>
        <v>0</v>
      </c>
      <c r="I1707">
        <f>SUMIFS(multi_cap_new_annual_comb!G:G,multi_cap_new_annual_comb!A:A,A1707,multi_cap_new_annual_comb!B:B,B1707,multi_cap_new_annual_comb!C:C,C1707,multi_cap_new_annual_comb!E:E,"average",multi_cap_new_annual_comb!G:G,"&gt;0")*SUMIFS(mi_calc!D:D,mi_calc!A:A,VLOOKUP(C1707,mapping!$B$2:$C$18,2,0),mi_calc!B:B,F1707,mi_calc!C:C,"average")/1000</f>
        <v>0</v>
      </c>
    </row>
    <row r="1708" spans="1:9">
      <c r="A1708">
        <v>2035</v>
      </c>
      <c r="B1708" t="s">
        <v>33</v>
      </c>
      <c r="C1708" t="s">
        <v>1</v>
      </c>
      <c r="D1708" t="str">
        <f>VLOOKUP(C1708,mapping!$B$2:$D$18,3,0)</f>
        <v>Nuclear New</v>
      </c>
      <c r="E1708" t="s">
        <v>74</v>
      </c>
      <c r="F1708" t="s">
        <v>54</v>
      </c>
      <c r="G1708" t="s">
        <v>77</v>
      </c>
      <c r="H1708">
        <f>SUMIFS(multi_cap_new_annual_comb!F:F,multi_cap_new_annual_comb!A:A,A1708,multi_cap_new_annual_comb!B:B,B1708,multi_cap_new_annual_comb!C:C,C1708,multi_cap_new_annual_comb!E:E,"average",multi_cap_new_annual_comb!F:F,"&gt;0")*SUMIFS(mi_calc!D:D,mi_calc!A:A,VLOOKUP(C1708,mapping!$B$2:$C$18,2,0),mi_calc!B:B,F1708,mi_calc!C:C,"average")/1000</f>
        <v>5.5246107811150989E-2</v>
      </c>
      <c r="I1708">
        <f>SUMIFS(multi_cap_new_annual_comb!G:G,multi_cap_new_annual_comb!A:A,A1708,multi_cap_new_annual_comb!B:B,B1708,multi_cap_new_annual_comb!C:C,C1708,multi_cap_new_annual_comb!E:E,"average",multi_cap_new_annual_comb!G:G,"&gt;0")*SUMIFS(mi_calc!D:D,mi_calc!A:A,VLOOKUP(C1708,mapping!$B$2:$C$18,2,0),mi_calc!B:B,F1708,mi_calc!C:C,"average")/1000</f>
        <v>5.5246107811150989E-2</v>
      </c>
    </row>
    <row r="1709" spans="1:9">
      <c r="A1709">
        <v>2035</v>
      </c>
      <c r="B1709" t="s">
        <v>33</v>
      </c>
      <c r="C1709" t="s">
        <v>1</v>
      </c>
      <c r="D1709" t="str">
        <f>VLOOKUP(C1709,mapping!$B$2:$D$18,3,0)</f>
        <v>Nuclear New</v>
      </c>
      <c r="E1709" t="s">
        <v>74</v>
      </c>
      <c r="F1709" t="s">
        <v>46</v>
      </c>
      <c r="G1709" t="s">
        <v>77</v>
      </c>
      <c r="H1709">
        <f>SUMIFS(multi_cap_new_annual_comb!F:F,multi_cap_new_annual_comb!A:A,A1709,multi_cap_new_annual_comb!B:B,B1709,multi_cap_new_annual_comb!C:C,C1709,multi_cap_new_annual_comb!E:E,"average",multi_cap_new_annual_comb!F:F,"&gt;0")*SUMIFS(mi_calc!D:D,mi_calc!A:A,VLOOKUP(C1709,mapping!$B$2:$C$18,2,0),mi_calc!B:B,F1709,mi_calc!C:C,"average")/1000</f>
        <v>0</v>
      </c>
      <c r="I1709">
        <f>SUMIFS(multi_cap_new_annual_comb!G:G,multi_cap_new_annual_comb!A:A,A1709,multi_cap_new_annual_comb!B:B,B1709,multi_cap_new_annual_comb!C:C,C1709,multi_cap_new_annual_comb!E:E,"average",multi_cap_new_annual_comb!G:G,"&gt;0")*SUMIFS(mi_calc!D:D,mi_calc!A:A,VLOOKUP(C1709,mapping!$B$2:$C$18,2,0),mi_calc!B:B,F1709,mi_calc!C:C,"average")/1000</f>
        <v>0</v>
      </c>
    </row>
    <row r="1710" spans="1:9">
      <c r="A1710">
        <v>2035</v>
      </c>
      <c r="B1710" t="s">
        <v>33</v>
      </c>
      <c r="C1710" t="s">
        <v>1</v>
      </c>
      <c r="D1710" t="str">
        <f>VLOOKUP(C1710,mapping!$B$2:$D$18,3,0)</f>
        <v>Nuclear New</v>
      </c>
      <c r="E1710" t="s">
        <v>74</v>
      </c>
      <c r="F1710" t="s">
        <v>50</v>
      </c>
      <c r="G1710" t="s">
        <v>77</v>
      </c>
      <c r="H1710">
        <f>SUMIFS(multi_cap_new_annual_comb!F:F,multi_cap_new_annual_comb!A:A,A1710,multi_cap_new_annual_comb!B:B,B1710,multi_cap_new_annual_comb!C:C,C1710,multi_cap_new_annual_comb!E:E,"average",multi_cap_new_annual_comb!F:F,"&gt;0")*SUMIFS(mi_calc!D:D,mi_calc!A:A,VLOOKUP(C1710,mapping!$B$2:$C$18,2,0),mi_calc!B:B,F1710,mi_calc!C:C,"average")/1000</f>
        <v>1.9365353496605228E-3</v>
      </c>
      <c r="I1710">
        <f>SUMIFS(multi_cap_new_annual_comb!G:G,multi_cap_new_annual_comb!A:A,A1710,multi_cap_new_annual_comb!B:B,B1710,multi_cap_new_annual_comb!C:C,C1710,multi_cap_new_annual_comb!E:E,"average",multi_cap_new_annual_comb!G:G,"&gt;0")*SUMIFS(mi_calc!D:D,mi_calc!A:A,VLOOKUP(C1710,mapping!$B$2:$C$18,2,0),mi_calc!B:B,F1710,mi_calc!C:C,"average")/1000</f>
        <v>1.9365353496605228E-3</v>
      </c>
    </row>
    <row r="1711" spans="1:9">
      <c r="A1711">
        <v>2035</v>
      </c>
      <c r="B1711" t="s">
        <v>33</v>
      </c>
      <c r="C1711" t="s">
        <v>1</v>
      </c>
      <c r="D1711" t="str">
        <f>VLOOKUP(C1711,mapping!$B$2:$D$18,3,0)</f>
        <v>Nuclear New</v>
      </c>
      <c r="E1711" t="s">
        <v>74</v>
      </c>
      <c r="F1711" t="s">
        <v>61</v>
      </c>
      <c r="G1711" t="s">
        <v>77</v>
      </c>
      <c r="H1711">
        <f>SUMIFS(multi_cap_new_annual_comb!F:F,multi_cap_new_annual_comb!A:A,A1711,multi_cap_new_annual_comb!B:B,B1711,multi_cap_new_annual_comb!C:C,C1711,multi_cap_new_annual_comb!E:E,"average",multi_cap_new_annual_comb!F:F,"&gt;0")*SUMIFS(mi_calc!D:D,mi_calc!A:A,VLOOKUP(C1711,mapping!$B$2:$C$18,2,0),mi_calc!B:B,F1711,mi_calc!C:C,"average")/1000</f>
        <v>0</v>
      </c>
      <c r="I1711">
        <f>SUMIFS(multi_cap_new_annual_comb!G:G,multi_cap_new_annual_comb!A:A,A1711,multi_cap_new_annual_comb!B:B,B1711,multi_cap_new_annual_comb!C:C,C1711,multi_cap_new_annual_comb!E:E,"average",multi_cap_new_annual_comb!G:G,"&gt;0")*SUMIFS(mi_calc!D:D,mi_calc!A:A,VLOOKUP(C1711,mapping!$B$2:$C$18,2,0),mi_calc!B:B,F1711,mi_calc!C:C,"average")/1000</f>
        <v>0</v>
      </c>
    </row>
    <row r="1712" spans="1:9">
      <c r="A1712">
        <v>2035</v>
      </c>
      <c r="B1712" t="s">
        <v>33</v>
      </c>
      <c r="C1712" t="s">
        <v>1</v>
      </c>
      <c r="D1712" t="str">
        <f>VLOOKUP(C1712,mapping!$B$2:$D$18,3,0)</f>
        <v>Nuclear New</v>
      </c>
      <c r="E1712" t="s">
        <v>74</v>
      </c>
      <c r="F1712" t="s">
        <v>67</v>
      </c>
      <c r="G1712" t="s">
        <v>77</v>
      </c>
      <c r="H1712">
        <f>SUMIFS(multi_cap_new_annual_comb!F:F,multi_cap_new_annual_comb!A:A,A1712,multi_cap_new_annual_comb!B:B,B1712,multi_cap_new_annual_comb!C:C,C1712,multi_cap_new_annual_comb!E:E,"average",multi_cap_new_annual_comb!F:F,"&gt;0")*SUMIFS(mi_calc!D:D,mi_calc!A:A,VLOOKUP(C1712,mapping!$B$2:$C$18,2,0),mi_calc!B:B,F1712,mi_calc!C:C,"average")/1000</f>
        <v>0</v>
      </c>
      <c r="I1712">
        <f>SUMIFS(multi_cap_new_annual_comb!G:G,multi_cap_new_annual_comb!A:A,A1712,multi_cap_new_annual_comb!B:B,B1712,multi_cap_new_annual_comb!C:C,C1712,multi_cap_new_annual_comb!E:E,"average",multi_cap_new_annual_comb!G:G,"&gt;0")*SUMIFS(mi_calc!D:D,mi_calc!A:A,VLOOKUP(C1712,mapping!$B$2:$C$18,2,0),mi_calc!B:B,F1712,mi_calc!C:C,"average")/1000</f>
        <v>0</v>
      </c>
    </row>
    <row r="1713" spans="1:9">
      <c r="A1713">
        <v>2035</v>
      </c>
      <c r="B1713" t="s">
        <v>33</v>
      </c>
      <c r="C1713" t="s">
        <v>1</v>
      </c>
      <c r="D1713" t="str">
        <f>VLOOKUP(C1713,mapping!$B$2:$D$18,3,0)</f>
        <v>Nuclear New</v>
      </c>
      <c r="E1713" t="s">
        <v>74</v>
      </c>
      <c r="F1713" t="s">
        <v>52</v>
      </c>
      <c r="G1713" t="s">
        <v>77</v>
      </c>
      <c r="H1713">
        <f>SUMIFS(multi_cap_new_annual_comb!F:F,multi_cap_new_annual_comb!A:A,A1713,multi_cap_new_annual_comb!B:B,B1713,multi_cap_new_annual_comb!C:C,C1713,multi_cap_new_annual_comb!E:E,"average",multi_cap_new_annual_comb!F:F,"&gt;0")*SUMIFS(mi_calc!D:D,mi_calc!A:A,VLOOKUP(C1713,mapping!$B$2:$C$18,2,0),mi_calc!B:B,F1713,mi_calc!C:C,"average")/1000</f>
        <v>0</v>
      </c>
      <c r="I1713">
        <f>SUMIFS(multi_cap_new_annual_comb!G:G,multi_cap_new_annual_comb!A:A,A1713,multi_cap_new_annual_comb!B:B,B1713,multi_cap_new_annual_comb!C:C,C1713,multi_cap_new_annual_comb!E:E,"average",multi_cap_new_annual_comb!G:G,"&gt;0")*SUMIFS(mi_calc!D:D,mi_calc!A:A,VLOOKUP(C1713,mapping!$B$2:$C$18,2,0),mi_calc!B:B,F1713,mi_calc!C:C,"average")/1000</f>
        <v>0</v>
      </c>
    </row>
    <row r="1714" spans="1:9">
      <c r="A1714">
        <v>2035</v>
      </c>
      <c r="B1714" t="s">
        <v>33</v>
      </c>
      <c r="C1714" t="s">
        <v>1</v>
      </c>
      <c r="D1714" t="str">
        <f>VLOOKUP(C1714,mapping!$B$2:$D$18,3,0)</f>
        <v>Nuclear New</v>
      </c>
      <c r="E1714" t="s">
        <v>74</v>
      </c>
      <c r="F1714" t="s">
        <v>56</v>
      </c>
      <c r="G1714" t="s">
        <v>77</v>
      </c>
      <c r="H1714">
        <f>SUMIFS(multi_cap_new_annual_comb!F:F,multi_cap_new_annual_comb!A:A,A1714,multi_cap_new_annual_comb!B:B,B1714,multi_cap_new_annual_comb!C:C,C1714,multi_cap_new_annual_comb!E:E,"average",multi_cap_new_annual_comb!F:F,"&gt;0")*SUMIFS(mi_calc!D:D,mi_calc!A:A,VLOOKUP(C1714,mapping!$B$2:$C$18,2,0),mi_calc!B:B,F1714,mi_calc!C:C,"average")/1000</f>
        <v>0</v>
      </c>
      <c r="I1714">
        <f>SUMIFS(multi_cap_new_annual_comb!G:G,multi_cap_new_annual_comb!A:A,A1714,multi_cap_new_annual_comb!B:B,B1714,multi_cap_new_annual_comb!C:C,C1714,multi_cap_new_annual_comb!E:E,"average",multi_cap_new_annual_comb!G:G,"&gt;0")*SUMIFS(mi_calc!D:D,mi_calc!A:A,VLOOKUP(C1714,mapping!$B$2:$C$18,2,0),mi_calc!B:B,F1714,mi_calc!C:C,"average")/1000</f>
        <v>0</v>
      </c>
    </row>
    <row r="1715" spans="1:9">
      <c r="A1715">
        <v>2035</v>
      </c>
      <c r="B1715" t="s">
        <v>33</v>
      </c>
      <c r="C1715" t="s">
        <v>1</v>
      </c>
      <c r="D1715" t="str">
        <f>VLOOKUP(C1715,mapping!$B$2:$D$18,3,0)</f>
        <v>Nuclear New</v>
      </c>
      <c r="E1715" t="s">
        <v>74</v>
      </c>
      <c r="F1715" t="s">
        <v>59</v>
      </c>
      <c r="G1715" t="s">
        <v>77</v>
      </c>
      <c r="H1715">
        <f>SUMIFS(multi_cap_new_annual_comb!F:F,multi_cap_new_annual_comb!A:A,A1715,multi_cap_new_annual_comb!B:B,B1715,multi_cap_new_annual_comb!C:C,C1715,multi_cap_new_annual_comb!E:E,"average",multi_cap_new_annual_comb!F:F,"&gt;0")*SUMIFS(mi_calc!D:D,mi_calc!A:A,VLOOKUP(C1715,mapping!$B$2:$C$18,2,0),mi_calc!B:B,F1715,mi_calc!C:C,"average")/1000</f>
        <v>0</v>
      </c>
      <c r="I1715">
        <f>SUMIFS(multi_cap_new_annual_comb!G:G,multi_cap_new_annual_comb!A:A,A1715,multi_cap_new_annual_comb!B:B,B1715,multi_cap_new_annual_comb!C:C,C1715,multi_cap_new_annual_comb!E:E,"average",multi_cap_new_annual_comb!G:G,"&gt;0")*SUMIFS(mi_calc!D:D,mi_calc!A:A,VLOOKUP(C1715,mapping!$B$2:$C$18,2,0),mi_calc!B:B,F1715,mi_calc!C:C,"average")/1000</f>
        <v>0</v>
      </c>
    </row>
    <row r="1716" spans="1:9">
      <c r="A1716">
        <v>2035</v>
      </c>
      <c r="B1716" t="s">
        <v>33</v>
      </c>
      <c r="C1716" t="s">
        <v>1</v>
      </c>
      <c r="D1716" t="str">
        <f>VLOOKUP(C1716,mapping!$B$2:$D$18,3,0)</f>
        <v>Nuclear New</v>
      </c>
      <c r="E1716" t="s">
        <v>74</v>
      </c>
      <c r="F1716" t="s">
        <v>55</v>
      </c>
      <c r="G1716" t="s">
        <v>77</v>
      </c>
      <c r="H1716">
        <f>SUMIFS(multi_cap_new_annual_comb!F:F,multi_cap_new_annual_comb!A:A,A1716,multi_cap_new_annual_comb!B:B,B1716,multi_cap_new_annual_comb!C:C,C1716,multi_cap_new_annual_comb!E:E,"average",multi_cap_new_annual_comb!F:F,"&gt;0")*SUMIFS(mi_calc!D:D,mi_calc!A:A,VLOOKUP(C1716,mapping!$B$2:$C$18,2,0),mi_calc!B:B,F1716,mi_calc!C:C,"average")/1000</f>
        <v>5.1419076090227541E-4</v>
      </c>
      <c r="I1716">
        <f>SUMIFS(multi_cap_new_annual_comb!G:G,multi_cap_new_annual_comb!A:A,A1716,multi_cap_new_annual_comb!B:B,B1716,multi_cap_new_annual_comb!C:C,C1716,multi_cap_new_annual_comb!E:E,"average",multi_cap_new_annual_comb!G:G,"&gt;0")*SUMIFS(mi_calc!D:D,mi_calc!A:A,VLOOKUP(C1716,mapping!$B$2:$C$18,2,0),mi_calc!B:B,F1716,mi_calc!C:C,"average")/1000</f>
        <v>5.1419076090227541E-4</v>
      </c>
    </row>
    <row r="1717" spans="1:9">
      <c r="A1717">
        <v>2035</v>
      </c>
      <c r="B1717" t="s">
        <v>33</v>
      </c>
      <c r="C1717" t="s">
        <v>1</v>
      </c>
      <c r="D1717" t="str">
        <f>VLOOKUP(C1717,mapping!$B$2:$D$18,3,0)</f>
        <v>Nuclear New</v>
      </c>
      <c r="E1717" t="s">
        <v>74</v>
      </c>
      <c r="F1717" t="s">
        <v>47</v>
      </c>
      <c r="G1717" t="s">
        <v>77</v>
      </c>
      <c r="H1717">
        <f>SUMIFS(multi_cap_new_annual_comb!F:F,multi_cap_new_annual_comb!A:A,A1717,multi_cap_new_annual_comb!B:B,B1717,multi_cap_new_annual_comb!C:C,C1717,multi_cap_new_annual_comb!E:E,"average",multi_cap_new_annual_comb!F:F,"&gt;0")*SUMIFS(mi_calc!D:D,mi_calc!A:A,VLOOKUP(C1717,mapping!$B$2:$C$18,2,0),mi_calc!B:B,F1717,mi_calc!C:C,"average")/1000</f>
        <v>0</v>
      </c>
      <c r="I1717">
        <f>SUMIFS(multi_cap_new_annual_comb!G:G,multi_cap_new_annual_comb!A:A,A1717,multi_cap_new_annual_comb!B:B,B1717,multi_cap_new_annual_comb!C:C,C1717,multi_cap_new_annual_comb!E:E,"average",multi_cap_new_annual_comb!G:G,"&gt;0")*SUMIFS(mi_calc!D:D,mi_calc!A:A,VLOOKUP(C1717,mapping!$B$2:$C$18,2,0),mi_calc!B:B,F1717,mi_calc!C:C,"average")/1000</f>
        <v>0</v>
      </c>
    </row>
    <row r="1718" spans="1:9">
      <c r="A1718">
        <v>2035</v>
      </c>
      <c r="B1718" t="s">
        <v>33</v>
      </c>
      <c r="C1718" t="s">
        <v>1</v>
      </c>
      <c r="D1718" t="str">
        <f>VLOOKUP(C1718,mapping!$B$2:$D$18,3,0)</f>
        <v>Nuclear New</v>
      </c>
      <c r="E1718" t="s">
        <v>74</v>
      </c>
      <c r="F1718" t="s">
        <v>60</v>
      </c>
      <c r="G1718" t="s">
        <v>77</v>
      </c>
      <c r="H1718">
        <f>SUMIFS(multi_cap_new_annual_comb!F:F,multi_cap_new_annual_comb!A:A,A1718,multi_cap_new_annual_comb!B:B,B1718,multi_cap_new_annual_comb!C:C,C1718,multi_cap_new_annual_comb!E:E,"average",multi_cap_new_annual_comb!F:F,"&gt;0")*SUMIFS(mi_calc!D:D,mi_calc!A:A,VLOOKUP(C1718,mapping!$B$2:$C$18,2,0),mi_calc!B:B,F1718,mi_calc!C:C,"average")/1000</f>
        <v>0</v>
      </c>
      <c r="I1718">
        <f>SUMIFS(multi_cap_new_annual_comb!G:G,multi_cap_new_annual_comb!A:A,A1718,multi_cap_new_annual_comb!B:B,B1718,multi_cap_new_annual_comb!C:C,C1718,multi_cap_new_annual_comb!E:E,"average",multi_cap_new_annual_comb!G:G,"&gt;0")*SUMIFS(mi_calc!D:D,mi_calc!A:A,VLOOKUP(C1718,mapping!$B$2:$C$18,2,0),mi_calc!B:B,F1718,mi_calc!C:C,"average")/1000</f>
        <v>0</v>
      </c>
    </row>
    <row r="1719" spans="1:9">
      <c r="A1719">
        <v>2035</v>
      </c>
      <c r="B1719" t="s">
        <v>33</v>
      </c>
      <c r="C1719" t="s">
        <v>1</v>
      </c>
      <c r="D1719" t="str">
        <f>VLOOKUP(C1719,mapping!$B$2:$D$18,3,0)</f>
        <v>Nuclear New</v>
      </c>
      <c r="E1719" t="s">
        <v>74</v>
      </c>
      <c r="F1719" t="s">
        <v>48</v>
      </c>
      <c r="G1719" t="s">
        <v>77</v>
      </c>
      <c r="H1719">
        <f>SUMIFS(multi_cap_new_annual_comb!F:F,multi_cap_new_annual_comb!A:A,A1719,multi_cap_new_annual_comb!B:B,B1719,multi_cap_new_annual_comb!C:C,C1719,multi_cap_new_annual_comb!E:E,"average",multi_cap_new_annual_comb!F:F,"&gt;0")*SUMIFS(mi_calc!D:D,mi_calc!A:A,VLOOKUP(C1719,mapping!$B$2:$C$18,2,0),mi_calc!B:B,F1719,mi_calc!C:C,"average")/1000</f>
        <v>3.0191842345690461E-4</v>
      </c>
      <c r="I1719">
        <f>SUMIFS(multi_cap_new_annual_comb!G:G,multi_cap_new_annual_comb!A:A,A1719,multi_cap_new_annual_comb!B:B,B1719,multi_cap_new_annual_comb!C:C,C1719,multi_cap_new_annual_comb!E:E,"average",multi_cap_new_annual_comb!G:G,"&gt;0")*SUMIFS(mi_calc!D:D,mi_calc!A:A,VLOOKUP(C1719,mapping!$B$2:$C$18,2,0),mi_calc!B:B,F1719,mi_calc!C:C,"average")/1000</f>
        <v>3.0191842345690461E-4</v>
      </c>
    </row>
    <row r="1720" spans="1:9">
      <c r="A1720">
        <v>2035</v>
      </c>
      <c r="B1720" t="s">
        <v>33</v>
      </c>
      <c r="C1720" t="s">
        <v>1</v>
      </c>
      <c r="D1720" t="str">
        <f>VLOOKUP(C1720,mapping!$B$2:$D$18,3,0)</f>
        <v>Nuclear New</v>
      </c>
      <c r="E1720" t="s">
        <v>74</v>
      </c>
      <c r="F1720" t="s">
        <v>62</v>
      </c>
      <c r="G1720" t="s">
        <v>77</v>
      </c>
      <c r="H1720">
        <f>SUMIFS(multi_cap_new_annual_comb!F:F,multi_cap_new_annual_comb!A:A,A1720,multi_cap_new_annual_comb!B:B,B1720,multi_cap_new_annual_comb!C:C,C1720,multi_cap_new_annual_comb!E:E,"average",multi_cap_new_annual_comb!F:F,"&gt;0")*SUMIFS(mi_calc!D:D,mi_calc!A:A,VLOOKUP(C1720,mapping!$B$2:$C$18,2,0),mi_calc!B:B,F1720,mi_calc!C:C,"average")/1000</f>
        <v>0</v>
      </c>
      <c r="I1720">
        <f>SUMIFS(multi_cap_new_annual_comb!G:G,multi_cap_new_annual_comb!A:A,A1720,multi_cap_new_annual_comb!B:B,B1720,multi_cap_new_annual_comb!C:C,C1720,multi_cap_new_annual_comb!E:E,"average",multi_cap_new_annual_comb!G:G,"&gt;0")*SUMIFS(mi_calc!D:D,mi_calc!A:A,VLOOKUP(C1720,mapping!$B$2:$C$18,2,0),mi_calc!B:B,F1720,mi_calc!C:C,"average")/1000</f>
        <v>0</v>
      </c>
    </row>
    <row r="1721" spans="1:9">
      <c r="A1721">
        <v>2035</v>
      </c>
      <c r="B1721" t="s">
        <v>33</v>
      </c>
      <c r="C1721" t="s">
        <v>1</v>
      </c>
      <c r="D1721" t="str">
        <f>VLOOKUP(C1721,mapping!$B$2:$D$18,3,0)</f>
        <v>Nuclear New</v>
      </c>
      <c r="E1721" t="s">
        <v>74</v>
      </c>
      <c r="F1721" t="s">
        <v>63</v>
      </c>
      <c r="G1721" t="s">
        <v>77</v>
      </c>
      <c r="H1721">
        <f>SUMIFS(multi_cap_new_annual_comb!F:F,multi_cap_new_annual_comb!A:A,A1721,multi_cap_new_annual_comb!B:B,B1721,multi_cap_new_annual_comb!C:C,C1721,multi_cap_new_annual_comb!E:E,"average",multi_cap_new_annual_comb!F:F,"&gt;0")*SUMIFS(mi_calc!D:D,mi_calc!A:A,VLOOKUP(C1721,mapping!$B$2:$C$18,2,0),mi_calc!B:B,F1721,mi_calc!C:C,"average")/1000</f>
        <v>0</v>
      </c>
      <c r="I1721">
        <f>SUMIFS(multi_cap_new_annual_comb!G:G,multi_cap_new_annual_comb!A:A,A1721,multi_cap_new_annual_comb!B:B,B1721,multi_cap_new_annual_comb!C:C,C1721,multi_cap_new_annual_comb!E:E,"average",multi_cap_new_annual_comb!G:G,"&gt;0")*SUMIFS(mi_calc!D:D,mi_calc!A:A,VLOOKUP(C1721,mapping!$B$2:$C$18,2,0),mi_calc!B:B,F1721,mi_calc!C:C,"average")/1000</f>
        <v>0</v>
      </c>
    </row>
    <row r="1722" spans="1:9">
      <c r="A1722">
        <v>2035</v>
      </c>
      <c r="B1722" t="s">
        <v>33</v>
      </c>
      <c r="C1722" t="s">
        <v>1</v>
      </c>
      <c r="D1722" t="str">
        <f>VLOOKUP(C1722,mapping!$B$2:$D$18,3,0)</f>
        <v>Nuclear New</v>
      </c>
      <c r="E1722" t="s">
        <v>74</v>
      </c>
      <c r="F1722" t="s">
        <v>45</v>
      </c>
      <c r="G1722" t="s">
        <v>77</v>
      </c>
      <c r="H1722">
        <f>SUMIFS(multi_cap_new_annual_comb!F:F,multi_cap_new_annual_comb!A:A,A1722,multi_cap_new_annual_comb!B:B,B1722,multi_cap_new_annual_comb!C:C,C1722,multi_cap_new_annual_comb!E:E,"average",multi_cap_new_annual_comb!F:F,"&gt;0")*SUMIFS(mi_calc!D:D,mi_calc!A:A,VLOOKUP(C1722,mapping!$B$2:$C$18,2,0),mi_calc!B:B,F1722,mi_calc!C:C,"average")/1000</f>
        <v>0</v>
      </c>
      <c r="I1722">
        <f>SUMIFS(multi_cap_new_annual_comb!G:G,multi_cap_new_annual_comb!A:A,A1722,multi_cap_new_annual_comb!B:B,B1722,multi_cap_new_annual_comb!C:C,C1722,multi_cap_new_annual_comb!E:E,"average",multi_cap_new_annual_comb!G:G,"&gt;0")*SUMIFS(mi_calc!D:D,mi_calc!A:A,VLOOKUP(C1722,mapping!$B$2:$C$18,2,0),mi_calc!B:B,F1722,mi_calc!C:C,"average")/1000</f>
        <v>0</v>
      </c>
    </row>
    <row r="1723" spans="1:9">
      <c r="A1723">
        <v>2035</v>
      </c>
      <c r="B1723" t="s">
        <v>33</v>
      </c>
      <c r="C1723" t="s">
        <v>1</v>
      </c>
      <c r="D1723" t="str">
        <f>VLOOKUP(C1723,mapping!$B$2:$D$18,3,0)</f>
        <v>Nuclear New</v>
      </c>
      <c r="E1723" t="s">
        <v>74</v>
      </c>
      <c r="F1723" t="s">
        <v>58</v>
      </c>
      <c r="G1723" t="s">
        <v>77</v>
      </c>
      <c r="H1723">
        <f>SUMIFS(multi_cap_new_annual_comb!F:F,multi_cap_new_annual_comb!A:A,A1723,multi_cap_new_annual_comb!B:B,B1723,multi_cap_new_annual_comb!C:C,C1723,multi_cap_new_annual_comb!E:E,"average",multi_cap_new_annual_comb!F:F,"&gt;0")*SUMIFS(mi_calc!D:D,mi_calc!A:A,VLOOKUP(C1723,mapping!$B$2:$C$18,2,0),mi_calc!B:B,F1723,mi_calc!C:C,"average")/1000</f>
        <v>1.4990984282865174E-6</v>
      </c>
      <c r="I1723">
        <f>SUMIFS(multi_cap_new_annual_comb!G:G,multi_cap_new_annual_comb!A:A,A1723,multi_cap_new_annual_comb!B:B,B1723,multi_cap_new_annual_comb!C:C,C1723,multi_cap_new_annual_comb!E:E,"average",multi_cap_new_annual_comb!G:G,"&gt;0")*SUMIFS(mi_calc!D:D,mi_calc!A:A,VLOOKUP(C1723,mapping!$B$2:$C$18,2,0),mi_calc!B:B,F1723,mi_calc!C:C,"average")/1000</f>
        <v>1.4990984282865174E-6</v>
      </c>
    </row>
    <row r="1724" spans="1:9">
      <c r="A1724">
        <v>2035</v>
      </c>
      <c r="B1724" t="s">
        <v>33</v>
      </c>
      <c r="C1724" t="s">
        <v>1</v>
      </c>
      <c r="D1724" t="str">
        <f>VLOOKUP(C1724,mapping!$B$2:$D$18,3,0)</f>
        <v>Nuclear New</v>
      </c>
      <c r="E1724" t="s">
        <v>74</v>
      </c>
      <c r="F1724" t="s">
        <v>53</v>
      </c>
      <c r="G1724" t="s">
        <v>77</v>
      </c>
      <c r="H1724">
        <f>SUMIFS(multi_cap_new_annual_comb!F:F,multi_cap_new_annual_comb!A:A,A1724,multi_cap_new_annual_comb!B:B,B1724,multi_cap_new_annual_comb!C:C,C1724,multi_cap_new_annual_comb!E:E,"average",multi_cap_new_annual_comb!F:F,"&gt;0")*SUMIFS(mi_calc!D:D,mi_calc!A:A,VLOOKUP(C1724,mapping!$B$2:$C$18,2,0),mi_calc!B:B,F1724,mi_calc!C:C,"average")/1000</f>
        <v>4.7946664430839878E-2</v>
      </c>
      <c r="I1724">
        <f>SUMIFS(multi_cap_new_annual_comb!G:G,multi_cap_new_annual_comb!A:A,A1724,multi_cap_new_annual_comb!B:B,B1724,multi_cap_new_annual_comb!C:C,C1724,multi_cap_new_annual_comb!E:E,"average",multi_cap_new_annual_comb!G:G,"&gt;0")*SUMIFS(mi_calc!D:D,mi_calc!A:A,VLOOKUP(C1724,mapping!$B$2:$C$18,2,0),mi_calc!B:B,F1724,mi_calc!C:C,"average")/1000</f>
        <v>4.7946664430839878E-2</v>
      </c>
    </row>
    <row r="1725" spans="1:9">
      <c r="A1725">
        <v>2035</v>
      </c>
      <c r="B1725" t="s">
        <v>33</v>
      </c>
      <c r="C1725" t="s">
        <v>1</v>
      </c>
      <c r="D1725" t="str">
        <f>VLOOKUP(C1725,mapping!$B$2:$D$18,3,0)</f>
        <v>Nuclear New</v>
      </c>
      <c r="E1725" t="s">
        <v>74</v>
      </c>
      <c r="F1725" t="s">
        <v>64</v>
      </c>
      <c r="G1725" t="s">
        <v>77</v>
      </c>
      <c r="H1725">
        <f>SUMIFS(multi_cap_new_annual_comb!F:F,multi_cap_new_annual_comb!A:A,A1725,multi_cap_new_annual_comb!B:B,B1725,multi_cap_new_annual_comb!C:C,C1725,multi_cap_new_annual_comb!E:E,"average",multi_cap_new_annual_comb!F:F,"&gt;0")*SUMIFS(mi_calc!D:D,mi_calc!A:A,VLOOKUP(C1725,mapping!$B$2:$C$18,2,0),mi_calc!B:B,F1725,mi_calc!C:C,"average")/1000</f>
        <v>0</v>
      </c>
      <c r="I1725">
        <f>SUMIFS(multi_cap_new_annual_comb!G:G,multi_cap_new_annual_comb!A:A,A1725,multi_cap_new_annual_comb!B:B,B1725,multi_cap_new_annual_comb!C:C,C1725,multi_cap_new_annual_comb!E:E,"average",multi_cap_new_annual_comb!G:G,"&gt;0")*SUMIFS(mi_calc!D:D,mi_calc!A:A,VLOOKUP(C1725,mapping!$B$2:$C$18,2,0),mi_calc!B:B,F1725,mi_calc!C:C,"average")/1000</f>
        <v>0</v>
      </c>
    </row>
    <row r="1726" spans="1:9">
      <c r="A1726">
        <v>2035</v>
      </c>
      <c r="B1726" t="s">
        <v>33</v>
      </c>
      <c r="C1726" t="s">
        <v>1</v>
      </c>
      <c r="D1726" t="str">
        <f>VLOOKUP(C1726,mapping!$B$2:$D$18,3,0)</f>
        <v>Nuclear New</v>
      </c>
      <c r="E1726" t="s">
        <v>74</v>
      </c>
      <c r="F1726" t="s">
        <v>49</v>
      </c>
      <c r="G1726" t="s">
        <v>77</v>
      </c>
      <c r="H1726">
        <f>SUMIFS(multi_cap_new_annual_comb!F:F,multi_cap_new_annual_comb!A:A,A1726,multi_cap_new_annual_comb!B:B,B1726,multi_cap_new_annual_comb!C:C,C1726,multi_cap_new_annual_comb!E:E,"average",multi_cap_new_annual_comb!F:F,"&gt;0")*SUMIFS(mi_calc!D:D,mi_calc!A:A,VLOOKUP(C1726,mapping!$B$2:$C$18,2,0),mi_calc!B:B,F1726,mi_calc!C:C,"average")/1000</f>
        <v>0</v>
      </c>
      <c r="I1726">
        <f>SUMIFS(multi_cap_new_annual_comb!G:G,multi_cap_new_annual_comb!A:A,A1726,multi_cap_new_annual_comb!B:B,B1726,multi_cap_new_annual_comb!C:C,C1726,multi_cap_new_annual_comb!E:E,"average",multi_cap_new_annual_comb!G:G,"&gt;0")*SUMIFS(mi_calc!D:D,mi_calc!A:A,VLOOKUP(C1726,mapping!$B$2:$C$18,2,0),mi_calc!B:B,F1726,mi_calc!C:C,"average")/1000</f>
        <v>0</v>
      </c>
    </row>
    <row r="1727" spans="1:9">
      <c r="A1727">
        <v>2035</v>
      </c>
      <c r="B1727" t="s">
        <v>33</v>
      </c>
      <c r="C1727" t="s">
        <v>1</v>
      </c>
      <c r="D1727" t="str">
        <f>VLOOKUP(C1727,mapping!$B$2:$D$18,3,0)</f>
        <v>Nuclear New</v>
      </c>
      <c r="E1727" t="s">
        <v>74</v>
      </c>
      <c r="F1727" t="s">
        <v>65</v>
      </c>
      <c r="G1727" t="s">
        <v>77</v>
      </c>
      <c r="H1727">
        <f>SUMIFS(multi_cap_new_annual_comb!F:F,multi_cap_new_annual_comb!A:A,A1727,multi_cap_new_annual_comb!B:B,B1727,multi_cap_new_annual_comb!C:C,C1727,multi_cap_new_annual_comb!E:E,"average",multi_cap_new_annual_comb!F:F,"&gt;0")*SUMIFS(mi_calc!D:D,mi_calc!A:A,VLOOKUP(C1727,mapping!$B$2:$C$18,2,0),mi_calc!B:B,F1727,mi_calc!C:C,"average")/1000</f>
        <v>0</v>
      </c>
      <c r="I1727">
        <f>SUMIFS(multi_cap_new_annual_comb!G:G,multi_cap_new_annual_comb!A:A,A1727,multi_cap_new_annual_comb!B:B,B1727,multi_cap_new_annual_comb!C:C,C1727,multi_cap_new_annual_comb!E:E,"average",multi_cap_new_annual_comb!G:G,"&gt;0")*SUMIFS(mi_calc!D:D,mi_calc!A:A,VLOOKUP(C1727,mapping!$B$2:$C$18,2,0),mi_calc!B:B,F1727,mi_calc!C:C,"average")/1000</f>
        <v>0</v>
      </c>
    </row>
    <row r="1728" spans="1:9">
      <c r="A1728">
        <v>2035</v>
      </c>
      <c r="B1728" t="s">
        <v>33</v>
      </c>
      <c r="C1728" t="s">
        <v>1</v>
      </c>
      <c r="D1728" t="str">
        <f>VLOOKUP(C1728,mapping!$B$2:$D$18,3,0)</f>
        <v>Nuclear New</v>
      </c>
      <c r="E1728" t="s">
        <v>74</v>
      </c>
      <c r="F1728" t="s">
        <v>68</v>
      </c>
      <c r="G1728" t="s">
        <v>77</v>
      </c>
      <c r="H1728">
        <f>SUMIFS(multi_cap_new_annual_comb!F:F,multi_cap_new_annual_comb!A:A,A1728,multi_cap_new_annual_comb!B:B,B1728,multi_cap_new_annual_comb!C:C,C1728,multi_cap_new_annual_comb!E:E,"average",multi_cap_new_annual_comb!F:F,"&gt;0")*SUMIFS(mi_calc!D:D,mi_calc!A:A,VLOOKUP(C1728,mapping!$B$2:$C$18,2,0),mi_calc!B:B,F1728,mi_calc!C:C,"average")/1000</f>
        <v>0</v>
      </c>
      <c r="I1728">
        <f>SUMIFS(multi_cap_new_annual_comb!G:G,multi_cap_new_annual_comb!A:A,A1728,multi_cap_new_annual_comb!B:B,B1728,multi_cap_new_annual_comb!C:C,C1728,multi_cap_new_annual_comb!E:E,"average",multi_cap_new_annual_comb!G:G,"&gt;0")*SUMIFS(mi_calc!D:D,mi_calc!A:A,VLOOKUP(C1728,mapping!$B$2:$C$18,2,0),mi_calc!B:B,F1728,mi_calc!C:C,"average")/1000</f>
        <v>0</v>
      </c>
    </row>
    <row r="1729" spans="1:9">
      <c r="A1729">
        <v>2035</v>
      </c>
      <c r="B1729" t="s">
        <v>33</v>
      </c>
      <c r="C1729" t="s">
        <v>1</v>
      </c>
      <c r="D1729" t="str">
        <f>VLOOKUP(C1729,mapping!$B$2:$D$18,3,0)</f>
        <v>Nuclear New</v>
      </c>
      <c r="E1729" t="s">
        <v>74</v>
      </c>
      <c r="F1729" t="s">
        <v>57</v>
      </c>
      <c r="G1729" t="s">
        <v>77</v>
      </c>
      <c r="H1729">
        <f>SUMIFS(multi_cap_new_annual_comb!F:F,multi_cap_new_annual_comb!A:A,A1729,multi_cap_new_annual_comb!B:B,B1729,multi_cap_new_annual_comb!C:C,C1729,multi_cap_new_annual_comb!E:E,"average",multi_cap_new_annual_comb!F:F,"&gt;0")*SUMIFS(mi_calc!D:D,mi_calc!A:A,VLOOKUP(C1729,mapping!$B$2:$C$18,2,0),mi_calc!B:B,F1729,mi_calc!C:C,"average")/1000</f>
        <v>0</v>
      </c>
      <c r="I1729">
        <f>SUMIFS(multi_cap_new_annual_comb!G:G,multi_cap_new_annual_comb!A:A,A1729,multi_cap_new_annual_comb!B:B,B1729,multi_cap_new_annual_comb!C:C,C1729,multi_cap_new_annual_comb!E:E,"average",multi_cap_new_annual_comb!G:G,"&gt;0")*SUMIFS(mi_calc!D:D,mi_calc!A:A,VLOOKUP(C1729,mapping!$B$2:$C$18,2,0),mi_calc!B:B,F1729,mi_calc!C:C,"average")/1000</f>
        <v>0</v>
      </c>
    </row>
    <row r="1730" spans="1:9">
      <c r="A1730">
        <v>2025</v>
      </c>
      <c r="B1730" t="s">
        <v>21</v>
      </c>
      <c r="C1730" t="s">
        <v>16</v>
      </c>
      <c r="D1730" t="str">
        <f>VLOOKUP(C1730,mapping!$B$2:$D$18,3,0)</f>
        <v>-</v>
      </c>
      <c r="E1730" t="s">
        <v>74</v>
      </c>
      <c r="F1730" t="s">
        <v>51</v>
      </c>
      <c r="G1730" t="s">
        <v>77</v>
      </c>
      <c r="H1730">
        <f>SUMIFS(multi_cap_new_annual_comb!F:F,multi_cap_new_annual_comb!A:A,A1730,multi_cap_new_annual_comb!B:B,B1730,multi_cap_new_annual_comb!C:C,C1730,multi_cap_new_annual_comb!E:E,"average",multi_cap_new_annual_comb!F:F,"&gt;0")*SUMIFS(mi_calc!D:D,mi_calc!A:A,VLOOKUP(C1730,mapping!$B$2:$C$18,2,0),mi_calc!B:B,F1730,mi_calc!C:C,"average")/1000</f>
        <v>0</v>
      </c>
      <c r="I1730">
        <f>SUMIFS(multi_cap_new_annual_comb!G:G,multi_cap_new_annual_comb!A:A,A1730,multi_cap_new_annual_comb!B:B,B1730,multi_cap_new_annual_comb!C:C,C1730,multi_cap_new_annual_comb!E:E,"average",multi_cap_new_annual_comb!G:G,"&gt;0")*SUMIFS(mi_calc!D:D,mi_calc!A:A,VLOOKUP(C1730,mapping!$B$2:$C$18,2,0),mi_calc!B:B,F1730,mi_calc!C:C,"average")/1000</f>
        <v>0</v>
      </c>
    </row>
    <row r="1731" spans="1:9">
      <c r="A1731">
        <v>2025</v>
      </c>
      <c r="B1731" t="s">
        <v>21</v>
      </c>
      <c r="C1731" t="s">
        <v>16</v>
      </c>
      <c r="D1731" t="str">
        <f>VLOOKUP(C1731,mapping!$B$2:$D$18,3,0)</f>
        <v>-</v>
      </c>
      <c r="E1731" t="s">
        <v>74</v>
      </c>
      <c r="F1731" t="s">
        <v>66</v>
      </c>
      <c r="G1731" t="s">
        <v>77</v>
      </c>
      <c r="H1731">
        <f>SUMIFS(multi_cap_new_annual_comb!F:F,multi_cap_new_annual_comb!A:A,A1731,multi_cap_new_annual_comb!B:B,B1731,multi_cap_new_annual_comb!C:C,C1731,multi_cap_new_annual_comb!E:E,"average",multi_cap_new_annual_comb!F:F,"&gt;0")*SUMIFS(mi_calc!D:D,mi_calc!A:A,VLOOKUP(C1731,mapping!$B$2:$C$18,2,0),mi_calc!B:B,F1731,mi_calc!C:C,"average")/1000</f>
        <v>0</v>
      </c>
      <c r="I1731">
        <f>SUMIFS(multi_cap_new_annual_comb!G:G,multi_cap_new_annual_comb!A:A,A1731,multi_cap_new_annual_comb!B:B,B1731,multi_cap_new_annual_comb!C:C,C1731,multi_cap_new_annual_comb!E:E,"average",multi_cap_new_annual_comb!G:G,"&gt;0")*SUMIFS(mi_calc!D:D,mi_calc!A:A,VLOOKUP(C1731,mapping!$B$2:$C$18,2,0),mi_calc!B:B,F1731,mi_calc!C:C,"average")/1000</f>
        <v>0</v>
      </c>
    </row>
    <row r="1732" spans="1:9">
      <c r="A1732">
        <v>2025</v>
      </c>
      <c r="B1732" t="s">
        <v>21</v>
      </c>
      <c r="C1732" t="s">
        <v>16</v>
      </c>
      <c r="D1732" t="str">
        <f>VLOOKUP(C1732,mapping!$B$2:$D$18,3,0)</f>
        <v>-</v>
      </c>
      <c r="E1732" t="s">
        <v>74</v>
      </c>
      <c r="F1732" t="s">
        <v>54</v>
      </c>
      <c r="G1732" t="s">
        <v>77</v>
      </c>
      <c r="H1732">
        <f>SUMIFS(multi_cap_new_annual_comb!F:F,multi_cap_new_annual_comb!A:A,A1732,multi_cap_new_annual_comb!B:B,B1732,multi_cap_new_annual_comb!C:C,C1732,multi_cap_new_annual_comb!E:E,"average",multi_cap_new_annual_comb!F:F,"&gt;0")*SUMIFS(mi_calc!D:D,mi_calc!A:A,VLOOKUP(C1732,mapping!$B$2:$C$18,2,0),mi_calc!B:B,F1732,mi_calc!C:C,"average")/1000</f>
        <v>0</v>
      </c>
      <c r="I1732">
        <f>SUMIFS(multi_cap_new_annual_comb!G:G,multi_cap_new_annual_comb!A:A,A1732,multi_cap_new_annual_comb!B:B,B1732,multi_cap_new_annual_comb!C:C,C1732,multi_cap_new_annual_comb!E:E,"average",multi_cap_new_annual_comb!G:G,"&gt;0")*SUMIFS(mi_calc!D:D,mi_calc!A:A,VLOOKUP(C1732,mapping!$B$2:$C$18,2,0),mi_calc!B:B,F1732,mi_calc!C:C,"average")/1000</f>
        <v>0</v>
      </c>
    </row>
    <row r="1733" spans="1:9">
      <c r="A1733">
        <v>2025</v>
      </c>
      <c r="B1733" t="s">
        <v>21</v>
      </c>
      <c r="C1733" t="s">
        <v>16</v>
      </c>
      <c r="D1733" t="str">
        <f>VLOOKUP(C1733,mapping!$B$2:$D$18,3,0)</f>
        <v>-</v>
      </c>
      <c r="E1733" t="s">
        <v>74</v>
      </c>
      <c r="F1733" t="s">
        <v>46</v>
      </c>
      <c r="G1733" t="s">
        <v>77</v>
      </c>
      <c r="H1733">
        <f>SUMIFS(multi_cap_new_annual_comb!F:F,multi_cap_new_annual_comb!A:A,A1733,multi_cap_new_annual_comb!B:B,B1733,multi_cap_new_annual_comb!C:C,C1733,multi_cap_new_annual_comb!E:E,"average",multi_cap_new_annual_comb!F:F,"&gt;0")*SUMIFS(mi_calc!D:D,mi_calc!A:A,VLOOKUP(C1733,mapping!$B$2:$C$18,2,0),mi_calc!B:B,F1733,mi_calc!C:C,"average")/1000</f>
        <v>0</v>
      </c>
      <c r="I1733">
        <f>SUMIFS(multi_cap_new_annual_comb!G:G,multi_cap_new_annual_comb!A:A,A1733,multi_cap_new_annual_comb!B:B,B1733,multi_cap_new_annual_comb!C:C,C1733,multi_cap_new_annual_comb!E:E,"average",multi_cap_new_annual_comb!G:G,"&gt;0")*SUMIFS(mi_calc!D:D,mi_calc!A:A,VLOOKUP(C1733,mapping!$B$2:$C$18,2,0),mi_calc!B:B,F1733,mi_calc!C:C,"average")/1000</f>
        <v>0</v>
      </c>
    </row>
    <row r="1734" spans="1:9">
      <c r="A1734">
        <v>2025</v>
      </c>
      <c r="B1734" t="s">
        <v>21</v>
      </c>
      <c r="C1734" t="s">
        <v>16</v>
      </c>
      <c r="D1734" t="str">
        <f>VLOOKUP(C1734,mapping!$B$2:$D$18,3,0)</f>
        <v>-</v>
      </c>
      <c r="E1734" t="s">
        <v>74</v>
      </c>
      <c r="F1734" t="s">
        <v>50</v>
      </c>
      <c r="G1734" t="s">
        <v>77</v>
      </c>
      <c r="H1734">
        <f>SUMIFS(multi_cap_new_annual_comb!F:F,multi_cap_new_annual_comb!A:A,A1734,multi_cap_new_annual_comb!B:B,B1734,multi_cap_new_annual_comb!C:C,C1734,multi_cap_new_annual_comb!E:E,"average",multi_cap_new_annual_comb!F:F,"&gt;0")*SUMIFS(mi_calc!D:D,mi_calc!A:A,VLOOKUP(C1734,mapping!$B$2:$C$18,2,0),mi_calc!B:B,F1734,mi_calc!C:C,"average")/1000</f>
        <v>0</v>
      </c>
      <c r="I1734">
        <f>SUMIFS(multi_cap_new_annual_comb!G:G,multi_cap_new_annual_comb!A:A,A1734,multi_cap_new_annual_comb!B:B,B1734,multi_cap_new_annual_comb!C:C,C1734,multi_cap_new_annual_comb!E:E,"average",multi_cap_new_annual_comb!G:G,"&gt;0")*SUMIFS(mi_calc!D:D,mi_calc!A:A,VLOOKUP(C1734,mapping!$B$2:$C$18,2,0),mi_calc!B:B,F1734,mi_calc!C:C,"average")/1000</f>
        <v>0</v>
      </c>
    </row>
    <row r="1735" spans="1:9">
      <c r="A1735">
        <v>2025</v>
      </c>
      <c r="B1735" t="s">
        <v>21</v>
      </c>
      <c r="C1735" t="s">
        <v>16</v>
      </c>
      <c r="D1735" t="str">
        <f>VLOOKUP(C1735,mapping!$B$2:$D$18,3,0)</f>
        <v>-</v>
      </c>
      <c r="E1735" t="s">
        <v>74</v>
      </c>
      <c r="F1735" t="s">
        <v>61</v>
      </c>
      <c r="G1735" t="s">
        <v>77</v>
      </c>
      <c r="H1735">
        <f>SUMIFS(multi_cap_new_annual_comb!F:F,multi_cap_new_annual_comb!A:A,A1735,multi_cap_new_annual_comb!B:B,B1735,multi_cap_new_annual_comb!C:C,C1735,multi_cap_new_annual_comb!E:E,"average",multi_cap_new_annual_comb!F:F,"&gt;0")*SUMIFS(mi_calc!D:D,mi_calc!A:A,VLOOKUP(C1735,mapping!$B$2:$C$18,2,0),mi_calc!B:B,F1735,mi_calc!C:C,"average")/1000</f>
        <v>0</v>
      </c>
      <c r="I1735">
        <f>SUMIFS(multi_cap_new_annual_comb!G:G,multi_cap_new_annual_comb!A:A,A1735,multi_cap_new_annual_comb!B:B,B1735,multi_cap_new_annual_comb!C:C,C1735,multi_cap_new_annual_comb!E:E,"average",multi_cap_new_annual_comb!G:G,"&gt;0")*SUMIFS(mi_calc!D:D,mi_calc!A:A,VLOOKUP(C1735,mapping!$B$2:$C$18,2,0),mi_calc!B:B,F1735,mi_calc!C:C,"average")/1000</f>
        <v>0</v>
      </c>
    </row>
    <row r="1736" spans="1:9">
      <c r="A1736">
        <v>2025</v>
      </c>
      <c r="B1736" t="s">
        <v>21</v>
      </c>
      <c r="C1736" t="s">
        <v>16</v>
      </c>
      <c r="D1736" t="str">
        <f>VLOOKUP(C1736,mapping!$B$2:$D$18,3,0)</f>
        <v>-</v>
      </c>
      <c r="E1736" t="s">
        <v>74</v>
      </c>
      <c r="F1736" t="s">
        <v>67</v>
      </c>
      <c r="G1736" t="s">
        <v>77</v>
      </c>
      <c r="H1736">
        <f>SUMIFS(multi_cap_new_annual_comb!F:F,multi_cap_new_annual_comb!A:A,A1736,multi_cap_new_annual_comb!B:B,B1736,multi_cap_new_annual_comb!C:C,C1736,multi_cap_new_annual_comb!E:E,"average",multi_cap_new_annual_comb!F:F,"&gt;0")*SUMIFS(mi_calc!D:D,mi_calc!A:A,VLOOKUP(C1736,mapping!$B$2:$C$18,2,0),mi_calc!B:B,F1736,mi_calc!C:C,"average")/1000</f>
        <v>0</v>
      </c>
      <c r="I1736">
        <f>SUMIFS(multi_cap_new_annual_comb!G:G,multi_cap_new_annual_comb!A:A,A1736,multi_cap_new_annual_comb!B:B,B1736,multi_cap_new_annual_comb!C:C,C1736,multi_cap_new_annual_comb!E:E,"average",multi_cap_new_annual_comb!G:G,"&gt;0")*SUMIFS(mi_calc!D:D,mi_calc!A:A,VLOOKUP(C1736,mapping!$B$2:$C$18,2,0),mi_calc!B:B,F1736,mi_calc!C:C,"average")/1000</f>
        <v>0</v>
      </c>
    </row>
    <row r="1737" spans="1:9">
      <c r="A1737">
        <v>2025</v>
      </c>
      <c r="B1737" t="s">
        <v>21</v>
      </c>
      <c r="C1737" t="s">
        <v>16</v>
      </c>
      <c r="D1737" t="str">
        <f>VLOOKUP(C1737,mapping!$B$2:$D$18,3,0)</f>
        <v>-</v>
      </c>
      <c r="E1737" t="s">
        <v>74</v>
      </c>
      <c r="F1737" t="s">
        <v>52</v>
      </c>
      <c r="G1737" t="s">
        <v>77</v>
      </c>
      <c r="H1737">
        <f>SUMIFS(multi_cap_new_annual_comb!F:F,multi_cap_new_annual_comb!A:A,A1737,multi_cap_new_annual_comb!B:B,B1737,multi_cap_new_annual_comb!C:C,C1737,multi_cap_new_annual_comb!E:E,"average",multi_cap_new_annual_comb!F:F,"&gt;0")*SUMIFS(mi_calc!D:D,mi_calc!A:A,VLOOKUP(C1737,mapping!$B$2:$C$18,2,0),mi_calc!B:B,F1737,mi_calc!C:C,"average")/1000</f>
        <v>0</v>
      </c>
      <c r="I1737">
        <f>SUMIFS(multi_cap_new_annual_comb!G:G,multi_cap_new_annual_comb!A:A,A1737,multi_cap_new_annual_comb!B:B,B1737,multi_cap_new_annual_comb!C:C,C1737,multi_cap_new_annual_comb!E:E,"average",multi_cap_new_annual_comb!G:G,"&gt;0")*SUMIFS(mi_calc!D:D,mi_calc!A:A,VLOOKUP(C1737,mapping!$B$2:$C$18,2,0),mi_calc!B:B,F1737,mi_calc!C:C,"average")/1000</f>
        <v>0</v>
      </c>
    </row>
    <row r="1738" spans="1:9">
      <c r="A1738">
        <v>2025</v>
      </c>
      <c r="B1738" t="s">
        <v>21</v>
      </c>
      <c r="C1738" t="s">
        <v>16</v>
      </c>
      <c r="D1738" t="str">
        <f>VLOOKUP(C1738,mapping!$B$2:$D$18,3,0)</f>
        <v>-</v>
      </c>
      <c r="E1738" t="s">
        <v>74</v>
      </c>
      <c r="F1738" t="s">
        <v>56</v>
      </c>
      <c r="G1738" t="s">
        <v>77</v>
      </c>
      <c r="H1738">
        <f>SUMIFS(multi_cap_new_annual_comb!F:F,multi_cap_new_annual_comb!A:A,A1738,multi_cap_new_annual_comb!B:B,B1738,multi_cap_new_annual_comb!C:C,C1738,multi_cap_new_annual_comb!E:E,"average",multi_cap_new_annual_comb!F:F,"&gt;0")*SUMIFS(mi_calc!D:D,mi_calc!A:A,VLOOKUP(C1738,mapping!$B$2:$C$18,2,0),mi_calc!B:B,F1738,mi_calc!C:C,"average")/1000</f>
        <v>0</v>
      </c>
      <c r="I1738">
        <f>SUMIFS(multi_cap_new_annual_comb!G:G,multi_cap_new_annual_comb!A:A,A1738,multi_cap_new_annual_comb!B:B,B1738,multi_cap_new_annual_comb!C:C,C1738,multi_cap_new_annual_comb!E:E,"average",multi_cap_new_annual_comb!G:G,"&gt;0")*SUMIFS(mi_calc!D:D,mi_calc!A:A,VLOOKUP(C1738,mapping!$B$2:$C$18,2,0),mi_calc!B:B,F1738,mi_calc!C:C,"average")/1000</f>
        <v>0</v>
      </c>
    </row>
    <row r="1739" spans="1:9">
      <c r="A1739">
        <v>2025</v>
      </c>
      <c r="B1739" t="s">
        <v>21</v>
      </c>
      <c r="C1739" t="s">
        <v>16</v>
      </c>
      <c r="D1739" t="str">
        <f>VLOOKUP(C1739,mapping!$B$2:$D$18,3,0)</f>
        <v>-</v>
      </c>
      <c r="E1739" t="s">
        <v>74</v>
      </c>
      <c r="F1739" t="s">
        <v>59</v>
      </c>
      <c r="G1739" t="s">
        <v>77</v>
      </c>
      <c r="H1739">
        <f>SUMIFS(multi_cap_new_annual_comb!F:F,multi_cap_new_annual_comb!A:A,A1739,multi_cap_new_annual_comb!B:B,B1739,multi_cap_new_annual_comb!C:C,C1739,multi_cap_new_annual_comb!E:E,"average",multi_cap_new_annual_comb!F:F,"&gt;0")*SUMIFS(mi_calc!D:D,mi_calc!A:A,VLOOKUP(C1739,mapping!$B$2:$C$18,2,0),mi_calc!B:B,F1739,mi_calc!C:C,"average")/1000</f>
        <v>0</v>
      </c>
      <c r="I1739">
        <f>SUMIFS(multi_cap_new_annual_comb!G:G,multi_cap_new_annual_comb!A:A,A1739,multi_cap_new_annual_comb!B:B,B1739,multi_cap_new_annual_comb!C:C,C1739,multi_cap_new_annual_comb!E:E,"average",multi_cap_new_annual_comb!G:G,"&gt;0")*SUMIFS(mi_calc!D:D,mi_calc!A:A,VLOOKUP(C1739,mapping!$B$2:$C$18,2,0),mi_calc!B:B,F1739,mi_calc!C:C,"average")/1000</f>
        <v>0</v>
      </c>
    </row>
    <row r="1740" spans="1:9">
      <c r="A1740">
        <v>2025</v>
      </c>
      <c r="B1740" t="s">
        <v>21</v>
      </c>
      <c r="C1740" t="s">
        <v>16</v>
      </c>
      <c r="D1740" t="str">
        <f>VLOOKUP(C1740,mapping!$B$2:$D$18,3,0)</f>
        <v>-</v>
      </c>
      <c r="E1740" t="s">
        <v>74</v>
      </c>
      <c r="F1740" t="s">
        <v>55</v>
      </c>
      <c r="G1740" t="s">
        <v>77</v>
      </c>
      <c r="H1740">
        <f>SUMIFS(multi_cap_new_annual_comb!F:F,multi_cap_new_annual_comb!A:A,A1740,multi_cap_new_annual_comb!B:B,B1740,multi_cap_new_annual_comb!C:C,C1740,multi_cap_new_annual_comb!E:E,"average",multi_cap_new_annual_comb!F:F,"&gt;0")*SUMIFS(mi_calc!D:D,mi_calc!A:A,VLOOKUP(C1740,mapping!$B$2:$C$18,2,0),mi_calc!B:B,F1740,mi_calc!C:C,"average")/1000</f>
        <v>0</v>
      </c>
      <c r="I1740">
        <f>SUMIFS(multi_cap_new_annual_comb!G:G,multi_cap_new_annual_comb!A:A,A1740,multi_cap_new_annual_comb!B:B,B1740,multi_cap_new_annual_comb!C:C,C1740,multi_cap_new_annual_comb!E:E,"average",multi_cap_new_annual_comb!G:G,"&gt;0")*SUMIFS(mi_calc!D:D,mi_calc!A:A,VLOOKUP(C1740,mapping!$B$2:$C$18,2,0),mi_calc!B:B,F1740,mi_calc!C:C,"average")/1000</f>
        <v>0</v>
      </c>
    </row>
    <row r="1741" spans="1:9">
      <c r="A1741">
        <v>2025</v>
      </c>
      <c r="B1741" t="s">
        <v>21</v>
      </c>
      <c r="C1741" t="s">
        <v>16</v>
      </c>
      <c r="D1741" t="str">
        <f>VLOOKUP(C1741,mapping!$B$2:$D$18,3,0)</f>
        <v>-</v>
      </c>
      <c r="E1741" t="s">
        <v>74</v>
      </c>
      <c r="F1741" t="s">
        <v>47</v>
      </c>
      <c r="G1741" t="s">
        <v>77</v>
      </c>
      <c r="H1741">
        <f>SUMIFS(multi_cap_new_annual_comb!F:F,multi_cap_new_annual_comb!A:A,A1741,multi_cap_new_annual_comb!B:B,B1741,multi_cap_new_annual_comb!C:C,C1741,multi_cap_new_annual_comb!E:E,"average",multi_cap_new_annual_comb!F:F,"&gt;0")*SUMIFS(mi_calc!D:D,mi_calc!A:A,VLOOKUP(C1741,mapping!$B$2:$C$18,2,0),mi_calc!B:B,F1741,mi_calc!C:C,"average")/1000</f>
        <v>0</v>
      </c>
      <c r="I1741">
        <f>SUMIFS(multi_cap_new_annual_comb!G:G,multi_cap_new_annual_comb!A:A,A1741,multi_cap_new_annual_comb!B:B,B1741,multi_cap_new_annual_comb!C:C,C1741,multi_cap_new_annual_comb!E:E,"average",multi_cap_new_annual_comb!G:G,"&gt;0")*SUMIFS(mi_calc!D:D,mi_calc!A:A,VLOOKUP(C1741,mapping!$B$2:$C$18,2,0),mi_calc!B:B,F1741,mi_calc!C:C,"average")/1000</f>
        <v>0</v>
      </c>
    </row>
    <row r="1742" spans="1:9">
      <c r="A1742">
        <v>2025</v>
      </c>
      <c r="B1742" t="s">
        <v>21</v>
      </c>
      <c r="C1742" t="s">
        <v>16</v>
      </c>
      <c r="D1742" t="str">
        <f>VLOOKUP(C1742,mapping!$B$2:$D$18,3,0)</f>
        <v>-</v>
      </c>
      <c r="E1742" t="s">
        <v>74</v>
      </c>
      <c r="F1742" t="s">
        <v>60</v>
      </c>
      <c r="G1742" t="s">
        <v>77</v>
      </c>
      <c r="H1742">
        <f>SUMIFS(multi_cap_new_annual_comb!F:F,multi_cap_new_annual_comb!A:A,A1742,multi_cap_new_annual_comb!B:B,B1742,multi_cap_new_annual_comb!C:C,C1742,multi_cap_new_annual_comb!E:E,"average",multi_cap_new_annual_comb!F:F,"&gt;0")*SUMIFS(mi_calc!D:D,mi_calc!A:A,VLOOKUP(C1742,mapping!$B$2:$C$18,2,0),mi_calc!B:B,F1742,mi_calc!C:C,"average")/1000</f>
        <v>0</v>
      </c>
      <c r="I1742">
        <f>SUMIFS(multi_cap_new_annual_comb!G:G,multi_cap_new_annual_comb!A:A,A1742,multi_cap_new_annual_comb!B:B,B1742,multi_cap_new_annual_comb!C:C,C1742,multi_cap_new_annual_comb!E:E,"average",multi_cap_new_annual_comb!G:G,"&gt;0")*SUMIFS(mi_calc!D:D,mi_calc!A:A,VLOOKUP(C1742,mapping!$B$2:$C$18,2,0),mi_calc!B:B,F1742,mi_calc!C:C,"average")/1000</f>
        <v>0</v>
      </c>
    </row>
    <row r="1743" spans="1:9">
      <c r="A1743">
        <v>2025</v>
      </c>
      <c r="B1743" t="s">
        <v>21</v>
      </c>
      <c r="C1743" t="s">
        <v>16</v>
      </c>
      <c r="D1743" t="str">
        <f>VLOOKUP(C1743,mapping!$B$2:$D$18,3,0)</f>
        <v>-</v>
      </c>
      <c r="E1743" t="s">
        <v>74</v>
      </c>
      <c r="F1743" t="s">
        <v>48</v>
      </c>
      <c r="G1743" t="s">
        <v>77</v>
      </c>
      <c r="H1743">
        <f>SUMIFS(multi_cap_new_annual_comb!F:F,multi_cap_new_annual_comb!A:A,A1743,multi_cap_new_annual_comb!B:B,B1743,multi_cap_new_annual_comb!C:C,C1743,multi_cap_new_annual_comb!E:E,"average",multi_cap_new_annual_comb!F:F,"&gt;0")*SUMIFS(mi_calc!D:D,mi_calc!A:A,VLOOKUP(C1743,mapping!$B$2:$C$18,2,0),mi_calc!B:B,F1743,mi_calc!C:C,"average")/1000</f>
        <v>0</v>
      </c>
      <c r="I1743">
        <f>SUMIFS(multi_cap_new_annual_comb!G:G,multi_cap_new_annual_comb!A:A,A1743,multi_cap_new_annual_comb!B:B,B1743,multi_cap_new_annual_comb!C:C,C1743,multi_cap_new_annual_comb!E:E,"average",multi_cap_new_annual_comb!G:G,"&gt;0")*SUMIFS(mi_calc!D:D,mi_calc!A:A,VLOOKUP(C1743,mapping!$B$2:$C$18,2,0),mi_calc!B:B,F1743,mi_calc!C:C,"average")/1000</f>
        <v>0</v>
      </c>
    </row>
    <row r="1744" spans="1:9">
      <c r="A1744">
        <v>2025</v>
      </c>
      <c r="B1744" t="s">
        <v>21</v>
      </c>
      <c r="C1744" t="s">
        <v>16</v>
      </c>
      <c r="D1744" t="str">
        <f>VLOOKUP(C1744,mapping!$B$2:$D$18,3,0)</f>
        <v>-</v>
      </c>
      <c r="E1744" t="s">
        <v>74</v>
      </c>
      <c r="F1744" t="s">
        <v>62</v>
      </c>
      <c r="G1744" t="s">
        <v>77</v>
      </c>
      <c r="H1744">
        <f>SUMIFS(multi_cap_new_annual_comb!F:F,multi_cap_new_annual_comb!A:A,A1744,multi_cap_new_annual_comb!B:B,B1744,multi_cap_new_annual_comb!C:C,C1744,multi_cap_new_annual_comb!E:E,"average",multi_cap_new_annual_comb!F:F,"&gt;0")*SUMIFS(mi_calc!D:D,mi_calc!A:A,VLOOKUP(C1744,mapping!$B$2:$C$18,2,0),mi_calc!B:B,F1744,mi_calc!C:C,"average")/1000</f>
        <v>0</v>
      </c>
      <c r="I1744">
        <f>SUMIFS(multi_cap_new_annual_comb!G:G,multi_cap_new_annual_comb!A:A,A1744,multi_cap_new_annual_comb!B:B,B1744,multi_cap_new_annual_comb!C:C,C1744,multi_cap_new_annual_comb!E:E,"average",multi_cap_new_annual_comb!G:G,"&gt;0")*SUMIFS(mi_calc!D:D,mi_calc!A:A,VLOOKUP(C1744,mapping!$B$2:$C$18,2,0),mi_calc!B:B,F1744,mi_calc!C:C,"average")/1000</f>
        <v>0</v>
      </c>
    </row>
    <row r="1745" spans="1:9">
      <c r="A1745">
        <v>2025</v>
      </c>
      <c r="B1745" t="s">
        <v>21</v>
      </c>
      <c r="C1745" t="s">
        <v>16</v>
      </c>
      <c r="D1745" t="str">
        <f>VLOOKUP(C1745,mapping!$B$2:$D$18,3,0)</f>
        <v>-</v>
      </c>
      <c r="E1745" t="s">
        <v>74</v>
      </c>
      <c r="F1745" t="s">
        <v>63</v>
      </c>
      <c r="G1745" t="s">
        <v>77</v>
      </c>
      <c r="H1745">
        <f>SUMIFS(multi_cap_new_annual_comb!F:F,multi_cap_new_annual_comb!A:A,A1745,multi_cap_new_annual_comb!B:B,B1745,multi_cap_new_annual_comb!C:C,C1745,multi_cap_new_annual_comb!E:E,"average",multi_cap_new_annual_comb!F:F,"&gt;0")*SUMIFS(mi_calc!D:D,mi_calc!A:A,VLOOKUP(C1745,mapping!$B$2:$C$18,2,0),mi_calc!B:B,F1745,mi_calc!C:C,"average")/1000</f>
        <v>0</v>
      </c>
      <c r="I1745">
        <f>SUMIFS(multi_cap_new_annual_comb!G:G,multi_cap_new_annual_comb!A:A,A1745,multi_cap_new_annual_comb!B:B,B1745,multi_cap_new_annual_comb!C:C,C1745,multi_cap_new_annual_comb!E:E,"average",multi_cap_new_annual_comb!G:G,"&gt;0")*SUMIFS(mi_calc!D:D,mi_calc!A:A,VLOOKUP(C1745,mapping!$B$2:$C$18,2,0),mi_calc!B:B,F1745,mi_calc!C:C,"average")/1000</f>
        <v>0</v>
      </c>
    </row>
    <row r="1746" spans="1:9">
      <c r="A1746">
        <v>2025</v>
      </c>
      <c r="B1746" t="s">
        <v>21</v>
      </c>
      <c r="C1746" t="s">
        <v>16</v>
      </c>
      <c r="D1746" t="str">
        <f>VLOOKUP(C1746,mapping!$B$2:$D$18,3,0)</f>
        <v>-</v>
      </c>
      <c r="E1746" t="s">
        <v>74</v>
      </c>
      <c r="F1746" t="s">
        <v>45</v>
      </c>
      <c r="G1746" t="s">
        <v>77</v>
      </c>
      <c r="H1746">
        <f>SUMIFS(multi_cap_new_annual_comb!F:F,multi_cap_new_annual_comb!A:A,A1746,multi_cap_new_annual_comb!B:B,B1746,multi_cap_new_annual_comb!C:C,C1746,multi_cap_new_annual_comb!E:E,"average",multi_cap_new_annual_comb!F:F,"&gt;0")*SUMIFS(mi_calc!D:D,mi_calc!A:A,VLOOKUP(C1746,mapping!$B$2:$C$18,2,0),mi_calc!B:B,F1746,mi_calc!C:C,"average")/1000</f>
        <v>0</v>
      </c>
      <c r="I1746">
        <f>SUMIFS(multi_cap_new_annual_comb!G:G,multi_cap_new_annual_comb!A:A,A1746,multi_cap_new_annual_comb!B:B,B1746,multi_cap_new_annual_comb!C:C,C1746,multi_cap_new_annual_comb!E:E,"average",multi_cap_new_annual_comb!G:G,"&gt;0")*SUMIFS(mi_calc!D:D,mi_calc!A:A,VLOOKUP(C1746,mapping!$B$2:$C$18,2,0),mi_calc!B:B,F1746,mi_calc!C:C,"average")/1000</f>
        <v>0</v>
      </c>
    </row>
    <row r="1747" spans="1:9">
      <c r="A1747">
        <v>2025</v>
      </c>
      <c r="B1747" t="s">
        <v>21</v>
      </c>
      <c r="C1747" t="s">
        <v>16</v>
      </c>
      <c r="D1747" t="str">
        <f>VLOOKUP(C1747,mapping!$B$2:$D$18,3,0)</f>
        <v>-</v>
      </c>
      <c r="E1747" t="s">
        <v>74</v>
      </c>
      <c r="F1747" t="s">
        <v>58</v>
      </c>
      <c r="G1747" t="s">
        <v>77</v>
      </c>
      <c r="H1747">
        <f>SUMIFS(multi_cap_new_annual_comb!F:F,multi_cap_new_annual_comb!A:A,A1747,multi_cap_new_annual_comb!B:B,B1747,multi_cap_new_annual_comb!C:C,C1747,multi_cap_new_annual_comb!E:E,"average",multi_cap_new_annual_comb!F:F,"&gt;0")*SUMIFS(mi_calc!D:D,mi_calc!A:A,VLOOKUP(C1747,mapping!$B$2:$C$18,2,0),mi_calc!B:B,F1747,mi_calc!C:C,"average")/1000</f>
        <v>0</v>
      </c>
      <c r="I1747">
        <f>SUMIFS(multi_cap_new_annual_comb!G:G,multi_cap_new_annual_comb!A:A,A1747,multi_cap_new_annual_comb!B:B,B1747,multi_cap_new_annual_comb!C:C,C1747,multi_cap_new_annual_comb!E:E,"average",multi_cap_new_annual_comb!G:G,"&gt;0")*SUMIFS(mi_calc!D:D,mi_calc!A:A,VLOOKUP(C1747,mapping!$B$2:$C$18,2,0),mi_calc!B:B,F1747,mi_calc!C:C,"average")/1000</f>
        <v>0</v>
      </c>
    </row>
    <row r="1748" spans="1:9">
      <c r="A1748">
        <v>2025</v>
      </c>
      <c r="B1748" t="s">
        <v>21</v>
      </c>
      <c r="C1748" t="s">
        <v>16</v>
      </c>
      <c r="D1748" t="str">
        <f>VLOOKUP(C1748,mapping!$B$2:$D$18,3,0)</f>
        <v>-</v>
      </c>
      <c r="E1748" t="s">
        <v>74</v>
      </c>
      <c r="F1748" t="s">
        <v>53</v>
      </c>
      <c r="G1748" t="s">
        <v>77</v>
      </c>
      <c r="H1748">
        <f>SUMIFS(multi_cap_new_annual_comb!F:F,multi_cap_new_annual_comb!A:A,A1748,multi_cap_new_annual_comb!B:B,B1748,multi_cap_new_annual_comb!C:C,C1748,multi_cap_new_annual_comb!E:E,"average",multi_cap_new_annual_comb!F:F,"&gt;0")*SUMIFS(mi_calc!D:D,mi_calc!A:A,VLOOKUP(C1748,mapping!$B$2:$C$18,2,0),mi_calc!B:B,F1748,mi_calc!C:C,"average")/1000</f>
        <v>0</v>
      </c>
      <c r="I1748">
        <f>SUMIFS(multi_cap_new_annual_comb!G:G,multi_cap_new_annual_comb!A:A,A1748,multi_cap_new_annual_comb!B:B,B1748,multi_cap_new_annual_comb!C:C,C1748,multi_cap_new_annual_comb!E:E,"average",multi_cap_new_annual_comb!G:G,"&gt;0")*SUMIFS(mi_calc!D:D,mi_calc!A:A,VLOOKUP(C1748,mapping!$B$2:$C$18,2,0),mi_calc!B:B,F1748,mi_calc!C:C,"average")/1000</f>
        <v>0</v>
      </c>
    </row>
    <row r="1749" spans="1:9">
      <c r="A1749">
        <v>2025</v>
      </c>
      <c r="B1749" t="s">
        <v>21</v>
      </c>
      <c r="C1749" t="s">
        <v>16</v>
      </c>
      <c r="D1749" t="str">
        <f>VLOOKUP(C1749,mapping!$B$2:$D$18,3,0)</f>
        <v>-</v>
      </c>
      <c r="E1749" t="s">
        <v>74</v>
      </c>
      <c r="F1749" t="s">
        <v>64</v>
      </c>
      <c r="G1749" t="s">
        <v>77</v>
      </c>
      <c r="H1749">
        <f>SUMIFS(multi_cap_new_annual_comb!F:F,multi_cap_new_annual_comb!A:A,A1749,multi_cap_new_annual_comb!B:B,B1749,multi_cap_new_annual_comb!C:C,C1749,multi_cap_new_annual_comb!E:E,"average",multi_cap_new_annual_comb!F:F,"&gt;0")*SUMIFS(mi_calc!D:D,mi_calc!A:A,VLOOKUP(C1749,mapping!$B$2:$C$18,2,0),mi_calc!B:B,F1749,mi_calc!C:C,"average")/1000</f>
        <v>0</v>
      </c>
      <c r="I1749">
        <f>SUMIFS(multi_cap_new_annual_comb!G:G,multi_cap_new_annual_comb!A:A,A1749,multi_cap_new_annual_comb!B:B,B1749,multi_cap_new_annual_comb!C:C,C1749,multi_cap_new_annual_comb!E:E,"average",multi_cap_new_annual_comb!G:G,"&gt;0")*SUMIFS(mi_calc!D:D,mi_calc!A:A,VLOOKUP(C1749,mapping!$B$2:$C$18,2,0),mi_calc!B:B,F1749,mi_calc!C:C,"average")/1000</f>
        <v>0</v>
      </c>
    </row>
    <row r="1750" spans="1:9">
      <c r="A1750">
        <v>2025</v>
      </c>
      <c r="B1750" t="s">
        <v>21</v>
      </c>
      <c r="C1750" t="s">
        <v>16</v>
      </c>
      <c r="D1750" t="str">
        <f>VLOOKUP(C1750,mapping!$B$2:$D$18,3,0)</f>
        <v>-</v>
      </c>
      <c r="E1750" t="s">
        <v>74</v>
      </c>
      <c r="F1750" t="s">
        <v>49</v>
      </c>
      <c r="G1750" t="s">
        <v>77</v>
      </c>
      <c r="H1750">
        <f>SUMIFS(multi_cap_new_annual_comb!F:F,multi_cap_new_annual_comb!A:A,A1750,multi_cap_new_annual_comb!B:B,B1750,multi_cap_new_annual_comb!C:C,C1750,multi_cap_new_annual_comb!E:E,"average",multi_cap_new_annual_comb!F:F,"&gt;0")*SUMIFS(mi_calc!D:D,mi_calc!A:A,VLOOKUP(C1750,mapping!$B$2:$C$18,2,0),mi_calc!B:B,F1750,mi_calc!C:C,"average")/1000</f>
        <v>0</v>
      </c>
      <c r="I1750">
        <f>SUMIFS(multi_cap_new_annual_comb!G:G,multi_cap_new_annual_comb!A:A,A1750,multi_cap_new_annual_comb!B:B,B1750,multi_cap_new_annual_comb!C:C,C1750,multi_cap_new_annual_comb!E:E,"average",multi_cap_new_annual_comb!G:G,"&gt;0")*SUMIFS(mi_calc!D:D,mi_calc!A:A,VLOOKUP(C1750,mapping!$B$2:$C$18,2,0),mi_calc!B:B,F1750,mi_calc!C:C,"average")/1000</f>
        <v>0</v>
      </c>
    </row>
    <row r="1751" spans="1:9">
      <c r="A1751">
        <v>2025</v>
      </c>
      <c r="B1751" t="s">
        <v>21</v>
      </c>
      <c r="C1751" t="s">
        <v>16</v>
      </c>
      <c r="D1751" t="str">
        <f>VLOOKUP(C1751,mapping!$B$2:$D$18,3,0)</f>
        <v>-</v>
      </c>
      <c r="E1751" t="s">
        <v>74</v>
      </c>
      <c r="F1751" t="s">
        <v>65</v>
      </c>
      <c r="G1751" t="s">
        <v>77</v>
      </c>
      <c r="H1751">
        <f>SUMIFS(multi_cap_new_annual_comb!F:F,multi_cap_new_annual_comb!A:A,A1751,multi_cap_new_annual_comb!B:B,B1751,multi_cap_new_annual_comb!C:C,C1751,multi_cap_new_annual_comb!E:E,"average",multi_cap_new_annual_comb!F:F,"&gt;0")*SUMIFS(mi_calc!D:D,mi_calc!A:A,VLOOKUP(C1751,mapping!$B$2:$C$18,2,0),mi_calc!B:B,F1751,mi_calc!C:C,"average")/1000</f>
        <v>0</v>
      </c>
      <c r="I1751">
        <f>SUMIFS(multi_cap_new_annual_comb!G:G,multi_cap_new_annual_comb!A:A,A1751,multi_cap_new_annual_comb!B:B,B1751,multi_cap_new_annual_comb!C:C,C1751,multi_cap_new_annual_comb!E:E,"average",multi_cap_new_annual_comb!G:G,"&gt;0")*SUMIFS(mi_calc!D:D,mi_calc!A:A,VLOOKUP(C1751,mapping!$B$2:$C$18,2,0),mi_calc!B:B,F1751,mi_calc!C:C,"average")/1000</f>
        <v>0</v>
      </c>
    </row>
    <row r="1752" spans="1:9">
      <c r="A1752">
        <v>2025</v>
      </c>
      <c r="B1752" t="s">
        <v>21</v>
      </c>
      <c r="C1752" t="s">
        <v>16</v>
      </c>
      <c r="D1752" t="str">
        <f>VLOOKUP(C1752,mapping!$B$2:$D$18,3,0)</f>
        <v>-</v>
      </c>
      <c r="E1752" t="s">
        <v>74</v>
      </c>
      <c r="F1752" t="s">
        <v>68</v>
      </c>
      <c r="G1752" t="s">
        <v>77</v>
      </c>
      <c r="H1752">
        <f>SUMIFS(multi_cap_new_annual_comb!F:F,multi_cap_new_annual_comb!A:A,A1752,multi_cap_new_annual_comb!B:B,B1752,multi_cap_new_annual_comb!C:C,C1752,multi_cap_new_annual_comb!E:E,"average",multi_cap_new_annual_comb!F:F,"&gt;0")*SUMIFS(mi_calc!D:D,mi_calc!A:A,VLOOKUP(C1752,mapping!$B$2:$C$18,2,0),mi_calc!B:B,F1752,mi_calc!C:C,"average")/1000</f>
        <v>0</v>
      </c>
      <c r="I1752">
        <f>SUMIFS(multi_cap_new_annual_comb!G:G,multi_cap_new_annual_comb!A:A,A1752,multi_cap_new_annual_comb!B:B,B1752,multi_cap_new_annual_comb!C:C,C1752,multi_cap_new_annual_comb!E:E,"average",multi_cap_new_annual_comb!G:G,"&gt;0")*SUMIFS(mi_calc!D:D,mi_calc!A:A,VLOOKUP(C1752,mapping!$B$2:$C$18,2,0),mi_calc!B:B,F1752,mi_calc!C:C,"average")/1000</f>
        <v>0</v>
      </c>
    </row>
    <row r="1753" spans="1:9">
      <c r="A1753">
        <v>2025</v>
      </c>
      <c r="B1753" t="s">
        <v>21</v>
      </c>
      <c r="C1753" t="s">
        <v>16</v>
      </c>
      <c r="D1753" t="str">
        <f>VLOOKUP(C1753,mapping!$B$2:$D$18,3,0)</f>
        <v>-</v>
      </c>
      <c r="E1753" t="s">
        <v>74</v>
      </c>
      <c r="F1753" t="s">
        <v>57</v>
      </c>
      <c r="G1753" t="s">
        <v>77</v>
      </c>
      <c r="H1753">
        <f>SUMIFS(multi_cap_new_annual_comb!F:F,multi_cap_new_annual_comb!A:A,A1753,multi_cap_new_annual_comb!B:B,B1753,multi_cap_new_annual_comb!C:C,C1753,multi_cap_new_annual_comb!E:E,"average",multi_cap_new_annual_comb!F:F,"&gt;0")*SUMIFS(mi_calc!D:D,mi_calc!A:A,VLOOKUP(C1753,mapping!$B$2:$C$18,2,0),mi_calc!B:B,F1753,mi_calc!C:C,"average")/1000</f>
        <v>0</v>
      </c>
      <c r="I1753">
        <f>SUMIFS(multi_cap_new_annual_comb!G:G,multi_cap_new_annual_comb!A:A,A1753,multi_cap_new_annual_comb!B:B,B1753,multi_cap_new_annual_comb!C:C,C1753,multi_cap_new_annual_comb!E:E,"average",multi_cap_new_annual_comb!G:G,"&gt;0")*SUMIFS(mi_calc!D:D,mi_calc!A:A,VLOOKUP(C1753,mapping!$B$2:$C$18,2,0),mi_calc!B:B,F1753,mi_calc!C:C,"average")/1000</f>
        <v>0</v>
      </c>
    </row>
    <row r="1754" spans="1:9">
      <c r="A1754">
        <v>2025</v>
      </c>
      <c r="B1754" t="s">
        <v>33</v>
      </c>
      <c r="C1754" t="s">
        <v>16</v>
      </c>
      <c r="D1754" t="str">
        <f>VLOOKUP(C1754,mapping!$B$2:$D$18,3,0)</f>
        <v>-</v>
      </c>
      <c r="E1754" t="s">
        <v>74</v>
      </c>
      <c r="F1754" t="s">
        <v>51</v>
      </c>
      <c r="G1754" t="s">
        <v>77</v>
      </c>
      <c r="H1754">
        <f>SUMIFS(multi_cap_new_annual_comb!F:F,multi_cap_new_annual_comb!A:A,A1754,multi_cap_new_annual_comb!B:B,B1754,multi_cap_new_annual_comb!C:C,C1754,multi_cap_new_annual_comb!E:E,"average",multi_cap_new_annual_comb!F:F,"&gt;0")*SUMIFS(mi_calc!D:D,mi_calc!A:A,VLOOKUP(C1754,mapping!$B$2:$C$18,2,0),mi_calc!B:B,F1754,mi_calc!C:C,"average")/1000</f>
        <v>0</v>
      </c>
      <c r="I1754">
        <f>SUMIFS(multi_cap_new_annual_comb!G:G,multi_cap_new_annual_comb!A:A,A1754,multi_cap_new_annual_comb!B:B,B1754,multi_cap_new_annual_comb!C:C,C1754,multi_cap_new_annual_comb!E:E,"average",multi_cap_new_annual_comb!G:G,"&gt;0")*SUMIFS(mi_calc!D:D,mi_calc!A:A,VLOOKUP(C1754,mapping!$B$2:$C$18,2,0),mi_calc!B:B,F1754,mi_calc!C:C,"average")/1000</f>
        <v>0</v>
      </c>
    </row>
    <row r="1755" spans="1:9">
      <c r="A1755">
        <v>2025</v>
      </c>
      <c r="B1755" t="s">
        <v>33</v>
      </c>
      <c r="C1755" t="s">
        <v>16</v>
      </c>
      <c r="D1755" t="str">
        <f>VLOOKUP(C1755,mapping!$B$2:$D$18,3,0)</f>
        <v>-</v>
      </c>
      <c r="E1755" t="s">
        <v>74</v>
      </c>
      <c r="F1755" t="s">
        <v>66</v>
      </c>
      <c r="G1755" t="s">
        <v>77</v>
      </c>
      <c r="H1755">
        <f>SUMIFS(multi_cap_new_annual_comb!F:F,multi_cap_new_annual_comb!A:A,A1755,multi_cap_new_annual_comb!B:B,B1755,multi_cap_new_annual_comb!C:C,C1755,multi_cap_new_annual_comb!E:E,"average",multi_cap_new_annual_comb!F:F,"&gt;0")*SUMIFS(mi_calc!D:D,mi_calc!A:A,VLOOKUP(C1755,mapping!$B$2:$C$18,2,0),mi_calc!B:B,F1755,mi_calc!C:C,"average")/1000</f>
        <v>0</v>
      </c>
      <c r="I1755">
        <f>SUMIFS(multi_cap_new_annual_comb!G:G,multi_cap_new_annual_comb!A:A,A1755,multi_cap_new_annual_comb!B:B,B1755,multi_cap_new_annual_comb!C:C,C1755,multi_cap_new_annual_comb!E:E,"average",multi_cap_new_annual_comb!G:G,"&gt;0")*SUMIFS(mi_calc!D:D,mi_calc!A:A,VLOOKUP(C1755,mapping!$B$2:$C$18,2,0),mi_calc!B:B,F1755,mi_calc!C:C,"average")/1000</f>
        <v>0</v>
      </c>
    </row>
    <row r="1756" spans="1:9">
      <c r="A1756">
        <v>2025</v>
      </c>
      <c r="B1756" t="s">
        <v>33</v>
      </c>
      <c r="C1756" t="s">
        <v>16</v>
      </c>
      <c r="D1756" t="str">
        <f>VLOOKUP(C1756,mapping!$B$2:$D$18,3,0)</f>
        <v>-</v>
      </c>
      <c r="E1756" t="s">
        <v>74</v>
      </c>
      <c r="F1756" t="s">
        <v>54</v>
      </c>
      <c r="G1756" t="s">
        <v>77</v>
      </c>
      <c r="H1756">
        <f>SUMIFS(multi_cap_new_annual_comb!F:F,multi_cap_new_annual_comb!A:A,A1756,multi_cap_new_annual_comb!B:B,B1756,multi_cap_new_annual_comb!C:C,C1756,multi_cap_new_annual_comb!E:E,"average",multi_cap_new_annual_comb!F:F,"&gt;0")*SUMIFS(mi_calc!D:D,mi_calc!A:A,VLOOKUP(C1756,mapping!$B$2:$C$18,2,0),mi_calc!B:B,F1756,mi_calc!C:C,"average")/1000</f>
        <v>0</v>
      </c>
      <c r="I1756">
        <f>SUMIFS(multi_cap_new_annual_comb!G:G,multi_cap_new_annual_comb!A:A,A1756,multi_cap_new_annual_comb!B:B,B1756,multi_cap_new_annual_comb!C:C,C1756,multi_cap_new_annual_comb!E:E,"average",multi_cap_new_annual_comb!G:G,"&gt;0")*SUMIFS(mi_calc!D:D,mi_calc!A:A,VLOOKUP(C1756,mapping!$B$2:$C$18,2,0),mi_calc!B:B,F1756,mi_calc!C:C,"average")/1000</f>
        <v>0</v>
      </c>
    </row>
    <row r="1757" spans="1:9">
      <c r="A1757">
        <v>2025</v>
      </c>
      <c r="B1757" t="s">
        <v>33</v>
      </c>
      <c r="C1757" t="s">
        <v>16</v>
      </c>
      <c r="D1757" t="str">
        <f>VLOOKUP(C1757,mapping!$B$2:$D$18,3,0)</f>
        <v>-</v>
      </c>
      <c r="E1757" t="s">
        <v>74</v>
      </c>
      <c r="F1757" t="s">
        <v>46</v>
      </c>
      <c r="G1757" t="s">
        <v>77</v>
      </c>
      <c r="H1757">
        <f>SUMIFS(multi_cap_new_annual_comb!F:F,multi_cap_new_annual_comb!A:A,A1757,multi_cap_new_annual_comb!B:B,B1757,multi_cap_new_annual_comb!C:C,C1757,multi_cap_new_annual_comb!E:E,"average",multi_cap_new_annual_comb!F:F,"&gt;0")*SUMIFS(mi_calc!D:D,mi_calc!A:A,VLOOKUP(C1757,mapping!$B$2:$C$18,2,0),mi_calc!B:B,F1757,mi_calc!C:C,"average")/1000</f>
        <v>0</v>
      </c>
      <c r="I1757">
        <f>SUMIFS(multi_cap_new_annual_comb!G:G,multi_cap_new_annual_comb!A:A,A1757,multi_cap_new_annual_comb!B:B,B1757,multi_cap_new_annual_comb!C:C,C1757,multi_cap_new_annual_comb!E:E,"average",multi_cap_new_annual_comb!G:G,"&gt;0")*SUMIFS(mi_calc!D:D,mi_calc!A:A,VLOOKUP(C1757,mapping!$B$2:$C$18,2,0),mi_calc!B:B,F1757,mi_calc!C:C,"average")/1000</f>
        <v>0</v>
      </c>
    </row>
    <row r="1758" spans="1:9">
      <c r="A1758">
        <v>2025</v>
      </c>
      <c r="B1758" t="s">
        <v>33</v>
      </c>
      <c r="C1758" t="s">
        <v>16</v>
      </c>
      <c r="D1758" t="str">
        <f>VLOOKUP(C1758,mapping!$B$2:$D$18,3,0)</f>
        <v>-</v>
      </c>
      <c r="E1758" t="s">
        <v>74</v>
      </c>
      <c r="F1758" t="s">
        <v>50</v>
      </c>
      <c r="G1758" t="s">
        <v>77</v>
      </c>
      <c r="H1758">
        <f>SUMIFS(multi_cap_new_annual_comb!F:F,multi_cap_new_annual_comb!A:A,A1758,multi_cap_new_annual_comb!B:B,B1758,multi_cap_new_annual_comb!C:C,C1758,multi_cap_new_annual_comb!E:E,"average",multi_cap_new_annual_comb!F:F,"&gt;0")*SUMIFS(mi_calc!D:D,mi_calc!A:A,VLOOKUP(C1758,mapping!$B$2:$C$18,2,0),mi_calc!B:B,F1758,mi_calc!C:C,"average")/1000</f>
        <v>0</v>
      </c>
      <c r="I1758">
        <f>SUMIFS(multi_cap_new_annual_comb!G:G,multi_cap_new_annual_comb!A:A,A1758,multi_cap_new_annual_comb!B:B,B1758,multi_cap_new_annual_comb!C:C,C1758,multi_cap_new_annual_comb!E:E,"average",multi_cap_new_annual_comb!G:G,"&gt;0")*SUMIFS(mi_calc!D:D,mi_calc!A:A,VLOOKUP(C1758,mapping!$B$2:$C$18,2,0),mi_calc!B:B,F1758,mi_calc!C:C,"average")/1000</f>
        <v>0</v>
      </c>
    </row>
    <row r="1759" spans="1:9">
      <c r="A1759">
        <v>2025</v>
      </c>
      <c r="B1759" t="s">
        <v>33</v>
      </c>
      <c r="C1759" t="s">
        <v>16</v>
      </c>
      <c r="D1759" t="str">
        <f>VLOOKUP(C1759,mapping!$B$2:$D$18,3,0)</f>
        <v>-</v>
      </c>
      <c r="E1759" t="s">
        <v>74</v>
      </c>
      <c r="F1759" t="s">
        <v>61</v>
      </c>
      <c r="G1759" t="s">
        <v>77</v>
      </c>
      <c r="H1759">
        <f>SUMIFS(multi_cap_new_annual_comb!F:F,multi_cap_new_annual_comb!A:A,A1759,multi_cap_new_annual_comb!B:B,B1759,multi_cap_new_annual_comb!C:C,C1759,multi_cap_new_annual_comb!E:E,"average",multi_cap_new_annual_comb!F:F,"&gt;0")*SUMIFS(mi_calc!D:D,mi_calc!A:A,VLOOKUP(C1759,mapping!$B$2:$C$18,2,0),mi_calc!B:B,F1759,mi_calc!C:C,"average")/1000</f>
        <v>0</v>
      </c>
      <c r="I1759">
        <f>SUMIFS(multi_cap_new_annual_comb!G:G,multi_cap_new_annual_comb!A:A,A1759,multi_cap_new_annual_comb!B:B,B1759,multi_cap_new_annual_comb!C:C,C1759,multi_cap_new_annual_comb!E:E,"average",multi_cap_new_annual_comb!G:G,"&gt;0")*SUMIFS(mi_calc!D:D,mi_calc!A:A,VLOOKUP(C1759,mapping!$B$2:$C$18,2,0),mi_calc!B:B,F1759,mi_calc!C:C,"average")/1000</f>
        <v>0</v>
      </c>
    </row>
    <row r="1760" spans="1:9">
      <c r="A1760">
        <v>2025</v>
      </c>
      <c r="B1760" t="s">
        <v>33</v>
      </c>
      <c r="C1760" t="s">
        <v>16</v>
      </c>
      <c r="D1760" t="str">
        <f>VLOOKUP(C1760,mapping!$B$2:$D$18,3,0)</f>
        <v>-</v>
      </c>
      <c r="E1760" t="s">
        <v>74</v>
      </c>
      <c r="F1760" t="s">
        <v>67</v>
      </c>
      <c r="G1760" t="s">
        <v>77</v>
      </c>
      <c r="H1760">
        <f>SUMIFS(multi_cap_new_annual_comb!F:F,multi_cap_new_annual_comb!A:A,A1760,multi_cap_new_annual_comb!B:B,B1760,multi_cap_new_annual_comb!C:C,C1760,multi_cap_new_annual_comb!E:E,"average",multi_cap_new_annual_comb!F:F,"&gt;0")*SUMIFS(mi_calc!D:D,mi_calc!A:A,VLOOKUP(C1760,mapping!$B$2:$C$18,2,0),mi_calc!B:B,F1760,mi_calc!C:C,"average")/1000</f>
        <v>0</v>
      </c>
      <c r="I1760">
        <f>SUMIFS(multi_cap_new_annual_comb!G:G,multi_cap_new_annual_comb!A:A,A1760,multi_cap_new_annual_comb!B:B,B1760,multi_cap_new_annual_comb!C:C,C1760,multi_cap_new_annual_comb!E:E,"average",multi_cap_new_annual_comb!G:G,"&gt;0")*SUMIFS(mi_calc!D:D,mi_calc!A:A,VLOOKUP(C1760,mapping!$B$2:$C$18,2,0),mi_calc!B:B,F1760,mi_calc!C:C,"average")/1000</f>
        <v>0</v>
      </c>
    </row>
    <row r="1761" spans="1:9">
      <c r="A1761">
        <v>2025</v>
      </c>
      <c r="B1761" t="s">
        <v>33</v>
      </c>
      <c r="C1761" t="s">
        <v>16</v>
      </c>
      <c r="D1761" t="str">
        <f>VLOOKUP(C1761,mapping!$B$2:$D$18,3,0)</f>
        <v>-</v>
      </c>
      <c r="E1761" t="s">
        <v>74</v>
      </c>
      <c r="F1761" t="s">
        <v>52</v>
      </c>
      <c r="G1761" t="s">
        <v>77</v>
      </c>
      <c r="H1761">
        <f>SUMIFS(multi_cap_new_annual_comb!F:F,multi_cap_new_annual_comb!A:A,A1761,multi_cap_new_annual_comb!B:B,B1761,multi_cap_new_annual_comb!C:C,C1761,multi_cap_new_annual_comb!E:E,"average",multi_cap_new_annual_comb!F:F,"&gt;0")*SUMIFS(mi_calc!D:D,mi_calc!A:A,VLOOKUP(C1761,mapping!$B$2:$C$18,2,0),mi_calc!B:B,F1761,mi_calc!C:C,"average")/1000</f>
        <v>0</v>
      </c>
      <c r="I1761">
        <f>SUMIFS(multi_cap_new_annual_comb!G:G,multi_cap_new_annual_comb!A:A,A1761,multi_cap_new_annual_comb!B:B,B1761,multi_cap_new_annual_comb!C:C,C1761,multi_cap_new_annual_comb!E:E,"average",multi_cap_new_annual_comb!G:G,"&gt;0")*SUMIFS(mi_calc!D:D,mi_calc!A:A,VLOOKUP(C1761,mapping!$B$2:$C$18,2,0),mi_calc!B:B,F1761,mi_calc!C:C,"average")/1000</f>
        <v>0</v>
      </c>
    </row>
    <row r="1762" spans="1:9">
      <c r="A1762">
        <v>2025</v>
      </c>
      <c r="B1762" t="s">
        <v>33</v>
      </c>
      <c r="C1762" t="s">
        <v>16</v>
      </c>
      <c r="D1762" t="str">
        <f>VLOOKUP(C1762,mapping!$B$2:$D$18,3,0)</f>
        <v>-</v>
      </c>
      <c r="E1762" t="s">
        <v>74</v>
      </c>
      <c r="F1762" t="s">
        <v>56</v>
      </c>
      <c r="G1762" t="s">
        <v>77</v>
      </c>
      <c r="H1762">
        <f>SUMIFS(multi_cap_new_annual_comb!F:F,multi_cap_new_annual_comb!A:A,A1762,multi_cap_new_annual_comb!B:B,B1762,multi_cap_new_annual_comb!C:C,C1762,multi_cap_new_annual_comb!E:E,"average",multi_cap_new_annual_comb!F:F,"&gt;0")*SUMIFS(mi_calc!D:D,mi_calc!A:A,VLOOKUP(C1762,mapping!$B$2:$C$18,2,0),mi_calc!B:B,F1762,mi_calc!C:C,"average")/1000</f>
        <v>0</v>
      </c>
      <c r="I1762">
        <f>SUMIFS(multi_cap_new_annual_comb!G:G,multi_cap_new_annual_comb!A:A,A1762,multi_cap_new_annual_comb!B:B,B1762,multi_cap_new_annual_comb!C:C,C1762,multi_cap_new_annual_comb!E:E,"average",multi_cap_new_annual_comb!G:G,"&gt;0")*SUMIFS(mi_calc!D:D,mi_calc!A:A,VLOOKUP(C1762,mapping!$B$2:$C$18,2,0),mi_calc!B:B,F1762,mi_calc!C:C,"average")/1000</f>
        <v>0</v>
      </c>
    </row>
    <row r="1763" spans="1:9">
      <c r="A1763">
        <v>2025</v>
      </c>
      <c r="B1763" t="s">
        <v>33</v>
      </c>
      <c r="C1763" t="s">
        <v>16</v>
      </c>
      <c r="D1763" t="str">
        <f>VLOOKUP(C1763,mapping!$B$2:$D$18,3,0)</f>
        <v>-</v>
      </c>
      <c r="E1763" t="s">
        <v>74</v>
      </c>
      <c r="F1763" t="s">
        <v>59</v>
      </c>
      <c r="G1763" t="s">
        <v>77</v>
      </c>
      <c r="H1763">
        <f>SUMIFS(multi_cap_new_annual_comb!F:F,multi_cap_new_annual_comb!A:A,A1763,multi_cap_new_annual_comb!B:B,B1763,multi_cap_new_annual_comb!C:C,C1763,multi_cap_new_annual_comb!E:E,"average",multi_cap_new_annual_comb!F:F,"&gt;0")*SUMIFS(mi_calc!D:D,mi_calc!A:A,VLOOKUP(C1763,mapping!$B$2:$C$18,2,0),mi_calc!B:B,F1763,mi_calc!C:C,"average")/1000</f>
        <v>0</v>
      </c>
      <c r="I1763">
        <f>SUMIFS(multi_cap_new_annual_comb!G:G,multi_cap_new_annual_comb!A:A,A1763,multi_cap_new_annual_comb!B:B,B1763,multi_cap_new_annual_comb!C:C,C1763,multi_cap_new_annual_comb!E:E,"average",multi_cap_new_annual_comb!G:G,"&gt;0")*SUMIFS(mi_calc!D:D,mi_calc!A:A,VLOOKUP(C1763,mapping!$B$2:$C$18,2,0),mi_calc!B:B,F1763,mi_calc!C:C,"average")/1000</f>
        <v>0</v>
      </c>
    </row>
    <row r="1764" spans="1:9">
      <c r="A1764">
        <v>2025</v>
      </c>
      <c r="B1764" t="s">
        <v>33</v>
      </c>
      <c r="C1764" t="s">
        <v>16</v>
      </c>
      <c r="D1764" t="str">
        <f>VLOOKUP(C1764,mapping!$B$2:$D$18,3,0)</f>
        <v>-</v>
      </c>
      <c r="E1764" t="s">
        <v>74</v>
      </c>
      <c r="F1764" t="s">
        <v>55</v>
      </c>
      <c r="G1764" t="s">
        <v>77</v>
      </c>
      <c r="H1764">
        <f>SUMIFS(multi_cap_new_annual_comb!F:F,multi_cap_new_annual_comb!A:A,A1764,multi_cap_new_annual_comb!B:B,B1764,multi_cap_new_annual_comb!C:C,C1764,multi_cap_new_annual_comb!E:E,"average",multi_cap_new_annual_comb!F:F,"&gt;0")*SUMIFS(mi_calc!D:D,mi_calc!A:A,VLOOKUP(C1764,mapping!$B$2:$C$18,2,0),mi_calc!B:B,F1764,mi_calc!C:C,"average")/1000</f>
        <v>0</v>
      </c>
      <c r="I1764">
        <f>SUMIFS(multi_cap_new_annual_comb!G:G,multi_cap_new_annual_comb!A:A,A1764,multi_cap_new_annual_comb!B:B,B1764,multi_cap_new_annual_comb!C:C,C1764,multi_cap_new_annual_comb!E:E,"average",multi_cap_new_annual_comb!G:G,"&gt;0")*SUMIFS(mi_calc!D:D,mi_calc!A:A,VLOOKUP(C1764,mapping!$B$2:$C$18,2,0),mi_calc!B:B,F1764,mi_calc!C:C,"average")/1000</f>
        <v>0</v>
      </c>
    </row>
    <row r="1765" spans="1:9">
      <c r="A1765">
        <v>2025</v>
      </c>
      <c r="B1765" t="s">
        <v>33</v>
      </c>
      <c r="C1765" t="s">
        <v>16</v>
      </c>
      <c r="D1765" t="str">
        <f>VLOOKUP(C1765,mapping!$B$2:$D$18,3,0)</f>
        <v>-</v>
      </c>
      <c r="E1765" t="s">
        <v>74</v>
      </c>
      <c r="F1765" t="s">
        <v>47</v>
      </c>
      <c r="G1765" t="s">
        <v>77</v>
      </c>
      <c r="H1765">
        <f>SUMIFS(multi_cap_new_annual_comb!F:F,multi_cap_new_annual_comb!A:A,A1765,multi_cap_new_annual_comb!B:B,B1765,multi_cap_new_annual_comb!C:C,C1765,multi_cap_new_annual_comb!E:E,"average",multi_cap_new_annual_comb!F:F,"&gt;0")*SUMIFS(mi_calc!D:D,mi_calc!A:A,VLOOKUP(C1765,mapping!$B$2:$C$18,2,0),mi_calc!B:B,F1765,mi_calc!C:C,"average")/1000</f>
        <v>0</v>
      </c>
      <c r="I1765">
        <f>SUMIFS(multi_cap_new_annual_comb!G:G,multi_cap_new_annual_comb!A:A,A1765,multi_cap_new_annual_comb!B:B,B1765,multi_cap_new_annual_comb!C:C,C1765,multi_cap_new_annual_comb!E:E,"average",multi_cap_new_annual_comb!G:G,"&gt;0")*SUMIFS(mi_calc!D:D,mi_calc!A:A,VLOOKUP(C1765,mapping!$B$2:$C$18,2,0),mi_calc!B:B,F1765,mi_calc!C:C,"average")/1000</f>
        <v>0</v>
      </c>
    </row>
    <row r="1766" spans="1:9">
      <c r="A1766">
        <v>2025</v>
      </c>
      <c r="B1766" t="s">
        <v>33</v>
      </c>
      <c r="C1766" t="s">
        <v>16</v>
      </c>
      <c r="D1766" t="str">
        <f>VLOOKUP(C1766,mapping!$B$2:$D$18,3,0)</f>
        <v>-</v>
      </c>
      <c r="E1766" t="s">
        <v>74</v>
      </c>
      <c r="F1766" t="s">
        <v>60</v>
      </c>
      <c r="G1766" t="s">
        <v>77</v>
      </c>
      <c r="H1766">
        <f>SUMIFS(multi_cap_new_annual_comb!F:F,multi_cap_new_annual_comb!A:A,A1766,multi_cap_new_annual_comb!B:B,B1766,multi_cap_new_annual_comb!C:C,C1766,multi_cap_new_annual_comb!E:E,"average",multi_cap_new_annual_comb!F:F,"&gt;0")*SUMIFS(mi_calc!D:D,mi_calc!A:A,VLOOKUP(C1766,mapping!$B$2:$C$18,2,0),mi_calc!B:B,F1766,mi_calc!C:C,"average")/1000</f>
        <v>0</v>
      </c>
      <c r="I1766">
        <f>SUMIFS(multi_cap_new_annual_comb!G:G,multi_cap_new_annual_comb!A:A,A1766,multi_cap_new_annual_comb!B:B,B1766,multi_cap_new_annual_comb!C:C,C1766,multi_cap_new_annual_comb!E:E,"average",multi_cap_new_annual_comb!G:G,"&gt;0")*SUMIFS(mi_calc!D:D,mi_calc!A:A,VLOOKUP(C1766,mapping!$B$2:$C$18,2,0),mi_calc!B:B,F1766,mi_calc!C:C,"average")/1000</f>
        <v>0</v>
      </c>
    </row>
    <row r="1767" spans="1:9">
      <c r="A1767">
        <v>2025</v>
      </c>
      <c r="B1767" t="s">
        <v>33</v>
      </c>
      <c r="C1767" t="s">
        <v>16</v>
      </c>
      <c r="D1767" t="str">
        <f>VLOOKUP(C1767,mapping!$B$2:$D$18,3,0)</f>
        <v>-</v>
      </c>
      <c r="E1767" t="s">
        <v>74</v>
      </c>
      <c r="F1767" t="s">
        <v>48</v>
      </c>
      <c r="G1767" t="s">
        <v>77</v>
      </c>
      <c r="H1767">
        <f>SUMIFS(multi_cap_new_annual_comb!F:F,multi_cap_new_annual_comb!A:A,A1767,multi_cap_new_annual_comb!B:B,B1767,multi_cap_new_annual_comb!C:C,C1767,multi_cap_new_annual_comb!E:E,"average",multi_cap_new_annual_comb!F:F,"&gt;0")*SUMIFS(mi_calc!D:D,mi_calc!A:A,VLOOKUP(C1767,mapping!$B$2:$C$18,2,0),mi_calc!B:B,F1767,mi_calc!C:C,"average")/1000</f>
        <v>0</v>
      </c>
      <c r="I1767">
        <f>SUMIFS(multi_cap_new_annual_comb!G:G,multi_cap_new_annual_comb!A:A,A1767,multi_cap_new_annual_comb!B:B,B1767,multi_cap_new_annual_comb!C:C,C1767,multi_cap_new_annual_comb!E:E,"average",multi_cap_new_annual_comb!G:G,"&gt;0")*SUMIFS(mi_calc!D:D,mi_calc!A:A,VLOOKUP(C1767,mapping!$B$2:$C$18,2,0),mi_calc!B:B,F1767,mi_calc!C:C,"average")/1000</f>
        <v>0</v>
      </c>
    </row>
    <row r="1768" spans="1:9">
      <c r="A1768">
        <v>2025</v>
      </c>
      <c r="B1768" t="s">
        <v>33</v>
      </c>
      <c r="C1768" t="s">
        <v>16</v>
      </c>
      <c r="D1768" t="str">
        <f>VLOOKUP(C1768,mapping!$B$2:$D$18,3,0)</f>
        <v>-</v>
      </c>
      <c r="E1768" t="s">
        <v>74</v>
      </c>
      <c r="F1768" t="s">
        <v>62</v>
      </c>
      <c r="G1768" t="s">
        <v>77</v>
      </c>
      <c r="H1768">
        <f>SUMIFS(multi_cap_new_annual_comb!F:F,multi_cap_new_annual_comb!A:A,A1768,multi_cap_new_annual_comb!B:B,B1768,multi_cap_new_annual_comb!C:C,C1768,multi_cap_new_annual_comb!E:E,"average",multi_cap_new_annual_comb!F:F,"&gt;0")*SUMIFS(mi_calc!D:D,mi_calc!A:A,VLOOKUP(C1768,mapping!$B$2:$C$18,2,0),mi_calc!B:B,F1768,mi_calc!C:C,"average")/1000</f>
        <v>0</v>
      </c>
      <c r="I1768">
        <f>SUMIFS(multi_cap_new_annual_comb!G:G,multi_cap_new_annual_comb!A:A,A1768,multi_cap_new_annual_comb!B:B,B1768,multi_cap_new_annual_comb!C:C,C1768,multi_cap_new_annual_comb!E:E,"average",multi_cap_new_annual_comb!G:G,"&gt;0")*SUMIFS(mi_calc!D:D,mi_calc!A:A,VLOOKUP(C1768,mapping!$B$2:$C$18,2,0),mi_calc!B:B,F1768,mi_calc!C:C,"average")/1000</f>
        <v>0</v>
      </c>
    </row>
    <row r="1769" spans="1:9">
      <c r="A1769">
        <v>2025</v>
      </c>
      <c r="B1769" t="s">
        <v>33</v>
      </c>
      <c r="C1769" t="s">
        <v>16</v>
      </c>
      <c r="D1769" t="str">
        <f>VLOOKUP(C1769,mapping!$B$2:$D$18,3,0)</f>
        <v>-</v>
      </c>
      <c r="E1769" t="s">
        <v>74</v>
      </c>
      <c r="F1769" t="s">
        <v>63</v>
      </c>
      <c r="G1769" t="s">
        <v>77</v>
      </c>
      <c r="H1769">
        <f>SUMIFS(multi_cap_new_annual_comb!F:F,multi_cap_new_annual_comb!A:A,A1769,multi_cap_new_annual_comb!B:B,B1769,multi_cap_new_annual_comb!C:C,C1769,multi_cap_new_annual_comb!E:E,"average",multi_cap_new_annual_comb!F:F,"&gt;0")*SUMIFS(mi_calc!D:D,mi_calc!A:A,VLOOKUP(C1769,mapping!$B$2:$C$18,2,0),mi_calc!B:B,F1769,mi_calc!C:C,"average")/1000</f>
        <v>0</v>
      </c>
      <c r="I1769">
        <f>SUMIFS(multi_cap_new_annual_comb!G:G,multi_cap_new_annual_comb!A:A,A1769,multi_cap_new_annual_comb!B:B,B1769,multi_cap_new_annual_comb!C:C,C1769,multi_cap_new_annual_comb!E:E,"average",multi_cap_new_annual_comb!G:G,"&gt;0")*SUMIFS(mi_calc!D:D,mi_calc!A:A,VLOOKUP(C1769,mapping!$B$2:$C$18,2,0),mi_calc!B:B,F1769,mi_calc!C:C,"average")/1000</f>
        <v>0</v>
      </c>
    </row>
    <row r="1770" spans="1:9">
      <c r="A1770">
        <v>2025</v>
      </c>
      <c r="B1770" t="s">
        <v>33</v>
      </c>
      <c r="C1770" t="s">
        <v>16</v>
      </c>
      <c r="D1770" t="str">
        <f>VLOOKUP(C1770,mapping!$B$2:$D$18,3,0)</f>
        <v>-</v>
      </c>
      <c r="E1770" t="s">
        <v>74</v>
      </c>
      <c r="F1770" t="s">
        <v>45</v>
      </c>
      <c r="G1770" t="s">
        <v>77</v>
      </c>
      <c r="H1770">
        <f>SUMIFS(multi_cap_new_annual_comb!F:F,multi_cap_new_annual_comb!A:A,A1770,multi_cap_new_annual_comb!B:B,B1770,multi_cap_new_annual_comb!C:C,C1770,multi_cap_new_annual_comb!E:E,"average",multi_cap_new_annual_comb!F:F,"&gt;0")*SUMIFS(mi_calc!D:D,mi_calc!A:A,VLOOKUP(C1770,mapping!$B$2:$C$18,2,0),mi_calc!B:B,F1770,mi_calc!C:C,"average")/1000</f>
        <v>0</v>
      </c>
      <c r="I1770">
        <f>SUMIFS(multi_cap_new_annual_comb!G:G,multi_cap_new_annual_comb!A:A,A1770,multi_cap_new_annual_comb!B:B,B1770,multi_cap_new_annual_comb!C:C,C1770,multi_cap_new_annual_comb!E:E,"average",multi_cap_new_annual_comb!G:G,"&gt;0")*SUMIFS(mi_calc!D:D,mi_calc!A:A,VLOOKUP(C1770,mapping!$B$2:$C$18,2,0),mi_calc!B:B,F1770,mi_calc!C:C,"average")/1000</f>
        <v>0</v>
      </c>
    </row>
    <row r="1771" spans="1:9">
      <c r="A1771">
        <v>2025</v>
      </c>
      <c r="B1771" t="s">
        <v>33</v>
      </c>
      <c r="C1771" t="s">
        <v>16</v>
      </c>
      <c r="D1771" t="str">
        <f>VLOOKUP(C1771,mapping!$B$2:$D$18,3,0)</f>
        <v>-</v>
      </c>
      <c r="E1771" t="s">
        <v>74</v>
      </c>
      <c r="F1771" t="s">
        <v>58</v>
      </c>
      <c r="G1771" t="s">
        <v>77</v>
      </c>
      <c r="H1771">
        <f>SUMIFS(multi_cap_new_annual_comb!F:F,multi_cap_new_annual_comb!A:A,A1771,multi_cap_new_annual_comb!B:B,B1771,multi_cap_new_annual_comb!C:C,C1771,multi_cap_new_annual_comb!E:E,"average",multi_cap_new_annual_comb!F:F,"&gt;0")*SUMIFS(mi_calc!D:D,mi_calc!A:A,VLOOKUP(C1771,mapping!$B$2:$C$18,2,0),mi_calc!B:B,F1771,mi_calc!C:C,"average")/1000</f>
        <v>0</v>
      </c>
      <c r="I1771">
        <f>SUMIFS(multi_cap_new_annual_comb!G:G,multi_cap_new_annual_comb!A:A,A1771,multi_cap_new_annual_comb!B:B,B1771,multi_cap_new_annual_comb!C:C,C1771,multi_cap_new_annual_comb!E:E,"average",multi_cap_new_annual_comb!G:G,"&gt;0")*SUMIFS(mi_calc!D:D,mi_calc!A:A,VLOOKUP(C1771,mapping!$B$2:$C$18,2,0),mi_calc!B:B,F1771,mi_calc!C:C,"average")/1000</f>
        <v>0</v>
      </c>
    </row>
    <row r="1772" spans="1:9">
      <c r="A1772">
        <v>2025</v>
      </c>
      <c r="B1772" t="s">
        <v>33</v>
      </c>
      <c r="C1772" t="s">
        <v>16</v>
      </c>
      <c r="D1772" t="str">
        <f>VLOOKUP(C1772,mapping!$B$2:$D$18,3,0)</f>
        <v>-</v>
      </c>
      <c r="E1772" t="s">
        <v>74</v>
      </c>
      <c r="F1772" t="s">
        <v>53</v>
      </c>
      <c r="G1772" t="s">
        <v>77</v>
      </c>
      <c r="H1772">
        <f>SUMIFS(multi_cap_new_annual_comb!F:F,multi_cap_new_annual_comb!A:A,A1772,multi_cap_new_annual_comb!B:B,B1772,multi_cap_new_annual_comb!C:C,C1772,multi_cap_new_annual_comb!E:E,"average",multi_cap_new_annual_comb!F:F,"&gt;0")*SUMIFS(mi_calc!D:D,mi_calc!A:A,VLOOKUP(C1772,mapping!$B$2:$C$18,2,0),mi_calc!B:B,F1772,mi_calc!C:C,"average")/1000</f>
        <v>0</v>
      </c>
      <c r="I1772">
        <f>SUMIFS(multi_cap_new_annual_comb!G:G,multi_cap_new_annual_comb!A:A,A1772,multi_cap_new_annual_comb!B:B,B1772,multi_cap_new_annual_comb!C:C,C1772,multi_cap_new_annual_comb!E:E,"average",multi_cap_new_annual_comb!G:G,"&gt;0")*SUMIFS(mi_calc!D:D,mi_calc!A:A,VLOOKUP(C1772,mapping!$B$2:$C$18,2,0),mi_calc!B:B,F1772,mi_calc!C:C,"average")/1000</f>
        <v>0</v>
      </c>
    </row>
    <row r="1773" spans="1:9">
      <c r="A1773">
        <v>2025</v>
      </c>
      <c r="B1773" t="s">
        <v>33</v>
      </c>
      <c r="C1773" t="s">
        <v>16</v>
      </c>
      <c r="D1773" t="str">
        <f>VLOOKUP(C1773,mapping!$B$2:$D$18,3,0)</f>
        <v>-</v>
      </c>
      <c r="E1773" t="s">
        <v>74</v>
      </c>
      <c r="F1773" t="s">
        <v>64</v>
      </c>
      <c r="G1773" t="s">
        <v>77</v>
      </c>
      <c r="H1773">
        <f>SUMIFS(multi_cap_new_annual_comb!F:F,multi_cap_new_annual_comb!A:A,A1773,multi_cap_new_annual_comb!B:B,B1773,multi_cap_new_annual_comb!C:C,C1773,multi_cap_new_annual_comb!E:E,"average",multi_cap_new_annual_comb!F:F,"&gt;0")*SUMIFS(mi_calc!D:D,mi_calc!A:A,VLOOKUP(C1773,mapping!$B$2:$C$18,2,0),mi_calc!B:B,F1773,mi_calc!C:C,"average")/1000</f>
        <v>0</v>
      </c>
      <c r="I1773">
        <f>SUMIFS(multi_cap_new_annual_comb!G:G,multi_cap_new_annual_comb!A:A,A1773,multi_cap_new_annual_comb!B:B,B1773,multi_cap_new_annual_comb!C:C,C1773,multi_cap_new_annual_comb!E:E,"average",multi_cap_new_annual_comb!G:G,"&gt;0")*SUMIFS(mi_calc!D:D,mi_calc!A:A,VLOOKUP(C1773,mapping!$B$2:$C$18,2,0),mi_calc!B:B,F1773,mi_calc!C:C,"average")/1000</f>
        <v>0</v>
      </c>
    </row>
    <row r="1774" spans="1:9">
      <c r="A1774">
        <v>2025</v>
      </c>
      <c r="B1774" t="s">
        <v>33</v>
      </c>
      <c r="C1774" t="s">
        <v>16</v>
      </c>
      <c r="D1774" t="str">
        <f>VLOOKUP(C1774,mapping!$B$2:$D$18,3,0)</f>
        <v>-</v>
      </c>
      <c r="E1774" t="s">
        <v>74</v>
      </c>
      <c r="F1774" t="s">
        <v>49</v>
      </c>
      <c r="G1774" t="s">
        <v>77</v>
      </c>
      <c r="H1774">
        <f>SUMIFS(multi_cap_new_annual_comb!F:F,multi_cap_new_annual_comb!A:A,A1774,multi_cap_new_annual_comb!B:B,B1774,multi_cap_new_annual_comb!C:C,C1774,multi_cap_new_annual_comb!E:E,"average",multi_cap_new_annual_comb!F:F,"&gt;0")*SUMIFS(mi_calc!D:D,mi_calc!A:A,VLOOKUP(C1774,mapping!$B$2:$C$18,2,0),mi_calc!B:B,F1774,mi_calc!C:C,"average")/1000</f>
        <v>0</v>
      </c>
      <c r="I1774">
        <f>SUMIFS(multi_cap_new_annual_comb!G:G,multi_cap_new_annual_comb!A:A,A1774,multi_cap_new_annual_comb!B:B,B1774,multi_cap_new_annual_comb!C:C,C1774,multi_cap_new_annual_comb!E:E,"average",multi_cap_new_annual_comb!G:G,"&gt;0")*SUMIFS(mi_calc!D:D,mi_calc!A:A,VLOOKUP(C1774,mapping!$B$2:$C$18,2,0),mi_calc!B:B,F1774,mi_calc!C:C,"average")/1000</f>
        <v>0</v>
      </c>
    </row>
    <row r="1775" spans="1:9">
      <c r="A1775">
        <v>2025</v>
      </c>
      <c r="B1775" t="s">
        <v>33</v>
      </c>
      <c r="C1775" t="s">
        <v>16</v>
      </c>
      <c r="D1775" t="str">
        <f>VLOOKUP(C1775,mapping!$B$2:$D$18,3,0)</f>
        <v>-</v>
      </c>
      <c r="E1775" t="s">
        <v>74</v>
      </c>
      <c r="F1775" t="s">
        <v>65</v>
      </c>
      <c r="G1775" t="s">
        <v>77</v>
      </c>
      <c r="H1775">
        <f>SUMIFS(multi_cap_new_annual_comb!F:F,multi_cap_new_annual_comb!A:A,A1775,multi_cap_new_annual_comb!B:B,B1775,multi_cap_new_annual_comb!C:C,C1775,multi_cap_new_annual_comb!E:E,"average",multi_cap_new_annual_comb!F:F,"&gt;0")*SUMIFS(mi_calc!D:D,mi_calc!A:A,VLOOKUP(C1775,mapping!$B$2:$C$18,2,0),mi_calc!B:B,F1775,mi_calc!C:C,"average")/1000</f>
        <v>0</v>
      </c>
      <c r="I1775">
        <f>SUMIFS(multi_cap_new_annual_comb!G:G,multi_cap_new_annual_comb!A:A,A1775,multi_cap_new_annual_comb!B:B,B1775,multi_cap_new_annual_comb!C:C,C1775,multi_cap_new_annual_comb!E:E,"average",multi_cap_new_annual_comb!G:G,"&gt;0")*SUMIFS(mi_calc!D:D,mi_calc!A:A,VLOOKUP(C1775,mapping!$B$2:$C$18,2,0),mi_calc!B:B,F1775,mi_calc!C:C,"average")/1000</f>
        <v>0</v>
      </c>
    </row>
    <row r="1776" spans="1:9">
      <c r="A1776">
        <v>2025</v>
      </c>
      <c r="B1776" t="s">
        <v>33</v>
      </c>
      <c r="C1776" t="s">
        <v>16</v>
      </c>
      <c r="D1776" t="str">
        <f>VLOOKUP(C1776,mapping!$B$2:$D$18,3,0)</f>
        <v>-</v>
      </c>
      <c r="E1776" t="s">
        <v>74</v>
      </c>
      <c r="F1776" t="s">
        <v>68</v>
      </c>
      <c r="G1776" t="s">
        <v>77</v>
      </c>
      <c r="H1776">
        <f>SUMIFS(multi_cap_new_annual_comb!F:F,multi_cap_new_annual_comb!A:A,A1776,multi_cap_new_annual_comb!B:B,B1776,multi_cap_new_annual_comb!C:C,C1776,multi_cap_new_annual_comb!E:E,"average",multi_cap_new_annual_comb!F:F,"&gt;0")*SUMIFS(mi_calc!D:D,mi_calc!A:A,VLOOKUP(C1776,mapping!$B$2:$C$18,2,0),mi_calc!B:B,F1776,mi_calc!C:C,"average")/1000</f>
        <v>0</v>
      </c>
      <c r="I1776">
        <f>SUMIFS(multi_cap_new_annual_comb!G:G,multi_cap_new_annual_comb!A:A,A1776,multi_cap_new_annual_comb!B:B,B1776,multi_cap_new_annual_comb!C:C,C1776,multi_cap_new_annual_comb!E:E,"average",multi_cap_new_annual_comb!G:G,"&gt;0")*SUMIFS(mi_calc!D:D,mi_calc!A:A,VLOOKUP(C1776,mapping!$B$2:$C$18,2,0),mi_calc!B:B,F1776,mi_calc!C:C,"average")/1000</f>
        <v>0</v>
      </c>
    </row>
    <row r="1777" spans="1:9">
      <c r="A1777">
        <v>2025</v>
      </c>
      <c r="B1777" t="s">
        <v>33</v>
      </c>
      <c r="C1777" t="s">
        <v>16</v>
      </c>
      <c r="D1777" t="str">
        <f>VLOOKUP(C1777,mapping!$B$2:$D$18,3,0)</f>
        <v>-</v>
      </c>
      <c r="E1777" t="s">
        <v>74</v>
      </c>
      <c r="F1777" t="s">
        <v>57</v>
      </c>
      <c r="G1777" t="s">
        <v>77</v>
      </c>
      <c r="H1777">
        <f>SUMIFS(multi_cap_new_annual_comb!F:F,multi_cap_new_annual_comb!A:A,A1777,multi_cap_new_annual_comb!B:B,B1777,multi_cap_new_annual_comb!C:C,C1777,multi_cap_new_annual_comb!E:E,"average",multi_cap_new_annual_comb!F:F,"&gt;0")*SUMIFS(mi_calc!D:D,mi_calc!A:A,VLOOKUP(C1777,mapping!$B$2:$C$18,2,0),mi_calc!B:B,F1777,mi_calc!C:C,"average")/1000</f>
        <v>0</v>
      </c>
      <c r="I1777">
        <f>SUMIFS(multi_cap_new_annual_comb!G:G,multi_cap_new_annual_comb!A:A,A1777,multi_cap_new_annual_comb!B:B,B1777,multi_cap_new_annual_comb!C:C,C1777,multi_cap_new_annual_comb!E:E,"average",multi_cap_new_annual_comb!G:G,"&gt;0")*SUMIFS(mi_calc!D:D,mi_calc!A:A,VLOOKUP(C1777,mapping!$B$2:$C$18,2,0),mi_calc!B:B,F1777,mi_calc!C:C,"average")/1000</f>
        <v>0</v>
      </c>
    </row>
    <row r="1778" spans="1:9">
      <c r="A1778">
        <v>2030</v>
      </c>
      <c r="B1778" t="s">
        <v>21</v>
      </c>
      <c r="C1778" t="s">
        <v>16</v>
      </c>
      <c r="D1778" t="str">
        <f>VLOOKUP(C1778,mapping!$B$2:$D$18,3,0)</f>
        <v>-</v>
      </c>
      <c r="E1778" t="s">
        <v>74</v>
      </c>
      <c r="F1778" t="s">
        <v>51</v>
      </c>
      <c r="G1778" t="s">
        <v>77</v>
      </c>
      <c r="H1778">
        <f>SUMIFS(multi_cap_new_annual_comb!F:F,multi_cap_new_annual_comb!A:A,A1778,multi_cap_new_annual_comb!B:B,B1778,multi_cap_new_annual_comb!C:C,C1778,multi_cap_new_annual_comb!E:E,"average",multi_cap_new_annual_comb!F:F,"&gt;0")*SUMIFS(mi_calc!D:D,mi_calc!A:A,VLOOKUP(C1778,mapping!$B$2:$C$18,2,0),mi_calc!B:B,F1778,mi_calc!C:C,"average")/1000</f>
        <v>0</v>
      </c>
      <c r="I1778">
        <f>SUMIFS(multi_cap_new_annual_comb!G:G,multi_cap_new_annual_comb!A:A,A1778,multi_cap_new_annual_comb!B:B,B1778,multi_cap_new_annual_comb!C:C,C1778,multi_cap_new_annual_comb!E:E,"average",multi_cap_new_annual_comb!G:G,"&gt;0")*SUMIFS(mi_calc!D:D,mi_calc!A:A,VLOOKUP(C1778,mapping!$B$2:$C$18,2,0),mi_calc!B:B,F1778,mi_calc!C:C,"average")/1000</f>
        <v>0</v>
      </c>
    </row>
    <row r="1779" spans="1:9">
      <c r="A1779">
        <v>2030</v>
      </c>
      <c r="B1779" t="s">
        <v>21</v>
      </c>
      <c r="C1779" t="s">
        <v>16</v>
      </c>
      <c r="D1779" t="str">
        <f>VLOOKUP(C1779,mapping!$B$2:$D$18,3,0)</f>
        <v>-</v>
      </c>
      <c r="E1779" t="s">
        <v>74</v>
      </c>
      <c r="F1779" t="s">
        <v>66</v>
      </c>
      <c r="G1779" t="s">
        <v>77</v>
      </c>
      <c r="H1779">
        <f>SUMIFS(multi_cap_new_annual_comb!F:F,multi_cap_new_annual_comb!A:A,A1779,multi_cap_new_annual_comb!B:B,B1779,multi_cap_new_annual_comb!C:C,C1779,multi_cap_new_annual_comb!E:E,"average",multi_cap_new_annual_comb!F:F,"&gt;0")*SUMIFS(mi_calc!D:D,mi_calc!A:A,VLOOKUP(C1779,mapping!$B$2:$C$18,2,0),mi_calc!B:B,F1779,mi_calc!C:C,"average")/1000</f>
        <v>0</v>
      </c>
      <c r="I1779">
        <f>SUMIFS(multi_cap_new_annual_comb!G:G,multi_cap_new_annual_comb!A:A,A1779,multi_cap_new_annual_comb!B:B,B1779,multi_cap_new_annual_comb!C:C,C1779,multi_cap_new_annual_comb!E:E,"average",multi_cap_new_annual_comb!G:G,"&gt;0")*SUMIFS(mi_calc!D:D,mi_calc!A:A,VLOOKUP(C1779,mapping!$B$2:$C$18,2,0),mi_calc!B:B,F1779,mi_calc!C:C,"average")/1000</f>
        <v>0</v>
      </c>
    </row>
    <row r="1780" spans="1:9">
      <c r="A1780">
        <v>2030</v>
      </c>
      <c r="B1780" t="s">
        <v>21</v>
      </c>
      <c r="C1780" t="s">
        <v>16</v>
      </c>
      <c r="D1780" t="str">
        <f>VLOOKUP(C1780,mapping!$B$2:$D$18,3,0)</f>
        <v>-</v>
      </c>
      <c r="E1780" t="s">
        <v>74</v>
      </c>
      <c r="F1780" t="s">
        <v>54</v>
      </c>
      <c r="G1780" t="s">
        <v>77</v>
      </c>
      <c r="H1780">
        <f>SUMIFS(multi_cap_new_annual_comb!F:F,multi_cap_new_annual_comb!A:A,A1780,multi_cap_new_annual_comb!B:B,B1780,multi_cap_new_annual_comb!C:C,C1780,multi_cap_new_annual_comb!E:E,"average",multi_cap_new_annual_comb!F:F,"&gt;0")*SUMIFS(mi_calc!D:D,mi_calc!A:A,VLOOKUP(C1780,mapping!$B$2:$C$18,2,0),mi_calc!B:B,F1780,mi_calc!C:C,"average")/1000</f>
        <v>0</v>
      </c>
      <c r="I1780">
        <f>SUMIFS(multi_cap_new_annual_comb!G:G,multi_cap_new_annual_comb!A:A,A1780,multi_cap_new_annual_comb!B:B,B1780,multi_cap_new_annual_comb!C:C,C1780,multi_cap_new_annual_comb!E:E,"average",multi_cap_new_annual_comb!G:G,"&gt;0")*SUMIFS(mi_calc!D:D,mi_calc!A:A,VLOOKUP(C1780,mapping!$B$2:$C$18,2,0),mi_calc!B:B,F1780,mi_calc!C:C,"average")/1000</f>
        <v>0</v>
      </c>
    </row>
    <row r="1781" spans="1:9">
      <c r="A1781">
        <v>2030</v>
      </c>
      <c r="B1781" t="s">
        <v>21</v>
      </c>
      <c r="C1781" t="s">
        <v>16</v>
      </c>
      <c r="D1781" t="str">
        <f>VLOOKUP(C1781,mapping!$B$2:$D$18,3,0)</f>
        <v>-</v>
      </c>
      <c r="E1781" t="s">
        <v>74</v>
      </c>
      <c r="F1781" t="s">
        <v>46</v>
      </c>
      <c r="G1781" t="s">
        <v>77</v>
      </c>
      <c r="H1781">
        <f>SUMIFS(multi_cap_new_annual_comb!F:F,multi_cap_new_annual_comb!A:A,A1781,multi_cap_new_annual_comb!B:B,B1781,multi_cap_new_annual_comb!C:C,C1781,multi_cap_new_annual_comb!E:E,"average",multi_cap_new_annual_comb!F:F,"&gt;0")*SUMIFS(mi_calc!D:D,mi_calc!A:A,VLOOKUP(C1781,mapping!$B$2:$C$18,2,0),mi_calc!B:B,F1781,mi_calc!C:C,"average")/1000</f>
        <v>0</v>
      </c>
      <c r="I1781">
        <f>SUMIFS(multi_cap_new_annual_comb!G:G,multi_cap_new_annual_comb!A:A,A1781,multi_cap_new_annual_comb!B:B,B1781,multi_cap_new_annual_comb!C:C,C1781,multi_cap_new_annual_comb!E:E,"average",multi_cap_new_annual_comb!G:G,"&gt;0")*SUMIFS(mi_calc!D:D,mi_calc!A:A,VLOOKUP(C1781,mapping!$B$2:$C$18,2,0),mi_calc!B:B,F1781,mi_calc!C:C,"average")/1000</f>
        <v>0</v>
      </c>
    </row>
    <row r="1782" spans="1:9">
      <c r="A1782">
        <v>2030</v>
      </c>
      <c r="B1782" t="s">
        <v>21</v>
      </c>
      <c r="C1782" t="s">
        <v>16</v>
      </c>
      <c r="D1782" t="str">
        <f>VLOOKUP(C1782,mapping!$B$2:$D$18,3,0)</f>
        <v>-</v>
      </c>
      <c r="E1782" t="s">
        <v>74</v>
      </c>
      <c r="F1782" t="s">
        <v>50</v>
      </c>
      <c r="G1782" t="s">
        <v>77</v>
      </c>
      <c r="H1782">
        <f>SUMIFS(multi_cap_new_annual_comb!F:F,multi_cap_new_annual_comb!A:A,A1782,multi_cap_new_annual_comb!B:B,B1782,multi_cap_new_annual_comb!C:C,C1782,multi_cap_new_annual_comb!E:E,"average",multi_cap_new_annual_comb!F:F,"&gt;0")*SUMIFS(mi_calc!D:D,mi_calc!A:A,VLOOKUP(C1782,mapping!$B$2:$C$18,2,0),mi_calc!B:B,F1782,mi_calc!C:C,"average")/1000</f>
        <v>0</v>
      </c>
      <c r="I1782">
        <f>SUMIFS(multi_cap_new_annual_comb!G:G,multi_cap_new_annual_comb!A:A,A1782,multi_cap_new_annual_comb!B:B,B1782,multi_cap_new_annual_comb!C:C,C1782,multi_cap_new_annual_comb!E:E,"average",multi_cap_new_annual_comb!G:G,"&gt;0")*SUMIFS(mi_calc!D:D,mi_calc!A:A,VLOOKUP(C1782,mapping!$B$2:$C$18,2,0),mi_calc!B:B,F1782,mi_calc!C:C,"average")/1000</f>
        <v>0</v>
      </c>
    </row>
    <row r="1783" spans="1:9">
      <c r="A1783">
        <v>2030</v>
      </c>
      <c r="B1783" t="s">
        <v>21</v>
      </c>
      <c r="C1783" t="s">
        <v>16</v>
      </c>
      <c r="D1783" t="str">
        <f>VLOOKUP(C1783,mapping!$B$2:$D$18,3,0)</f>
        <v>-</v>
      </c>
      <c r="E1783" t="s">
        <v>74</v>
      </c>
      <c r="F1783" t="s">
        <v>61</v>
      </c>
      <c r="G1783" t="s">
        <v>77</v>
      </c>
      <c r="H1783">
        <f>SUMIFS(multi_cap_new_annual_comb!F:F,multi_cap_new_annual_comb!A:A,A1783,multi_cap_new_annual_comb!B:B,B1783,multi_cap_new_annual_comb!C:C,C1783,multi_cap_new_annual_comb!E:E,"average",multi_cap_new_annual_comb!F:F,"&gt;0")*SUMIFS(mi_calc!D:D,mi_calc!A:A,VLOOKUP(C1783,mapping!$B$2:$C$18,2,0),mi_calc!B:B,F1783,mi_calc!C:C,"average")/1000</f>
        <v>0</v>
      </c>
      <c r="I1783">
        <f>SUMIFS(multi_cap_new_annual_comb!G:G,multi_cap_new_annual_comb!A:A,A1783,multi_cap_new_annual_comb!B:B,B1783,multi_cap_new_annual_comb!C:C,C1783,multi_cap_new_annual_comb!E:E,"average",multi_cap_new_annual_comb!G:G,"&gt;0")*SUMIFS(mi_calc!D:D,mi_calc!A:A,VLOOKUP(C1783,mapping!$B$2:$C$18,2,0),mi_calc!B:B,F1783,mi_calc!C:C,"average")/1000</f>
        <v>0</v>
      </c>
    </row>
    <row r="1784" spans="1:9">
      <c r="A1784">
        <v>2030</v>
      </c>
      <c r="B1784" t="s">
        <v>21</v>
      </c>
      <c r="C1784" t="s">
        <v>16</v>
      </c>
      <c r="D1784" t="str">
        <f>VLOOKUP(C1784,mapping!$B$2:$D$18,3,0)</f>
        <v>-</v>
      </c>
      <c r="E1784" t="s">
        <v>74</v>
      </c>
      <c r="F1784" t="s">
        <v>67</v>
      </c>
      <c r="G1784" t="s">
        <v>77</v>
      </c>
      <c r="H1784">
        <f>SUMIFS(multi_cap_new_annual_comb!F:F,multi_cap_new_annual_comb!A:A,A1784,multi_cap_new_annual_comb!B:B,B1784,multi_cap_new_annual_comb!C:C,C1784,multi_cap_new_annual_comb!E:E,"average",multi_cap_new_annual_comb!F:F,"&gt;0")*SUMIFS(mi_calc!D:D,mi_calc!A:A,VLOOKUP(C1784,mapping!$B$2:$C$18,2,0),mi_calc!B:B,F1784,mi_calc!C:C,"average")/1000</f>
        <v>0</v>
      </c>
      <c r="I1784">
        <f>SUMIFS(multi_cap_new_annual_comb!G:G,multi_cap_new_annual_comb!A:A,A1784,multi_cap_new_annual_comb!B:B,B1784,multi_cap_new_annual_comb!C:C,C1784,multi_cap_new_annual_comb!E:E,"average",multi_cap_new_annual_comb!G:G,"&gt;0")*SUMIFS(mi_calc!D:D,mi_calc!A:A,VLOOKUP(C1784,mapping!$B$2:$C$18,2,0),mi_calc!B:B,F1784,mi_calc!C:C,"average")/1000</f>
        <v>0</v>
      </c>
    </row>
    <row r="1785" spans="1:9">
      <c r="A1785">
        <v>2030</v>
      </c>
      <c r="B1785" t="s">
        <v>21</v>
      </c>
      <c r="C1785" t="s">
        <v>16</v>
      </c>
      <c r="D1785" t="str">
        <f>VLOOKUP(C1785,mapping!$B$2:$D$18,3,0)</f>
        <v>-</v>
      </c>
      <c r="E1785" t="s">
        <v>74</v>
      </c>
      <c r="F1785" t="s">
        <v>52</v>
      </c>
      <c r="G1785" t="s">
        <v>77</v>
      </c>
      <c r="H1785">
        <f>SUMIFS(multi_cap_new_annual_comb!F:F,multi_cap_new_annual_comb!A:A,A1785,multi_cap_new_annual_comb!B:B,B1785,multi_cap_new_annual_comb!C:C,C1785,multi_cap_new_annual_comb!E:E,"average",multi_cap_new_annual_comb!F:F,"&gt;0")*SUMIFS(mi_calc!D:D,mi_calc!A:A,VLOOKUP(C1785,mapping!$B$2:$C$18,2,0),mi_calc!B:B,F1785,mi_calc!C:C,"average")/1000</f>
        <v>0</v>
      </c>
      <c r="I1785">
        <f>SUMIFS(multi_cap_new_annual_comb!G:G,multi_cap_new_annual_comb!A:A,A1785,multi_cap_new_annual_comb!B:B,B1785,multi_cap_new_annual_comb!C:C,C1785,multi_cap_new_annual_comb!E:E,"average",multi_cap_new_annual_comb!G:G,"&gt;0")*SUMIFS(mi_calc!D:D,mi_calc!A:A,VLOOKUP(C1785,mapping!$B$2:$C$18,2,0),mi_calc!B:B,F1785,mi_calc!C:C,"average")/1000</f>
        <v>0</v>
      </c>
    </row>
    <row r="1786" spans="1:9">
      <c r="A1786">
        <v>2030</v>
      </c>
      <c r="B1786" t="s">
        <v>21</v>
      </c>
      <c r="C1786" t="s">
        <v>16</v>
      </c>
      <c r="D1786" t="str">
        <f>VLOOKUP(C1786,mapping!$B$2:$D$18,3,0)</f>
        <v>-</v>
      </c>
      <c r="E1786" t="s">
        <v>74</v>
      </c>
      <c r="F1786" t="s">
        <v>56</v>
      </c>
      <c r="G1786" t="s">
        <v>77</v>
      </c>
      <c r="H1786">
        <f>SUMIFS(multi_cap_new_annual_comb!F:F,multi_cap_new_annual_comb!A:A,A1786,multi_cap_new_annual_comb!B:B,B1786,multi_cap_new_annual_comb!C:C,C1786,multi_cap_new_annual_comb!E:E,"average",multi_cap_new_annual_comb!F:F,"&gt;0")*SUMIFS(mi_calc!D:D,mi_calc!A:A,VLOOKUP(C1786,mapping!$B$2:$C$18,2,0),mi_calc!B:B,F1786,mi_calc!C:C,"average")/1000</f>
        <v>0</v>
      </c>
      <c r="I1786">
        <f>SUMIFS(multi_cap_new_annual_comb!G:G,multi_cap_new_annual_comb!A:A,A1786,multi_cap_new_annual_comb!B:B,B1786,multi_cap_new_annual_comb!C:C,C1786,multi_cap_new_annual_comb!E:E,"average",multi_cap_new_annual_comb!G:G,"&gt;0")*SUMIFS(mi_calc!D:D,mi_calc!A:A,VLOOKUP(C1786,mapping!$B$2:$C$18,2,0),mi_calc!B:B,F1786,mi_calc!C:C,"average")/1000</f>
        <v>0</v>
      </c>
    </row>
    <row r="1787" spans="1:9">
      <c r="A1787">
        <v>2030</v>
      </c>
      <c r="B1787" t="s">
        <v>21</v>
      </c>
      <c r="C1787" t="s">
        <v>16</v>
      </c>
      <c r="D1787" t="str">
        <f>VLOOKUP(C1787,mapping!$B$2:$D$18,3,0)</f>
        <v>-</v>
      </c>
      <c r="E1787" t="s">
        <v>74</v>
      </c>
      <c r="F1787" t="s">
        <v>59</v>
      </c>
      <c r="G1787" t="s">
        <v>77</v>
      </c>
      <c r="H1787">
        <f>SUMIFS(multi_cap_new_annual_comb!F:F,multi_cap_new_annual_comb!A:A,A1787,multi_cap_new_annual_comb!B:B,B1787,multi_cap_new_annual_comb!C:C,C1787,multi_cap_new_annual_comb!E:E,"average",multi_cap_new_annual_comb!F:F,"&gt;0")*SUMIFS(mi_calc!D:D,mi_calc!A:A,VLOOKUP(C1787,mapping!$B$2:$C$18,2,0),mi_calc!B:B,F1787,mi_calc!C:C,"average")/1000</f>
        <v>0</v>
      </c>
      <c r="I1787">
        <f>SUMIFS(multi_cap_new_annual_comb!G:G,multi_cap_new_annual_comb!A:A,A1787,multi_cap_new_annual_comb!B:B,B1787,multi_cap_new_annual_comb!C:C,C1787,multi_cap_new_annual_comb!E:E,"average",multi_cap_new_annual_comb!G:G,"&gt;0")*SUMIFS(mi_calc!D:D,mi_calc!A:A,VLOOKUP(C1787,mapping!$B$2:$C$18,2,0),mi_calc!B:B,F1787,mi_calc!C:C,"average")/1000</f>
        <v>0</v>
      </c>
    </row>
    <row r="1788" spans="1:9">
      <c r="A1788">
        <v>2030</v>
      </c>
      <c r="B1788" t="s">
        <v>21</v>
      </c>
      <c r="C1788" t="s">
        <v>16</v>
      </c>
      <c r="D1788" t="str">
        <f>VLOOKUP(C1788,mapping!$B$2:$D$18,3,0)</f>
        <v>-</v>
      </c>
      <c r="E1788" t="s">
        <v>74</v>
      </c>
      <c r="F1788" t="s">
        <v>55</v>
      </c>
      <c r="G1788" t="s">
        <v>77</v>
      </c>
      <c r="H1788">
        <f>SUMIFS(multi_cap_new_annual_comb!F:F,multi_cap_new_annual_comb!A:A,A1788,multi_cap_new_annual_comb!B:B,B1788,multi_cap_new_annual_comb!C:C,C1788,multi_cap_new_annual_comb!E:E,"average",multi_cap_new_annual_comb!F:F,"&gt;0")*SUMIFS(mi_calc!D:D,mi_calc!A:A,VLOOKUP(C1788,mapping!$B$2:$C$18,2,0),mi_calc!B:B,F1788,mi_calc!C:C,"average")/1000</f>
        <v>0</v>
      </c>
      <c r="I1788">
        <f>SUMIFS(multi_cap_new_annual_comb!G:G,multi_cap_new_annual_comb!A:A,A1788,multi_cap_new_annual_comb!B:B,B1788,multi_cap_new_annual_comb!C:C,C1788,multi_cap_new_annual_comb!E:E,"average",multi_cap_new_annual_comb!G:G,"&gt;0")*SUMIFS(mi_calc!D:D,mi_calc!A:A,VLOOKUP(C1788,mapping!$B$2:$C$18,2,0),mi_calc!B:B,F1788,mi_calc!C:C,"average")/1000</f>
        <v>0</v>
      </c>
    </row>
    <row r="1789" spans="1:9">
      <c r="A1789">
        <v>2030</v>
      </c>
      <c r="B1789" t="s">
        <v>21</v>
      </c>
      <c r="C1789" t="s">
        <v>16</v>
      </c>
      <c r="D1789" t="str">
        <f>VLOOKUP(C1789,mapping!$B$2:$D$18,3,0)</f>
        <v>-</v>
      </c>
      <c r="E1789" t="s">
        <v>74</v>
      </c>
      <c r="F1789" t="s">
        <v>47</v>
      </c>
      <c r="G1789" t="s">
        <v>77</v>
      </c>
      <c r="H1789">
        <f>SUMIFS(multi_cap_new_annual_comb!F:F,multi_cap_new_annual_comb!A:A,A1789,multi_cap_new_annual_comb!B:B,B1789,multi_cap_new_annual_comb!C:C,C1789,multi_cap_new_annual_comb!E:E,"average",multi_cap_new_annual_comb!F:F,"&gt;0")*SUMIFS(mi_calc!D:D,mi_calc!A:A,VLOOKUP(C1789,mapping!$B$2:$C$18,2,0),mi_calc!B:B,F1789,mi_calc!C:C,"average")/1000</f>
        <v>0</v>
      </c>
      <c r="I1789">
        <f>SUMIFS(multi_cap_new_annual_comb!G:G,multi_cap_new_annual_comb!A:A,A1789,multi_cap_new_annual_comb!B:B,B1789,multi_cap_new_annual_comb!C:C,C1789,multi_cap_new_annual_comb!E:E,"average",multi_cap_new_annual_comb!G:G,"&gt;0")*SUMIFS(mi_calc!D:D,mi_calc!A:A,VLOOKUP(C1789,mapping!$B$2:$C$18,2,0),mi_calc!B:B,F1789,mi_calc!C:C,"average")/1000</f>
        <v>0</v>
      </c>
    </row>
    <row r="1790" spans="1:9">
      <c r="A1790">
        <v>2030</v>
      </c>
      <c r="B1790" t="s">
        <v>21</v>
      </c>
      <c r="C1790" t="s">
        <v>16</v>
      </c>
      <c r="D1790" t="str">
        <f>VLOOKUP(C1790,mapping!$B$2:$D$18,3,0)</f>
        <v>-</v>
      </c>
      <c r="E1790" t="s">
        <v>74</v>
      </c>
      <c r="F1790" t="s">
        <v>60</v>
      </c>
      <c r="G1790" t="s">
        <v>77</v>
      </c>
      <c r="H1790">
        <f>SUMIFS(multi_cap_new_annual_comb!F:F,multi_cap_new_annual_comb!A:A,A1790,multi_cap_new_annual_comb!B:B,B1790,multi_cap_new_annual_comb!C:C,C1790,multi_cap_new_annual_comb!E:E,"average",multi_cap_new_annual_comb!F:F,"&gt;0")*SUMIFS(mi_calc!D:D,mi_calc!A:A,VLOOKUP(C1790,mapping!$B$2:$C$18,2,0),mi_calc!B:B,F1790,mi_calc!C:C,"average")/1000</f>
        <v>0</v>
      </c>
      <c r="I1790">
        <f>SUMIFS(multi_cap_new_annual_comb!G:G,multi_cap_new_annual_comb!A:A,A1790,multi_cap_new_annual_comb!B:B,B1790,multi_cap_new_annual_comb!C:C,C1790,multi_cap_new_annual_comb!E:E,"average",multi_cap_new_annual_comb!G:G,"&gt;0")*SUMIFS(mi_calc!D:D,mi_calc!A:A,VLOOKUP(C1790,mapping!$B$2:$C$18,2,0),mi_calc!B:B,F1790,mi_calc!C:C,"average")/1000</f>
        <v>0</v>
      </c>
    </row>
    <row r="1791" spans="1:9">
      <c r="A1791">
        <v>2030</v>
      </c>
      <c r="B1791" t="s">
        <v>21</v>
      </c>
      <c r="C1791" t="s">
        <v>16</v>
      </c>
      <c r="D1791" t="str">
        <f>VLOOKUP(C1791,mapping!$B$2:$D$18,3,0)</f>
        <v>-</v>
      </c>
      <c r="E1791" t="s">
        <v>74</v>
      </c>
      <c r="F1791" t="s">
        <v>48</v>
      </c>
      <c r="G1791" t="s">
        <v>77</v>
      </c>
      <c r="H1791">
        <f>SUMIFS(multi_cap_new_annual_comb!F:F,multi_cap_new_annual_comb!A:A,A1791,multi_cap_new_annual_comb!B:B,B1791,multi_cap_new_annual_comb!C:C,C1791,multi_cap_new_annual_comb!E:E,"average",multi_cap_new_annual_comb!F:F,"&gt;0")*SUMIFS(mi_calc!D:D,mi_calc!A:A,VLOOKUP(C1791,mapping!$B$2:$C$18,2,0),mi_calc!B:B,F1791,mi_calc!C:C,"average")/1000</f>
        <v>0</v>
      </c>
      <c r="I1791">
        <f>SUMIFS(multi_cap_new_annual_comb!G:G,multi_cap_new_annual_comb!A:A,A1791,multi_cap_new_annual_comb!B:B,B1791,multi_cap_new_annual_comb!C:C,C1791,multi_cap_new_annual_comb!E:E,"average",multi_cap_new_annual_comb!G:G,"&gt;0")*SUMIFS(mi_calc!D:D,mi_calc!A:A,VLOOKUP(C1791,mapping!$B$2:$C$18,2,0),mi_calc!B:B,F1791,mi_calc!C:C,"average")/1000</f>
        <v>0</v>
      </c>
    </row>
    <row r="1792" spans="1:9">
      <c r="A1792">
        <v>2030</v>
      </c>
      <c r="B1792" t="s">
        <v>21</v>
      </c>
      <c r="C1792" t="s">
        <v>16</v>
      </c>
      <c r="D1792" t="str">
        <f>VLOOKUP(C1792,mapping!$B$2:$D$18,3,0)</f>
        <v>-</v>
      </c>
      <c r="E1792" t="s">
        <v>74</v>
      </c>
      <c r="F1792" t="s">
        <v>62</v>
      </c>
      <c r="G1792" t="s">
        <v>77</v>
      </c>
      <c r="H1792">
        <f>SUMIFS(multi_cap_new_annual_comb!F:F,multi_cap_new_annual_comb!A:A,A1792,multi_cap_new_annual_comb!B:B,B1792,multi_cap_new_annual_comb!C:C,C1792,multi_cap_new_annual_comb!E:E,"average",multi_cap_new_annual_comb!F:F,"&gt;0")*SUMIFS(mi_calc!D:D,mi_calc!A:A,VLOOKUP(C1792,mapping!$B$2:$C$18,2,0),mi_calc!B:B,F1792,mi_calc!C:C,"average")/1000</f>
        <v>0</v>
      </c>
      <c r="I1792">
        <f>SUMIFS(multi_cap_new_annual_comb!G:G,multi_cap_new_annual_comb!A:A,A1792,multi_cap_new_annual_comb!B:B,B1792,multi_cap_new_annual_comb!C:C,C1792,multi_cap_new_annual_comb!E:E,"average",multi_cap_new_annual_comb!G:G,"&gt;0")*SUMIFS(mi_calc!D:D,mi_calc!A:A,VLOOKUP(C1792,mapping!$B$2:$C$18,2,0),mi_calc!B:B,F1792,mi_calc!C:C,"average")/1000</f>
        <v>0</v>
      </c>
    </row>
    <row r="1793" spans="1:9">
      <c r="A1793">
        <v>2030</v>
      </c>
      <c r="B1793" t="s">
        <v>21</v>
      </c>
      <c r="C1793" t="s">
        <v>16</v>
      </c>
      <c r="D1793" t="str">
        <f>VLOOKUP(C1793,mapping!$B$2:$D$18,3,0)</f>
        <v>-</v>
      </c>
      <c r="E1793" t="s">
        <v>74</v>
      </c>
      <c r="F1793" t="s">
        <v>63</v>
      </c>
      <c r="G1793" t="s">
        <v>77</v>
      </c>
      <c r="H1793">
        <f>SUMIFS(multi_cap_new_annual_comb!F:F,multi_cap_new_annual_comb!A:A,A1793,multi_cap_new_annual_comb!B:B,B1793,multi_cap_new_annual_comb!C:C,C1793,multi_cap_new_annual_comb!E:E,"average",multi_cap_new_annual_comb!F:F,"&gt;0")*SUMIFS(mi_calc!D:D,mi_calc!A:A,VLOOKUP(C1793,mapping!$B$2:$C$18,2,0),mi_calc!B:B,F1793,mi_calc!C:C,"average")/1000</f>
        <v>0</v>
      </c>
      <c r="I1793">
        <f>SUMIFS(multi_cap_new_annual_comb!G:G,multi_cap_new_annual_comb!A:A,A1793,multi_cap_new_annual_comb!B:B,B1793,multi_cap_new_annual_comb!C:C,C1793,multi_cap_new_annual_comb!E:E,"average",multi_cap_new_annual_comb!G:G,"&gt;0")*SUMIFS(mi_calc!D:D,mi_calc!A:A,VLOOKUP(C1793,mapping!$B$2:$C$18,2,0),mi_calc!B:B,F1793,mi_calc!C:C,"average")/1000</f>
        <v>0</v>
      </c>
    </row>
    <row r="1794" spans="1:9">
      <c r="A1794">
        <v>2030</v>
      </c>
      <c r="B1794" t="s">
        <v>21</v>
      </c>
      <c r="C1794" t="s">
        <v>16</v>
      </c>
      <c r="D1794" t="str">
        <f>VLOOKUP(C1794,mapping!$B$2:$D$18,3,0)</f>
        <v>-</v>
      </c>
      <c r="E1794" t="s">
        <v>74</v>
      </c>
      <c r="F1794" t="s">
        <v>45</v>
      </c>
      <c r="G1794" t="s">
        <v>77</v>
      </c>
      <c r="H1794">
        <f>SUMIFS(multi_cap_new_annual_comb!F:F,multi_cap_new_annual_comb!A:A,A1794,multi_cap_new_annual_comb!B:B,B1794,multi_cap_new_annual_comb!C:C,C1794,multi_cap_new_annual_comb!E:E,"average",multi_cap_new_annual_comb!F:F,"&gt;0")*SUMIFS(mi_calc!D:D,mi_calc!A:A,VLOOKUP(C1794,mapping!$B$2:$C$18,2,0),mi_calc!B:B,F1794,mi_calc!C:C,"average")/1000</f>
        <v>0</v>
      </c>
      <c r="I1794">
        <f>SUMIFS(multi_cap_new_annual_comb!G:G,multi_cap_new_annual_comb!A:A,A1794,multi_cap_new_annual_comb!B:B,B1794,multi_cap_new_annual_comb!C:C,C1794,multi_cap_new_annual_comb!E:E,"average",multi_cap_new_annual_comb!G:G,"&gt;0")*SUMIFS(mi_calc!D:D,mi_calc!A:A,VLOOKUP(C1794,mapping!$B$2:$C$18,2,0),mi_calc!B:B,F1794,mi_calc!C:C,"average")/1000</f>
        <v>0</v>
      </c>
    </row>
    <row r="1795" spans="1:9">
      <c r="A1795">
        <v>2030</v>
      </c>
      <c r="B1795" t="s">
        <v>21</v>
      </c>
      <c r="C1795" t="s">
        <v>16</v>
      </c>
      <c r="D1795" t="str">
        <f>VLOOKUP(C1795,mapping!$B$2:$D$18,3,0)</f>
        <v>-</v>
      </c>
      <c r="E1795" t="s">
        <v>74</v>
      </c>
      <c r="F1795" t="s">
        <v>58</v>
      </c>
      <c r="G1795" t="s">
        <v>77</v>
      </c>
      <c r="H1795">
        <f>SUMIFS(multi_cap_new_annual_comb!F:F,multi_cap_new_annual_comb!A:A,A1795,multi_cap_new_annual_comb!B:B,B1795,multi_cap_new_annual_comb!C:C,C1795,multi_cap_new_annual_comb!E:E,"average",multi_cap_new_annual_comb!F:F,"&gt;0")*SUMIFS(mi_calc!D:D,mi_calc!A:A,VLOOKUP(C1795,mapping!$B$2:$C$18,2,0),mi_calc!B:B,F1795,mi_calc!C:C,"average")/1000</f>
        <v>0</v>
      </c>
      <c r="I1795">
        <f>SUMIFS(multi_cap_new_annual_comb!G:G,multi_cap_new_annual_comb!A:A,A1795,multi_cap_new_annual_comb!B:B,B1795,multi_cap_new_annual_comb!C:C,C1795,multi_cap_new_annual_comb!E:E,"average",multi_cap_new_annual_comb!G:G,"&gt;0")*SUMIFS(mi_calc!D:D,mi_calc!A:A,VLOOKUP(C1795,mapping!$B$2:$C$18,2,0),mi_calc!B:B,F1795,mi_calc!C:C,"average")/1000</f>
        <v>0</v>
      </c>
    </row>
    <row r="1796" spans="1:9">
      <c r="A1796">
        <v>2030</v>
      </c>
      <c r="B1796" t="s">
        <v>21</v>
      </c>
      <c r="C1796" t="s">
        <v>16</v>
      </c>
      <c r="D1796" t="str">
        <f>VLOOKUP(C1796,mapping!$B$2:$D$18,3,0)</f>
        <v>-</v>
      </c>
      <c r="E1796" t="s">
        <v>74</v>
      </c>
      <c r="F1796" t="s">
        <v>53</v>
      </c>
      <c r="G1796" t="s">
        <v>77</v>
      </c>
      <c r="H1796">
        <f>SUMIFS(multi_cap_new_annual_comb!F:F,multi_cap_new_annual_comb!A:A,A1796,multi_cap_new_annual_comb!B:B,B1796,multi_cap_new_annual_comb!C:C,C1796,multi_cap_new_annual_comb!E:E,"average",multi_cap_new_annual_comb!F:F,"&gt;0")*SUMIFS(mi_calc!D:D,mi_calc!A:A,VLOOKUP(C1796,mapping!$B$2:$C$18,2,0),mi_calc!B:B,F1796,mi_calc!C:C,"average")/1000</f>
        <v>0</v>
      </c>
      <c r="I1796">
        <f>SUMIFS(multi_cap_new_annual_comb!G:G,multi_cap_new_annual_comb!A:A,A1796,multi_cap_new_annual_comb!B:B,B1796,multi_cap_new_annual_comb!C:C,C1796,multi_cap_new_annual_comb!E:E,"average",multi_cap_new_annual_comb!G:G,"&gt;0")*SUMIFS(mi_calc!D:D,mi_calc!A:A,VLOOKUP(C1796,mapping!$B$2:$C$18,2,0),mi_calc!B:B,F1796,mi_calc!C:C,"average")/1000</f>
        <v>0</v>
      </c>
    </row>
    <row r="1797" spans="1:9">
      <c r="A1797">
        <v>2030</v>
      </c>
      <c r="B1797" t="s">
        <v>21</v>
      </c>
      <c r="C1797" t="s">
        <v>16</v>
      </c>
      <c r="D1797" t="str">
        <f>VLOOKUP(C1797,mapping!$B$2:$D$18,3,0)</f>
        <v>-</v>
      </c>
      <c r="E1797" t="s">
        <v>74</v>
      </c>
      <c r="F1797" t="s">
        <v>64</v>
      </c>
      <c r="G1797" t="s">
        <v>77</v>
      </c>
      <c r="H1797">
        <f>SUMIFS(multi_cap_new_annual_comb!F:F,multi_cap_new_annual_comb!A:A,A1797,multi_cap_new_annual_comb!B:B,B1797,multi_cap_new_annual_comb!C:C,C1797,multi_cap_new_annual_comb!E:E,"average",multi_cap_new_annual_comb!F:F,"&gt;0")*SUMIFS(mi_calc!D:D,mi_calc!A:A,VLOOKUP(C1797,mapping!$B$2:$C$18,2,0),mi_calc!B:B,F1797,mi_calc!C:C,"average")/1000</f>
        <v>0</v>
      </c>
      <c r="I1797">
        <f>SUMIFS(multi_cap_new_annual_comb!G:G,multi_cap_new_annual_comb!A:A,A1797,multi_cap_new_annual_comb!B:B,B1797,multi_cap_new_annual_comb!C:C,C1797,multi_cap_new_annual_comb!E:E,"average",multi_cap_new_annual_comb!G:G,"&gt;0")*SUMIFS(mi_calc!D:D,mi_calc!A:A,VLOOKUP(C1797,mapping!$B$2:$C$18,2,0),mi_calc!B:B,F1797,mi_calc!C:C,"average")/1000</f>
        <v>0</v>
      </c>
    </row>
    <row r="1798" spans="1:9">
      <c r="A1798">
        <v>2030</v>
      </c>
      <c r="B1798" t="s">
        <v>21</v>
      </c>
      <c r="C1798" t="s">
        <v>16</v>
      </c>
      <c r="D1798" t="str">
        <f>VLOOKUP(C1798,mapping!$B$2:$D$18,3,0)</f>
        <v>-</v>
      </c>
      <c r="E1798" t="s">
        <v>74</v>
      </c>
      <c r="F1798" t="s">
        <v>49</v>
      </c>
      <c r="G1798" t="s">
        <v>77</v>
      </c>
      <c r="H1798">
        <f>SUMIFS(multi_cap_new_annual_comb!F:F,multi_cap_new_annual_comb!A:A,A1798,multi_cap_new_annual_comb!B:B,B1798,multi_cap_new_annual_comb!C:C,C1798,multi_cap_new_annual_comb!E:E,"average",multi_cap_new_annual_comb!F:F,"&gt;0")*SUMIFS(mi_calc!D:D,mi_calc!A:A,VLOOKUP(C1798,mapping!$B$2:$C$18,2,0),mi_calc!B:B,F1798,mi_calc!C:C,"average")/1000</f>
        <v>0</v>
      </c>
      <c r="I1798">
        <f>SUMIFS(multi_cap_new_annual_comb!G:G,multi_cap_new_annual_comb!A:A,A1798,multi_cap_new_annual_comb!B:B,B1798,multi_cap_new_annual_comb!C:C,C1798,multi_cap_new_annual_comb!E:E,"average",multi_cap_new_annual_comb!G:G,"&gt;0")*SUMIFS(mi_calc!D:D,mi_calc!A:A,VLOOKUP(C1798,mapping!$B$2:$C$18,2,0),mi_calc!B:B,F1798,mi_calc!C:C,"average")/1000</f>
        <v>0</v>
      </c>
    </row>
    <row r="1799" spans="1:9">
      <c r="A1799">
        <v>2030</v>
      </c>
      <c r="B1799" t="s">
        <v>21</v>
      </c>
      <c r="C1799" t="s">
        <v>16</v>
      </c>
      <c r="D1799" t="str">
        <f>VLOOKUP(C1799,mapping!$B$2:$D$18,3,0)</f>
        <v>-</v>
      </c>
      <c r="E1799" t="s">
        <v>74</v>
      </c>
      <c r="F1799" t="s">
        <v>65</v>
      </c>
      <c r="G1799" t="s">
        <v>77</v>
      </c>
      <c r="H1799">
        <f>SUMIFS(multi_cap_new_annual_comb!F:F,multi_cap_new_annual_comb!A:A,A1799,multi_cap_new_annual_comb!B:B,B1799,multi_cap_new_annual_comb!C:C,C1799,multi_cap_new_annual_comb!E:E,"average",multi_cap_new_annual_comb!F:F,"&gt;0")*SUMIFS(mi_calc!D:D,mi_calc!A:A,VLOOKUP(C1799,mapping!$B$2:$C$18,2,0),mi_calc!B:B,F1799,mi_calc!C:C,"average")/1000</f>
        <v>0</v>
      </c>
      <c r="I1799">
        <f>SUMIFS(multi_cap_new_annual_comb!G:G,multi_cap_new_annual_comb!A:A,A1799,multi_cap_new_annual_comb!B:B,B1799,multi_cap_new_annual_comb!C:C,C1799,multi_cap_new_annual_comb!E:E,"average",multi_cap_new_annual_comb!G:G,"&gt;0")*SUMIFS(mi_calc!D:D,mi_calc!A:A,VLOOKUP(C1799,mapping!$B$2:$C$18,2,0),mi_calc!B:B,F1799,mi_calc!C:C,"average")/1000</f>
        <v>0</v>
      </c>
    </row>
    <row r="1800" spans="1:9">
      <c r="A1800">
        <v>2030</v>
      </c>
      <c r="B1800" t="s">
        <v>21</v>
      </c>
      <c r="C1800" t="s">
        <v>16</v>
      </c>
      <c r="D1800" t="str">
        <f>VLOOKUP(C1800,mapping!$B$2:$D$18,3,0)</f>
        <v>-</v>
      </c>
      <c r="E1800" t="s">
        <v>74</v>
      </c>
      <c r="F1800" t="s">
        <v>68</v>
      </c>
      <c r="G1800" t="s">
        <v>77</v>
      </c>
      <c r="H1800">
        <f>SUMIFS(multi_cap_new_annual_comb!F:F,multi_cap_new_annual_comb!A:A,A1800,multi_cap_new_annual_comb!B:B,B1800,multi_cap_new_annual_comb!C:C,C1800,multi_cap_new_annual_comb!E:E,"average",multi_cap_new_annual_comb!F:F,"&gt;0")*SUMIFS(mi_calc!D:D,mi_calc!A:A,VLOOKUP(C1800,mapping!$B$2:$C$18,2,0),mi_calc!B:B,F1800,mi_calc!C:C,"average")/1000</f>
        <v>0</v>
      </c>
      <c r="I1800">
        <f>SUMIFS(multi_cap_new_annual_comb!G:G,multi_cap_new_annual_comb!A:A,A1800,multi_cap_new_annual_comb!B:B,B1800,multi_cap_new_annual_comb!C:C,C1800,multi_cap_new_annual_comb!E:E,"average",multi_cap_new_annual_comb!G:G,"&gt;0")*SUMIFS(mi_calc!D:D,mi_calc!A:A,VLOOKUP(C1800,mapping!$B$2:$C$18,2,0),mi_calc!B:B,F1800,mi_calc!C:C,"average")/1000</f>
        <v>0</v>
      </c>
    </row>
    <row r="1801" spans="1:9">
      <c r="A1801">
        <v>2030</v>
      </c>
      <c r="B1801" t="s">
        <v>21</v>
      </c>
      <c r="C1801" t="s">
        <v>16</v>
      </c>
      <c r="D1801" t="str">
        <f>VLOOKUP(C1801,mapping!$B$2:$D$18,3,0)</f>
        <v>-</v>
      </c>
      <c r="E1801" t="s">
        <v>74</v>
      </c>
      <c r="F1801" t="s">
        <v>57</v>
      </c>
      <c r="G1801" t="s">
        <v>77</v>
      </c>
      <c r="H1801">
        <f>SUMIFS(multi_cap_new_annual_comb!F:F,multi_cap_new_annual_comb!A:A,A1801,multi_cap_new_annual_comb!B:B,B1801,multi_cap_new_annual_comb!C:C,C1801,multi_cap_new_annual_comb!E:E,"average",multi_cap_new_annual_comb!F:F,"&gt;0")*SUMIFS(mi_calc!D:D,mi_calc!A:A,VLOOKUP(C1801,mapping!$B$2:$C$18,2,0),mi_calc!B:B,F1801,mi_calc!C:C,"average")/1000</f>
        <v>0</v>
      </c>
      <c r="I1801">
        <f>SUMIFS(multi_cap_new_annual_comb!G:G,multi_cap_new_annual_comb!A:A,A1801,multi_cap_new_annual_comb!B:B,B1801,multi_cap_new_annual_comb!C:C,C1801,multi_cap_new_annual_comb!E:E,"average",multi_cap_new_annual_comb!G:G,"&gt;0")*SUMIFS(mi_calc!D:D,mi_calc!A:A,VLOOKUP(C1801,mapping!$B$2:$C$18,2,0),mi_calc!B:B,F1801,mi_calc!C:C,"average")/1000</f>
        <v>0</v>
      </c>
    </row>
    <row r="1802" spans="1:9">
      <c r="A1802">
        <v>2030</v>
      </c>
      <c r="B1802" t="s">
        <v>33</v>
      </c>
      <c r="C1802" t="s">
        <v>16</v>
      </c>
      <c r="D1802" t="str">
        <f>VLOOKUP(C1802,mapping!$B$2:$D$18,3,0)</f>
        <v>-</v>
      </c>
      <c r="E1802" t="s">
        <v>74</v>
      </c>
      <c r="F1802" t="s">
        <v>51</v>
      </c>
      <c r="G1802" t="s">
        <v>77</v>
      </c>
      <c r="H1802">
        <f>SUMIFS(multi_cap_new_annual_comb!F:F,multi_cap_new_annual_comb!A:A,A1802,multi_cap_new_annual_comb!B:B,B1802,multi_cap_new_annual_comb!C:C,C1802,multi_cap_new_annual_comb!E:E,"average",multi_cap_new_annual_comb!F:F,"&gt;0")*SUMIFS(mi_calc!D:D,mi_calc!A:A,VLOOKUP(C1802,mapping!$B$2:$C$18,2,0),mi_calc!B:B,F1802,mi_calc!C:C,"average")/1000</f>
        <v>0</v>
      </c>
      <c r="I1802">
        <f>SUMIFS(multi_cap_new_annual_comb!G:G,multi_cap_new_annual_comb!A:A,A1802,multi_cap_new_annual_comb!B:B,B1802,multi_cap_new_annual_comb!C:C,C1802,multi_cap_new_annual_comb!E:E,"average",multi_cap_new_annual_comb!G:G,"&gt;0")*SUMIFS(mi_calc!D:D,mi_calc!A:A,VLOOKUP(C1802,mapping!$B$2:$C$18,2,0),mi_calc!B:B,F1802,mi_calc!C:C,"average")/1000</f>
        <v>0</v>
      </c>
    </row>
    <row r="1803" spans="1:9">
      <c r="A1803">
        <v>2030</v>
      </c>
      <c r="B1803" t="s">
        <v>33</v>
      </c>
      <c r="C1803" t="s">
        <v>16</v>
      </c>
      <c r="D1803" t="str">
        <f>VLOOKUP(C1803,mapping!$B$2:$D$18,3,0)</f>
        <v>-</v>
      </c>
      <c r="E1803" t="s">
        <v>74</v>
      </c>
      <c r="F1803" t="s">
        <v>66</v>
      </c>
      <c r="G1803" t="s">
        <v>77</v>
      </c>
      <c r="H1803">
        <f>SUMIFS(multi_cap_new_annual_comb!F:F,multi_cap_new_annual_comb!A:A,A1803,multi_cap_new_annual_comb!B:B,B1803,multi_cap_new_annual_comb!C:C,C1803,multi_cap_new_annual_comb!E:E,"average",multi_cap_new_annual_comb!F:F,"&gt;0")*SUMIFS(mi_calc!D:D,mi_calc!A:A,VLOOKUP(C1803,mapping!$B$2:$C$18,2,0),mi_calc!B:B,F1803,mi_calc!C:C,"average")/1000</f>
        <v>0</v>
      </c>
      <c r="I1803">
        <f>SUMIFS(multi_cap_new_annual_comb!G:G,multi_cap_new_annual_comb!A:A,A1803,multi_cap_new_annual_comb!B:B,B1803,multi_cap_new_annual_comb!C:C,C1803,multi_cap_new_annual_comb!E:E,"average",multi_cap_new_annual_comb!G:G,"&gt;0")*SUMIFS(mi_calc!D:D,mi_calc!A:A,VLOOKUP(C1803,mapping!$B$2:$C$18,2,0),mi_calc!B:B,F1803,mi_calc!C:C,"average")/1000</f>
        <v>0</v>
      </c>
    </row>
    <row r="1804" spans="1:9">
      <c r="A1804">
        <v>2030</v>
      </c>
      <c r="B1804" t="s">
        <v>33</v>
      </c>
      <c r="C1804" t="s">
        <v>16</v>
      </c>
      <c r="D1804" t="str">
        <f>VLOOKUP(C1804,mapping!$B$2:$D$18,3,0)</f>
        <v>-</v>
      </c>
      <c r="E1804" t="s">
        <v>74</v>
      </c>
      <c r="F1804" t="s">
        <v>54</v>
      </c>
      <c r="G1804" t="s">
        <v>77</v>
      </c>
      <c r="H1804">
        <f>SUMIFS(multi_cap_new_annual_comb!F:F,multi_cap_new_annual_comb!A:A,A1804,multi_cap_new_annual_comb!B:B,B1804,multi_cap_new_annual_comb!C:C,C1804,multi_cap_new_annual_comb!E:E,"average",multi_cap_new_annual_comb!F:F,"&gt;0")*SUMIFS(mi_calc!D:D,mi_calc!A:A,VLOOKUP(C1804,mapping!$B$2:$C$18,2,0),mi_calc!B:B,F1804,mi_calc!C:C,"average")/1000</f>
        <v>0</v>
      </c>
      <c r="I1804">
        <f>SUMIFS(multi_cap_new_annual_comb!G:G,multi_cap_new_annual_comb!A:A,A1804,multi_cap_new_annual_comb!B:B,B1804,multi_cap_new_annual_comb!C:C,C1804,multi_cap_new_annual_comb!E:E,"average",multi_cap_new_annual_comb!G:G,"&gt;0")*SUMIFS(mi_calc!D:D,mi_calc!A:A,VLOOKUP(C1804,mapping!$B$2:$C$18,2,0),mi_calc!B:B,F1804,mi_calc!C:C,"average")/1000</f>
        <v>0</v>
      </c>
    </row>
    <row r="1805" spans="1:9">
      <c r="A1805">
        <v>2030</v>
      </c>
      <c r="B1805" t="s">
        <v>33</v>
      </c>
      <c r="C1805" t="s">
        <v>16</v>
      </c>
      <c r="D1805" t="str">
        <f>VLOOKUP(C1805,mapping!$B$2:$D$18,3,0)</f>
        <v>-</v>
      </c>
      <c r="E1805" t="s">
        <v>74</v>
      </c>
      <c r="F1805" t="s">
        <v>46</v>
      </c>
      <c r="G1805" t="s">
        <v>77</v>
      </c>
      <c r="H1805">
        <f>SUMIFS(multi_cap_new_annual_comb!F:F,multi_cap_new_annual_comb!A:A,A1805,multi_cap_new_annual_comb!B:B,B1805,multi_cap_new_annual_comb!C:C,C1805,multi_cap_new_annual_comb!E:E,"average",multi_cap_new_annual_comb!F:F,"&gt;0")*SUMIFS(mi_calc!D:D,mi_calc!A:A,VLOOKUP(C1805,mapping!$B$2:$C$18,2,0),mi_calc!B:B,F1805,mi_calc!C:C,"average")/1000</f>
        <v>0</v>
      </c>
      <c r="I1805">
        <f>SUMIFS(multi_cap_new_annual_comb!G:G,multi_cap_new_annual_comb!A:A,A1805,multi_cap_new_annual_comb!B:B,B1805,multi_cap_new_annual_comb!C:C,C1805,multi_cap_new_annual_comb!E:E,"average",multi_cap_new_annual_comb!G:G,"&gt;0")*SUMIFS(mi_calc!D:D,mi_calc!A:A,VLOOKUP(C1805,mapping!$B$2:$C$18,2,0),mi_calc!B:B,F1805,mi_calc!C:C,"average")/1000</f>
        <v>0</v>
      </c>
    </row>
    <row r="1806" spans="1:9">
      <c r="A1806">
        <v>2030</v>
      </c>
      <c r="B1806" t="s">
        <v>33</v>
      </c>
      <c r="C1806" t="s">
        <v>16</v>
      </c>
      <c r="D1806" t="str">
        <f>VLOOKUP(C1806,mapping!$B$2:$D$18,3,0)</f>
        <v>-</v>
      </c>
      <c r="E1806" t="s">
        <v>74</v>
      </c>
      <c r="F1806" t="s">
        <v>50</v>
      </c>
      <c r="G1806" t="s">
        <v>77</v>
      </c>
      <c r="H1806">
        <f>SUMIFS(multi_cap_new_annual_comb!F:F,multi_cap_new_annual_comb!A:A,A1806,multi_cap_new_annual_comb!B:B,B1806,multi_cap_new_annual_comb!C:C,C1806,multi_cap_new_annual_comb!E:E,"average",multi_cap_new_annual_comb!F:F,"&gt;0")*SUMIFS(mi_calc!D:D,mi_calc!A:A,VLOOKUP(C1806,mapping!$B$2:$C$18,2,0),mi_calc!B:B,F1806,mi_calc!C:C,"average")/1000</f>
        <v>0</v>
      </c>
      <c r="I1806">
        <f>SUMIFS(multi_cap_new_annual_comb!G:G,multi_cap_new_annual_comb!A:A,A1806,multi_cap_new_annual_comb!B:B,B1806,multi_cap_new_annual_comb!C:C,C1806,multi_cap_new_annual_comb!E:E,"average",multi_cap_new_annual_comb!G:G,"&gt;0")*SUMIFS(mi_calc!D:D,mi_calc!A:A,VLOOKUP(C1806,mapping!$B$2:$C$18,2,0),mi_calc!B:B,F1806,mi_calc!C:C,"average")/1000</f>
        <v>0</v>
      </c>
    </row>
    <row r="1807" spans="1:9">
      <c r="A1807">
        <v>2030</v>
      </c>
      <c r="B1807" t="s">
        <v>33</v>
      </c>
      <c r="C1807" t="s">
        <v>16</v>
      </c>
      <c r="D1807" t="str">
        <f>VLOOKUP(C1807,mapping!$B$2:$D$18,3,0)</f>
        <v>-</v>
      </c>
      <c r="E1807" t="s">
        <v>74</v>
      </c>
      <c r="F1807" t="s">
        <v>61</v>
      </c>
      <c r="G1807" t="s">
        <v>77</v>
      </c>
      <c r="H1807">
        <f>SUMIFS(multi_cap_new_annual_comb!F:F,multi_cap_new_annual_comb!A:A,A1807,multi_cap_new_annual_comb!B:B,B1807,multi_cap_new_annual_comb!C:C,C1807,multi_cap_new_annual_comb!E:E,"average",multi_cap_new_annual_comb!F:F,"&gt;0")*SUMIFS(mi_calc!D:D,mi_calc!A:A,VLOOKUP(C1807,mapping!$B$2:$C$18,2,0),mi_calc!B:B,F1807,mi_calc!C:C,"average")/1000</f>
        <v>0</v>
      </c>
      <c r="I1807">
        <f>SUMIFS(multi_cap_new_annual_comb!G:G,multi_cap_new_annual_comb!A:A,A1807,multi_cap_new_annual_comb!B:B,B1807,multi_cap_new_annual_comb!C:C,C1807,multi_cap_new_annual_comb!E:E,"average",multi_cap_new_annual_comb!G:G,"&gt;0")*SUMIFS(mi_calc!D:D,mi_calc!A:A,VLOOKUP(C1807,mapping!$B$2:$C$18,2,0),mi_calc!B:B,F1807,mi_calc!C:C,"average")/1000</f>
        <v>0</v>
      </c>
    </row>
    <row r="1808" spans="1:9">
      <c r="A1808">
        <v>2030</v>
      </c>
      <c r="B1808" t="s">
        <v>33</v>
      </c>
      <c r="C1808" t="s">
        <v>16</v>
      </c>
      <c r="D1808" t="str">
        <f>VLOOKUP(C1808,mapping!$B$2:$D$18,3,0)</f>
        <v>-</v>
      </c>
      <c r="E1808" t="s">
        <v>74</v>
      </c>
      <c r="F1808" t="s">
        <v>67</v>
      </c>
      <c r="G1808" t="s">
        <v>77</v>
      </c>
      <c r="H1808">
        <f>SUMIFS(multi_cap_new_annual_comb!F:F,multi_cap_new_annual_comb!A:A,A1808,multi_cap_new_annual_comb!B:B,B1808,multi_cap_new_annual_comb!C:C,C1808,multi_cap_new_annual_comb!E:E,"average",multi_cap_new_annual_comb!F:F,"&gt;0")*SUMIFS(mi_calc!D:D,mi_calc!A:A,VLOOKUP(C1808,mapping!$B$2:$C$18,2,0),mi_calc!B:B,F1808,mi_calc!C:C,"average")/1000</f>
        <v>0</v>
      </c>
      <c r="I1808">
        <f>SUMIFS(multi_cap_new_annual_comb!G:G,multi_cap_new_annual_comb!A:A,A1808,multi_cap_new_annual_comb!B:B,B1808,multi_cap_new_annual_comb!C:C,C1808,multi_cap_new_annual_comb!E:E,"average",multi_cap_new_annual_comb!G:G,"&gt;0")*SUMIFS(mi_calc!D:D,mi_calc!A:A,VLOOKUP(C1808,mapping!$B$2:$C$18,2,0),mi_calc!B:B,F1808,mi_calc!C:C,"average")/1000</f>
        <v>0</v>
      </c>
    </row>
    <row r="1809" spans="1:9">
      <c r="A1809">
        <v>2030</v>
      </c>
      <c r="B1809" t="s">
        <v>33</v>
      </c>
      <c r="C1809" t="s">
        <v>16</v>
      </c>
      <c r="D1809" t="str">
        <f>VLOOKUP(C1809,mapping!$B$2:$D$18,3,0)</f>
        <v>-</v>
      </c>
      <c r="E1809" t="s">
        <v>74</v>
      </c>
      <c r="F1809" t="s">
        <v>52</v>
      </c>
      <c r="G1809" t="s">
        <v>77</v>
      </c>
      <c r="H1809">
        <f>SUMIFS(multi_cap_new_annual_comb!F:F,multi_cap_new_annual_comb!A:A,A1809,multi_cap_new_annual_comb!B:B,B1809,multi_cap_new_annual_comb!C:C,C1809,multi_cap_new_annual_comb!E:E,"average",multi_cap_new_annual_comb!F:F,"&gt;0")*SUMIFS(mi_calc!D:D,mi_calc!A:A,VLOOKUP(C1809,mapping!$B$2:$C$18,2,0),mi_calc!B:B,F1809,mi_calc!C:C,"average")/1000</f>
        <v>0</v>
      </c>
      <c r="I1809">
        <f>SUMIFS(multi_cap_new_annual_comb!G:G,multi_cap_new_annual_comb!A:A,A1809,multi_cap_new_annual_comb!B:B,B1809,multi_cap_new_annual_comb!C:C,C1809,multi_cap_new_annual_comb!E:E,"average",multi_cap_new_annual_comb!G:G,"&gt;0")*SUMIFS(mi_calc!D:D,mi_calc!A:A,VLOOKUP(C1809,mapping!$B$2:$C$18,2,0),mi_calc!B:B,F1809,mi_calc!C:C,"average")/1000</f>
        <v>0</v>
      </c>
    </row>
    <row r="1810" spans="1:9">
      <c r="A1810">
        <v>2030</v>
      </c>
      <c r="B1810" t="s">
        <v>33</v>
      </c>
      <c r="C1810" t="s">
        <v>16</v>
      </c>
      <c r="D1810" t="str">
        <f>VLOOKUP(C1810,mapping!$B$2:$D$18,3,0)</f>
        <v>-</v>
      </c>
      <c r="E1810" t="s">
        <v>74</v>
      </c>
      <c r="F1810" t="s">
        <v>56</v>
      </c>
      <c r="G1810" t="s">
        <v>77</v>
      </c>
      <c r="H1810">
        <f>SUMIFS(multi_cap_new_annual_comb!F:F,multi_cap_new_annual_comb!A:A,A1810,multi_cap_new_annual_comb!B:B,B1810,multi_cap_new_annual_comb!C:C,C1810,multi_cap_new_annual_comb!E:E,"average",multi_cap_new_annual_comb!F:F,"&gt;0")*SUMIFS(mi_calc!D:D,mi_calc!A:A,VLOOKUP(C1810,mapping!$B$2:$C$18,2,0),mi_calc!B:B,F1810,mi_calc!C:C,"average")/1000</f>
        <v>0</v>
      </c>
      <c r="I1810">
        <f>SUMIFS(multi_cap_new_annual_comb!G:G,multi_cap_new_annual_comb!A:A,A1810,multi_cap_new_annual_comb!B:B,B1810,multi_cap_new_annual_comb!C:C,C1810,multi_cap_new_annual_comb!E:E,"average",multi_cap_new_annual_comb!G:G,"&gt;0")*SUMIFS(mi_calc!D:D,mi_calc!A:A,VLOOKUP(C1810,mapping!$B$2:$C$18,2,0),mi_calc!B:B,F1810,mi_calc!C:C,"average")/1000</f>
        <v>0</v>
      </c>
    </row>
    <row r="1811" spans="1:9">
      <c r="A1811">
        <v>2030</v>
      </c>
      <c r="B1811" t="s">
        <v>33</v>
      </c>
      <c r="C1811" t="s">
        <v>16</v>
      </c>
      <c r="D1811" t="str">
        <f>VLOOKUP(C1811,mapping!$B$2:$D$18,3,0)</f>
        <v>-</v>
      </c>
      <c r="E1811" t="s">
        <v>74</v>
      </c>
      <c r="F1811" t="s">
        <v>59</v>
      </c>
      <c r="G1811" t="s">
        <v>77</v>
      </c>
      <c r="H1811">
        <f>SUMIFS(multi_cap_new_annual_comb!F:F,multi_cap_new_annual_comb!A:A,A1811,multi_cap_new_annual_comb!B:B,B1811,multi_cap_new_annual_comb!C:C,C1811,multi_cap_new_annual_comb!E:E,"average",multi_cap_new_annual_comb!F:F,"&gt;0")*SUMIFS(mi_calc!D:D,mi_calc!A:A,VLOOKUP(C1811,mapping!$B$2:$C$18,2,0),mi_calc!B:B,F1811,mi_calc!C:C,"average")/1000</f>
        <v>0</v>
      </c>
      <c r="I1811">
        <f>SUMIFS(multi_cap_new_annual_comb!G:G,multi_cap_new_annual_comb!A:A,A1811,multi_cap_new_annual_comb!B:B,B1811,multi_cap_new_annual_comb!C:C,C1811,multi_cap_new_annual_comb!E:E,"average",multi_cap_new_annual_comb!G:G,"&gt;0")*SUMIFS(mi_calc!D:D,mi_calc!A:A,VLOOKUP(C1811,mapping!$B$2:$C$18,2,0),mi_calc!B:B,F1811,mi_calc!C:C,"average")/1000</f>
        <v>0</v>
      </c>
    </row>
    <row r="1812" spans="1:9">
      <c r="A1812">
        <v>2030</v>
      </c>
      <c r="B1812" t="s">
        <v>33</v>
      </c>
      <c r="C1812" t="s">
        <v>16</v>
      </c>
      <c r="D1812" t="str">
        <f>VLOOKUP(C1812,mapping!$B$2:$D$18,3,0)</f>
        <v>-</v>
      </c>
      <c r="E1812" t="s">
        <v>74</v>
      </c>
      <c r="F1812" t="s">
        <v>55</v>
      </c>
      <c r="G1812" t="s">
        <v>77</v>
      </c>
      <c r="H1812">
        <f>SUMIFS(multi_cap_new_annual_comb!F:F,multi_cap_new_annual_comb!A:A,A1812,multi_cap_new_annual_comb!B:B,B1812,multi_cap_new_annual_comb!C:C,C1812,multi_cap_new_annual_comb!E:E,"average",multi_cap_new_annual_comb!F:F,"&gt;0")*SUMIFS(mi_calc!D:D,mi_calc!A:A,VLOOKUP(C1812,mapping!$B$2:$C$18,2,0),mi_calc!B:B,F1812,mi_calc!C:C,"average")/1000</f>
        <v>0</v>
      </c>
      <c r="I1812">
        <f>SUMIFS(multi_cap_new_annual_comb!G:G,multi_cap_new_annual_comb!A:A,A1812,multi_cap_new_annual_comb!B:B,B1812,multi_cap_new_annual_comb!C:C,C1812,multi_cap_new_annual_comb!E:E,"average",multi_cap_new_annual_comb!G:G,"&gt;0")*SUMIFS(mi_calc!D:D,mi_calc!A:A,VLOOKUP(C1812,mapping!$B$2:$C$18,2,0),mi_calc!B:B,F1812,mi_calc!C:C,"average")/1000</f>
        <v>0</v>
      </c>
    </row>
    <row r="1813" spans="1:9">
      <c r="A1813">
        <v>2030</v>
      </c>
      <c r="B1813" t="s">
        <v>33</v>
      </c>
      <c r="C1813" t="s">
        <v>16</v>
      </c>
      <c r="D1813" t="str">
        <f>VLOOKUP(C1813,mapping!$B$2:$D$18,3,0)</f>
        <v>-</v>
      </c>
      <c r="E1813" t="s">
        <v>74</v>
      </c>
      <c r="F1813" t="s">
        <v>47</v>
      </c>
      <c r="G1813" t="s">
        <v>77</v>
      </c>
      <c r="H1813">
        <f>SUMIFS(multi_cap_new_annual_comb!F:F,multi_cap_new_annual_comb!A:A,A1813,multi_cap_new_annual_comb!B:B,B1813,multi_cap_new_annual_comb!C:C,C1813,multi_cap_new_annual_comb!E:E,"average",multi_cap_new_annual_comb!F:F,"&gt;0")*SUMIFS(mi_calc!D:D,mi_calc!A:A,VLOOKUP(C1813,mapping!$B$2:$C$18,2,0),mi_calc!B:B,F1813,mi_calc!C:C,"average")/1000</f>
        <v>0</v>
      </c>
      <c r="I1813">
        <f>SUMIFS(multi_cap_new_annual_comb!G:G,multi_cap_new_annual_comb!A:A,A1813,multi_cap_new_annual_comb!B:B,B1813,multi_cap_new_annual_comb!C:C,C1813,multi_cap_new_annual_comb!E:E,"average",multi_cap_new_annual_comb!G:G,"&gt;0")*SUMIFS(mi_calc!D:D,mi_calc!A:A,VLOOKUP(C1813,mapping!$B$2:$C$18,2,0),mi_calc!B:B,F1813,mi_calc!C:C,"average")/1000</f>
        <v>0</v>
      </c>
    </row>
    <row r="1814" spans="1:9">
      <c r="A1814">
        <v>2030</v>
      </c>
      <c r="B1814" t="s">
        <v>33</v>
      </c>
      <c r="C1814" t="s">
        <v>16</v>
      </c>
      <c r="D1814" t="str">
        <f>VLOOKUP(C1814,mapping!$B$2:$D$18,3,0)</f>
        <v>-</v>
      </c>
      <c r="E1814" t="s">
        <v>74</v>
      </c>
      <c r="F1814" t="s">
        <v>60</v>
      </c>
      <c r="G1814" t="s">
        <v>77</v>
      </c>
      <c r="H1814">
        <f>SUMIFS(multi_cap_new_annual_comb!F:F,multi_cap_new_annual_comb!A:A,A1814,multi_cap_new_annual_comb!B:B,B1814,multi_cap_new_annual_comb!C:C,C1814,multi_cap_new_annual_comb!E:E,"average",multi_cap_new_annual_comb!F:F,"&gt;0")*SUMIFS(mi_calc!D:D,mi_calc!A:A,VLOOKUP(C1814,mapping!$B$2:$C$18,2,0),mi_calc!B:B,F1814,mi_calc!C:C,"average")/1000</f>
        <v>0</v>
      </c>
      <c r="I1814">
        <f>SUMIFS(multi_cap_new_annual_comb!G:G,multi_cap_new_annual_comb!A:A,A1814,multi_cap_new_annual_comb!B:B,B1814,multi_cap_new_annual_comb!C:C,C1814,multi_cap_new_annual_comb!E:E,"average",multi_cap_new_annual_comb!G:G,"&gt;0")*SUMIFS(mi_calc!D:D,mi_calc!A:A,VLOOKUP(C1814,mapping!$B$2:$C$18,2,0),mi_calc!B:B,F1814,mi_calc!C:C,"average")/1000</f>
        <v>0</v>
      </c>
    </row>
    <row r="1815" spans="1:9">
      <c r="A1815">
        <v>2030</v>
      </c>
      <c r="B1815" t="s">
        <v>33</v>
      </c>
      <c r="C1815" t="s">
        <v>16</v>
      </c>
      <c r="D1815" t="str">
        <f>VLOOKUP(C1815,mapping!$B$2:$D$18,3,0)</f>
        <v>-</v>
      </c>
      <c r="E1815" t="s">
        <v>74</v>
      </c>
      <c r="F1815" t="s">
        <v>48</v>
      </c>
      <c r="G1815" t="s">
        <v>77</v>
      </c>
      <c r="H1815">
        <f>SUMIFS(multi_cap_new_annual_comb!F:F,multi_cap_new_annual_comb!A:A,A1815,multi_cap_new_annual_comb!B:B,B1815,multi_cap_new_annual_comb!C:C,C1815,multi_cap_new_annual_comb!E:E,"average",multi_cap_new_annual_comb!F:F,"&gt;0")*SUMIFS(mi_calc!D:D,mi_calc!A:A,VLOOKUP(C1815,mapping!$B$2:$C$18,2,0),mi_calc!B:B,F1815,mi_calc!C:C,"average")/1000</f>
        <v>0</v>
      </c>
      <c r="I1815">
        <f>SUMIFS(multi_cap_new_annual_comb!G:G,multi_cap_new_annual_comb!A:A,A1815,multi_cap_new_annual_comb!B:B,B1815,multi_cap_new_annual_comb!C:C,C1815,multi_cap_new_annual_comb!E:E,"average",multi_cap_new_annual_comb!G:G,"&gt;0")*SUMIFS(mi_calc!D:D,mi_calc!A:A,VLOOKUP(C1815,mapping!$B$2:$C$18,2,0),mi_calc!B:B,F1815,mi_calc!C:C,"average")/1000</f>
        <v>0</v>
      </c>
    </row>
    <row r="1816" spans="1:9">
      <c r="A1816">
        <v>2030</v>
      </c>
      <c r="B1816" t="s">
        <v>33</v>
      </c>
      <c r="C1816" t="s">
        <v>16</v>
      </c>
      <c r="D1816" t="str">
        <f>VLOOKUP(C1816,mapping!$B$2:$D$18,3,0)</f>
        <v>-</v>
      </c>
      <c r="E1816" t="s">
        <v>74</v>
      </c>
      <c r="F1816" t="s">
        <v>62</v>
      </c>
      <c r="G1816" t="s">
        <v>77</v>
      </c>
      <c r="H1816">
        <f>SUMIFS(multi_cap_new_annual_comb!F:F,multi_cap_new_annual_comb!A:A,A1816,multi_cap_new_annual_comb!B:B,B1816,multi_cap_new_annual_comb!C:C,C1816,multi_cap_new_annual_comb!E:E,"average",multi_cap_new_annual_comb!F:F,"&gt;0")*SUMIFS(mi_calc!D:D,mi_calc!A:A,VLOOKUP(C1816,mapping!$B$2:$C$18,2,0),mi_calc!B:B,F1816,mi_calc!C:C,"average")/1000</f>
        <v>0</v>
      </c>
      <c r="I1816">
        <f>SUMIFS(multi_cap_new_annual_comb!G:G,multi_cap_new_annual_comb!A:A,A1816,multi_cap_new_annual_comb!B:B,B1816,multi_cap_new_annual_comb!C:C,C1816,multi_cap_new_annual_comb!E:E,"average",multi_cap_new_annual_comb!G:G,"&gt;0")*SUMIFS(mi_calc!D:D,mi_calc!A:A,VLOOKUP(C1816,mapping!$B$2:$C$18,2,0),mi_calc!B:B,F1816,mi_calc!C:C,"average")/1000</f>
        <v>0</v>
      </c>
    </row>
    <row r="1817" spans="1:9">
      <c r="A1817">
        <v>2030</v>
      </c>
      <c r="B1817" t="s">
        <v>33</v>
      </c>
      <c r="C1817" t="s">
        <v>16</v>
      </c>
      <c r="D1817" t="str">
        <f>VLOOKUP(C1817,mapping!$B$2:$D$18,3,0)</f>
        <v>-</v>
      </c>
      <c r="E1817" t="s">
        <v>74</v>
      </c>
      <c r="F1817" t="s">
        <v>63</v>
      </c>
      <c r="G1817" t="s">
        <v>77</v>
      </c>
      <c r="H1817">
        <f>SUMIFS(multi_cap_new_annual_comb!F:F,multi_cap_new_annual_comb!A:A,A1817,multi_cap_new_annual_comb!B:B,B1817,multi_cap_new_annual_comb!C:C,C1817,multi_cap_new_annual_comb!E:E,"average",multi_cap_new_annual_comb!F:F,"&gt;0")*SUMIFS(mi_calc!D:D,mi_calc!A:A,VLOOKUP(C1817,mapping!$B$2:$C$18,2,0),mi_calc!B:B,F1817,mi_calc!C:C,"average")/1000</f>
        <v>0</v>
      </c>
      <c r="I1817">
        <f>SUMIFS(multi_cap_new_annual_comb!G:G,multi_cap_new_annual_comb!A:A,A1817,multi_cap_new_annual_comb!B:B,B1817,multi_cap_new_annual_comb!C:C,C1817,multi_cap_new_annual_comb!E:E,"average",multi_cap_new_annual_comb!G:G,"&gt;0")*SUMIFS(mi_calc!D:D,mi_calc!A:A,VLOOKUP(C1817,mapping!$B$2:$C$18,2,0),mi_calc!B:B,F1817,mi_calc!C:C,"average")/1000</f>
        <v>0</v>
      </c>
    </row>
    <row r="1818" spans="1:9">
      <c r="A1818">
        <v>2030</v>
      </c>
      <c r="B1818" t="s">
        <v>33</v>
      </c>
      <c r="C1818" t="s">
        <v>16</v>
      </c>
      <c r="D1818" t="str">
        <f>VLOOKUP(C1818,mapping!$B$2:$D$18,3,0)</f>
        <v>-</v>
      </c>
      <c r="E1818" t="s">
        <v>74</v>
      </c>
      <c r="F1818" t="s">
        <v>45</v>
      </c>
      <c r="G1818" t="s">
        <v>77</v>
      </c>
      <c r="H1818">
        <f>SUMIFS(multi_cap_new_annual_comb!F:F,multi_cap_new_annual_comb!A:A,A1818,multi_cap_new_annual_comb!B:B,B1818,multi_cap_new_annual_comb!C:C,C1818,multi_cap_new_annual_comb!E:E,"average",multi_cap_new_annual_comb!F:F,"&gt;0")*SUMIFS(mi_calc!D:D,mi_calc!A:A,VLOOKUP(C1818,mapping!$B$2:$C$18,2,0),mi_calc!B:B,F1818,mi_calc!C:C,"average")/1000</f>
        <v>0</v>
      </c>
      <c r="I1818">
        <f>SUMIFS(multi_cap_new_annual_comb!G:G,multi_cap_new_annual_comb!A:A,A1818,multi_cap_new_annual_comb!B:B,B1818,multi_cap_new_annual_comb!C:C,C1818,multi_cap_new_annual_comb!E:E,"average",multi_cap_new_annual_comb!G:G,"&gt;0")*SUMIFS(mi_calc!D:D,mi_calc!A:A,VLOOKUP(C1818,mapping!$B$2:$C$18,2,0),mi_calc!B:B,F1818,mi_calc!C:C,"average")/1000</f>
        <v>0</v>
      </c>
    </row>
    <row r="1819" spans="1:9">
      <c r="A1819">
        <v>2030</v>
      </c>
      <c r="B1819" t="s">
        <v>33</v>
      </c>
      <c r="C1819" t="s">
        <v>16</v>
      </c>
      <c r="D1819" t="str">
        <f>VLOOKUP(C1819,mapping!$B$2:$D$18,3,0)</f>
        <v>-</v>
      </c>
      <c r="E1819" t="s">
        <v>74</v>
      </c>
      <c r="F1819" t="s">
        <v>58</v>
      </c>
      <c r="G1819" t="s">
        <v>77</v>
      </c>
      <c r="H1819">
        <f>SUMIFS(multi_cap_new_annual_comb!F:F,multi_cap_new_annual_comb!A:A,A1819,multi_cap_new_annual_comb!B:B,B1819,multi_cap_new_annual_comb!C:C,C1819,multi_cap_new_annual_comb!E:E,"average",multi_cap_new_annual_comb!F:F,"&gt;0")*SUMIFS(mi_calc!D:D,mi_calc!A:A,VLOOKUP(C1819,mapping!$B$2:$C$18,2,0),mi_calc!B:B,F1819,mi_calc!C:C,"average")/1000</f>
        <v>0</v>
      </c>
      <c r="I1819">
        <f>SUMIFS(multi_cap_new_annual_comb!G:G,multi_cap_new_annual_comb!A:A,A1819,multi_cap_new_annual_comb!B:B,B1819,multi_cap_new_annual_comb!C:C,C1819,multi_cap_new_annual_comb!E:E,"average",multi_cap_new_annual_comb!G:G,"&gt;0")*SUMIFS(mi_calc!D:D,mi_calc!A:A,VLOOKUP(C1819,mapping!$B$2:$C$18,2,0),mi_calc!B:B,F1819,mi_calc!C:C,"average")/1000</f>
        <v>0</v>
      </c>
    </row>
    <row r="1820" spans="1:9">
      <c r="A1820">
        <v>2030</v>
      </c>
      <c r="B1820" t="s">
        <v>33</v>
      </c>
      <c r="C1820" t="s">
        <v>16</v>
      </c>
      <c r="D1820" t="str">
        <f>VLOOKUP(C1820,mapping!$B$2:$D$18,3,0)</f>
        <v>-</v>
      </c>
      <c r="E1820" t="s">
        <v>74</v>
      </c>
      <c r="F1820" t="s">
        <v>53</v>
      </c>
      <c r="G1820" t="s">
        <v>77</v>
      </c>
      <c r="H1820">
        <f>SUMIFS(multi_cap_new_annual_comb!F:F,multi_cap_new_annual_comb!A:A,A1820,multi_cap_new_annual_comb!B:B,B1820,multi_cap_new_annual_comb!C:C,C1820,multi_cap_new_annual_comb!E:E,"average",multi_cap_new_annual_comb!F:F,"&gt;0")*SUMIFS(mi_calc!D:D,mi_calc!A:A,VLOOKUP(C1820,mapping!$B$2:$C$18,2,0),mi_calc!B:B,F1820,mi_calc!C:C,"average")/1000</f>
        <v>0</v>
      </c>
      <c r="I1820">
        <f>SUMIFS(multi_cap_new_annual_comb!G:G,multi_cap_new_annual_comb!A:A,A1820,multi_cap_new_annual_comb!B:B,B1820,multi_cap_new_annual_comb!C:C,C1820,multi_cap_new_annual_comb!E:E,"average",multi_cap_new_annual_comb!G:G,"&gt;0")*SUMIFS(mi_calc!D:D,mi_calc!A:A,VLOOKUP(C1820,mapping!$B$2:$C$18,2,0),mi_calc!B:B,F1820,mi_calc!C:C,"average")/1000</f>
        <v>0</v>
      </c>
    </row>
    <row r="1821" spans="1:9">
      <c r="A1821">
        <v>2030</v>
      </c>
      <c r="B1821" t="s">
        <v>33</v>
      </c>
      <c r="C1821" t="s">
        <v>16</v>
      </c>
      <c r="D1821" t="str">
        <f>VLOOKUP(C1821,mapping!$B$2:$D$18,3,0)</f>
        <v>-</v>
      </c>
      <c r="E1821" t="s">
        <v>74</v>
      </c>
      <c r="F1821" t="s">
        <v>64</v>
      </c>
      <c r="G1821" t="s">
        <v>77</v>
      </c>
      <c r="H1821">
        <f>SUMIFS(multi_cap_new_annual_comb!F:F,multi_cap_new_annual_comb!A:A,A1821,multi_cap_new_annual_comb!B:B,B1821,multi_cap_new_annual_comb!C:C,C1821,multi_cap_new_annual_comb!E:E,"average",multi_cap_new_annual_comb!F:F,"&gt;0")*SUMIFS(mi_calc!D:D,mi_calc!A:A,VLOOKUP(C1821,mapping!$B$2:$C$18,2,0),mi_calc!B:B,F1821,mi_calc!C:C,"average")/1000</f>
        <v>0</v>
      </c>
      <c r="I1821">
        <f>SUMIFS(multi_cap_new_annual_comb!G:G,multi_cap_new_annual_comb!A:A,A1821,multi_cap_new_annual_comb!B:B,B1821,multi_cap_new_annual_comb!C:C,C1821,multi_cap_new_annual_comb!E:E,"average",multi_cap_new_annual_comb!G:G,"&gt;0")*SUMIFS(mi_calc!D:D,mi_calc!A:A,VLOOKUP(C1821,mapping!$B$2:$C$18,2,0),mi_calc!B:B,F1821,mi_calc!C:C,"average")/1000</f>
        <v>0</v>
      </c>
    </row>
    <row r="1822" spans="1:9">
      <c r="A1822">
        <v>2030</v>
      </c>
      <c r="B1822" t="s">
        <v>33</v>
      </c>
      <c r="C1822" t="s">
        <v>16</v>
      </c>
      <c r="D1822" t="str">
        <f>VLOOKUP(C1822,mapping!$B$2:$D$18,3,0)</f>
        <v>-</v>
      </c>
      <c r="E1822" t="s">
        <v>74</v>
      </c>
      <c r="F1822" t="s">
        <v>49</v>
      </c>
      <c r="G1822" t="s">
        <v>77</v>
      </c>
      <c r="H1822">
        <f>SUMIFS(multi_cap_new_annual_comb!F:F,multi_cap_new_annual_comb!A:A,A1822,multi_cap_new_annual_comb!B:B,B1822,multi_cap_new_annual_comb!C:C,C1822,multi_cap_new_annual_comb!E:E,"average",multi_cap_new_annual_comb!F:F,"&gt;0")*SUMIFS(mi_calc!D:D,mi_calc!A:A,VLOOKUP(C1822,mapping!$B$2:$C$18,2,0),mi_calc!B:B,F1822,mi_calc!C:C,"average")/1000</f>
        <v>0</v>
      </c>
      <c r="I1822">
        <f>SUMIFS(multi_cap_new_annual_comb!G:G,multi_cap_new_annual_comb!A:A,A1822,multi_cap_new_annual_comb!B:B,B1822,multi_cap_new_annual_comb!C:C,C1822,multi_cap_new_annual_comb!E:E,"average",multi_cap_new_annual_comb!G:G,"&gt;0")*SUMIFS(mi_calc!D:D,mi_calc!A:A,VLOOKUP(C1822,mapping!$B$2:$C$18,2,0),mi_calc!B:B,F1822,mi_calc!C:C,"average")/1000</f>
        <v>0</v>
      </c>
    </row>
    <row r="1823" spans="1:9">
      <c r="A1823">
        <v>2030</v>
      </c>
      <c r="B1823" t="s">
        <v>33</v>
      </c>
      <c r="C1823" t="s">
        <v>16</v>
      </c>
      <c r="D1823" t="str">
        <f>VLOOKUP(C1823,mapping!$B$2:$D$18,3,0)</f>
        <v>-</v>
      </c>
      <c r="E1823" t="s">
        <v>74</v>
      </c>
      <c r="F1823" t="s">
        <v>65</v>
      </c>
      <c r="G1823" t="s">
        <v>77</v>
      </c>
      <c r="H1823">
        <f>SUMIFS(multi_cap_new_annual_comb!F:F,multi_cap_new_annual_comb!A:A,A1823,multi_cap_new_annual_comb!B:B,B1823,multi_cap_new_annual_comb!C:C,C1823,multi_cap_new_annual_comb!E:E,"average",multi_cap_new_annual_comb!F:F,"&gt;0")*SUMIFS(mi_calc!D:D,mi_calc!A:A,VLOOKUP(C1823,mapping!$B$2:$C$18,2,0),mi_calc!B:B,F1823,mi_calc!C:C,"average")/1000</f>
        <v>0</v>
      </c>
      <c r="I1823">
        <f>SUMIFS(multi_cap_new_annual_comb!G:G,multi_cap_new_annual_comb!A:A,A1823,multi_cap_new_annual_comb!B:B,B1823,multi_cap_new_annual_comb!C:C,C1823,multi_cap_new_annual_comb!E:E,"average",multi_cap_new_annual_comb!G:G,"&gt;0")*SUMIFS(mi_calc!D:D,mi_calc!A:A,VLOOKUP(C1823,mapping!$B$2:$C$18,2,0),mi_calc!B:B,F1823,mi_calc!C:C,"average")/1000</f>
        <v>0</v>
      </c>
    </row>
    <row r="1824" spans="1:9">
      <c r="A1824">
        <v>2030</v>
      </c>
      <c r="B1824" t="s">
        <v>33</v>
      </c>
      <c r="C1824" t="s">
        <v>16</v>
      </c>
      <c r="D1824" t="str">
        <f>VLOOKUP(C1824,mapping!$B$2:$D$18,3,0)</f>
        <v>-</v>
      </c>
      <c r="E1824" t="s">
        <v>74</v>
      </c>
      <c r="F1824" t="s">
        <v>68</v>
      </c>
      <c r="G1824" t="s">
        <v>77</v>
      </c>
      <c r="H1824">
        <f>SUMIFS(multi_cap_new_annual_comb!F:F,multi_cap_new_annual_comb!A:A,A1824,multi_cap_new_annual_comb!B:B,B1824,multi_cap_new_annual_comb!C:C,C1824,multi_cap_new_annual_comb!E:E,"average",multi_cap_new_annual_comb!F:F,"&gt;0")*SUMIFS(mi_calc!D:D,mi_calc!A:A,VLOOKUP(C1824,mapping!$B$2:$C$18,2,0),mi_calc!B:B,F1824,mi_calc!C:C,"average")/1000</f>
        <v>0</v>
      </c>
      <c r="I1824">
        <f>SUMIFS(multi_cap_new_annual_comb!G:G,multi_cap_new_annual_comb!A:A,A1824,multi_cap_new_annual_comb!B:B,B1824,multi_cap_new_annual_comb!C:C,C1824,multi_cap_new_annual_comb!E:E,"average",multi_cap_new_annual_comb!G:G,"&gt;0")*SUMIFS(mi_calc!D:D,mi_calc!A:A,VLOOKUP(C1824,mapping!$B$2:$C$18,2,0),mi_calc!B:B,F1824,mi_calc!C:C,"average")/1000</f>
        <v>0</v>
      </c>
    </row>
    <row r="1825" spans="1:9">
      <c r="A1825">
        <v>2030</v>
      </c>
      <c r="B1825" t="s">
        <v>33</v>
      </c>
      <c r="C1825" t="s">
        <v>16</v>
      </c>
      <c r="D1825" t="str">
        <f>VLOOKUP(C1825,mapping!$B$2:$D$18,3,0)</f>
        <v>-</v>
      </c>
      <c r="E1825" t="s">
        <v>74</v>
      </c>
      <c r="F1825" t="s">
        <v>57</v>
      </c>
      <c r="G1825" t="s">
        <v>77</v>
      </c>
      <c r="H1825">
        <f>SUMIFS(multi_cap_new_annual_comb!F:F,multi_cap_new_annual_comb!A:A,A1825,multi_cap_new_annual_comb!B:B,B1825,multi_cap_new_annual_comb!C:C,C1825,multi_cap_new_annual_comb!E:E,"average",multi_cap_new_annual_comb!F:F,"&gt;0")*SUMIFS(mi_calc!D:D,mi_calc!A:A,VLOOKUP(C1825,mapping!$B$2:$C$18,2,0),mi_calc!B:B,F1825,mi_calc!C:C,"average")/1000</f>
        <v>0</v>
      </c>
      <c r="I1825">
        <f>SUMIFS(multi_cap_new_annual_comb!G:G,multi_cap_new_annual_comb!A:A,A1825,multi_cap_new_annual_comb!B:B,B1825,multi_cap_new_annual_comb!C:C,C1825,multi_cap_new_annual_comb!E:E,"average",multi_cap_new_annual_comb!G:G,"&gt;0")*SUMIFS(mi_calc!D:D,mi_calc!A:A,VLOOKUP(C1825,mapping!$B$2:$C$18,2,0),mi_calc!B:B,F1825,mi_calc!C:C,"average")/1000</f>
        <v>0</v>
      </c>
    </row>
    <row r="1826" spans="1:9">
      <c r="A1826">
        <v>2035</v>
      </c>
      <c r="B1826" t="s">
        <v>21</v>
      </c>
      <c r="C1826" t="s">
        <v>16</v>
      </c>
      <c r="D1826" t="str">
        <f>VLOOKUP(C1826,mapping!$B$2:$D$18,3,0)</f>
        <v>-</v>
      </c>
      <c r="E1826" t="s">
        <v>74</v>
      </c>
      <c r="F1826" t="s">
        <v>51</v>
      </c>
      <c r="G1826" t="s">
        <v>77</v>
      </c>
      <c r="H1826">
        <f>SUMIFS(multi_cap_new_annual_comb!F:F,multi_cap_new_annual_comb!A:A,A1826,multi_cap_new_annual_comb!B:B,B1826,multi_cap_new_annual_comb!C:C,C1826,multi_cap_new_annual_comb!E:E,"average",multi_cap_new_annual_comb!F:F,"&gt;0")*SUMIFS(mi_calc!D:D,mi_calc!A:A,VLOOKUP(C1826,mapping!$B$2:$C$18,2,0),mi_calc!B:B,F1826,mi_calc!C:C,"average")/1000</f>
        <v>0</v>
      </c>
      <c r="I1826">
        <f>SUMIFS(multi_cap_new_annual_comb!G:G,multi_cap_new_annual_comb!A:A,A1826,multi_cap_new_annual_comb!B:B,B1826,multi_cap_new_annual_comb!C:C,C1826,multi_cap_new_annual_comb!E:E,"average",multi_cap_new_annual_comb!G:G,"&gt;0")*SUMIFS(mi_calc!D:D,mi_calc!A:A,VLOOKUP(C1826,mapping!$B$2:$C$18,2,0),mi_calc!B:B,F1826,mi_calc!C:C,"average")/1000</f>
        <v>0</v>
      </c>
    </row>
    <row r="1827" spans="1:9">
      <c r="A1827">
        <v>2035</v>
      </c>
      <c r="B1827" t="s">
        <v>21</v>
      </c>
      <c r="C1827" t="s">
        <v>16</v>
      </c>
      <c r="D1827" t="str">
        <f>VLOOKUP(C1827,mapping!$B$2:$D$18,3,0)</f>
        <v>-</v>
      </c>
      <c r="E1827" t="s">
        <v>74</v>
      </c>
      <c r="F1827" t="s">
        <v>66</v>
      </c>
      <c r="G1827" t="s">
        <v>77</v>
      </c>
      <c r="H1827">
        <f>SUMIFS(multi_cap_new_annual_comb!F:F,multi_cap_new_annual_comb!A:A,A1827,multi_cap_new_annual_comb!B:B,B1827,multi_cap_new_annual_comb!C:C,C1827,multi_cap_new_annual_comb!E:E,"average",multi_cap_new_annual_comb!F:F,"&gt;0")*SUMIFS(mi_calc!D:D,mi_calc!A:A,VLOOKUP(C1827,mapping!$B$2:$C$18,2,0),mi_calc!B:B,F1827,mi_calc!C:C,"average")/1000</f>
        <v>0</v>
      </c>
      <c r="I1827">
        <f>SUMIFS(multi_cap_new_annual_comb!G:G,multi_cap_new_annual_comb!A:A,A1827,multi_cap_new_annual_comb!B:B,B1827,multi_cap_new_annual_comb!C:C,C1827,multi_cap_new_annual_comb!E:E,"average",multi_cap_new_annual_comb!G:G,"&gt;0")*SUMIFS(mi_calc!D:D,mi_calc!A:A,VLOOKUP(C1827,mapping!$B$2:$C$18,2,0),mi_calc!B:B,F1827,mi_calc!C:C,"average")/1000</f>
        <v>0</v>
      </c>
    </row>
    <row r="1828" spans="1:9">
      <c r="A1828">
        <v>2035</v>
      </c>
      <c r="B1828" t="s">
        <v>21</v>
      </c>
      <c r="C1828" t="s">
        <v>16</v>
      </c>
      <c r="D1828" t="str">
        <f>VLOOKUP(C1828,mapping!$B$2:$D$18,3,0)</f>
        <v>-</v>
      </c>
      <c r="E1828" t="s">
        <v>74</v>
      </c>
      <c r="F1828" t="s">
        <v>54</v>
      </c>
      <c r="G1828" t="s">
        <v>77</v>
      </c>
      <c r="H1828">
        <f>SUMIFS(multi_cap_new_annual_comb!F:F,multi_cap_new_annual_comb!A:A,A1828,multi_cap_new_annual_comb!B:B,B1828,multi_cap_new_annual_comb!C:C,C1828,multi_cap_new_annual_comb!E:E,"average",multi_cap_new_annual_comb!F:F,"&gt;0")*SUMIFS(mi_calc!D:D,mi_calc!A:A,VLOOKUP(C1828,mapping!$B$2:$C$18,2,0),mi_calc!B:B,F1828,mi_calc!C:C,"average")/1000</f>
        <v>0</v>
      </c>
      <c r="I1828">
        <f>SUMIFS(multi_cap_new_annual_comb!G:G,multi_cap_new_annual_comb!A:A,A1828,multi_cap_new_annual_comb!B:B,B1828,multi_cap_new_annual_comb!C:C,C1828,multi_cap_new_annual_comb!E:E,"average",multi_cap_new_annual_comb!G:G,"&gt;0")*SUMIFS(mi_calc!D:D,mi_calc!A:A,VLOOKUP(C1828,mapping!$B$2:$C$18,2,0),mi_calc!B:B,F1828,mi_calc!C:C,"average")/1000</f>
        <v>0</v>
      </c>
    </row>
    <row r="1829" spans="1:9">
      <c r="A1829">
        <v>2035</v>
      </c>
      <c r="B1829" t="s">
        <v>21</v>
      </c>
      <c r="C1829" t="s">
        <v>16</v>
      </c>
      <c r="D1829" t="str">
        <f>VLOOKUP(C1829,mapping!$B$2:$D$18,3,0)</f>
        <v>-</v>
      </c>
      <c r="E1829" t="s">
        <v>74</v>
      </c>
      <c r="F1829" t="s">
        <v>46</v>
      </c>
      <c r="G1829" t="s">
        <v>77</v>
      </c>
      <c r="H1829">
        <f>SUMIFS(multi_cap_new_annual_comb!F:F,multi_cap_new_annual_comb!A:A,A1829,multi_cap_new_annual_comb!B:B,B1829,multi_cap_new_annual_comb!C:C,C1829,multi_cap_new_annual_comb!E:E,"average",multi_cap_new_annual_comb!F:F,"&gt;0")*SUMIFS(mi_calc!D:D,mi_calc!A:A,VLOOKUP(C1829,mapping!$B$2:$C$18,2,0),mi_calc!B:B,F1829,mi_calc!C:C,"average")/1000</f>
        <v>0</v>
      </c>
      <c r="I1829">
        <f>SUMIFS(multi_cap_new_annual_comb!G:G,multi_cap_new_annual_comb!A:A,A1829,multi_cap_new_annual_comb!B:B,B1829,multi_cap_new_annual_comb!C:C,C1829,multi_cap_new_annual_comb!E:E,"average",multi_cap_new_annual_comb!G:G,"&gt;0")*SUMIFS(mi_calc!D:D,mi_calc!A:A,VLOOKUP(C1829,mapping!$B$2:$C$18,2,0),mi_calc!B:B,F1829,mi_calc!C:C,"average")/1000</f>
        <v>0</v>
      </c>
    </row>
    <row r="1830" spans="1:9">
      <c r="A1830">
        <v>2035</v>
      </c>
      <c r="B1830" t="s">
        <v>21</v>
      </c>
      <c r="C1830" t="s">
        <v>16</v>
      </c>
      <c r="D1830" t="str">
        <f>VLOOKUP(C1830,mapping!$B$2:$D$18,3,0)</f>
        <v>-</v>
      </c>
      <c r="E1830" t="s">
        <v>74</v>
      </c>
      <c r="F1830" t="s">
        <v>50</v>
      </c>
      <c r="G1830" t="s">
        <v>77</v>
      </c>
      <c r="H1830">
        <f>SUMIFS(multi_cap_new_annual_comb!F:F,multi_cap_new_annual_comb!A:A,A1830,multi_cap_new_annual_comb!B:B,B1830,multi_cap_new_annual_comb!C:C,C1830,multi_cap_new_annual_comb!E:E,"average",multi_cap_new_annual_comb!F:F,"&gt;0")*SUMIFS(mi_calc!D:D,mi_calc!A:A,VLOOKUP(C1830,mapping!$B$2:$C$18,2,0),mi_calc!B:B,F1830,mi_calc!C:C,"average")/1000</f>
        <v>0</v>
      </c>
      <c r="I1830">
        <f>SUMIFS(multi_cap_new_annual_comb!G:G,multi_cap_new_annual_comb!A:A,A1830,multi_cap_new_annual_comb!B:B,B1830,multi_cap_new_annual_comb!C:C,C1830,multi_cap_new_annual_comb!E:E,"average",multi_cap_new_annual_comb!G:G,"&gt;0")*SUMIFS(mi_calc!D:D,mi_calc!A:A,VLOOKUP(C1830,mapping!$B$2:$C$18,2,0),mi_calc!B:B,F1830,mi_calc!C:C,"average")/1000</f>
        <v>0</v>
      </c>
    </row>
    <row r="1831" spans="1:9">
      <c r="A1831">
        <v>2035</v>
      </c>
      <c r="B1831" t="s">
        <v>21</v>
      </c>
      <c r="C1831" t="s">
        <v>16</v>
      </c>
      <c r="D1831" t="str">
        <f>VLOOKUP(C1831,mapping!$B$2:$D$18,3,0)</f>
        <v>-</v>
      </c>
      <c r="E1831" t="s">
        <v>74</v>
      </c>
      <c r="F1831" t="s">
        <v>61</v>
      </c>
      <c r="G1831" t="s">
        <v>77</v>
      </c>
      <c r="H1831">
        <f>SUMIFS(multi_cap_new_annual_comb!F:F,multi_cap_new_annual_comb!A:A,A1831,multi_cap_new_annual_comb!B:B,B1831,multi_cap_new_annual_comb!C:C,C1831,multi_cap_new_annual_comb!E:E,"average",multi_cap_new_annual_comb!F:F,"&gt;0")*SUMIFS(mi_calc!D:D,mi_calc!A:A,VLOOKUP(C1831,mapping!$B$2:$C$18,2,0),mi_calc!B:B,F1831,mi_calc!C:C,"average")/1000</f>
        <v>0</v>
      </c>
      <c r="I1831">
        <f>SUMIFS(multi_cap_new_annual_comb!G:G,multi_cap_new_annual_comb!A:A,A1831,multi_cap_new_annual_comb!B:B,B1831,multi_cap_new_annual_comb!C:C,C1831,multi_cap_new_annual_comb!E:E,"average",multi_cap_new_annual_comb!G:G,"&gt;0")*SUMIFS(mi_calc!D:D,mi_calc!A:A,VLOOKUP(C1831,mapping!$B$2:$C$18,2,0),mi_calc!B:B,F1831,mi_calc!C:C,"average")/1000</f>
        <v>0</v>
      </c>
    </row>
    <row r="1832" spans="1:9">
      <c r="A1832">
        <v>2035</v>
      </c>
      <c r="B1832" t="s">
        <v>21</v>
      </c>
      <c r="C1832" t="s">
        <v>16</v>
      </c>
      <c r="D1832" t="str">
        <f>VLOOKUP(C1832,mapping!$B$2:$D$18,3,0)</f>
        <v>-</v>
      </c>
      <c r="E1832" t="s">
        <v>74</v>
      </c>
      <c r="F1832" t="s">
        <v>67</v>
      </c>
      <c r="G1832" t="s">
        <v>77</v>
      </c>
      <c r="H1832">
        <f>SUMIFS(multi_cap_new_annual_comb!F:F,multi_cap_new_annual_comb!A:A,A1832,multi_cap_new_annual_comb!B:B,B1832,multi_cap_new_annual_comb!C:C,C1832,multi_cap_new_annual_comb!E:E,"average",multi_cap_new_annual_comb!F:F,"&gt;0")*SUMIFS(mi_calc!D:D,mi_calc!A:A,VLOOKUP(C1832,mapping!$B$2:$C$18,2,0),mi_calc!B:B,F1832,mi_calc!C:C,"average")/1000</f>
        <v>0</v>
      </c>
      <c r="I1832">
        <f>SUMIFS(multi_cap_new_annual_comb!G:G,multi_cap_new_annual_comb!A:A,A1832,multi_cap_new_annual_comb!B:B,B1832,multi_cap_new_annual_comb!C:C,C1832,multi_cap_new_annual_comb!E:E,"average",multi_cap_new_annual_comb!G:G,"&gt;0")*SUMIFS(mi_calc!D:D,mi_calc!A:A,VLOOKUP(C1832,mapping!$B$2:$C$18,2,0),mi_calc!B:B,F1832,mi_calc!C:C,"average")/1000</f>
        <v>0</v>
      </c>
    </row>
    <row r="1833" spans="1:9">
      <c r="A1833">
        <v>2035</v>
      </c>
      <c r="B1833" t="s">
        <v>21</v>
      </c>
      <c r="C1833" t="s">
        <v>16</v>
      </c>
      <c r="D1833" t="str">
        <f>VLOOKUP(C1833,mapping!$B$2:$D$18,3,0)</f>
        <v>-</v>
      </c>
      <c r="E1833" t="s">
        <v>74</v>
      </c>
      <c r="F1833" t="s">
        <v>52</v>
      </c>
      <c r="G1833" t="s">
        <v>77</v>
      </c>
      <c r="H1833">
        <f>SUMIFS(multi_cap_new_annual_comb!F:F,multi_cap_new_annual_comb!A:A,A1833,multi_cap_new_annual_comb!B:B,B1833,multi_cap_new_annual_comb!C:C,C1833,multi_cap_new_annual_comb!E:E,"average",multi_cap_new_annual_comb!F:F,"&gt;0")*SUMIFS(mi_calc!D:D,mi_calc!A:A,VLOOKUP(C1833,mapping!$B$2:$C$18,2,0),mi_calc!B:B,F1833,mi_calc!C:C,"average")/1000</f>
        <v>0</v>
      </c>
      <c r="I1833">
        <f>SUMIFS(multi_cap_new_annual_comb!G:G,multi_cap_new_annual_comb!A:A,A1833,multi_cap_new_annual_comb!B:B,B1833,multi_cap_new_annual_comb!C:C,C1833,multi_cap_new_annual_comb!E:E,"average",multi_cap_new_annual_comb!G:G,"&gt;0")*SUMIFS(mi_calc!D:D,mi_calc!A:A,VLOOKUP(C1833,mapping!$B$2:$C$18,2,0),mi_calc!B:B,F1833,mi_calc!C:C,"average")/1000</f>
        <v>0</v>
      </c>
    </row>
    <row r="1834" spans="1:9">
      <c r="A1834">
        <v>2035</v>
      </c>
      <c r="B1834" t="s">
        <v>21</v>
      </c>
      <c r="C1834" t="s">
        <v>16</v>
      </c>
      <c r="D1834" t="str">
        <f>VLOOKUP(C1834,mapping!$B$2:$D$18,3,0)</f>
        <v>-</v>
      </c>
      <c r="E1834" t="s">
        <v>74</v>
      </c>
      <c r="F1834" t="s">
        <v>56</v>
      </c>
      <c r="G1834" t="s">
        <v>77</v>
      </c>
      <c r="H1834">
        <f>SUMIFS(multi_cap_new_annual_comb!F:F,multi_cap_new_annual_comb!A:A,A1834,multi_cap_new_annual_comb!B:B,B1834,multi_cap_new_annual_comb!C:C,C1834,multi_cap_new_annual_comb!E:E,"average",multi_cap_new_annual_comb!F:F,"&gt;0")*SUMIFS(mi_calc!D:D,mi_calc!A:A,VLOOKUP(C1834,mapping!$B$2:$C$18,2,0),mi_calc!B:B,F1834,mi_calc!C:C,"average")/1000</f>
        <v>0</v>
      </c>
      <c r="I1834">
        <f>SUMIFS(multi_cap_new_annual_comb!G:G,multi_cap_new_annual_comb!A:A,A1834,multi_cap_new_annual_comb!B:B,B1834,multi_cap_new_annual_comb!C:C,C1834,multi_cap_new_annual_comb!E:E,"average",multi_cap_new_annual_comb!G:G,"&gt;0")*SUMIFS(mi_calc!D:D,mi_calc!A:A,VLOOKUP(C1834,mapping!$B$2:$C$18,2,0),mi_calc!B:B,F1834,mi_calc!C:C,"average")/1000</f>
        <v>0</v>
      </c>
    </row>
    <row r="1835" spans="1:9">
      <c r="A1835">
        <v>2035</v>
      </c>
      <c r="B1835" t="s">
        <v>21</v>
      </c>
      <c r="C1835" t="s">
        <v>16</v>
      </c>
      <c r="D1835" t="str">
        <f>VLOOKUP(C1835,mapping!$B$2:$D$18,3,0)</f>
        <v>-</v>
      </c>
      <c r="E1835" t="s">
        <v>74</v>
      </c>
      <c r="F1835" t="s">
        <v>59</v>
      </c>
      <c r="G1835" t="s">
        <v>77</v>
      </c>
      <c r="H1835">
        <f>SUMIFS(multi_cap_new_annual_comb!F:F,multi_cap_new_annual_comb!A:A,A1835,multi_cap_new_annual_comb!B:B,B1835,multi_cap_new_annual_comb!C:C,C1835,multi_cap_new_annual_comb!E:E,"average",multi_cap_new_annual_comb!F:F,"&gt;0")*SUMIFS(mi_calc!D:D,mi_calc!A:A,VLOOKUP(C1835,mapping!$B$2:$C$18,2,0),mi_calc!B:B,F1835,mi_calc!C:C,"average")/1000</f>
        <v>0</v>
      </c>
      <c r="I1835">
        <f>SUMIFS(multi_cap_new_annual_comb!G:G,multi_cap_new_annual_comb!A:A,A1835,multi_cap_new_annual_comb!B:B,B1835,multi_cap_new_annual_comb!C:C,C1835,multi_cap_new_annual_comb!E:E,"average",multi_cap_new_annual_comb!G:G,"&gt;0")*SUMIFS(mi_calc!D:D,mi_calc!A:A,VLOOKUP(C1835,mapping!$B$2:$C$18,2,0),mi_calc!B:B,F1835,mi_calc!C:C,"average")/1000</f>
        <v>0</v>
      </c>
    </row>
    <row r="1836" spans="1:9">
      <c r="A1836">
        <v>2035</v>
      </c>
      <c r="B1836" t="s">
        <v>21</v>
      </c>
      <c r="C1836" t="s">
        <v>16</v>
      </c>
      <c r="D1836" t="str">
        <f>VLOOKUP(C1836,mapping!$B$2:$D$18,3,0)</f>
        <v>-</v>
      </c>
      <c r="E1836" t="s">
        <v>74</v>
      </c>
      <c r="F1836" t="s">
        <v>55</v>
      </c>
      <c r="G1836" t="s">
        <v>77</v>
      </c>
      <c r="H1836">
        <f>SUMIFS(multi_cap_new_annual_comb!F:F,multi_cap_new_annual_comb!A:A,A1836,multi_cap_new_annual_comb!B:B,B1836,multi_cap_new_annual_comb!C:C,C1836,multi_cap_new_annual_comb!E:E,"average",multi_cap_new_annual_comb!F:F,"&gt;0")*SUMIFS(mi_calc!D:D,mi_calc!A:A,VLOOKUP(C1836,mapping!$B$2:$C$18,2,0),mi_calc!B:B,F1836,mi_calc!C:C,"average")/1000</f>
        <v>0</v>
      </c>
      <c r="I1836">
        <f>SUMIFS(multi_cap_new_annual_comb!G:G,multi_cap_new_annual_comb!A:A,A1836,multi_cap_new_annual_comb!B:B,B1836,multi_cap_new_annual_comb!C:C,C1836,multi_cap_new_annual_comb!E:E,"average",multi_cap_new_annual_comb!G:G,"&gt;0")*SUMIFS(mi_calc!D:D,mi_calc!A:A,VLOOKUP(C1836,mapping!$B$2:$C$18,2,0),mi_calc!B:B,F1836,mi_calc!C:C,"average")/1000</f>
        <v>0</v>
      </c>
    </row>
    <row r="1837" spans="1:9">
      <c r="A1837">
        <v>2035</v>
      </c>
      <c r="B1837" t="s">
        <v>21</v>
      </c>
      <c r="C1837" t="s">
        <v>16</v>
      </c>
      <c r="D1837" t="str">
        <f>VLOOKUP(C1837,mapping!$B$2:$D$18,3,0)</f>
        <v>-</v>
      </c>
      <c r="E1837" t="s">
        <v>74</v>
      </c>
      <c r="F1837" t="s">
        <v>47</v>
      </c>
      <c r="G1837" t="s">
        <v>77</v>
      </c>
      <c r="H1837">
        <f>SUMIFS(multi_cap_new_annual_comb!F:F,multi_cap_new_annual_comb!A:A,A1837,multi_cap_new_annual_comb!B:B,B1837,multi_cap_new_annual_comb!C:C,C1837,multi_cap_new_annual_comb!E:E,"average",multi_cap_new_annual_comb!F:F,"&gt;0")*SUMIFS(mi_calc!D:D,mi_calc!A:A,VLOOKUP(C1837,mapping!$B$2:$C$18,2,0),mi_calc!B:B,F1837,mi_calc!C:C,"average")/1000</f>
        <v>0</v>
      </c>
      <c r="I1837">
        <f>SUMIFS(multi_cap_new_annual_comb!G:G,multi_cap_new_annual_comb!A:A,A1837,multi_cap_new_annual_comb!B:B,B1837,multi_cap_new_annual_comb!C:C,C1837,multi_cap_new_annual_comb!E:E,"average",multi_cap_new_annual_comb!G:G,"&gt;0")*SUMIFS(mi_calc!D:D,mi_calc!A:A,VLOOKUP(C1837,mapping!$B$2:$C$18,2,0),mi_calc!B:B,F1837,mi_calc!C:C,"average")/1000</f>
        <v>0</v>
      </c>
    </row>
    <row r="1838" spans="1:9">
      <c r="A1838">
        <v>2035</v>
      </c>
      <c r="B1838" t="s">
        <v>21</v>
      </c>
      <c r="C1838" t="s">
        <v>16</v>
      </c>
      <c r="D1838" t="str">
        <f>VLOOKUP(C1838,mapping!$B$2:$D$18,3,0)</f>
        <v>-</v>
      </c>
      <c r="E1838" t="s">
        <v>74</v>
      </c>
      <c r="F1838" t="s">
        <v>60</v>
      </c>
      <c r="G1838" t="s">
        <v>77</v>
      </c>
      <c r="H1838">
        <f>SUMIFS(multi_cap_new_annual_comb!F:F,multi_cap_new_annual_comb!A:A,A1838,multi_cap_new_annual_comb!B:B,B1838,multi_cap_new_annual_comb!C:C,C1838,multi_cap_new_annual_comb!E:E,"average",multi_cap_new_annual_comb!F:F,"&gt;0")*SUMIFS(mi_calc!D:D,mi_calc!A:A,VLOOKUP(C1838,mapping!$B$2:$C$18,2,0),mi_calc!B:B,F1838,mi_calc!C:C,"average")/1000</f>
        <v>0</v>
      </c>
      <c r="I1838">
        <f>SUMIFS(multi_cap_new_annual_comb!G:G,multi_cap_new_annual_comb!A:A,A1838,multi_cap_new_annual_comb!B:B,B1838,multi_cap_new_annual_comb!C:C,C1838,multi_cap_new_annual_comb!E:E,"average",multi_cap_new_annual_comb!G:G,"&gt;0")*SUMIFS(mi_calc!D:D,mi_calc!A:A,VLOOKUP(C1838,mapping!$B$2:$C$18,2,0),mi_calc!B:B,F1838,mi_calc!C:C,"average")/1000</f>
        <v>0</v>
      </c>
    </row>
    <row r="1839" spans="1:9">
      <c r="A1839">
        <v>2035</v>
      </c>
      <c r="B1839" t="s">
        <v>21</v>
      </c>
      <c r="C1839" t="s">
        <v>16</v>
      </c>
      <c r="D1839" t="str">
        <f>VLOOKUP(C1839,mapping!$B$2:$D$18,3,0)</f>
        <v>-</v>
      </c>
      <c r="E1839" t="s">
        <v>74</v>
      </c>
      <c r="F1839" t="s">
        <v>48</v>
      </c>
      <c r="G1839" t="s">
        <v>77</v>
      </c>
      <c r="H1839">
        <f>SUMIFS(multi_cap_new_annual_comb!F:F,multi_cap_new_annual_comb!A:A,A1839,multi_cap_new_annual_comb!B:B,B1839,multi_cap_new_annual_comb!C:C,C1839,multi_cap_new_annual_comb!E:E,"average",multi_cap_new_annual_comb!F:F,"&gt;0")*SUMIFS(mi_calc!D:D,mi_calc!A:A,VLOOKUP(C1839,mapping!$B$2:$C$18,2,0),mi_calc!B:B,F1839,mi_calc!C:C,"average")/1000</f>
        <v>0</v>
      </c>
      <c r="I1839">
        <f>SUMIFS(multi_cap_new_annual_comb!G:G,multi_cap_new_annual_comb!A:A,A1839,multi_cap_new_annual_comb!B:B,B1839,multi_cap_new_annual_comb!C:C,C1839,multi_cap_new_annual_comb!E:E,"average",multi_cap_new_annual_comb!G:G,"&gt;0")*SUMIFS(mi_calc!D:D,mi_calc!A:A,VLOOKUP(C1839,mapping!$B$2:$C$18,2,0),mi_calc!B:B,F1839,mi_calc!C:C,"average")/1000</f>
        <v>0</v>
      </c>
    </row>
    <row r="1840" spans="1:9">
      <c r="A1840">
        <v>2035</v>
      </c>
      <c r="B1840" t="s">
        <v>21</v>
      </c>
      <c r="C1840" t="s">
        <v>16</v>
      </c>
      <c r="D1840" t="str">
        <f>VLOOKUP(C1840,mapping!$B$2:$D$18,3,0)</f>
        <v>-</v>
      </c>
      <c r="E1840" t="s">
        <v>74</v>
      </c>
      <c r="F1840" t="s">
        <v>62</v>
      </c>
      <c r="G1840" t="s">
        <v>77</v>
      </c>
      <c r="H1840">
        <f>SUMIFS(multi_cap_new_annual_comb!F:F,multi_cap_new_annual_comb!A:A,A1840,multi_cap_new_annual_comb!B:B,B1840,multi_cap_new_annual_comb!C:C,C1840,multi_cap_new_annual_comb!E:E,"average",multi_cap_new_annual_comb!F:F,"&gt;0")*SUMIFS(mi_calc!D:D,mi_calc!A:A,VLOOKUP(C1840,mapping!$B$2:$C$18,2,0),mi_calc!B:B,F1840,mi_calc!C:C,"average")/1000</f>
        <v>0</v>
      </c>
      <c r="I1840">
        <f>SUMIFS(multi_cap_new_annual_comb!G:G,multi_cap_new_annual_comb!A:A,A1840,multi_cap_new_annual_comb!B:B,B1840,multi_cap_new_annual_comb!C:C,C1840,multi_cap_new_annual_comb!E:E,"average",multi_cap_new_annual_comb!G:G,"&gt;0")*SUMIFS(mi_calc!D:D,mi_calc!A:A,VLOOKUP(C1840,mapping!$B$2:$C$18,2,0),mi_calc!B:B,F1840,mi_calc!C:C,"average")/1000</f>
        <v>0</v>
      </c>
    </row>
    <row r="1841" spans="1:9">
      <c r="A1841">
        <v>2035</v>
      </c>
      <c r="B1841" t="s">
        <v>21</v>
      </c>
      <c r="C1841" t="s">
        <v>16</v>
      </c>
      <c r="D1841" t="str">
        <f>VLOOKUP(C1841,mapping!$B$2:$D$18,3,0)</f>
        <v>-</v>
      </c>
      <c r="E1841" t="s">
        <v>74</v>
      </c>
      <c r="F1841" t="s">
        <v>63</v>
      </c>
      <c r="G1841" t="s">
        <v>77</v>
      </c>
      <c r="H1841">
        <f>SUMIFS(multi_cap_new_annual_comb!F:F,multi_cap_new_annual_comb!A:A,A1841,multi_cap_new_annual_comb!B:B,B1841,multi_cap_new_annual_comb!C:C,C1841,multi_cap_new_annual_comb!E:E,"average",multi_cap_new_annual_comb!F:F,"&gt;0")*SUMIFS(mi_calc!D:D,mi_calc!A:A,VLOOKUP(C1841,mapping!$B$2:$C$18,2,0),mi_calc!B:B,F1841,mi_calc!C:C,"average")/1000</f>
        <v>0</v>
      </c>
      <c r="I1841">
        <f>SUMIFS(multi_cap_new_annual_comb!G:G,multi_cap_new_annual_comb!A:A,A1841,multi_cap_new_annual_comb!B:B,B1841,multi_cap_new_annual_comb!C:C,C1841,multi_cap_new_annual_comb!E:E,"average",multi_cap_new_annual_comb!G:G,"&gt;0")*SUMIFS(mi_calc!D:D,mi_calc!A:A,VLOOKUP(C1841,mapping!$B$2:$C$18,2,0),mi_calc!B:B,F1841,mi_calc!C:C,"average")/1000</f>
        <v>0</v>
      </c>
    </row>
    <row r="1842" spans="1:9">
      <c r="A1842">
        <v>2035</v>
      </c>
      <c r="B1842" t="s">
        <v>21</v>
      </c>
      <c r="C1842" t="s">
        <v>16</v>
      </c>
      <c r="D1842" t="str">
        <f>VLOOKUP(C1842,mapping!$B$2:$D$18,3,0)</f>
        <v>-</v>
      </c>
      <c r="E1842" t="s">
        <v>74</v>
      </c>
      <c r="F1842" t="s">
        <v>45</v>
      </c>
      <c r="G1842" t="s">
        <v>77</v>
      </c>
      <c r="H1842">
        <f>SUMIFS(multi_cap_new_annual_comb!F:F,multi_cap_new_annual_comb!A:A,A1842,multi_cap_new_annual_comb!B:B,B1842,multi_cap_new_annual_comb!C:C,C1842,multi_cap_new_annual_comb!E:E,"average",multi_cap_new_annual_comb!F:F,"&gt;0")*SUMIFS(mi_calc!D:D,mi_calc!A:A,VLOOKUP(C1842,mapping!$B$2:$C$18,2,0),mi_calc!B:B,F1842,mi_calc!C:C,"average")/1000</f>
        <v>0</v>
      </c>
      <c r="I1842">
        <f>SUMIFS(multi_cap_new_annual_comb!G:G,multi_cap_new_annual_comb!A:A,A1842,multi_cap_new_annual_comb!B:B,B1842,multi_cap_new_annual_comb!C:C,C1842,multi_cap_new_annual_comb!E:E,"average",multi_cap_new_annual_comb!G:G,"&gt;0")*SUMIFS(mi_calc!D:D,mi_calc!A:A,VLOOKUP(C1842,mapping!$B$2:$C$18,2,0),mi_calc!B:B,F1842,mi_calc!C:C,"average")/1000</f>
        <v>0</v>
      </c>
    </row>
    <row r="1843" spans="1:9">
      <c r="A1843">
        <v>2035</v>
      </c>
      <c r="B1843" t="s">
        <v>21</v>
      </c>
      <c r="C1843" t="s">
        <v>16</v>
      </c>
      <c r="D1843" t="str">
        <f>VLOOKUP(C1843,mapping!$B$2:$D$18,3,0)</f>
        <v>-</v>
      </c>
      <c r="E1843" t="s">
        <v>74</v>
      </c>
      <c r="F1843" t="s">
        <v>58</v>
      </c>
      <c r="G1843" t="s">
        <v>77</v>
      </c>
      <c r="H1843">
        <f>SUMIFS(multi_cap_new_annual_comb!F:F,multi_cap_new_annual_comb!A:A,A1843,multi_cap_new_annual_comb!B:B,B1843,multi_cap_new_annual_comb!C:C,C1843,multi_cap_new_annual_comb!E:E,"average",multi_cap_new_annual_comb!F:F,"&gt;0")*SUMIFS(mi_calc!D:D,mi_calc!A:A,VLOOKUP(C1843,mapping!$B$2:$C$18,2,0),mi_calc!B:B,F1843,mi_calc!C:C,"average")/1000</f>
        <v>0</v>
      </c>
      <c r="I1843">
        <f>SUMIFS(multi_cap_new_annual_comb!G:G,multi_cap_new_annual_comb!A:A,A1843,multi_cap_new_annual_comb!B:B,B1843,multi_cap_new_annual_comb!C:C,C1843,multi_cap_new_annual_comb!E:E,"average",multi_cap_new_annual_comb!G:G,"&gt;0")*SUMIFS(mi_calc!D:D,mi_calc!A:A,VLOOKUP(C1843,mapping!$B$2:$C$18,2,0),mi_calc!B:B,F1843,mi_calc!C:C,"average")/1000</f>
        <v>0</v>
      </c>
    </row>
    <row r="1844" spans="1:9">
      <c r="A1844">
        <v>2035</v>
      </c>
      <c r="B1844" t="s">
        <v>21</v>
      </c>
      <c r="C1844" t="s">
        <v>16</v>
      </c>
      <c r="D1844" t="str">
        <f>VLOOKUP(C1844,mapping!$B$2:$D$18,3,0)</f>
        <v>-</v>
      </c>
      <c r="E1844" t="s">
        <v>74</v>
      </c>
      <c r="F1844" t="s">
        <v>53</v>
      </c>
      <c r="G1844" t="s">
        <v>77</v>
      </c>
      <c r="H1844">
        <f>SUMIFS(multi_cap_new_annual_comb!F:F,multi_cap_new_annual_comb!A:A,A1844,multi_cap_new_annual_comb!B:B,B1844,multi_cap_new_annual_comb!C:C,C1844,multi_cap_new_annual_comb!E:E,"average",multi_cap_new_annual_comb!F:F,"&gt;0")*SUMIFS(mi_calc!D:D,mi_calc!A:A,VLOOKUP(C1844,mapping!$B$2:$C$18,2,0),mi_calc!B:B,F1844,mi_calc!C:C,"average")/1000</f>
        <v>0</v>
      </c>
      <c r="I1844">
        <f>SUMIFS(multi_cap_new_annual_comb!G:G,multi_cap_new_annual_comb!A:A,A1844,multi_cap_new_annual_comb!B:B,B1844,multi_cap_new_annual_comb!C:C,C1844,multi_cap_new_annual_comb!E:E,"average",multi_cap_new_annual_comb!G:G,"&gt;0")*SUMIFS(mi_calc!D:D,mi_calc!A:A,VLOOKUP(C1844,mapping!$B$2:$C$18,2,0),mi_calc!B:B,F1844,mi_calc!C:C,"average")/1000</f>
        <v>0</v>
      </c>
    </row>
    <row r="1845" spans="1:9">
      <c r="A1845">
        <v>2035</v>
      </c>
      <c r="B1845" t="s">
        <v>21</v>
      </c>
      <c r="C1845" t="s">
        <v>16</v>
      </c>
      <c r="D1845" t="str">
        <f>VLOOKUP(C1845,mapping!$B$2:$D$18,3,0)</f>
        <v>-</v>
      </c>
      <c r="E1845" t="s">
        <v>74</v>
      </c>
      <c r="F1845" t="s">
        <v>64</v>
      </c>
      <c r="G1845" t="s">
        <v>77</v>
      </c>
      <c r="H1845">
        <f>SUMIFS(multi_cap_new_annual_comb!F:F,multi_cap_new_annual_comb!A:A,A1845,multi_cap_new_annual_comb!B:B,B1845,multi_cap_new_annual_comb!C:C,C1845,multi_cap_new_annual_comb!E:E,"average",multi_cap_new_annual_comb!F:F,"&gt;0")*SUMIFS(mi_calc!D:D,mi_calc!A:A,VLOOKUP(C1845,mapping!$B$2:$C$18,2,0),mi_calc!B:B,F1845,mi_calc!C:C,"average")/1000</f>
        <v>0</v>
      </c>
      <c r="I1845">
        <f>SUMIFS(multi_cap_new_annual_comb!G:G,multi_cap_new_annual_comb!A:A,A1845,multi_cap_new_annual_comb!B:B,B1845,multi_cap_new_annual_comb!C:C,C1845,multi_cap_new_annual_comb!E:E,"average",multi_cap_new_annual_comb!G:G,"&gt;0")*SUMIFS(mi_calc!D:D,mi_calc!A:A,VLOOKUP(C1845,mapping!$B$2:$C$18,2,0),mi_calc!B:B,F1845,mi_calc!C:C,"average")/1000</f>
        <v>0</v>
      </c>
    </row>
    <row r="1846" spans="1:9">
      <c r="A1846">
        <v>2035</v>
      </c>
      <c r="B1846" t="s">
        <v>21</v>
      </c>
      <c r="C1846" t="s">
        <v>16</v>
      </c>
      <c r="D1846" t="str">
        <f>VLOOKUP(C1846,mapping!$B$2:$D$18,3,0)</f>
        <v>-</v>
      </c>
      <c r="E1846" t="s">
        <v>74</v>
      </c>
      <c r="F1846" t="s">
        <v>49</v>
      </c>
      <c r="G1846" t="s">
        <v>77</v>
      </c>
      <c r="H1846">
        <f>SUMIFS(multi_cap_new_annual_comb!F:F,multi_cap_new_annual_comb!A:A,A1846,multi_cap_new_annual_comb!B:B,B1846,multi_cap_new_annual_comb!C:C,C1846,multi_cap_new_annual_comb!E:E,"average",multi_cap_new_annual_comb!F:F,"&gt;0")*SUMIFS(mi_calc!D:D,mi_calc!A:A,VLOOKUP(C1846,mapping!$B$2:$C$18,2,0),mi_calc!B:B,F1846,mi_calc!C:C,"average")/1000</f>
        <v>0</v>
      </c>
      <c r="I1846">
        <f>SUMIFS(multi_cap_new_annual_comb!G:G,multi_cap_new_annual_comb!A:A,A1846,multi_cap_new_annual_comb!B:B,B1846,multi_cap_new_annual_comb!C:C,C1846,multi_cap_new_annual_comb!E:E,"average",multi_cap_new_annual_comb!G:G,"&gt;0")*SUMIFS(mi_calc!D:D,mi_calc!A:A,VLOOKUP(C1846,mapping!$B$2:$C$18,2,0),mi_calc!B:B,F1846,mi_calc!C:C,"average")/1000</f>
        <v>0</v>
      </c>
    </row>
    <row r="1847" spans="1:9">
      <c r="A1847">
        <v>2035</v>
      </c>
      <c r="B1847" t="s">
        <v>21</v>
      </c>
      <c r="C1847" t="s">
        <v>16</v>
      </c>
      <c r="D1847" t="str">
        <f>VLOOKUP(C1847,mapping!$B$2:$D$18,3,0)</f>
        <v>-</v>
      </c>
      <c r="E1847" t="s">
        <v>74</v>
      </c>
      <c r="F1847" t="s">
        <v>65</v>
      </c>
      <c r="G1847" t="s">
        <v>77</v>
      </c>
      <c r="H1847">
        <f>SUMIFS(multi_cap_new_annual_comb!F:F,multi_cap_new_annual_comb!A:A,A1847,multi_cap_new_annual_comb!B:B,B1847,multi_cap_new_annual_comb!C:C,C1847,multi_cap_new_annual_comb!E:E,"average",multi_cap_new_annual_comb!F:F,"&gt;0")*SUMIFS(mi_calc!D:D,mi_calc!A:A,VLOOKUP(C1847,mapping!$B$2:$C$18,2,0),mi_calc!B:B,F1847,mi_calc!C:C,"average")/1000</f>
        <v>0</v>
      </c>
      <c r="I1847">
        <f>SUMIFS(multi_cap_new_annual_comb!G:G,multi_cap_new_annual_comb!A:A,A1847,multi_cap_new_annual_comb!B:B,B1847,multi_cap_new_annual_comb!C:C,C1847,multi_cap_new_annual_comb!E:E,"average",multi_cap_new_annual_comb!G:G,"&gt;0")*SUMIFS(mi_calc!D:D,mi_calc!A:A,VLOOKUP(C1847,mapping!$B$2:$C$18,2,0),mi_calc!B:B,F1847,mi_calc!C:C,"average")/1000</f>
        <v>0</v>
      </c>
    </row>
    <row r="1848" spans="1:9">
      <c r="A1848">
        <v>2035</v>
      </c>
      <c r="B1848" t="s">
        <v>21</v>
      </c>
      <c r="C1848" t="s">
        <v>16</v>
      </c>
      <c r="D1848" t="str">
        <f>VLOOKUP(C1848,mapping!$B$2:$D$18,3,0)</f>
        <v>-</v>
      </c>
      <c r="E1848" t="s">
        <v>74</v>
      </c>
      <c r="F1848" t="s">
        <v>68</v>
      </c>
      <c r="G1848" t="s">
        <v>77</v>
      </c>
      <c r="H1848">
        <f>SUMIFS(multi_cap_new_annual_comb!F:F,multi_cap_new_annual_comb!A:A,A1848,multi_cap_new_annual_comb!B:B,B1848,multi_cap_new_annual_comb!C:C,C1848,multi_cap_new_annual_comb!E:E,"average",multi_cap_new_annual_comb!F:F,"&gt;0")*SUMIFS(mi_calc!D:D,mi_calc!A:A,VLOOKUP(C1848,mapping!$B$2:$C$18,2,0),mi_calc!B:B,F1848,mi_calc!C:C,"average")/1000</f>
        <v>0</v>
      </c>
      <c r="I1848">
        <f>SUMIFS(multi_cap_new_annual_comb!G:G,multi_cap_new_annual_comb!A:A,A1848,multi_cap_new_annual_comb!B:B,B1848,multi_cap_new_annual_comb!C:C,C1848,multi_cap_new_annual_comb!E:E,"average",multi_cap_new_annual_comb!G:G,"&gt;0")*SUMIFS(mi_calc!D:D,mi_calc!A:A,VLOOKUP(C1848,mapping!$B$2:$C$18,2,0),mi_calc!B:B,F1848,mi_calc!C:C,"average")/1000</f>
        <v>0</v>
      </c>
    </row>
    <row r="1849" spans="1:9">
      <c r="A1849">
        <v>2035</v>
      </c>
      <c r="B1849" t="s">
        <v>21</v>
      </c>
      <c r="C1849" t="s">
        <v>16</v>
      </c>
      <c r="D1849" t="str">
        <f>VLOOKUP(C1849,mapping!$B$2:$D$18,3,0)</f>
        <v>-</v>
      </c>
      <c r="E1849" t="s">
        <v>74</v>
      </c>
      <c r="F1849" t="s">
        <v>57</v>
      </c>
      <c r="G1849" t="s">
        <v>77</v>
      </c>
      <c r="H1849">
        <f>SUMIFS(multi_cap_new_annual_comb!F:F,multi_cap_new_annual_comb!A:A,A1849,multi_cap_new_annual_comb!B:B,B1849,multi_cap_new_annual_comb!C:C,C1849,multi_cap_new_annual_comb!E:E,"average",multi_cap_new_annual_comb!F:F,"&gt;0")*SUMIFS(mi_calc!D:D,mi_calc!A:A,VLOOKUP(C1849,mapping!$B$2:$C$18,2,0),mi_calc!B:B,F1849,mi_calc!C:C,"average")/1000</f>
        <v>0</v>
      </c>
      <c r="I1849">
        <f>SUMIFS(multi_cap_new_annual_comb!G:G,multi_cap_new_annual_comb!A:A,A1849,multi_cap_new_annual_comb!B:B,B1849,multi_cap_new_annual_comb!C:C,C1849,multi_cap_new_annual_comb!E:E,"average",multi_cap_new_annual_comb!G:G,"&gt;0")*SUMIFS(mi_calc!D:D,mi_calc!A:A,VLOOKUP(C1849,mapping!$B$2:$C$18,2,0),mi_calc!B:B,F1849,mi_calc!C:C,"average")/1000</f>
        <v>0</v>
      </c>
    </row>
    <row r="1850" spans="1:9">
      <c r="A1850">
        <v>2035</v>
      </c>
      <c r="B1850" t="s">
        <v>33</v>
      </c>
      <c r="C1850" t="s">
        <v>16</v>
      </c>
      <c r="D1850" t="str">
        <f>VLOOKUP(C1850,mapping!$B$2:$D$18,3,0)</f>
        <v>-</v>
      </c>
      <c r="E1850" t="s">
        <v>74</v>
      </c>
      <c r="F1850" t="s">
        <v>51</v>
      </c>
      <c r="G1850" t="s">
        <v>77</v>
      </c>
      <c r="H1850">
        <f>SUMIFS(multi_cap_new_annual_comb!F:F,multi_cap_new_annual_comb!A:A,A1850,multi_cap_new_annual_comb!B:B,B1850,multi_cap_new_annual_comb!C:C,C1850,multi_cap_new_annual_comb!E:E,"average",multi_cap_new_annual_comb!F:F,"&gt;0")*SUMIFS(mi_calc!D:D,mi_calc!A:A,VLOOKUP(C1850,mapping!$B$2:$C$18,2,0),mi_calc!B:B,F1850,mi_calc!C:C,"average")/1000</f>
        <v>0</v>
      </c>
      <c r="I1850">
        <f>SUMIFS(multi_cap_new_annual_comb!G:G,multi_cap_new_annual_comb!A:A,A1850,multi_cap_new_annual_comb!B:B,B1850,multi_cap_new_annual_comb!C:C,C1850,multi_cap_new_annual_comb!E:E,"average",multi_cap_new_annual_comb!G:G,"&gt;0")*SUMIFS(mi_calc!D:D,mi_calc!A:A,VLOOKUP(C1850,mapping!$B$2:$C$18,2,0),mi_calc!B:B,F1850,mi_calc!C:C,"average")/1000</f>
        <v>0</v>
      </c>
    </row>
    <row r="1851" spans="1:9">
      <c r="A1851">
        <v>2035</v>
      </c>
      <c r="B1851" t="s">
        <v>33</v>
      </c>
      <c r="C1851" t="s">
        <v>16</v>
      </c>
      <c r="D1851" t="str">
        <f>VLOOKUP(C1851,mapping!$B$2:$D$18,3,0)</f>
        <v>-</v>
      </c>
      <c r="E1851" t="s">
        <v>74</v>
      </c>
      <c r="F1851" t="s">
        <v>66</v>
      </c>
      <c r="G1851" t="s">
        <v>77</v>
      </c>
      <c r="H1851">
        <f>SUMIFS(multi_cap_new_annual_comb!F:F,multi_cap_new_annual_comb!A:A,A1851,multi_cap_new_annual_comb!B:B,B1851,multi_cap_new_annual_comb!C:C,C1851,multi_cap_new_annual_comb!E:E,"average",multi_cap_new_annual_comb!F:F,"&gt;0")*SUMIFS(mi_calc!D:D,mi_calc!A:A,VLOOKUP(C1851,mapping!$B$2:$C$18,2,0),mi_calc!B:B,F1851,mi_calc!C:C,"average")/1000</f>
        <v>0</v>
      </c>
      <c r="I1851">
        <f>SUMIFS(multi_cap_new_annual_comb!G:G,multi_cap_new_annual_comb!A:A,A1851,multi_cap_new_annual_comb!B:B,B1851,multi_cap_new_annual_comb!C:C,C1851,multi_cap_new_annual_comb!E:E,"average",multi_cap_new_annual_comb!G:G,"&gt;0")*SUMIFS(mi_calc!D:D,mi_calc!A:A,VLOOKUP(C1851,mapping!$B$2:$C$18,2,0),mi_calc!B:B,F1851,mi_calc!C:C,"average")/1000</f>
        <v>0</v>
      </c>
    </row>
    <row r="1852" spans="1:9">
      <c r="A1852">
        <v>2035</v>
      </c>
      <c r="B1852" t="s">
        <v>33</v>
      </c>
      <c r="C1852" t="s">
        <v>16</v>
      </c>
      <c r="D1852" t="str">
        <f>VLOOKUP(C1852,mapping!$B$2:$D$18,3,0)</f>
        <v>-</v>
      </c>
      <c r="E1852" t="s">
        <v>74</v>
      </c>
      <c r="F1852" t="s">
        <v>54</v>
      </c>
      <c r="G1852" t="s">
        <v>77</v>
      </c>
      <c r="H1852">
        <f>SUMIFS(multi_cap_new_annual_comb!F:F,multi_cap_new_annual_comb!A:A,A1852,multi_cap_new_annual_comb!B:B,B1852,multi_cap_new_annual_comb!C:C,C1852,multi_cap_new_annual_comb!E:E,"average",multi_cap_new_annual_comb!F:F,"&gt;0")*SUMIFS(mi_calc!D:D,mi_calc!A:A,VLOOKUP(C1852,mapping!$B$2:$C$18,2,0),mi_calc!B:B,F1852,mi_calc!C:C,"average")/1000</f>
        <v>0</v>
      </c>
      <c r="I1852">
        <f>SUMIFS(multi_cap_new_annual_comb!G:G,multi_cap_new_annual_comb!A:A,A1852,multi_cap_new_annual_comb!B:B,B1852,multi_cap_new_annual_comb!C:C,C1852,multi_cap_new_annual_comb!E:E,"average",multi_cap_new_annual_comb!G:G,"&gt;0")*SUMIFS(mi_calc!D:D,mi_calc!A:A,VLOOKUP(C1852,mapping!$B$2:$C$18,2,0),mi_calc!B:B,F1852,mi_calc!C:C,"average")/1000</f>
        <v>0</v>
      </c>
    </row>
    <row r="1853" spans="1:9">
      <c r="A1853">
        <v>2035</v>
      </c>
      <c r="B1853" t="s">
        <v>33</v>
      </c>
      <c r="C1853" t="s">
        <v>16</v>
      </c>
      <c r="D1853" t="str">
        <f>VLOOKUP(C1853,mapping!$B$2:$D$18,3,0)</f>
        <v>-</v>
      </c>
      <c r="E1853" t="s">
        <v>74</v>
      </c>
      <c r="F1853" t="s">
        <v>46</v>
      </c>
      <c r="G1853" t="s">
        <v>77</v>
      </c>
      <c r="H1853">
        <f>SUMIFS(multi_cap_new_annual_comb!F:F,multi_cap_new_annual_comb!A:A,A1853,multi_cap_new_annual_comb!B:B,B1853,multi_cap_new_annual_comb!C:C,C1853,multi_cap_new_annual_comb!E:E,"average",multi_cap_new_annual_comb!F:F,"&gt;0")*SUMIFS(mi_calc!D:D,mi_calc!A:A,VLOOKUP(C1853,mapping!$B$2:$C$18,2,0),mi_calc!B:B,F1853,mi_calc!C:C,"average")/1000</f>
        <v>0</v>
      </c>
      <c r="I1853">
        <f>SUMIFS(multi_cap_new_annual_comb!G:G,multi_cap_new_annual_comb!A:A,A1853,multi_cap_new_annual_comb!B:B,B1853,multi_cap_new_annual_comb!C:C,C1853,multi_cap_new_annual_comb!E:E,"average",multi_cap_new_annual_comb!G:G,"&gt;0")*SUMIFS(mi_calc!D:D,mi_calc!A:A,VLOOKUP(C1853,mapping!$B$2:$C$18,2,0),mi_calc!B:B,F1853,mi_calc!C:C,"average")/1000</f>
        <v>0</v>
      </c>
    </row>
    <row r="1854" spans="1:9">
      <c r="A1854">
        <v>2035</v>
      </c>
      <c r="B1854" t="s">
        <v>33</v>
      </c>
      <c r="C1854" t="s">
        <v>16</v>
      </c>
      <c r="D1854" t="str">
        <f>VLOOKUP(C1854,mapping!$B$2:$D$18,3,0)</f>
        <v>-</v>
      </c>
      <c r="E1854" t="s">
        <v>74</v>
      </c>
      <c r="F1854" t="s">
        <v>50</v>
      </c>
      <c r="G1854" t="s">
        <v>77</v>
      </c>
      <c r="H1854">
        <f>SUMIFS(multi_cap_new_annual_comb!F:F,multi_cap_new_annual_comb!A:A,A1854,multi_cap_new_annual_comb!B:B,B1854,multi_cap_new_annual_comb!C:C,C1854,multi_cap_new_annual_comb!E:E,"average",multi_cap_new_annual_comb!F:F,"&gt;0")*SUMIFS(mi_calc!D:D,mi_calc!A:A,VLOOKUP(C1854,mapping!$B$2:$C$18,2,0),mi_calc!B:B,F1854,mi_calc!C:C,"average")/1000</f>
        <v>0</v>
      </c>
      <c r="I1854">
        <f>SUMIFS(multi_cap_new_annual_comb!G:G,multi_cap_new_annual_comb!A:A,A1854,multi_cap_new_annual_comb!B:B,B1854,multi_cap_new_annual_comb!C:C,C1854,multi_cap_new_annual_comb!E:E,"average",multi_cap_new_annual_comb!G:G,"&gt;0")*SUMIFS(mi_calc!D:D,mi_calc!A:A,VLOOKUP(C1854,mapping!$B$2:$C$18,2,0),mi_calc!B:B,F1854,mi_calc!C:C,"average")/1000</f>
        <v>0</v>
      </c>
    </row>
    <row r="1855" spans="1:9">
      <c r="A1855">
        <v>2035</v>
      </c>
      <c r="B1855" t="s">
        <v>33</v>
      </c>
      <c r="C1855" t="s">
        <v>16</v>
      </c>
      <c r="D1855" t="str">
        <f>VLOOKUP(C1855,mapping!$B$2:$D$18,3,0)</f>
        <v>-</v>
      </c>
      <c r="E1855" t="s">
        <v>74</v>
      </c>
      <c r="F1855" t="s">
        <v>61</v>
      </c>
      <c r="G1855" t="s">
        <v>77</v>
      </c>
      <c r="H1855">
        <f>SUMIFS(multi_cap_new_annual_comb!F:F,multi_cap_new_annual_comb!A:A,A1855,multi_cap_new_annual_comb!B:B,B1855,multi_cap_new_annual_comb!C:C,C1855,multi_cap_new_annual_comb!E:E,"average",multi_cap_new_annual_comb!F:F,"&gt;0")*SUMIFS(mi_calc!D:D,mi_calc!A:A,VLOOKUP(C1855,mapping!$B$2:$C$18,2,0),mi_calc!B:B,F1855,mi_calc!C:C,"average")/1000</f>
        <v>0</v>
      </c>
      <c r="I1855">
        <f>SUMIFS(multi_cap_new_annual_comb!G:G,multi_cap_new_annual_comb!A:A,A1855,multi_cap_new_annual_comb!B:B,B1855,multi_cap_new_annual_comb!C:C,C1855,multi_cap_new_annual_comb!E:E,"average",multi_cap_new_annual_comb!G:G,"&gt;0")*SUMIFS(mi_calc!D:D,mi_calc!A:A,VLOOKUP(C1855,mapping!$B$2:$C$18,2,0),mi_calc!B:B,F1855,mi_calc!C:C,"average")/1000</f>
        <v>0</v>
      </c>
    </row>
    <row r="1856" spans="1:9">
      <c r="A1856">
        <v>2035</v>
      </c>
      <c r="B1856" t="s">
        <v>33</v>
      </c>
      <c r="C1856" t="s">
        <v>16</v>
      </c>
      <c r="D1856" t="str">
        <f>VLOOKUP(C1856,mapping!$B$2:$D$18,3,0)</f>
        <v>-</v>
      </c>
      <c r="E1856" t="s">
        <v>74</v>
      </c>
      <c r="F1856" t="s">
        <v>67</v>
      </c>
      <c r="G1856" t="s">
        <v>77</v>
      </c>
      <c r="H1856">
        <f>SUMIFS(multi_cap_new_annual_comb!F:F,multi_cap_new_annual_comb!A:A,A1856,multi_cap_new_annual_comb!B:B,B1856,multi_cap_new_annual_comb!C:C,C1856,multi_cap_new_annual_comb!E:E,"average",multi_cap_new_annual_comb!F:F,"&gt;0")*SUMIFS(mi_calc!D:D,mi_calc!A:A,VLOOKUP(C1856,mapping!$B$2:$C$18,2,0),mi_calc!B:B,F1856,mi_calc!C:C,"average")/1000</f>
        <v>0</v>
      </c>
      <c r="I1856">
        <f>SUMIFS(multi_cap_new_annual_comb!G:G,multi_cap_new_annual_comb!A:A,A1856,multi_cap_new_annual_comb!B:B,B1856,multi_cap_new_annual_comb!C:C,C1856,multi_cap_new_annual_comb!E:E,"average",multi_cap_new_annual_comb!G:G,"&gt;0")*SUMIFS(mi_calc!D:D,mi_calc!A:A,VLOOKUP(C1856,mapping!$B$2:$C$18,2,0),mi_calc!B:B,F1856,mi_calc!C:C,"average")/1000</f>
        <v>0</v>
      </c>
    </row>
    <row r="1857" spans="1:9">
      <c r="A1857">
        <v>2035</v>
      </c>
      <c r="B1857" t="s">
        <v>33</v>
      </c>
      <c r="C1857" t="s">
        <v>16</v>
      </c>
      <c r="D1857" t="str">
        <f>VLOOKUP(C1857,mapping!$B$2:$D$18,3,0)</f>
        <v>-</v>
      </c>
      <c r="E1857" t="s">
        <v>74</v>
      </c>
      <c r="F1857" t="s">
        <v>52</v>
      </c>
      <c r="G1857" t="s">
        <v>77</v>
      </c>
      <c r="H1857">
        <f>SUMIFS(multi_cap_new_annual_comb!F:F,multi_cap_new_annual_comb!A:A,A1857,multi_cap_new_annual_comb!B:B,B1857,multi_cap_new_annual_comb!C:C,C1857,multi_cap_new_annual_comb!E:E,"average",multi_cap_new_annual_comb!F:F,"&gt;0")*SUMIFS(mi_calc!D:D,mi_calc!A:A,VLOOKUP(C1857,mapping!$B$2:$C$18,2,0),mi_calc!B:B,F1857,mi_calc!C:C,"average")/1000</f>
        <v>0</v>
      </c>
      <c r="I1857">
        <f>SUMIFS(multi_cap_new_annual_comb!G:G,multi_cap_new_annual_comb!A:A,A1857,multi_cap_new_annual_comb!B:B,B1857,multi_cap_new_annual_comb!C:C,C1857,multi_cap_new_annual_comb!E:E,"average",multi_cap_new_annual_comb!G:G,"&gt;0")*SUMIFS(mi_calc!D:D,mi_calc!A:A,VLOOKUP(C1857,mapping!$B$2:$C$18,2,0),mi_calc!B:B,F1857,mi_calc!C:C,"average")/1000</f>
        <v>0</v>
      </c>
    </row>
    <row r="1858" spans="1:9">
      <c r="A1858">
        <v>2035</v>
      </c>
      <c r="B1858" t="s">
        <v>33</v>
      </c>
      <c r="C1858" t="s">
        <v>16</v>
      </c>
      <c r="D1858" t="str">
        <f>VLOOKUP(C1858,mapping!$B$2:$D$18,3,0)</f>
        <v>-</v>
      </c>
      <c r="E1858" t="s">
        <v>74</v>
      </c>
      <c r="F1858" t="s">
        <v>56</v>
      </c>
      <c r="G1858" t="s">
        <v>77</v>
      </c>
      <c r="H1858">
        <f>SUMIFS(multi_cap_new_annual_comb!F:F,multi_cap_new_annual_comb!A:A,A1858,multi_cap_new_annual_comb!B:B,B1858,multi_cap_new_annual_comb!C:C,C1858,multi_cap_new_annual_comb!E:E,"average",multi_cap_new_annual_comb!F:F,"&gt;0")*SUMIFS(mi_calc!D:D,mi_calc!A:A,VLOOKUP(C1858,mapping!$B$2:$C$18,2,0),mi_calc!B:B,F1858,mi_calc!C:C,"average")/1000</f>
        <v>0</v>
      </c>
      <c r="I1858">
        <f>SUMIFS(multi_cap_new_annual_comb!G:G,multi_cap_new_annual_comb!A:A,A1858,multi_cap_new_annual_comb!B:B,B1858,multi_cap_new_annual_comb!C:C,C1858,multi_cap_new_annual_comb!E:E,"average",multi_cap_new_annual_comb!G:G,"&gt;0")*SUMIFS(mi_calc!D:D,mi_calc!A:A,VLOOKUP(C1858,mapping!$B$2:$C$18,2,0),mi_calc!B:B,F1858,mi_calc!C:C,"average")/1000</f>
        <v>0</v>
      </c>
    </row>
    <row r="1859" spans="1:9">
      <c r="A1859">
        <v>2035</v>
      </c>
      <c r="B1859" t="s">
        <v>33</v>
      </c>
      <c r="C1859" t="s">
        <v>16</v>
      </c>
      <c r="D1859" t="str">
        <f>VLOOKUP(C1859,mapping!$B$2:$D$18,3,0)</f>
        <v>-</v>
      </c>
      <c r="E1859" t="s">
        <v>74</v>
      </c>
      <c r="F1859" t="s">
        <v>59</v>
      </c>
      <c r="G1859" t="s">
        <v>77</v>
      </c>
      <c r="H1859">
        <f>SUMIFS(multi_cap_new_annual_comb!F:F,multi_cap_new_annual_comb!A:A,A1859,multi_cap_new_annual_comb!B:B,B1859,multi_cap_new_annual_comb!C:C,C1859,multi_cap_new_annual_comb!E:E,"average",multi_cap_new_annual_comb!F:F,"&gt;0")*SUMIFS(mi_calc!D:D,mi_calc!A:A,VLOOKUP(C1859,mapping!$B$2:$C$18,2,0),mi_calc!B:B,F1859,mi_calc!C:C,"average")/1000</f>
        <v>0</v>
      </c>
      <c r="I1859">
        <f>SUMIFS(multi_cap_new_annual_comb!G:G,multi_cap_new_annual_comb!A:A,A1859,multi_cap_new_annual_comb!B:B,B1859,multi_cap_new_annual_comb!C:C,C1859,multi_cap_new_annual_comb!E:E,"average",multi_cap_new_annual_comb!G:G,"&gt;0")*SUMIFS(mi_calc!D:D,mi_calc!A:A,VLOOKUP(C1859,mapping!$B$2:$C$18,2,0),mi_calc!B:B,F1859,mi_calc!C:C,"average")/1000</f>
        <v>0</v>
      </c>
    </row>
    <row r="1860" spans="1:9">
      <c r="A1860">
        <v>2035</v>
      </c>
      <c r="B1860" t="s">
        <v>33</v>
      </c>
      <c r="C1860" t="s">
        <v>16</v>
      </c>
      <c r="D1860" t="str">
        <f>VLOOKUP(C1860,mapping!$B$2:$D$18,3,0)</f>
        <v>-</v>
      </c>
      <c r="E1860" t="s">
        <v>74</v>
      </c>
      <c r="F1860" t="s">
        <v>55</v>
      </c>
      <c r="G1860" t="s">
        <v>77</v>
      </c>
      <c r="H1860">
        <f>SUMIFS(multi_cap_new_annual_comb!F:F,multi_cap_new_annual_comb!A:A,A1860,multi_cap_new_annual_comb!B:B,B1860,multi_cap_new_annual_comb!C:C,C1860,multi_cap_new_annual_comb!E:E,"average",multi_cap_new_annual_comb!F:F,"&gt;0")*SUMIFS(mi_calc!D:D,mi_calc!A:A,VLOOKUP(C1860,mapping!$B$2:$C$18,2,0),mi_calc!B:B,F1860,mi_calc!C:C,"average")/1000</f>
        <v>0</v>
      </c>
      <c r="I1860">
        <f>SUMIFS(multi_cap_new_annual_comb!G:G,multi_cap_new_annual_comb!A:A,A1860,multi_cap_new_annual_comb!B:B,B1860,multi_cap_new_annual_comb!C:C,C1860,multi_cap_new_annual_comb!E:E,"average",multi_cap_new_annual_comb!G:G,"&gt;0")*SUMIFS(mi_calc!D:D,mi_calc!A:A,VLOOKUP(C1860,mapping!$B$2:$C$18,2,0),mi_calc!B:B,F1860,mi_calc!C:C,"average")/1000</f>
        <v>0</v>
      </c>
    </row>
    <row r="1861" spans="1:9">
      <c r="A1861">
        <v>2035</v>
      </c>
      <c r="B1861" t="s">
        <v>33</v>
      </c>
      <c r="C1861" t="s">
        <v>16</v>
      </c>
      <c r="D1861" t="str">
        <f>VLOOKUP(C1861,mapping!$B$2:$D$18,3,0)</f>
        <v>-</v>
      </c>
      <c r="E1861" t="s">
        <v>74</v>
      </c>
      <c r="F1861" t="s">
        <v>47</v>
      </c>
      <c r="G1861" t="s">
        <v>77</v>
      </c>
      <c r="H1861">
        <f>SUMIFS(multi_cap_new_annual_comb!F:F,multi_cap_new_annual_comb!A:A,A1861,multi_cap_new_annual_comb!B:B,B1861,multi_cap_new_annual_comb!C:C,C1861,multi_cap_new_annual_comb!E:E,"average",multi_cap_new_annual_comb!F:F,"&gt;0")*SUMIFS(mi_calc!D:D,mi_calc!A:A,VLOOKUP(C1861,mapping!$B$2:$C$18,2,0),mi_calc!B:B,F1861,mi_calc!C:C,"average")/1000</f>
        <v>0</v>
      </c>
      <c r="I1861">
        <f>SUMIFS(multi_cap_new_annual_comb!G:G,multi_cap_new_annual_comb!A:A,A1861,multi_cap_new_annual_comb!B:B,B1861,multi_cap_new_annual_comb!C:C,C1861,multi_cap_new_annual_comb!E:E,"average",multi_cap_new_annual_comb!G:G,"&gt;0")*SUMIFS(mi_calc!D:D,mi_calc!A:A,VLOOKUP(C1861,mapping!$B$2:$C$18,2,0),mi_calc!B:B,F1861,mi_calc!C:C,"average")/1000</f>
        <v>0</v>
      </c>
    </row>
    <row r="1862" spans="1:9">
      <c r="A1862">
        <v>2035</v>
      </c>
      <c r="B1862" t="s">
        <v>33</v>
      </c>
      <c r="C1862" t="s">
        <v>16</v>
      </c>
      <c r="D1862" t="str">
        <f>VLOOKUP(C1862,mapping!$B$2:$D$18,3,0)</f>
        <v>-</v>
      </c>
      <c r="E1862" t="s">
        <v>74</v>
      </c>
      <c r="F1862" t="s">
        <v>60</v>
      </c>
      <c r="G1862" t="s">
        <v>77</v>
      </c>
      <c r="H1862">
        <f>SUMIFS(multi_cap_new_annual_comb!F:F,multi_cap_new_annual_comb!A:A,A1862,multi_cap_new_annual_comb!B:B,B1862,multi_cap_new_annual_comb!C:C,C1862,multi_cap_new_annual_comb!E:E,"average",multi_cap_new_annual_comb!F:F,"&gt;0")*SUMIFS(mi_calc!D:D,mi_calc!A:A,VLOOKUP(C1862,mapping!$B$2:$C$18,2,0),mi_calc!B:B,F1862,mi_calc!C:C,"average")/1000</f>
        <v>0</v>
      </c>
      <c r="I1862">
        <f>SUMIFS(multi_cap_new_annual_comb!G:G,multi_cap_new_annual_comb!A:A,A1862,multi_cap_new_annual_comb!B:B,B1862,multi_cap_new_annual_comb!C:C,C1862,multi_cap_new_annual_comb!E:E,"average",multi_cap_new_annual_comb!G:G,"&gt;0")*SUMIFS(mi_calc!D:D,mi_calc!A:A,VLOOKUP(C1862,mapping!$B$2:$C$18,2,0),mi_calc!B:B,F1862,mi_calc!C:C,"average")/1000</f>
        <v>0</v>
      </c>
    </row>
    <row r="1863" spans="1:9">
      <c r="A1863">
        <v>2035</v>
      </c>
      <c r="B1863" t="s">
        <v>33</v>
      </c>
      <c r="C1863" t="s">
        <v>16</v>
      </c>
      <c r="D1863" t="str">
        <f>VLOOKUP(C1863,mapping!$B$2:$D$18,3,0)</f>
        <v>-</v>
      </c>
      <c r="E1863" t="s">
        <v>74</v>
      </c>
      <c r="F1863" t="s">
        <v>48</v>
      </c>
      <c r="G1863" t="s">
        <v>77</v>
      </c>
      <c r="H1863">
        <f>SUMIFS(multi_cap_new_annual_comb!F:F,multi_cap_new_annual_comb!A:A,A1863,multi_cap_new_annual_comb!B:B,B1863,multi_cap_new_annual_comb!C:C,C1863,multi_cap_new_annual_comb!E:E,"average",multi_cap_new_annual_comb!F:F,"&gt;0")*SUMIFS(mi_calc!D:D,mi_calc!A:A,VLOOKUP(C1863,mapping!$B$2:$C$18,2,0),mi_calc!B:B,F1863,mi_calc!C:C,"average")/1000</f>
        <v>0</v>
      </c>
      <c r="I1863">
        <f>SUMIFS(multi_cap_new_annual_comb!G:G,multi_cap_new_annual_comb!A:A,A1863,multi_cap_new_annual_comb!B:B,B1863,multi_cap_new_annual_comb!C:C,C1863,multi_cap_new_annual_comb!E:E,"average",multi_cap_new_annual_comb!G:G,"&gt;0")*SUMIFS(mi_calc!D:D,mi_calc!A:A,VLOOKUP(C1863,mapping!$B$2:$C$18,2,0),mi_calc!B:B,F1863,mi_calc!C:C,"average")/1000</f>
        <v>0</v>
      </c>
    </row>
    <row r="1864" spans="1:9">
      <c r="A1864">
        <v>2035</v>
      </c>
      <c r="B1864" t="s">
        <v>33</v>
      </c>
      <c r="C1864" t="s">
        <v>16</v>
      </c>
      <c r="D1864" t="str">
        <f>VLOOKUP(C1864,mapping!$B$2:$D$18,3,0)</f>
        <v>-</v>
      </c>
      <c r="E1864" t="s">
        <v>74</v>
      </c>
      <c r="F1864" t="s">
        <v>62</v>
      </c>
      <c r="G1864" t="s">
        <v>77</v>
      </c>
      <c r="H1864">
        <f>SUMIFS(multi_cap_new_annual_comb!F:F,multi_cap_new_annual_comb!A:A,A1864,multi_cap_new_annual_comb!B:B,B1864,multi_cap_new_annual_comb!C:C,C1864,multi_cap_new_annual_comb!E:E,"average",multi_cap_new_annual_comb!F:F,"&gt;0")*SUMIFS(mi_calc!D:D,mi_calc!A:A,VLOOKUP(C1864,mapping!$B$2:$C$18,2,0),mi_calc!B:B,F1864,mi_calc!C:C,"average")/1000</f>
        <v>0</v>
      </c>
      <c r="I1864">
        <f>SUMIFS(multi_cap_new_annual_comb!G:G,multi_cap_new_annual_comb!A:A,A1864,multi_cap_new_annual_comb!B:B,B1864,multi_cap_new_annual_comb!C:C,C1864,multi_cap_new_annual_comb!E:E,"average",multi_cap_new_annual_comb!G:G,"&gt;0")*SUMIFS(mi_calc!D:D,mi_calc!A:A,VLOOKUP(C1864,mapping!$B$2:$C$18,2,0),mi_calc!B:B,F1864,mi_calc!C:C,"average")/1000</f>
        <v>0</v>
      </c>
    </row>
    <row r="1865" spans="1:9">
      <c r="A1865">
        <v>2035</v>
      </c>
      <c r="B1865" t="s">
        <v>33</v>
      </c>
      <c r="C1865" t="s">
        <v>16</v>
      </c>
      <c r="D1865" t="str">
        <f>VLOOKUP(C1865,mapping!$B$2:$D$18,3,0)</f>
        <v>-</v>
      </c>
      <c r="E1865" t="s">
        <v>74</v>
      </c>
      <c r="F1865" t="s">
        <v>63</v>
      </c>
      <c r="G1865" t="s">
        <v>77</v>
      </c>
      <c r="H1865">
        <f>SUMIFS(multi_cap_new_annual_comb!F:F,multi_cap_new_annual_comb!A:A,A1865,multi_cap_new_annual_comb!B:B,B1865,multi_cap_new_annual_comb!C:C,C1865,multi_cap_new_annual_comb!E:E,"average",multi_cap_new_annual_comb!F:F,"&gt;0")*SUMIFS(mi_calc!D:D,mi_calc!A:A,VLOOKUP(C1865,mapping!$B$2:$C$18,2,0),mi_calc!B:B,F1865,mi_calc!C:C,"average")/1000</f>
        <v>0</v>
      </c>
      <c r="I1865">
        <f>SUMIFS(multi_cap_new_annual_comb!G:G,multi_cap_new_annual_comb!A:A,A1865,multi_cap_new_annual_comb!B:B,B1865,multi_cap_new_annual_comb!C:C,C1865,multi_cap_new_annual_comb!E:E,"average",multi_cap_new_annual_comb!G:G,"&gt;0")*SUMIFS(mi_calc!D:D,mi_calc!A:A,VLOOKUP(C1865,mapping!$B$2:$C$18,2,0),mi_calc!B:B,F1865,mi_calc!C:C,"average")/1000</f>
        <v>0</v>
      </c>
    </row>
    <row r="1866" spans="1:9">
      <c r="A1866">
        <v>2035</v>
      </c>
      <c r="B1866" t="s">
        <v>33</v>
      </c>
      <c r="C1866" t="s">
        <v>16</v>
      </c>
      <c r="D1866" t="str">
        <f>VLOOKUP(C1866,mapping!$B$2:$D$18,3,0)</f>
        <v>-</v>
      </c>
      <c r="E1866" t="s">
        <v>74</v>
      </c>
      <c r="F1866" t="s">
        <v>45</v>
      </c>
      <c r="G1866" t="s">
        <v>77</v>
      </c>
      <c r="H1866">
        <f>SUMIFS(multi_cap_new_annual_comb!F:F,multi_cap_new_annual_comb!A:A,A1866,multi_cap_new_annual_comb!B:B,B1866,multi_cap_new_annual_comb!C:C,C1866,multi_cap_new_annual_comb!E:E,"average",multi_cap_new_annual_comb!F:F,"&gt;0")*SUMIFS(mi_calc!D:D,mi_calc!A:A,VLOOKUP(C1866,mapping!$B$2:$C$18,2,0),mi_calc!B:B,F1866,mi_calc!C:C,"average")/1000</f>
        <v>0</v>
      </c>
      <c r="I1866">
        <f>SUMIFS(multi_cap_new_annual_comb!G:G,multi_cap_new_annual_comb!A:A,A1866,multi_cap_new_annual_comb!B:B,B1866,multi_cap_new_annual_comb!C:C,C1866,multi_cap_new_annual_comb!E:E,"average",multi_cap_new_annual_comb!G:G,"&gt;0")*SUMIFS(mi_calc!D:D,mi_calc!A:A,VLOOKUP(C1866,mapping!$B$2:$C$18,2,0),mi_calc!B:B,F1866,mi_calc!C:C,"average")/1000</f>
        <v>0</v>
      </c>
    </row>
    <row r="1867" spans="1:9">
      <c r="A1867">
        <v>2035</v>
      </c>
      <c r="B1867" t="s">
        <v>33</v>
      </c>
      <c r="C1867" t="s">
        <v>16</v>
      </c>
      <c r="D1867" t="str">
        <f>VLOOKUP(C1867,mapping!$B$2:$D$18,3,0)</f>
        <v>-</v>
      </c>
      <c r="E1867" t="s">
        <v>74</v>
      </c>
      <c r="F1867" t="s">
        <v>58</v>
      </c>
      <c r="G1867" t="s">
        <v>77</v>
      </c>
      <c r="H1867">
        <f>SUMIFS(multi_cap_new_annual_comb!F:F,multi_cap_new_annual_comb!A:A,A1867,multi_cap_new_annual_comb!B:B,B1867,multi_cap_new_annual_comb!C:C,C1867,multi_cap_new_annual_comb!E:E,"average",multi_cap_new_annual_comb!F:F,"&gt;0")*SUMIFS(mi_calc!D:D,mi_calc!A:A,VLOOKUP(C1867,mapping!$B$2:$C$18,2,0),mi_calc!B:B,F1867,mi_calc!C:C,"average")/1000</f>
        <v>0</v>
      </c>
      <c r="I1867">
        <f>SUMIFS(multi_cap_new_annual_comb!G:G,multi_cap_new_annual_comb!A:A,A1867,multi_cap_new_annual_comb!B:B,B1867,multi_cap_new_annual_comb!C:C,C1867,multi_cap_new_annual_comb!E:E,"average",multi_cap_new_annual_comb!G:G,"&gt;0")*SUMIFS(mi_calc!D:D,mi_calc!A:A,VLOOKUP(C1867,mapping!$B$2:$C$18,2,0),mi_calc!B:B,F1867,mi_calc!C:C,"average")/1000</f>
        <v>0</v>
      </c>
    </row>
    <row r="1868" spans="1:9">
      <c r="A1868">
        <v>2035</v>
      </c>
      <c r="B1868" t="s">
        <v>33</v>
      </c>
      <c r="C1868" t="s">
        <v>16</v>
      </c>
      <c r="D1868" t="str">
        <f>VLOOKUP(C1868,mapping!$B$2:$D$18,3,0)</f>
        <v>-</v>
      </c>
      <c r="E1868" t="s">
        <v>74</v>
      </c>
      <c r="F1868" t="s">
        <v>53</v>
      </c>
      <c r="G1868" t="s">
        <v>77</v>
      </c>
      <c r="H1868">
        <f>SUMIFS(multi_cap_new_annual_comb!F:F,multi_cap_new_annual_comb!A:A,A1868,multi_cap_new_annual_comb!B:B,B1868,multi_cap_new_annual_comb!C:C,C1868,multi_cap_new_annual_comb!E:E,"average",multi_cap_new_annual_comb!F:F,"&gt;0")*SUMIFS(mi_calc!D:D,mi_calc!A:A,VLOOKUP(C1868,mapping!$B$2:$C$18,2,0),mi_calc!B:B,F1868,mi_calc!C:C,"average")/1000</f>
        <v>0</v>
      </c>
      <c r="I1868">
        <f>SUMIFS(multi_cap_new_annual_comb!G:G,multi_cap_new_annual_comb!A:A,A1868,multi_cap_new_annual_comb!B:B,B1868,multi_cap_new_annual_comb!C:C,C1868,multi_cap_new_annual_comb!E:E,"average",multi_cap_new_annual_comb!G:G,"&gt;0")*SUMIFS(mi_calc!D:D,mi_calc!A:A,VLOOKUP(C1868,mapping!$B$2:$C$18,2,0),mi_calc!B:B,F1868,mi_calc!C:C,"average")/1000</f>
        <v>0</v>
      </c>
    </row>
    <row r="1869" spans="1:9">
      <c r="A1869">
        <v>2035</v>
      </c>
      <c r="B1869" t="s">
        <v>33</v>
      </c>
      <c r="C1869" t="s">
        <v>16</v>
      </c>
      <c r="D1869" t="str">
        <f>VLOOKUP(C1869,mapping!$B$2:$D$18,3,0)</f>
        <v>-</v>
      </c>
      <c r="E1869" t="s">
        <v>74</v>
      </c>
      <c r="F1869" t="s">
        <v>64</v>
      </c>
      <c r="G1869" t="s">
        <v>77</v>
      </c>
      <c r="H1869">
        <f>SUMIFS(multi_cap_new_annual_comb!F:F,multi_cap_new_annual_comb!A:A,A1869,multi_cap_new_annual_comb!B:B,B1869,multi_cap_new_annual_comb!C:C,C1869,multi_cap_new_annual_comb!E:E,"average",multi_cap_new_annual_comb!F:F,"&gt;0")*SUMIFS(mi_calc!D:D,mi_calc!A:A,VLOOKUP(C1869,mapping!$B$2:$C$18,2,0),mi_calc!B:B,F1869,mi_calc!C:C,"average")/1000</f>
        <v>0</v>
      </c>
      <c r="I1869">
        <f>SUMIFS(multi_cap_new_annual_comb!G:G,multi_cap_new_annual_comb!A:A,A1869,multi_cap_new_annual_comb!B:B,B1869,multi_cap_new_annual_comb!C:C,C1869,multi_cap_new_annual_comb!E:E,"average",multi_cap_new_annual_comb!G:G,"&gt;0")*SUMIFS(mi_calc!D:D,mi_calc!A:A,VLOOKUP(C1869,mapping!$B$2:$C$18,2,0),mi_calc!B:B,F1869,mi_calc!C:C,"average")/1000</f>
        <v>0</v>
      </c>
    </row>
    <row r="1870" spans="1:9">
      <c r="A1870">
        <v>2035</v>
      </c>
      <c r="B1870" t="s">
        <v>33</v>
      </c>
      <c r="C1870" t="s">
        <v>16</v>
      </c>
      <c r="D1870" t="str">
        <f>VLOOKUP(C1870,mapping!$B$2:$D$18,3,0)</f>
        <v>-</v>
      </c>
      <c r="E1870" t="s">
        <v>74</v>
      </c>
      <c r="F1870" t="s">
        <v>49</v>
      </c>
      <c r="G1870" t="s">
        <v>77</v>
      </c>
      <c r="H1870">
        <f>SUMIFS(multi_cap_new_annual_comb!F:F,multi_cap_new_annual_comb!A:A,A1870,multi_cap_new_annual_comb!B:B,B1870,multi_cap_new_annual_comb!C:C,C1870,multi_cap_new_annual_comb!E:E,"average",multi_cap_new_annual_comb!F:F,"&gt;0")*SUMIFS(mi_calc!D:D,mi_calc!A:A,VLOOKUP(C1870,mapping!$B$2:$C$18,2,0),mi_calc!B:B,F1870,mi_calc!C:C,"average")/1000</f>
        <v>0</v>
      </c>
      <c r="I1870">
        <f>SUMIFS(multi_cap_new_annual_comb!G:G,multi_cap_new_annual_comb!A:A,A1870,multi_cap_new_annual_comb!B:B,B1870,multi_cap_new_annual_comb!C:C,C1870,multi_cap_new_annual_comb!E:E,"average",multi_cap_new_annual_comb!G:G,"&gt;0")*SUMIFS(mi_calc!D:D,mi_calc!A:A,VLOOKUP(C1870,mapping!$B$2:$C$18,2,0),mi_calc!B:B,F1870,mi_calc!C:C,"average")/1000</f>
        <v>0</v>
      </c>
    </row>
    <row r="1871" spans="1:9">
      <c r="A1871">
        <v>2035</v>
      </c>
      <c r="B1871" t="s">
        <v>33</v>
      </c>
      <c r="C1871" t="s">
        <v>16</v>
      </c>
      <c r="D1871" t="str">
        <f>VLOOKUP(C1871,mapping!$B$2:$D$18,3,0)</f>
        <v>-</v>
      </c>
      <c r="E1871" t="s">
        <v>74</v>
      </c>
      <c r="F1871" t="s">
        <v>65</v>
      </c>
      <c r="G1871" t="s">
        <v>77</v>
      </c>
      <c r="H1871">
        <f>SUMIFS(multi_cap_new_annual_comb!F:F,multi_cap_new_annual_comb!A:A,A1871,multi_cap_new_annual_comb!B:B,B1871,multi_cap_new_annual_comb!C:C,C1871,multi_cap_new_annual_comb!E:E,"average",multi_cap_new_annual_comb!F:F,"&gt;0")*SUMIFS(mi_calc!D:D,mi_calc!A:A,VLOOKUP(C1871,mapping!$B$2:$C$18,2,0),mi_calc!B:B,F1871,mi_calc!C:C,"average")/1000</f>
        <v>0</v>
      </c>
      <c r="I1871">
        <f>SUMIFS(multi_cap_new_annual_comb!G:G,multi_cap_new_annual_comb!A:A,A1871,multi_cap_new_annual_comb!B:B,B1871,multi_cap_new_annual_comb!C:C,C1871,multi_cap_new_annual_comb!E:E,"average",multi_cap_new_annual_comb!G:G,"&gt;0")*SUMIFS(mi_calc!D:D,mi_calc!A:A,VLOOKUP(C1871,mapping!$B$2:$C$18,2,0),mi_calc!B:B,F1871,mi_calc!C:C,"average")/1000</f>
        <v>0</v>
      </c>
    </row>
    <row r="1872" spans="1:9">
      <c r="A1872">
        <v>2035</v>
      </c>
      <c r="B1872" t="s">
        <v>33</v>
      </c>
      <c r="C1872" t="s">
        <v>16</v>
      </c>
      <c r="D1872" t="str">
        <f>VLOOKUP(C1872,mapping!$B$2:$D$18,3,0)</f>
        <v>-</v>
      </c>
      <c r="E1872" t="s">
        <v>74</v>
      </c>
      <c r="F1872" t="s">
        <v>68</v>
      </c>
      <c r="G1872" t="s">
        <v>77</v>
      </c>
      <c r="H1872">
        <f>SUMIFS(multi_cap_new_annual_comb!F:F,multi_cap_new_annual_comb!A:A,A1872,multi_cap_new_annual_comb!B:B,B1872,multi_cap_new_annual_comb!C:C,C1872,multi_cap_new_annual_comb!E:E,"average",multi_cap_new_annual_comb!F:F,"&gt;0")*SUMIFS(mi_calc!D:D,mi_calc!A:A,VLOOKUP(C1872,mapping!$B$2:$C$18,2,0),mi_calc!B:B,F1872,mi_calc!C:C,"average")/1000</f>
        <v>0</v>
      </c>
      <c r="I1872">
        <f>SUMIFS(multi_cap_new_annual_comb!G:G,multi_cap_new_annual_comb!A:A,A1872,multi_cap_new_annual_comb!B:B,B1872,multi_cap_new_annual_comb!C:C,C1872,multi_cap_new_annual_comb!E:E,"average",multi_cap_new_annual_comb!G:G,"&gt;0")*SUMIFS(mi_calc!D:D,mi_calc!A:A,VLOOKUP(C1872,mapping!$B$2:$C$18,2,0),mi_calc!B:B,F1872,mi_calc!C:C,"average")/1000</f>
        <v>0</v>
      </c>
    </row>
    <row r="1873" spans="1:9">
      <c r="A1873">
        <v>2035</v>
      </c>
      <c r="B1873" t="s">
        <v>33</v>
      </c>
      <c r="C1873" t="s">
        <v>16</v>
      </c>
      <c r="D1873" t="str">
        <f>VLOOKUP(C1873,mapping!$B$2:$D$18,3,0)</f>
        <v>-</v>
      </c>
      <c r="E1873" t="s">
        <v>74</v>
      </c>
      <c r="F1873" t="s">
        <v>57</v>
      </c>
      <c r="G1873" t="s">
        <v>77</v>
      </c>
      <c r="H1873">
        <f>SUMIFS(multi_cap_new_annual_comb!F:F,multi_cap_new_annual_comb!A:A,A1873,multi_cap_new_annual_comb!B:B,B1873,multi_cap_new_annual_comb!C:C,C1873,multi_cap_new_annual_comb!E:E,"average",multi_cap_new_annual_comb!F:F,"&gt;0")*SUMIFS(mi_calc!D:D,mi_calc!A:A,VLOOKUP(C1873,mapping!$B$2:$C$18,2,0),mi_calc!B:B,F1873,mi_calc!C:C,"average")/1000</f>
        <v>0</v>
      </c>
      <c r="I1873">
        <f>SUMIFS(multi_cap_new_annual_comb!G:G,multi_cap_new_annual_comb!A:A,A1873,multi_cap_new_annual_comb!B:B,B1873,multi_cap_new_annual_comb!C:C,C1873,multi_cap_new_annual_comb!E:E,"average",multi_cap_new_annual_comb!G:G,"&gt;0")*SUMIFS(mi_calc!D:D,mi_calc!A:A,VLOOKUP(C1873,mapping!$B$2:$C$18,2,0),mi_calc!B:B,F1873,mi_calc!C:C,"average")/1000</f>
        <v>0</v>
      </c>
    </row>
    <row r="1874" spans="1:9">
      <c r="A1874">
        <v>2025</v>
      </c>
      <c r="B1874" t="s">
        <v>21</v>
      </c>
      <c r="C1874" t="s">
        <v>13</v>
      </c>
      <c r="D1874" t="str">
        <f>VLOOKUP(C1874,mapping!$B$2:$D$18,3,0)</f>
        <v>utility-scale solar pv</v>
      </c>
      <c r="E1874" t="s">
        <v>74</v>
      </c>
      <c r="F1874" t="s">
        <v>51</v>
      </c>
      <c r="G1874" t="s">
        <v>77</v>
      </c>
      <c r="H1874">
        <f>SUMIFS(multi_cap_new_annual_comb!F:F,multi_cap_new_annual_comb!A:A,A1874,multi_cap_new_annual_comb!B:B,B1874,multi_cap_new_annual_comb!C:C,C1874,multi_cap_new_annual_comb!E:E,"average",multi_cap_new_annual_comb!F:F,"&gt;0")*SUMIFS(mi_calc!D:D,mi_calc!A:A,VLOOKUP(C1874,mapping!$B$2:$C$18,2,0),mi_calc!B:B,F1874,mi_calc!C:C,"average")/1000</f>
        <v>0</v>
      </c>
      <c r="I1874">
        <f>SUMIFS(multi_cap_new_annual_comb!G:G,multi_cap_new_annual_comb!A:A,A1874,multi_cap_new_annual_comb!B:B,B1874,multi_cap_new_annual_comb!C:C,C1874,multi_cap_new_annual_comb!E:E,"average",multi_cap_new_annual_comb!G:G,"&gt;0")*SUMIFS(mi_calc!D:D,mi_calc!A:A,VLOOKUP(C1874,mapping!$B$2:$C$18,2,0),mi_calc!B:B,F1874,mi_calc!C:C,"average")/1000</f>
        <v>23.472662297288501</v>
      </c>
    </row>
    <row r="1875" spans="1:9">
      <c r="A1875">
        <v>2025</v>
      </c>
      <c r="B1875" t="s">
        <v>21</v>
      </c>
      <c r="C1875" t="s">
        <v>13</v>
      </c>
      <c r="D1875" t="str">
        <f>VLOOKUP(C1875,mapping!$B$2:$D$18,3,0)</f>
        <v>utility-scale solar pv</v>
      </c>
      <c r="E1875" t="s">
        <v>74</v>
      </c>
      <c r="F1875" t="s">
        <v>66</v>
      </c>
      <c r="G1875" t="s">
        <v>77</v>
      </c>
      <c r="H1875">
        <f>SUMIFS(multi_cap_new_annual_comb!F:F,multi_cap_new_annual_comb!A:A,A1875,multi_cap_new_annual_comb!B:B,B1875,multi_cap_new_annual_comb!C:C,C1875,multi_cap_new_annual_comb!E:E,"average",multi_cap_new_annual_comb!F:F,"&gt;0")*SUMIFS(mi_calc!D:D,mi_calc!A:A,VLOOKUP(C1875,mapping!$B$2:$C$18,2,0),mi_calc!B:B,F1875,mi_calc!C:C,"average")/1000</f>
        <v>0</v>
      </c>
      <c r="I1875">
        <f>SUMIFS(multi_cap_new_annual_comb!G:G,multi_cap_new_annual_comb!A:A,A1875,multi_cap_new_annual_comb!B:B,B1875,multi_cap_new_annual_comb!C:C,C1875,multi_cap_new_annual_comb!E:E,"average",multi_cap_new_annual_comb!G:G,"&gt;0")*SUMIFS(mi_calc!D:D,mi_calc!A:A,VLOOKUP(C1875,mapping!$B$2:$C$18,2,0),mi_calc!B:B,F1875,mi_calc!C:C,"average")/1000</f>
        <v>0</v>
      </c>
    </row>
    <row r="1876" spans="1:9">
      <c r="A1876">
        <v>2025</v>
      </c>
      <c r="B1876" t="s">
        <v>21</v>
      </c>
      <c r="C1876" t="s">
        <v>13</v>
      </c>
      <c r="D1876" t="str">
        <f>VLOOKUP(C1876,mapping!$B$2:$D$18,3,0)</f>
        <v>utility-scale solar pv</v>
      </c>
      <c r="E1876" t="s">
        <v>74</v>
      </c>
      <c r="F1876" t="s">
        <v>54</v>
      </c>
      <c r="G1876" t="s">
        <v>77</v>
      </c>
      <c r="H1876">
        <f>SUMIFS(multi_cap_new_annual_comb!F:F,multi_cap_new_annual_comb!A:A,A1876,multi_cap_new_annual_comb!B:B,B1876,multi_cap_new_annual_comb!C:C,C1876,multi_cap_new_annual_comb!E:E,"average",multi_cap_new_annual_comb!F:F,"&gt;0")*SUMIFS(mi_calc!D:D,mi_calc!A:A,VLOOKUP(C1876,mapping!$B$2:$C$18,2,0),mi_calc!B:B,F1876,mi_calc!C:C,"average")/1000</f>
        <v>0</v>
      </c>
      <c r="I1876">
        <f>SUMIFS(multi_cap_new_annual_comb!G:G,multi_cap_new_annual_comb!A:A,A1876,multi_cap_new_annual_comb!B:B,B1876,multi_cap_new_annual_comb!C:C,C1876,multi_cap_new_annual_comb!E:E,"average",multi_cap_new_annual_comb!G:G,"&gt;0")*SUMIFS(mi_calc!D:D,mi_calc!A:A,VLOOKUP(C1876,mapping!$B$2:$C$18,2,0),mi_calc!B:B,F1876,mi_calc!C:C,"average")/1000</f>
        <v>8.2723645894819295</v>
      </c>
    </row>
    <row r="1877" spans="1:9">
      <c r="A1877">
        <v>2025</v>
      </c>
      <c r="B1877" t="s">
        <v>21</v>
      </c>
      <c r="C1877" t="s">
        <v>13</v>
      </c>
      <c r="D1877" t="str">
        <f>VLOOKUP(C1877,mapping!$B$2:$D$18,3,0)</f>
        <v>utility-scale solar pv</v>
      </c>
      <c r="E1877" t="s">
        <v>74</v>
      </c>
      <c r="F1877" t="s">
        <v>46</v>
      </c>
      <c r="G1877" t="s">
        <v>77</v>
      </c>
      <c r="H1877">
        <f>SUMIFS(multi_cap_new_annual_comb!F:F,multi_cap_new_annual_comb!A:A,A1877,multi_cap_new_annual_comb!B:B,B1877,multi_cap_new_annual_comb!C:C,C1877,multi_cap_new_annual_comb!E:E,"average",multi_cap_new_annual_comb!F:F,"&gt;0")*SUMIFS(mi_calc!D:D,mi_calc!A:A,VLOOKUP(C1877,mapping!$B$2:$C$18,2,0),mi_calc!B:B,F1877,mi_calc!C:C,"average")/1000</f>
        <v>0</v>
      </c>
      <c r="I1877">
        <f>SUMIFS(multi_cap_new_annual_comb!G:G,multi_cap_new_annual_comb!A:A,A1877,multi_cap_new_annual_comb!B:B,B1877,multi_cap_new_annual_comb!C:C,C1877,multi_cap_new_annual_comb!E:E,"average",multi_cap_new_annual_comb!G:G,"&gt;0")*SUMIFS(mi_calc!D:D,mi_calc!A:A,VLOOKUP(C1877,mapping!$B$2:$C$18,2,0),mi_calc!B:B,F1877,mi_calc!C:C,"average")/1000</f>
        <v>0</v>
      </c>
    </row>
    <row r="1878" spans="1:9">
      <c r="A1878">
        <v>2025</v>
      </c>
      <c r="B1878" t="s">
        <v>21</v>
      </c>
      <c r="C1878" t="s">
        <v>13</v>
      </c>
      <c r="D1878" t="str">
        <f>VLOOKUP(C1878,mapping!$B$2:$D$18,3,0)</f>
        <v>utility-scale solar pv</v>
      </c>
      <c r="E1878" t="s">
        <v>74</v>
      </c>
      <c r="F1878" t="s">
        <v>50</v>
      </c>
      <c r="G1878" t="s">
        <v>77</v>
      </c>
      <c r="H1878">
        <f>SUMIFS(multi_cap_new_annual_comb!F:F,multi_cap_new_annual_comb!A:A,A1878,multi_cap_new_annual_comb!B:B,B1878,multi_cap_new_annual_comb!C:C,C1878,multi_cap_new_annual_comb!E:E,"average",multi_cap_new_annual_comb!F:F,"&gt;0")*SUMIFS(mi_calc!D:D,mi_calc!A:A,VLOOKUP(C1878,mapping!$B$2:$C$18,2,0),mi_calc!B:B,F1878,mi_calc!C:C,"average")/1000</f>
        <v>0</v>
      </c>
      <c r="I1878">
        <f>SUMIFS(multi_cap_new_annual_comb!G:G,multi_cap_new_annual_comb!A:A,A1878,multi_cap_new_annual_comb!B:B,B1878,multi_cap_new_annual_comb!C:C,C1878,multi_cap_new_annual_comb!E:E,"average",multi_cap_new_annual_comb!G:G,"&gt;0")*SUMIFS(mi_calc!D:D,mi_calc!A:A,VLOOKUP(C1878,mapping!$B$2:$C$18,2,0),mi_calc!B:B,F1878,mi_calc!C:C,"average")/1000</f>
        <v>2.806618732434266</v>
      </c>
    </row>
    <row r="1879" spans="1:9">
      <c r="A1879">
        <v>2025</v>
      </c>
      <c r="B1879" t="s">
        <v>21</v>
      </c>
      <c r="C1879" t="s">
        <v>13</v>
      </c>
      <c r="D1879" t="str">
        <f>VLOOKUP(C1879,mapping!$B$2:$D$18,3,0)</f>
        <v>utility-scale solar pv</v>
      </c>
      <c r="E1879" t="s">
        <v>74</v>
      </c>
      <c r="F1879" t="s">
        <v>61</v>
      </c>
      <c r="G1879" t="s">
        <v>77</v>
      </c>
      <c r="H1879">
        <f>SUMIFS(multi_cap_new_annual_comb!F:F,multi_cap_new_annual_comb!A:A,A1879,multi_cap_new_annual_comb!B:B,B1879,multi_cap_new_annual_comb!C:C,C1879,multi_cap_new_annual_comb!E:E,"average",multi_cap_new_annual_comb!F:F,"&gt;0")*SUMIFS(mi_calc!D:D,mi_calc!A:A,VLOOKUP(C1879,mapping!$B$2:$C$18,2,0),mi_calc!B:B,F1879,mi_calc!C:C,"average")/1000</f>
        <v>0</v>
      </c>
      <c r="I1879">
        <f>SUMIFS(multi_cap_new_annual_comb!G:G,multi_cap_new_annual_comb!A:A,A1879,multi_cap_new_annual_comb!B:B,B1879,multi_cap_new_annual_comb!C:C,C1879,multi_cap_new_annual_comb!E:E,"average",multi_cap_new_annual_comb!G:G,"&gt;0")*SUMIFS(mi_calc!D:D,mi_calc!A:A,VLOOKUP(C1879,mapping!$B$2:$C$18,2,0),mi_calc!B:B,F1879,mi_calc!C:C,"average")/1000</f>
        <v>0</v>
      </c>
    </row>
    <row r="1880" spans="1:9">
      <c r="A1880">
        <v>2025</v>
      </c>
      <c r="B1880" t="s">
        <v>21</v>
      </c>
      <c r="C1880" t="s">
        <v>13</v>
      </c>
      <c r="D1880" t="str">
        <f>VLOOKUP(C1880,mapping!$B$2:$D$18,3,0)</f>
        <v>utility-scale solar pv</v>
      </c>
      <c r="E1880" t="s">
        <v>74</v>
      </c>
      <c r="F1880" t="s">
        <v>67</v>
      </c>
      <c r="G1880" t="s">
        <v>77</v>
      </c>
      <c r="H1880">
        <f>SUMIFS(multi_cap_new_annual_comb!F:F,multi_cap_new_annual_comb!A:A,A1880,multi_cap_new_annual_comb!B:B,B1880,multi_cap_new_annual_comb!C:C,C1880,multi_cap_new_annual_comb!E:E,"average",multi_cap_new_annual_comb!F:F,"&gt;0")*SUMIFS(mi_calc!D:D,mi_calc!A:A,VLOOKUP(C1880,mapping!$B$2:$C$18,2,0),mi_calc!B:B,F1880,mi_calc!C:C,"average")/1000</f>
        <v>0</v>
      </c>
      <c r="I1880">
        <f>SUMIFS(multi_cap_new_annual_comb!G:G,multi_cap_new_annual_comb!A:A,A1880,multi_cap_new_annual_comb!B:B,B1880,multi_cap_new_annual_comb!C:C,C1880,multi_cap_new_annual_comb!E:E,"average",multi_cap_new_annual_comb!G:G,"&gt;0")*SUMIFS(mi_calc!D:D,mi_calc!A:A,VLOOKUP(C1880,mapping!$B$2:$C$18,2,0),mi_calc!B:B,F1880,mi_calc!C:C,"average")/1000</f>
        <v>0</v>
      </c>
    </row>
    <row r="1881" spans="1:9">
      <c r="A1881">
        <v>2025</v>
      </c>
      <c r="B1881" t="s">
        <v>21</v>
      </c>
      <c r="C1881" t="s">
        <v>13</v>
      </c>
      <c r="D1881" t="str">
        <f>VLOOKUP(C1881,mapping!$B$2:$D$18,3,0)</f>
        <v>utility-scale solar pv</v>
      </c>
      <c r="E1881" t="s">
        <v>74</v>
      </c>
      <c r="F1881" t="s">
        <v>52</v>
      </c>
      <c r="G1881" t="s">
        <v>77</v>
      </c>
      <c r="H1881">
        <f>SUMIFS(multi_cap_new_annual_comb!F:F,multi_cap_new_annual_comb!A:A,A1881,multi_cap_new_annual_comb!B:B,B1881,multi_cap_new_annual_comb!C:C,C1881,multi_cap_new_annual_comb!E:E,"average",multi_cap_new_annual_comb!F:F,"&gt;0")*SUMIFS(mi_calc!D:D,mi_calc!A:A,VLOOKUP(C1881,mapping!$B$2:$C$18,2,0),mi_calc!B:B,F1881,mi_calc!C:C,"average")/1000</f>
        <v>0</v>
      </c>
      <c r="I1881">
        <f>SUMIFS(multi_cap_new_annual_comb!G:G,multi_cap_new_annual_comb!A:A,A1881,multi_cap_new_annual_comb!B:B,B1881,multi_cap_new_annual_comb!C:C,C1881,multi_cap_new_annual_comb!E:E,"average",multi_cap_new_annual_comb!G:G,"&gt;0")*SUMIFS(mi_calc!D:D,mi_calc!A:A,VLOOKUP(C1881,mapping!$B$2:$C$18,2,0),mi_calc!B:B,F1881,mi_calc!C:C,"average")/1000</f>
        <v>68.031256449590728</v>
      </c>
    </row>
    <row r="1882" spans="1:9">
      <c r="A1882">
        <v>2025</v>
      </c>
      <c r="B1882" t="s">
        <v>21</v>
      </c>
      <c r="C1882" t="s">
        <v>13</v>
      </c>
      <c r="D1882" t="str">
        <f>VLOOKUP(C1882,mapping!$B$2:$D$18,3,0)</f>
        <v>utility-scale solar pv</v>
      </c>
      <c r="E1882" t="s">
        <v>74</v>
      </c>
      <c r="F1882" t="s">
        <v>56</v>
      </c>
      <c r="G1882" t="s">
        <v>77</v>
      </c>
      <c r="H1882">
        <f>SUMIFS(multi_cap_new_annual_comb!F:F,multi_cap_new_annual_comb!A:A,A1882,multi_cap_new_annual_comb!B:B,B1882,multi_cap_new_annual_comb!C:C,C1882,multi_cap_new_annual_comb!E:E,"average",multi_cap_new_annual_comb!F:F,"&gt;0")*SUMIFS(mi_calc!D:D,mi_calc!A:A,VLOOKUP(C1882,mapping!$B$2:$C$18,2,0),mi_calc!B:B,F1882,mi_calc!C:C,"average")/1000</f>
        <v>0</v>
      </c>
      <c r="I1882">
        <f>SUMIFS(multi_cap_new_annual_comb!G:G,multi_cap_new_annual_comb!A:A,A1882,multi_cap_new_annual_comb!B:B,B1882,multi_cap_new_annual_comb!C:C,C1882,multi_cap_new_annual_comb!E:E,"average",multi_cap_new_annual_comb!G:G,"&gt;0")*SUMIFS(mi_calc!D:D,mi_calc!A:A,VLOOKUP(C1882,mapping!$B$2:$C$18,2,0),mi_calc!B:B,F1882,mi_calc!C:C,"average")/1000</f>
        <v>8.3178141926860225E-2</v>
      </c>
    </row>
    <row r="1883" spans="1:9">
      <c r="A1883">
        <v>2025</v>
      </c>
      <c r="B1883" t="s">
        <v>21</v>
      </c>
      <c r="C1883" t="s">
        <v>13</v>
      </c>
      <c r="D1883" t="str">
        <f>VLOOKUP(C1883,mapping!$B$2:$D$18,3,0)</f>
        <v>utility-scale solar pv</v>
      </c>
      <c r="E1883" t="s">
        <v>74</v>
      </c>
      <c r="F1883" t="s">
        <v>59</v>
      </c>
      <c r="G1883" t="s">
        <v>77</v>
      </c>
      <c r="H1883">
        <f>SUMIFS(multi_cap_new_annual_comb!F:F,multi_cap_new_annual_comb!A:A,A1883,multi_cap_new_annual_comb!B:B,B1883,multi_cap_new_annual_comb!C:C,C1883,multi_cap_new_annual_comb!E:E,"average",multi_cap_new_annual_comb!F:F,"&gt;0")*SUMIFS(mi_calc!D:D,mi_calc!A:A,VLOOKUP(C1883,mapping!$B$2:$C$18,2,0),mi_calc!B:B,F1883,mi_calc!C:C,"average")/1000</f>
        <v>0</v>
      </c>
      <c r="I1883">
        <f>SUMIFS(multi_cap_new_annual_comb!G:G,multi_cap_new_annual_comb!A:A,A1883,multi_cap_new_annual_comb!B:B,B1883,multi_cap_new_annual_comb!C:C,C1883,multi_cap_new_annual_comb!E:E,"average",multi_cap_new_annual_comb!G:G,"&gt;0")*SUMIFS(mi_calc!D:D,mi_calc!A:A,VLOOKUP(C1883,mapping!$B$2:$C$18,2,0),mi_calc!B:B,F1883,mi_calc!C:C,"average")/1000</f>
        <v>5.7438278065014801E-2</v>
      </c>
    </row>
    <row r="1884" spans="1:9">
      <c r="A1884">
        <v>2025</v>
      </c>
      <c r="B1884" t="s">
        <v>21</v>
      </c>
      <c r="C1884" t="s">
        <v>13</v>
      </c>
      <c r="D1884" t="str">
        <f>VLOOKUP(C1884,mapping!$B$2:$D$18,3,0)</f>
        <v>utility-scale solar pv</v>
      </c>
      <c r="E1884" t="s">
        <v>74</v>
      </c>
      <c r="F1884" t="s">
        <v>55</v>
      </c>
      <c r="G1884" t="s">
        <v>77</v>
      </c>
      <c r="H1884">
        <f>SUMIFS(multi_cap_new_annual_comb!F:F,multi_cap_new_annual_comb!A:A,A1884,multi_cap_new_annual_comb!B:B,B1884,multi_cap_new_annual_comb!C:C,C1884,multi_cap_new_annual_comb!E:E,"average",multi_cap_new_annual_comb!F:F,"&gt;0")*SUMIFS(mi_calc!D:D,mi_calc!A:A,VLOOKUP(C1884,mapping!$B$2:$C$18,2,0),mi_calc!B:B,F1884,mi_calc!C:C,"average")/1000</f>
        <v>0</v>
      </c>
      <c r="I1884">
        <f>SUMIFS(multi_cap_new_annual_comb!G:G,multi_cap_new_annual_comb!A:A,A1884,multi_cap_new_annual_comb!B:B,B1884,multi_cap_new_annual_comb!C:C,C1884,multi_cap_new_annual_comb!E:E,"average",multi_cap_new_annual_comb!G:G,"&gt;0")*SUMIFS(mi_calc!D:D,mi_calc!A:A,VLOOKUP(C1884,mapping!$B$2:$C$18,2,0),mi_calc!B:B,F1884,mi_calc!C:C,"average")/1000</f>
        <v>0</v>
      </c>
    </row>
    <row r="1885" spans="1:9">
      <c r="A1885">
        <v>2025</v>
      </c>
      <c r="B1885" t="s">
        <v>21</v>
      </c>
      <c r="C1885" t="s">
        <v>13</v>
      </c>
      <c r="D1885" t="str">
        <f>VLOOKUP(C1885,mapping!$B$2:$D$18,3,0)</f>
        <v>utility-scale solar pv</v>
      </c>
      <c r="E1885" t="s">
        <v>74</v>
      </c>
      <c r="F1885" t="s">
        <v>47</v>
      </c>
      <c r="G1885" t="s">
        <v>77</v>
      </c>
      <c r="H1885">
        <f>SUMIFS(multi_cap_new_annual_comb!F:F,multi_cap_new_annual_comb!A:A,A1885,multi_cap_new_annual_comb!B:B,B1885,multi_cap_new_annual_comb!C:C,C1885,multi_cap_new_annual_comb!E:E,"average",multi_cap_new_annual_comb!F:F,"&gt;0")*SUMIFS(mi_calc!D:D,mi_calc!A:A,VLOOKUP(C1885,mapping!$B$2:$C$18,2,0),mi_calc!B:B,F1885,mi_calc!C:C,"average")/1000</f>
        <v>0</v>
      </c>
      <c r="I1885">
        <f>SUMIFS(multi_cap_new_annual_comb!G:G,multi_cap_new_annual_comb!A:A,A1885,multi_cap_new_annual_comb!B:B,B1885,multi_cap_new_annual_comb!C:C,C1885,multi_cap_new_annual_comb!E:E,"average",multi_cap_new_annual_comb!G:G,"&gt;0")*SUMIFS(mi_calc!D:D,mi_calc!A:A,VLOOKUP(C1885,mapping!$B$2:$C$18,2,0),mi_calc!B:B,F1885,mi_calc!C:C,"average")/1000</f>
        <v>0</v>
      </c>
    </row>
    <row r="1886" spans="1:9">
      <c r="A1886">
        <v>2025</v>
      </c>
      <c r="B1886" t="s">
        <v>21</v>
      </c>
      <c r="C1886" t="s">
        <v>13</v>
      </c>
      <c r="D1886" t="str">
        <f>VLOOKUP(C1886,mapping!$B$2:$D$18,3,0)</f>
        <v>utility-scale solar pv</v>
      </c>
      <c r="E1886" t="s">
        <v>74</v>
      </c>
      <c r="F1886" t="s">
        <v>60</v>
      </c>
      <c r="G1886" t="s">
        <v>77</v>
      </c>
      <c r="H1886">
        <f>SUMIFS(multi_cap_new_annual_comb!F:F,multi_cap_new_annual_comb!A:A,A1886,multi_cap_new_annual_comb!B:B,B1886,multi_cap_new_annual_comb!C:C,C1886,multi_cap_new_annual_comb!E:E,"average",multi_cap_new_annual_comb!F:F,"&gt;0")*SUMIFS(mi_calc!D:D,mi_calc!A:A,VLOOKUP(C1886,mapping!$B$2:$C$18,2,0),mi_calc!B:B,F1886,mi_calc!C:C,"average")/1000</f>
        <v>0</v>
      </c>
      <c r="I1886">
        <f>SUMIFS(multi_cap_new_annual_comb!G:G,multi_cap_new_annual_comb!A:A,A1886,multi_cap_new_annual_comb!B:B,B1886,multi_cap_new_annual_comb!C:C,C1886,multi_cap_new_annual_comb!E:E,"average",multi_cap_new_annual_comb!G:G,"&gt;0")*SUMIFS(mi_calc!D:D,mi_calc!A:A,VLOOKUP(C1886,mapping!$B$2:$C$18,2,0),mi_calc!B:B,F1886,mi_calc!C:C,"average")/1000</f>
        <v>0</v>
      </c>
    </row>
    <row r="1887" spans="1:9">
      <c r="A1887">
        <v>2025</v>
      </c>
      <c r="B1887" t="s">
        <v>21</v>
      </c>
      <c r="C1887" t="s">
        <v>13</v>
      </c>
      <c r="D1887" t="str">
        <f>VLOOKUP(C1887,mapping!$B$2:$D$18,3,0)</f>
        <v>utility-scale solar pv</v>
      </c>
      <c r="E1887" t="s">
        <v>74</v>
      </c>
      <c r="F1887" t="s">
        <v>48</v>
      </c>
      <c r="G1887" t="s">
        <v>77</v>
      </c>
      <c r="H1887">
        <f>SUMIFS(multi_cap_new_annual_comb!F:F,multi_cap_new_annual_comb!A:A,A1887,multi_cap_new_annual_comb!B:B,B1887,multi_cap_new_annual_comb!C:C,C1887,multi_cap_new_annual_comb!E:E,"average",multi_cap_new_annual_comb!F:F,"&gt;0")*SUMIFS(mi_calc!D:D,mi_calc!A:A,VLOOKUP(C1887,mapping!$B$2:$C$18,2,0),mi_calc!B:B,F1887,mi_calc!C:C,"average")/1000</f>
        <v>0</v>
      </c>
      <c r="I1887">
        <f>SUMIFS(multi_cap_new_annual_comb!G:G,multi_cap_new_annual_comb!A:A,A1887,multi_cap_new_annual_comb!B:B,B1887,multi_cap_new_annual_comb!C:C,C1887,multi_cap_new_annual_comb!E:E,"average",multi_cap_new_annual_comb!G:G,"&gt;0")*SUMIFS(mi_calc!D:D,mi_calc!A:A,VLOOKUP(C1887,mapping!$B$2:$C$18,2,0),mi_calc!B:B,F1887,mi_calc!C:C,"average")/1000</f>
        <v>1.2239184484881659E-3</v>
      </c>
    </row>
    <row r="1888" spans="1:9">
      <c r="A1888">
        <v>2025</v>
      </c>
      <c r="B1888" t="s">
        <v>21</v>
      </c>
      <c r="C1888" t="s">
        <v>13</v>
      </c>
      <c r="D1888" t="str">
        <f>VLOOKUP(C1888,mapping!$B$2:$D$18,3,0)</f>
        <v>utility-scale solar pv</v>
      </c>
      <c r="E1888" t="s">
        <v>74</v>
      </c>
      <c r="F1888" t="s">
        <v>62</v>
      </c>
      <c r="G1888" t="s">
        <v>77</v>
      </c>
      <c r="H1888">
        <f>SUMIFS(multi_cap_new_annual_comb!F:F,multi_cap_new_annual_comb!A:A,A1888,multi_cap_new_annual_comb!B:B,B1888,multi_cap_new_annual_comb!C:C,C1888,multi_cap_new_annual_comb!E:E,"average",multi_cap_new_annual_comb!F:F,"&gt;0")*SUMIFS(mi_calc!D:D,mi_calc!A:A,VLOOKUP(C1888,mapping!$B$2:$C$18,2,0),mi_calc!B:B,F1888,mi_calc!C:C,"average")/1000</f>
        <v>0</v>
      </c>
      <c r="I1888">
        <f>SUMIFS(multi_cap_new_annual_comb!G:G,multi_cap_new_annual_comb!A:A,A1888,multi_cap_new_annual_comb!B:B,B1888,multi_cap_new_annual_comb!C:C,C1888,multi_cap_new_annual_comb!E:E,"average",multi_cap_new_annual_comb!G:G,"&gt;0")*SUMIFS(mi_calc!D:D,mi_calc!A:A,VLOOKUP(C1888,mapping!$B$2:$C$18,2,0),mi_calc!B:B,F1888,mi_calc!C:C,"average")/1000</f>
        <v>0</v>
      </c>
    </row>
    <row r="1889" spans="1:9">
      <c r="A1889">
        <v>2025</v>
      </c>
      <c r="B1889" t="s">
        <v>21</v>
      </c>
      <c r="C1889" t="s">
        <v>13</v>
      </c>
      <c r="D1889" t="str">
        <f>VLOOKUP(C1889,mapping!$B$2:$D$18,3,0)</f>
        <v>utility-scale solar pv</v>
      </c>
      <c r="E1889" t="s">
        <v>74</v>
      </c>
      <c r="F1889" t="s">
        <v>63</v>
      </c>
      <c r="G1889" t="s">
        <v>77</v>
      </c>
      <c r="H1889">
        <f>SUMIFS(multi_cap_new_annual_comb!F:F,multi_cap_new_annual_comb!A:A,A1889,multi_cap_new_annual_comb!B:B,B1889,multi_cap_new_annual_comb!C:C,C1889,multi_cap_new_annual_comb!E:E,"average",multi_cap_new_annual_comb!F:F,"&gt;0")*SUMIFS(mi_calc!D:D,mi_calc!A:A,VLOOKUP(C1889,mapping!$B$2:$C$18,2,0),mi_calc!B:B,F1889,mi_calc!C:C,"average")/1000</f>
        <v>0</v>
      </c>
      <c r="I1889">
        <f>SUMIFS(multi_cap_new_annual_comb!G:G,multi_cap_new_annual_comb!A:A,A1889,multi_cap_new_annual_comb!B:B,B1889,multi_cap_new_annual_comb!C:C,C1889,multi_cap_new_annual_comb!E:E,"average",multi_cap_new_annual_comb!G:G,"&gt;0")*SUMIFS(mi_calc!D:D,mi_calc!A:A,VLOOKUP(C1889,mapping!$B$2:$C$18,2,0),mi_calc!B:B,F1889,mi_calc!C:C,"average")/1000</f>
        <v>0</v>
      </c>
    </row>
    <row r="1890" spans="1:9">
      <c r="A1890">
        <v>2025</v>
      </c>
      <c r="B1890" t="s">
        <v>21</v>
      </c>
      <c r="C1890" t="s">
        <v>13</v>
      </c>
      <c r="D1890" t="str">
        <f>VLOOKUP(C1890,mapping!$B$2:$D$18,3,0)</f>
        <v>utility-scale solar pv</v>
      </c>
      <c r="E1890" t="s">
        <v>74</v>
      </c>
      <c r="F1890" t="s">
        <v>45</v>
      </c>
      <c r="G1890" t="s">
        <v>77</v>
      </c>
      <c r="H1890">
        <f>SUMIFS(multi_cap_new_annual_comb!F:F,multi_cap_new_annual_comb!A:A,A1890,multi_cap_new_annual_comb!B:B,B1890,multi_cap_new_annual_comb!C:C,C1890,multi_cap_new_annual_comb!E:E,"average",multi_cap_new_annual_comb!F:F,"&gt;0")*SUMIFS(mi_calc!D:D,mi_calc!A:A,VLOOKUP(C1890,mapping!$B$2:$C$18,2,0),mi_calc!B:B,F1890,mi_calc!C:C,"average")/1000</f>
        <v>0</v>
      </c>
      <c r="I1890">
        <f>SUMIFS(multi_cap_new_annual_comb!G:G,multi_cap_new_annual_comb!A:A,A1890,multi_cap_new_annual_comb!B:B,B1890,multi_cap_new_annual_comb!C:C,C1890,multi_cap_new_annual_comb!E:E,"average",multi_cap_new_annual_comb!G:G,"&gt;0")*SUMIFS(mi_calc!D:D,mi_calc!A:A,VLOOKUP(C1890,mapping!$B$2:$C$18,2,0),mi_calc!B:B,F1890,mi_calc!C:C,"average")/1000</f>
        <v>4.9746201125890641</v>
      </c>
    </row>
    <row r="1891" spans="1:9">
      <c r="A1891">
        <v>2025</v>
      </c>
      <c r="B1891" t="s">
        <v>21</v>
      </c>
      <c r="C1891" t="s">
        <v>13</v>
      </c>
      <c r="D1891" t="str">
        <f>VLOOKUP(C1891,mapping!$B$2:$D$18,3,0)</f>
        <v>utility-scale solar pv</v>
      </c>
      <c r="E1891" t="s">
        <v>74</v>
      </c>
      <c r="F1891" t="s">
        <v>58</v>
      </c>
      <c r="G1891" t="s">
        <v>77</v>
      </c>
      <c r="H1891">
        <f>SUMIFS(multi_cap_new_annual_comb!F:F,multi_cap_new_annual_comb!A:A,A1891,multi_cap_new_annual_comb!B:B,B1891,multi_cap_new_annual_comb!C:C,C1891,multi_cap_new_annual_comb!E:E,"average",multi_cap_new_annual_comb!F:F,"&gt;0")*SUMIFS(mi_calc!D:D,mi_calc!A:A,VLOOKUP(C1891,mapping!$B$2:$C$18,2,0),mi_calc!B:B,F1891,mi_calc!C:C,"average")/1000</f>
        <v>0</v>
      </c>
      <c r="I1891">
        <f>SUMIFS(multi_cap_new_annual_comb!G:G,multi_cap_new_annual_comb!A:A,A1891,multi_cap_new_annual_comb!B:B,B1891,multi_cap_new_annual_comb!C:C,C1891,multi_cap_new_annual_comb!E:E,"average",multi_cap_new_annual_comb!G:G,"&gt;0")*SUMIFS(mi_calc!D:D,mi_calc!A:A,VLOOKUP(C1891,mapping!$B$2:$C$18,2,0),mi_calc!B:B,F1891,mi_calc!C:C,"average")/1000</f>
        <v>3.6106980980104959E-2</v>
      </c>
    </row>
    <row r="1892" spans="1:9">
      <c r="A1892">
        <v>2025</v>
      </c>
      <c r="B1892" t="s">
        <v>21</v>
      </c>
      <c r="C1892" t="s">
        <v>13</v>
      </c>
      <c r="D1892" t="str">
        <f>VLOOKUP(C1892,mapping!$B$2:$D$18,3,0)</f>
        <v>utility-scale solar pv</v>
      </c>
      <c r="E1892" t="s">
        <v>74</v>
      </c>
      <c r="F1892" t="s">
        <v>53</v>
      </c>
      <c r="G1892" t="s">
        <v>77</v>
      </c>
      <c r="H1892">
        <f>SUMIFS(multi_cap_new_annual_comb!F:F,multi_cap_new_annual_comb!A:A,A1892,multi_cap_new_annual_comb!B:B,B1892,multi_cap_new_annual_comb!C:C,C1892,multi_cap_new_annual_comb!E:E,"average",multi_cap_new_annual_comb!F:F,"&gt;0")*SUMIFS(mi_calc!D:D,mi_calc!A:A,VLOOKUP(C1892,mapping!$B$2:$C$18,2,0),mi_calc!B:B,F1892,mi_calc!C:C,"average")/1000</f>
        <v>0</v>
      </c>
      <c r="I1892">
        <f>SUMIFS(multi_cap_new_annual_comb!G:G,multi_cap_new_annual_comb!A:A,A1892,multi_cap_new_annual_comb!B:B,B1892,multi_cap_new_annual_comb!C:C,C1892,multi_cap_new_annual_comb!E:E,"average",multi_cap_new_annual_comb!G:G,"&gt;0")*SUMIFS(mi_calc!D:D,mi_calc!A:A,VLOOKUP(C1892,mapping!$B$2:$C$18,2,0),mi_calc!B:B,F1892,mi_calc!C:C,"average")/1000</f>
        <v>60.068629116590245</v>
      </c>
    </row>
    <row r="1893" spans="1:9">
      <c r="A1893">
        <v>2025</v>
      </c>
      <c r="B1893" t="s">
        <v>21</v>
      </c>
      <c r="C1893" t="s">
        <v>13</v>
      </c>
      <c r="D1893" t="str">
        <f>VLOOKUP(C1893,mapping!$B$2:$D$18,3,0)</f>
        <v>utility-scale solar pv</v>
      </c>
      <c r="E1893" t="s">
        <v>74</v>
      </c>
      <c r="F1893" t="s">
        <v>64</v>
      </c>
      <c r="G1893" t="s">
        <v>77</v>
      </c>
      <c r="H1893">
        <f>SUMIFS(multi_cap_new_annual_comb!F:F,multi_cap_new_annual_comb!A:A,A1893,multi_cap_new_annual_comb!B:B,B1893,multi_cap_new_annual_comb!C:C,C1893,multi_cap_new_annual_comb!E:E,"average",multi_cap_new_annual_comb!F:F,"&gt;0")*SUMIFS(mi_calc!D:D,mi_calc!A:A,VLOOKUP(C1893,mapping!$B$2:$C$18,2,0),mi_calc!B:B,F1893,mi_calc!C:C,"average")/1000</f>
        <v>0</v>
      </c>
      <c r="I1893">
        <f>SUMIFS(multi_cap_new_annual_comb!G:G,multi_cap_new_annual_comb!A:A,A1893,multi_cap_new_annual_comb!B:B,B1893,multi_cap_new_annual_comb!C:C,C1893,multi_cap_new_annual_comb!E:E,"average",multi_cap_new_annual_comb!G:G,"&gt;0")*SUMIFS(mi_calc!D:D,mi_calc!A:A,VLOOKUP(C1893,mapping!$B$2:$C$18,2,0),mi_calc!B:B,F1893,mi_calc!C:C,"average")/1000</f>
        <v>0</v>
      </c>
    </row>
    <row r="1894" spans="1:9">
      <c r="A1894">
        <v>2025</v>
      </c>
      <c r="B1894" t="s">
        <v>21</v>
      </c>
      <c r="C1894" t="s">
        <v>13</v>
      </c>
      <c r="D1894" t="str">
        <f>VLOOKUP(C1894,mapping!$B$2:$D$18,3,0)</f>
        <v>utility-scale solar pv</v>
      </c>
      <c r="E1894" t="s">
        <v>74</v>
      </c>
      <c r="F1894" t="s">
        <v>49</v>
      </c>
      <c r="G1894" t="s">
        <v>77</v>
      </c>
      <c r="H1894">
        <f>SUMIFS(multi_cap_new_annual_comb!F:F,multi_cap_new_annual_comb!A:A,A1894,multi_cap_new_annual_comb!B:B,B1894,multi_cap_new_annual_comb!C:C,C1894,multi_cap_new_annual_comb!E:E,"average",multi_cap_new_annual_comb!F:F,"&gt;0")*SUMIFS(mi_calc!D:D,mi_calc!A:A,VLOOKUP(C1894,mapping!$B$2:$C$18,2,0),mi_calc!B:B,F1894,mi_calc!C:C,"average")/1000</f>
        <v>0</v>
      </c>
      <c r="I1894">
        <f>SUMIFS(multi_cap_new_annual_comb!G:G,multi_cap_new_annual_comb!A:A,A1894,multi_cap_new_annual_comb!B:B,B1894,multi_cap_new_annual_comb!C:C,C1894,multi_cap_new_annual_comb!E:E,"average",multi_cap_new_annual_comb!G:G,"&gt;0")*SUMIFS(mi_calc!D:D,mi_calc!A:A,VLOOKUP(C1894,mapping!$B$2:$C$18,2,0),mi_calc!B:B,F1894,mi_calc!C:C,"average")/1000</f>
        <v>0.61947451296286993</v>
      </c>
    </row>
    <row r="1895" spans="1:9">
      <c r="A1895">
        <v>2025</v>
      </c>
      <c r="B1895" t="s">
        <v>21</v>
      </c>
      <c r="C1895" t="s">
        <v>13</v>
      </c>
      <c r="D1895" t="str">
        <f>VLOOKUP(C1895,mapping!$B$2:$D$18,3,0)</f>
        <v>utility-scale solar pv</v>
      </c>
      <c r="E1895" t="s">
        <v>74</v>
      </c>
      <c r="F1895" t="s">
        <v>65</v>
      </c>
      <c r="G1895" t="s">
        <v>77</v>
      </c>
      <c r="H1895">
        <f>SUMIFS(multi_cap_new_annual_comb!F:F,multi_cap_new_annual_comb!A:A,A1895,multi_cap_new_annual_comb!B:B,B1895,multi_cap_new_annual_comb!C:C,C1895,multi_cap_new_annual_comb!E:E,"average",multi_cap_new_annual_comb!F:F,"&gt;0")*SUMIFS(mi_calc!D:D,mi_calc!A:A,VLOOKUP(C1895,mapping!$B$2:$C$18,2,0),mi_calc!B:B,F1895,mi_calc!C:C,"average")/1000</f>
        <v>0</v>
      </c>
      <c r="I1895">
        <f>SUMIFS(multi_cap_new_annual_comb!G:G,multi_cap_new_annual_comb!A:A,A1895,multi_cap_new_annual_comb!B:B,B1895,multi_cap_new_annual_comb!C:C,C1895,multi_cap_new_annual_comb!E:E,"average",multi_cap_new_annual_comb!G:G,"&gt;0")*SUMIFS(mi_calc!D:D,mi_calc!A:A,VLOOKUP(C1895,mapping!$B$2:$C$18,2,0),mi_calc!B:B,F1895,mi_calc!C:C,"average")/1000</f>
        <v>0</v>
      </c>
    </row>
    <row r="1896" spans="1:9">
      <c r="A1896">
        <v>2025</v>
      </c>
      <c r="B1896" t="s">
        <v>21</v>
      </c>
      <c r="C1896" t="s">
        <v>13</v>
      </c>
      <c r="D1896" t="str">
        <f>VLOOKUP(C1896,mapping!$B$2:$D$18,3,0)</f>
        <v>utility-scale solar pv</v>
      </c>
      <c r="E1896" t="s">
        <v>74</v>
      </c>
      <c r="F1896" t="s">
        <v>68</v>
      </c>
      <c r="G1896" t="s">
        <v>77</v>
      </c>
      <c r="H1896">
        <f>SUMIFS(multi_cap_new_annual_comb!F:F,multi_cap_new_annual_comb!A:A,A1896,multi_cap_new_annual_comb!B:B,B1896,multi_cap_new_annual_comb!C:C,C1896,multi_cap_new_annual_comb!E:E,"average",multi_cap_new_annual_comb!F:F,"&gt;0")*SUMIFS(mi_calc!D:D,mi_calc!A:A,VLOOKUP(C1896,mapping!$B$2:$C$18,2,0),mi_calc!B:B,F1896,mi_calc!C:C,"average")/1000</f>
        <v>0</v>
      </c>
      <c r="I1896">
        <f>SUMIFS(multi_cap_new_annual_comb!G:G,multi_cap_new_annual_comb!A:A,A1896,multi_cap_new_annual_comb!B:B,B1896,multi_cap_new_annual_comb!C:C,C1896,multi_cap_new_annual_comb!E:E,"average",multi_cap_new_annual_comb!G:G,"&gt;0")*SUMIFS(mi_calc!D:D,mi_calc!A:A,VLOOKUP(C1896,mapping!$B$2:$C$18,2,0),mi_calc!B:B,F1896,mi_calc!C:C,"average")/1000</f>
        <v>0</v>
      </c>
    </row>
    <row r="1897" spans="1:9">
      <c r="A1897">
        <v>2025</v>
      </c>
      <c r="B1897" t="s">
        <v>21</v>
      </c>
      <c r="C1897" t="s">
        <v>13</v>
      </c>
      <c r="D1897" t="str">
        <f>VLOOKUP(C1897,mapping!$B$2:$D$18,3,0)</f>
        <v>utility-scale solar pv</v>
      </c>
      <c r="E1897" t="s">
        <v>74</v>
      </c>
      <c r="F1897" t="s">
        <v>57</v>
      </c>
      <c r="G1897" t="s">
        <v>77</v>
      </c>
      <c r="H1897">
        <f>SUMIFS(multi_cap_new_annual_comb!F:F,multi_cap_new_annual_comb!A:A,A1897,multi_cap_new_annual_comb!B:B,B1897,multi_cap_new_annual_comb!C:C,C1897,multi_cap_new_annual_comb!E:E,"average",multi_cap_new_annual_comb!F:F,"&gt;0")*SUMIFS(mi_calc!D:D,mi_calc!A:A,VLOOKUP(C1897,mapping!$B$2:$C$18,2,0),mi_calc!B:B,F1897,mi_calc!C:C,"average")/1000</f>
        <v>0</v>
      </c>
      <c r="I1897">
        <f>SUMIFS(multi_cap_new_annual_comb!G:G,multi_cap_new_annual_comb!A:A,A1897,multi_cap_new_annual_comb!B:B,B1897,multi_cap_new_annual_comb!C:C,C1897,multi_cap_new_annual_comb!E:E,"average",multi_cap_new_annual_comb!G:G,"&gt;0")*SUMIFS(mi_calc!D:D,mi_calc!A:A,VLOOKUP(C1897,mapping!$B$2:$C$18,2,0),mi_calc!B:B,F1897,mi_calc!C:C,"average")/1000</f>
        <v>0</v>
      </c>
    </row>
    <row r="1898" spans="1:9">
      <c r="A1898">
        <v>2025</v>
      </c>
      <c r="B1898" t="s">
        <v>33</v>
      </c>
      <c r="C1898" t="s">
        <v>13</v>
      </c>
      <c r="D1898" t="str">
        <f>VLOOKUP(C1898,mapping!$B$2:$D$18,3,0)</f>
        <v>utility-scale solar pv</v>
      </c>
      <c r="E1898" t="s">
        <v>74</v>
      </c>
      <c r="F1898" t="s">
        <v>51</v>
      </c>
      <c r="G1898" t="s">
        <v>77</v>
      </c>
      <c r="H1898">
        <f>SUMIFS(multi_cap_new_annual_comb!F:F,multi_cap_new_annual_comb!A:A,A1898,multi_cap_new_annual_comb!B:B,B1898,multi_cap_new_annual_comb!C:C,C1898,multi_cap_new_annual_comb!E:E,"average",multi_cap_new_annual_comb!F:F,"&gt;0")*SUMIFS(mi_calc!D:D,mi_calc!A:A,VLOOKUP(C1898,mapping!$B$2:$C$18,2,0),mi_calc!B:B,F1898,mi_calc!C:C,"average")/1000</f>
        <v>0</v>
      </c>
      <c r="I1898">
        <f>SUMIFS(multi_cap_new_annual_comb!G:G,multi_cap_new_annual_comb!A:A,A1898,multi_cap_new_annual_comb!B:B,B1898,multi_cap_new_annual_comb!C:C,C1898,multi_cap_new_annual_comb!E:E,"average",multi_cap_new_annual_comb!G:G,"&gt;0")*SUMIFS(mi_calc!D:D,mi_calc!A:A,VLOOKUP(C1898,mapping!$B$2:$C$18,2,0),mi_calc!B:B,F1898,mi_calc!C:C,"average")/1000</f>
        <v>0</v>
      </c>
    </row>
    <row r="1899" spans="1:9">
      <c r="A1899">
        <v>2025</v>
      </c>
      <c r="B1899" t="s">
        <v>33</v>
      </c>
      <c r="C1899" t="s">
        <v>13</v>
      </c>
      <c r="D1899" t="str">
        <f>VLOOKUP(C1899,mapping!$B$2:$D$18,3,0)</f>
        <v>utility-scale solar pv</v>
      </c>
      <c r="E1899" t="s">
        <v>74</v>
      </c>
      <c r="F1899" t="s">
        <v>66</v>
      </c>
      <c r="G1899" t="s">
        <v>77</v>
      </c>
      <c r="H1899">
        <f>SUMIFS(multi_cap_new_annual_comb!F:F,multi_cap_new_annual_comb!A:A,A1899,multi_cap_new_annual_comb!B:B,B1899,multi_cap_new_annual_comb!C:C,C1899,multi_cap_new_annual_comb!E:E,"average",multi_cap_new_annual_comb!F:F,"&gt;0")*SUMIFS(mi_calc!D:D,mi_calc!A:A,VLOOKUP(C1899,mapping!$B$2:$C$18,2,0),mi_calc!B:B,F1899,mi_calc!C:C,"average")/1000</f>
        <v>0</v>
      </c>
      <c r="I1899">
        <f>SUMIFS(multi_cap_new_annual_comb!G:G,multi_cap_new_annual_comb!A:A,A1899,multi_cap_new_annual_comb!B:B,B1899,multi_cap_new_annual_comb!C:C,C1899,multi_cap_new_annual_comb!E:E,"average",multi_cap_new_annual_comb!G:G,"&gt;0")*SUMIFS(mi_calc!D:D,mi_calc!A:A,VLOOKUP(C1899,mapping!$B$2:$C$18,2,0),mi_calc!B:B,F1899,mi_calc!C:C,"average")/1000</f>
        <v>0</v>
      </c>
    </row>
    <row r="1900" spans="1:9">
      <c r="A1900">
        <v>2025</v>
      </c>
      <c r="B1900" t="s">
        <v>33</v>
      </c>
      <c r="C1900" t="s">
        <v>13</v>
      </c>
      <c r="D1900" t="str">
        <f>VLOOKUP(C1900,mapping!$B$2:$D$18,3,0)</f>
        <v>utility-scale solar pv</v>
      </c>
      <c r="E1900" t="s">
        <v>74</v>
      </c>
      <c r="F1900" t="s">
        <v>54</v>
      </c>
      <c r="G1900" t="s">
        <v>77</v>
      </c>
      <c r="H1900">
        <f>SUMIFS(multi_cap_new_annual_comb!F:F,multi_cap_new_annual_comb!A:A,A1900,multi_cap_new_annual_comb!B:B,B1900,multi_cap_new_annual_comb!C:C,C1900,multi_cap_new_annual_comb!E:E,"average",multi_cap_new_annual_comb!F:F,"&gt;0")*SUMIFS(mi_calc!D:D,mi_calc!A:A,VLOOKUP(C1900,mapping!$B$2:$C$18,2,0),mi_calc!B:B,F1900,mi_calc!C:C,"average")/1000</f>
        <v>0</v>
      </c>
      <c r="I1900">
        <f>SUMIFS(multi_cap_new_annual_comb!G:G,multi_cap_new_annual_comb!A:A,A1900,multi_cap_new_annual_comb!B:B,B1900,multi_cap_new_annual_comb!C:C,C1900,multi_cap_new_annual_comb!E:E,"average",multi_cap_new_annual_comb!G:G,"&gt;0")*SUMIFS(mi_calc!D:D,mi_calc!A:A,VLOOKUP(C1900,mapping!$B$2:$C$18,2,0),mi_calc!B:B,F1900,mi_calc!C:C,"average")/1000</f>
        <v>0</v>
      </c>
    </row>
    <row r="1901" spans="1:9">
      <c r="A1901">
        <v>2025</v>
      </c>
      <c r="B1901" t="s">
        <v>33</v>
      </c>
      <c r="C1901" t="s">
        <v>13</v>
      </c>
      <c r="D1901" t="str">
        <f>VLOOKUP(C1901,mapping!$B$2:$D$18,3,0)</f>
        <v>utility-scale solar pv</v>
      </c>
      <c r="E1901" t="s">
        <v>74</v>
      </c>
      <c r="F1901" t="s">
        <v>46</v>
      </c>
      <c r="G1901" t="s">
        <v>77</v>
      </c>
      <c r="H1901">
        <f>SUMIFS(multi_cap_new_annual_comb!F:F,multi_cap_new_annual_comb!A:A,A1901,multi_cap_new_annual_comb!B:B,B1901,multi_cap_new_annual_comb!C:C,C1901,multi_cap_new_annual_comb!E:E,"average",multi_cap_new_annual_comb!F:F,"&gt;0")*SUMIFS(mi_calc!D:D,mi_calc!A:A,VLOOKUP(C1901,mapping!$B$2:$C$18,2,0),mi_calc!B:B,F1901,mi_calc!C:C,"average")/1000</f>
        <v>0</v>
      </c>
      <c r="I1901">
        <f>SUMIFS(multi_cap_new_annual_comb!G:G,multi_cap_new_annual_comb!A:A,A1901,multi_cap_new_annual_comb!B:B,B1901,multi_cap_new_annual_comb!C:C,C1901,multi_cap_new_annual_comb!E:E,"average",multi_cap_new_annual_comb!G:G,"&gt;0")*SUMIFS(mi_calc!D:D,mi_calc!A:A,VLOOKUP(C1901,mapping!$B$2:$C$18,2,0),mi_calc!B:B,F1901,mi_calc!C:C,"average")/1000</f>
        <v>0</v>
      </c>
    </row>
    <row r="1902" spans="1:9">
      <c r="A1902">
        <v>2025</v>
      </c>
      <c r="B1902" t="s">
        <v>33</v>
      </c>
      <c r="C1902" t="s">
        <v>13</v>
      </c>
      <c r="D1902" t="str">
        <f>VLOOKUP(C1902,mapping!$B$2:$D$18,3,0)</f>
        <v>utility-scale solar pv</v>
      </c>
      <c r="E1902" t="s">
        <v>74</v>
      </c>
      <c r="F1902" t="s">
        <v>50</v>
      </c>
      <c r="G1902" t="s">
        <v>77</v>
      </c>
      <c r="H1902">
        <f>SUMIFS(multi_cap_new_annual_comb!F:F,multi_cap_new_annual_comb!A:A,A1902,multi_cap_new_annual_comb!B:B,B1902,multi_cap_new_annual_comb!C:C,C1902,multi_cap_new_annual_comb!E:E,"average",multi_cap_new_annual_comb!F:F,"&gt;0")*SUMIFS(mi_calc!D:D,mi_calc!A:A,VLOOKUP(C1902,mapping!$B$2:$C$18,2,0),mi_calc!B:B,F1902,mi_calc!C:C,"average")/1000</f>
        <v>0</v>
      </c>
      <c r="I1902">
        <f>SUMIFS(multi_cap_new_annual_comb!G:G,multi_cap_new_annual_comb!A:A,A1902,multi_cap_new_annual_comb!B:B,B1902,multi_cap_new_annual_comb!C:C,C1902,multi_cap_new_annual_comb!E:E,"average",multi_cap_new_annual_comb!G:G,"&gt;0")*SUMIFS(mi_calc!D:D,mi_calc!A:A,VLOOKUP(C1902,mapping!$B$2:$C$18,2,0),mi_calc!B:B,F1902,mi_calc!C:C,"average")/1000</f>
        <v>0</v>
      </c>
    </row>
    <row r="1903" spans="1:9">
      <c r="A1903">
        <v>2025</v>
      </c>
      <c r="B1903" t="s">
        <v>33</v>
      </c>
      <c r="C1903" t="s">
        <v>13</v>
      </c>
      <c r="D1903" t="str">
        <f>VLOOKUP(C1903,mapping!$B$2:$D$18,3,0)</f>
        <v>utility-scale solar pv</v>
      </c>
      <c r="E1903" t="s">
        <v>74</v>
      </c>
      <c r="F1903" t="s">
        <v>61</v>
      </c>
      <c r="G1903" t="s">
        <v>77</v>
      </c>
      <c r="H1903">
        <f>SUMIFS(multi_cap_new_annual_comb!F:F,multi_cap_new_annual_comb!A:A,A1903,multi_cap_new_annual_comb!B:B,B1903,multi_cap_new_annual_comb!C:C,C1903,multi_cap_new_annual_comb!E:E,"average",multi_cap_new_annual_comb!F:F,"&gt;0")*SUMIFS(mi_calc!D:D,mi_calc!A:A,VLOOKUP(C1903,mapping!$B$2:$C$18,2,0),mi_calc!B:B,F1903,mi_calc!C:C,"average")/1000</f>
        <v>0</v>
      </c>
      <c r="I1903">
        <f>SUMIFS(multi_cap_new_annual_comb!G:G,multi_cap_new_annual_comb!A:A,A1903,multi_cap_new_annual_comb!B:B,B1903,multi_cap_new_annual_comb!C:C,C1903,multi_cap_new_annual_comb!E:E,"average",multi_cap_new_annual_comb!G:G,"&gt;0")*SUMIFS(mi_calc!D:D,mi_calc!A:A,VLOOKUP(C1903,mapping!$B$2:$C$18,2,0),mi_calc!B:B,F1903,mi_calc!C:C,"average")/1000</f>
        <v>0</v>
      </c>
    </row>
    <row r="1904" spans="1:9">
      <c r="A1904">
        <v>2025</v>
      </c>
      <c r="B1904" t="s">
        <v>33</v>
      </c>
      <c r="C1904" t="s">
        <v>13</v>
      </c>
      <c r="D1904" t="str">
        <f>VLOOKUP(C1904,mapping!$B$2:$D$18,3,0)</f>
        <v>utility-scale solar pv</v>
      </c>
      <c r="E1904" t="s">
        <v>74</v>
      </c>
      <c r="F1904" t="s">
        <v>67</v>
      </c>
      <c r="G1904" t="s">
        <v>77</v>
      </c>
      <c r="H1904">
        <f>SUMIFS(multi_cap_new_annual_comb!F:F,multi_cap_new_annual_comb!A:A,A1904,multi_cap_new_annual_comb!B:B,B1904,multi_cap_new_annual_comb!C:C,C1904,multi_cap_new_annual_comb!E:E,"average",multi_cap_new_annual_comb!F:F,"&gt;0")*SUMIFS(mi_calc!D:D,mi_calc!A:A,VLOOKUP(C1904,mapping!$B$2:$C$18,2,0),mi_calc!B:B,F1904,mi_calc!C:C,"average")/1000</f>
        <v>0</v>
      </c>
      <c r="I1904">
        <f>SUMIFS(multi_cap_new_annual_comb!G:G,multi_cap_new_annual_comb!A:A,A1904,multi_cap_new_annual_comb!B:B,B1904,multi_cap_new_annual_comb!C:C,C1904,multi_cap_new_annual_comb!E:E,"average",multi_cap_new_annual_comb!G:G,"&gt;0")*SUMIFS(mi_calc!D:D,mi_calc!A:A,VLOOKUP(C1904,mapping!$B$2:$C$18,2,0),mi_calc!B:B,F1904,mi_calc!C:C,"average")/1000</f>
        <v>0</v>
      </c>
    </row>
    <row r="1905" spans="1:9">
      <c r="A1905">
        <v>2025</v>
      </c>
      <c r="B1905" t="s">
        <v>33</v>
      </c>
      <c r="C1905" t="s">
        <v>13</v>
      </c>
      <c r="D1905" t="str">
        <f>VLOOKUP(C1905,mapping!$B$2:$D$18,3,0)</f>
        <v>utility-scale solar pv</v>
      </c>
      <c r="E1905" t="s">
        <v>74</v>
      </c>
      <c r="F1905" t="s">
        <v>52</v>
      </c>
      <c r="G1905" t="s">
        <v>77</v>
      </c>
      <c r="H1905">
        <f>SUMIFS(multi_cap_new_annual_comb!F:F,multi_cap_new_annual_comb!A:A,A1905,multi_cap_new_annual_comb!B:B,B1905,multi_cap_new_annual_comb!C:C,C1905,multi_cap_new_annual_comb!E:E,"average",multi_cap_new_annual_comb!F:F,"&gt;0")*SUMIFS(mi_calc!D:D,mi_calc!A:A,VLOOKUP(C1905,mapping!$B$2:$C$18,2,0),mi_calc!B:B,F1905,mi_calc!C:C,"average")/1000</f>
        <v>0</v>
      </c>
      <c r="I1905">
        <f>SUMIFS(multi_cap_new_annual_comb!G:G,multi_cap_new_annual_comb!A:A,A1905,multi_cap_new_annual_comb!B:B,B1905,multi_cap_new_annual_comb!C:C,C1905,multi_cap_new_annual_comb!E:E,"average",multi_cap_new_annual_comb!G:G,"&gt;0")*SUMIFS(mi_calc!D:D,mi_calc!A:A,VLOOKUP(C1905,mapping!$B$2:$C$18,2,0),mi_calc!B:B,F1905,mi_calc!C:C,"average")/1000</f>
        <v>0</v>
      </c>
    </row>
    <row r="1906" spans="1:9">
      <c r="A1906">
        <v>2025</v>
      </c>
      <c r="B1906" t="s">
        <v>33</v>
      </c>
      <c r="C1906" t="s">
        <v>13</v>
      </c>
      <c r="D1906" t="str">
        <f>VLOOKUP(C1906,mapping!$B$2:$D$18,3,0)</f>
        <v>utility-scale solar pv</v>
      </c>
      <c r="E1906" t="s">
        <v>74</v>
      </c>
      <c r="F1906" t="s">
        <v>56</v>
      </c>
      <c r="G1906" t="s">
        <v>77</v>
      </c>
      <c r="H1906">
        <f>SUMIFS(multi_cap_new_annual_comb!F:F,multi_cap_new_annual_comb!A:A,A1906,multi_cap_new_annual_comb!B:B,B1906,multi_cap_new_annual_comb!C:C,C1906,multi_cap_new_annual_comb!E:E,"average",multi_cap_new_annual_comb!F:F,"&gt;0")*SUMIFS(mi_calc!D:D,mi_calc!A:A,VLOOKUP(C1906,mapping!$B$2:$C$18,2,0),mi_calc!B:B,F1906,mi_calc!C:C,"average")/1000</f>
        <v>0</v>
      </c>
      <c r="I1906">
        <f>SUMIFS(multi_cap_new_annual_comb!G:G,multi_cap_new_annual_comb!A:A,A1906,multi_cap_new_annual_comb!B:B,B1906,multi_cap_new_annual_comb!C:C,C1906,multi_cap_new_annual_comb!E:E,"average",multi_cap_new_annual_comb!G:G,"&gt;0")*SUMIFS(mi_calc!D:D,mi_calc!A:A,VLOOKUP(C1906,mapping!$B$2:$C$18,2,0),mi_calc!B:B,F1906,mi_calc!C:C,"average")/1000</f>
        <v>0</v>
      </c>
    </row>
    <row r="1907" spans="1:9">
      <c r="A1907">
        <v>2025</v>
      </c>
      <c r="B1907" t="s">
        <v>33</v>
      </c>
      <c r="C1907" t="s">
        <v>13</v>
      </c>
      <c r="D1907" t="str">
        <f>VLOOKUP(C1907,mapping!$B$2:$D$18,3,0)</f>
        <v>utility-scale solar pv</v>
      </c>
      <c r="E1907" t="s">
        <v>74</v>
      </c>
      <c r="F1907" t="s">
        <v>59</v>
      </c>
      <c r="G1907" t="s">
        <v>77</v>
      </c>
      <c r="H1907">
        <f>SUMIFS(multi_cap_new_annual_comb!F:F,multi_cap_new_annual_comb!A:A,A1907,multi_cap_new_annual_comb!B:B,B1907,multi_cap_new_annual_comb!C:C,C1907,multi_cap_new_annual_comb!E:E,"average",multi_cap_new_annual_comb!F:F,"&gt;0")*SUMIFS(mi_calc!D:D,mi_calc!A:A,VLOOKUP(C1907,mapping!$B$2:$C$18,2,0),mi_calc!B:B,F1907,mi_calc!C:C,"average")/1000</f>
        <v>0</v>
      </c>
      <c r="I1907">
        <f>SUMIFS(multi_cap_new_annual_comb!G:G,multi_cap_new_annual_comb!A:A,A1907,multi_cap_new_annual_comb!B:B,B1907,multi_cap_new_annual_comb!C:C,C1907,multi_cap_new_annual_comb!E:E,"average",multi_cap_new_annual_comb!G:G,"&gt;0")*SUMIFS(mi_calc!D:D,mi_calc!A:A,VLOOKUP(C1907,mapping!$B$2:$C$18,2,0),mi_calc!B:B,F1907,mi_calc!C:C,"average")/1000</f>
        <v>0</v>
      </c>
    </row>
    <row r="1908" spans="1:9">
      <c r="A1908">
        <v>2025</v>
      </c>
      <c r="B1908" t="s">
        <v>33</v>
      </c>
      <c r="C1908" t="s">
        <v>13</v>
      </c>
      <c r="D1908" t="str">
        <f>VLOOKUP(C1908,mapping!$B$2:$D$18,3,0)</f>
        <v>utility-scale solar pv</v>
      </c>
      <c r="E1908" t="s">
        <v>74</v>
      </c>
      <c r="F1908" t="s">
        <v>55</v>
      </c>
      <c r="G1908" t="s">
        <v>77</v>
      </c>
      <c r="H1908">
        <f>SUMIFS(multi_cap_new_annual_comb!F:F,multi_cap_new_annual_comb!A:A,A1908,multi_cap_new_annual_comb!B:B,B1908,multi_cap_new_annual_comb!C:C,C1908,multi_cap_new_annual_comb!E:E,"average",multi_cap_new_annual_comb!F:F,"&gt;0")*SUMIFS(mi_calc!D:D,mi_calc!A:A,VLOOKUP(C1908,mapping!$B$2:$C$18,2,0),mi_calc!B:B,F1908,mi_calc!C:C,"average")/1000</f>
        <v>0</v>
      </c>
      <c r="I1908">
        <f>SUMIFS(multi_cap_new_annual_comb!G:G,multi_cap_new_annual_comb!A:A,A1908,multi_cap_new_annual_comb!B:B,B1908,multi_cap_new_annual_comb!C:C,C1908,multi_cap_new_annual_comb!E:E,"average",multi_cap_new_annual_comb!G:G,"&gt;0")*SUMIFS(mi_calc!D:D,mi_calc!A:A,VLOOKUP(C1908,mapping!$B$2:$C$18,2,0),mi_calc!B:B,F1908,mi_calc!C:C,"average")/1000</f>
        <v>0</v>
      </c>
    </row>
    <row r="1909" spans="1:9">
      <c r="A1909">
        <v>2025</v>
      </c>
      <c r="B1909" t="s">
        <v>33</v>
      </c>
      <c r="C1909" t="s">
        <v>13</v>
      </c>
      <c r="D1909" t="str">
        <f>VLOOKUP(C1909,mapping!$B$2:$D$18,3,0)</f>
        <v>utility-scale solar pv</v>
      </c>
      <c r="E1909" t="s">
        <v>74</v>
      </c>
      <c r="F1909" t="s">
        <v>47</v>
      </c>
      <c r="G1909" t="s">
        <v>77</v>
      </c>
      <c r="H1909">
        <f>SUMIFS(multi_cap_new_annual_comb!F:F,multi_cap_new_annual_comb!A:A,A1909,multi_cap_new_annual_comb!B:B,B1909,multi_cap_new_annual_comb!C:C,C1909,multi_cap_new_annual_comb!E:E,"average",multi_cap_new_annual_comb!F:F,"&gt;0")*SUMIFS(mi_calc!D:D,mi_calc!A:A,VLOOKUP(C1909,mapping!$B$2:$C$18,2,0),mi_calc!B:B,F1909,mi_calc!C:C,"average")/1000</f>
        <v>0</v>
      </c>
      <c r="I1909">
        <f>SUMIFS(multi_cap_new_annual_comb!G:G,multi_cap_new_annual_comb!A:A,A1909,multi_cap_new_annual_comb!B:B,B1909,multi_cap_new_annual_comb!C:C,C1909,multi_cap_new_annual_comb!E:E,"average",multi_cap_new_annual_comb!G:G,"&gt;0")*SUMIFS(mi_calc!D:D,mi_calc!A:A,VLOOKUP(C1909,mapping!$B$2:$C$18,2,0),mi_calc!B:B,F1909,mi_calc!C:C,"average")/1000</f>
        <v>0</v>
      </c>
    </row>
    <row r="1910" spans="1:9">
      <c r="A1910">
        <v>2025</v>
      </c>
      <c r="B1910" t="s">
        <v>33</v>
      </c>
      <c r="C1910" t="s">
        <v>13</v>
      </c>
      <c r="D1910" t="str">
        <f>VLOOKUP(C1910,mapping!$B$2:$D$18,3,0)</f>
        <v>utility-scale solar pv</v>
      </c>
      <c r="E1910" t="s">
        <v>74</v>
      </c>
      <c r="F1910" t="s">
        <v>60</v>
      </c>
      <c r="G1910" t="s">
        <v>77</v>
      </c>
      <c r="H1910">
        <f>SUMIFS(multi_cap_new_annual_comb!F:F,multi_cap_new_annual_comb!A:A,A1910,multi_cap_new_annual_comb!B:B,B1910,multi_cap_new_annual_comb!C:C,C1910,multi_cap_new_annual_comb!E:E,"average",multi_cap_new_annual_comb!F:F,"&gt;0")*SUMIFS(mi_calc!D:D,mi_calc!A:A,VLOOKUP(C1910,mapping!$B$2:$C$18,2,0),mi_calc!B:B,F1910,mi_calc!C:C,"average")/1000</f>
        <v>0</v>
      </c>
      <c r="I1910">
        <f>SUMIFS(multi_cap_new_annual_comb!G:G,multi_cap_new_annual_comb!A:A,A1910,multi_cap_new_annual_comb!B:B,B1910,multi_cap_new_annual_comb!C:C,C1910,multi_cap_new_annual_comb!E:E,"average",multi_cap_new_annual_comb!G:G,"&gt;0")*SUMIFS(mi_calc!D:D,mi_calc!A:A,VLOOKUP(C1910,mapping!$B$2:$C$18,2,0),mi_calc!B:B,F1910,mi_calc!C:C,"average")/1000</f>
        <v>0</v>
      </c>
    </row>
    <row r="1911" spans="1:9">
      <c r="A1911">
        <v>2025</v>
      </c>
      <c r="B1911" t="s">
        <v>33</v>
      </c>
      <c r="C1911" t="s">
        <v>13</v>
      </c>
      <c r="D1911" t="str">
        <f>VLOOKUP(C1911,mapping!$B$2:$D$18,3,0)</f>
        <v>utility-scale solar pv</v>
      </c>
      <c r="E1911" t="s">
        <v>74</v>
      </c>
      <c r="F1911" t="s">
        <v>48</v>
      </c>
      <c r="G1911" t="s">
        <v>77</v>
      </c>
      <c r="H1911">
        <f>SUMIFS(multi_cap_new_annual_comb!F:F,multi_cap_new_annual_comb!A:A,A1911,multi_cap_new_annual_comb!B:B,B1911,multi_cap_new_annual_comb!C:C,C1911,multi_cap_new_annual_comb!E:E,"average",multi_cap_new_annual_comb!F:F,"&gt;0")*SUMIFS(mi_calc!D:D,mi_calc!A:A,VLOOKUP(C1911,mapping!$B$2:$C$18,2,0),mi_calc!B:B,F1911,mi_calc!C:C,"average")/1000</f>
        <v>0</v>
      </c>
      <c r="I1911">
        <f>SUMIFS(multi_cap_new_annual_comb!G:G,multi_cap_new_annual_comb!A:A,A1911,multi_cap_new_annual_comb!B:B,B1911,multi_cap_new_annual_comb!C:C,C1911,multi_cap_new_annual_comb!E:E,"average",multi_cap_new_annual_comb!G:G,"&gt;0")*SUMIFS(mi_calc!D:D,mi_calc!A:A,VLOOKUP(C1911,mapping!$B$2:$C$18,2,0),mi_calc!B:B,F1911,mi_calc!C:C,"average")/1000</f>
        <v>0</v>
      </c>
    </row>
    <row r="1912" spans="1:9">
      <c r="A1912">
        <v>2025</v>
      </c>
      <c r="B1912" t="s">
        <v>33</v>
      </c>
      <c r="C1912" t="s">
        <v>13</v>
      </c>
      <c r="D1912" t="str">
        <f>VLOOKUP(C1912,mapping!$B$2:$D$18,3,0)</f>
        <v>utility-scale solar pv</v>
      </c>
      <c r="E1912" t="s">
        <v>74</v>
      </c>
      <c r="F1912" t="s">
        <v>62</v>
      </c>
      <c r="G1912" t="s">
        <v>77</v>
      </c>
      <c r="H1912">
        <f>SUMIFS(multi_cap_new_annual_comb!F:F,multi_cap_new_annual_comb!A:A,A1912,multi_cap_new_annual_comb!B:B,B1912,multi_cap_new_annual_comb!C:C,C1912,multi_cap_new_annual_comb!E:E,"average",multi_cap_new_annual_comb!F:F,"&gt;0")*SUMIFS(mi_calc!D:D,mi_calc!A:A,VLOOKUP(C1912,mapping!$B$2:$C$18,2,0),mi_calc!B:B,F1912,mi_calc!C:C,"average")/1000</f>
        <v>0</v>
      </c>
      <c r="I1912">
        <f>SUMIFS(multi_cap_new_annual_comb!G:G,multi_cap_new_annual_comb!A:A,A1912,multi_cap_new_annual_comb!B:B,B1912,multi_cap_new_annual_comb!C:C,C1912,multi_cap_new_annual_comb!E:E,"average",multi_cap_new_annual_comb!G:G,"&gt;0")*SUMIFS(mi_calc!D:D,mi_calc!A:A,VLOOKUP(C1912,mapping!$B$2:$C$18,2,0),mi_calc!B:B,F1912,mi_calc!C:C,"average")/1000</f>
        <v>0</v>
      </c>
    </row>
    <row r="1913" spans="1:9">
      <c r="A1913">
        <v>2025</v>
      </c>
      <c r="B1913" t="s">
        <v>33</v>
      </c>
      <c r="C1913" t="s">
        <v>13</v>
      </c>
      <c r="D1913" t="str">
        <f>VLOOKUP(C1913,mapping!$B$2:$D$18,3,0)</f>
        <v>utility-scale solar pv</v>
      </c>
      <c r="E1913" t="s">
        <v>74</v>
      </c>
      <c r="F1913" t="s">
        <v>63</v>
      </c>
      <c r="G1913" t="s">
        <v>77</v>
      </c>
      <c r="H1913">
        <f>SUMIFS(multi_cap_new_annual_comb!F:F,multi_cap_new_annual_comb!A:A,A1913,multi_cap_new_annual_comb!B:B,B1913,multi_cap_new_annual_comb!C:C,C1913,multi_cap_new_annual_comb!E:E,"average",multi_cap_new_annual_comb!F:F,"&gt;0")*SUMIFS(mi_calc!D:D,mi_calc!A:A,VLOOKUP(C1913,mapping!$B$2:$C$18,2,0),mi_calc!B:B,F1913,mi_calc!C:C,"average")/1000</f>
        <v>0</v>
      </c>
      <c r="I1913">
        <f>SUMIFS(multi_cap_new_annual_comb!G:G,multi_cap_new_annual_comb!A:A,A1913,multi_cap_new_annual_comb!B:B,B1913,multi_cap_new_annual_comb!C:C,C1913,multi_cap_new_annual_comb!E:E,"average",multi_cap_new_annual_comb!G:G,"&gt;0")*SUMIFS(mi_calc!D:D,mi_calc!A:A,VLOOKUP(C1913,mapping!$B$2:$C$18,2,0),mi_calc!B:B,F1913,mi_calc!C:C,"average")/1000</f>
        <v>0</v>
      </c>
    </row>
    <row r="1914" spans="1:9">
      <c r="A1914">
        <v>2025</v>
      </c>
      <c r="B1914" t="s">
        <v>33</v>
      </c>
      <c r="C1914" t="s">
        <v>13</v>
      </c>
      <c r="D1914" t="str">
        <f>VLOOKUP(C1914,mapping!$B$2:$D$18,3,0)</f>
        <v>utility-scale solar pv</v>
      </c>
      <c r="E1914" t="s">
        <v>74</v>
      </c>
      <c r="F1914" t="s">
        <v>45</v>
      </c>
      <c r="G1914" t="s">
        <v>77</v>
      </c>
      <c r="H1914">
        <f>SUMIFS(multi_cap_new_annual_comb!F:F,multi_cap_new_annual_comb!A:A,A1914,multi_cap_new_annual_comb!B:B,B1914,multi_cap_new_annual_comb!C:C,C1914,multi_cap_new_annual_comb!E:E,"average",multi_cap_new_annual_comb!F:F,"&gt;0")*SUMIFS(mi_calc!D:D,mi_calc!A:A,VLOOKUP(C1914,mapping!$B$2:$C$18,2,0),mi_calc!B:B,F1914,mi_calc!C:C,"average")/1000</f>
        <v>0</v>
      </c>
      <c r="I1914">
        <f>SUMIFS(multi_cap_new_annual_comb!G:G,multi_cap_new_annual_comb!A:A,A1914,multi_cap_new_annual_comb!B:B,B1914,multi_cap_new_annual_comb!C:C,C1914,multi_cap_new_annual_comb!E:E,"average",multi_cap_new_annual_comb!G:G,"&gt;0")*SUMIFS(mi_calc!D:D,mi_calc!A:A,VLOOKUP(C1914,mapping!$B$2:$C$18,2,0),mi_calc!B:B,F1914,mi_calc!C:C,"average")/1000</f>
        <v>0</v>
      </c>
    </row>
    <row r="1915" spans="1:9">
      <c r="A1915">
        <v>2025</v>
      </c>
      <c r="B1915" t="s">
        <v>33</v>
      </c>
      <c r="C1915" t="s">
        <v>13</v>
      </c>
      <c r="D1915" t="str">
        <f>VLOOKUP(C1915,mapping!$B$2:$D$18,3,0)</f>
        <v>utility-scale solar pv</v>
      </c>
      <c r="E1915" t="s">
        <v>74</v>
      </c>
      <c r="F1915" t="s">
        <v>58</v>
      </c>
      <c r="G1915" t="s">
        <v>77</v>
      </c>
      <c r="H1915">
        <f>SUMIFS(multi_cap_new_annual_comb!F:F,multi_cap_new_annual_comb!A:A,A1915,multi_cap_new_annual_comb!B:B,B1915,multi_cap_new_annual_comb!C:C,C1915,multi_cap_new_annual_comb!E:E,"average",multi_cap_new_annual_comb!F:F,"&gt;0")*SUMIFS(mi_calc!D:D,mi_calc!A:A,VLOOKUP(C1915,mapping!$B$2:$C$18,2,0),mi_calc!B:B,F1915,mi_calc!C:C,"average")/1000</f>
        <v>0</v>
      </c>
      <c r="I1915">
        <f>SUMIFS(multi_cap_new_annual_comb!G:G,multi_cap_new_annual_comb!A:A,A1915,multi_cap_new_annual_comb!B:B,B1915,multi_cap_new_annual_comb!C:C,C1915,multi_cap_new_annual_comb!E:E,"average",multi_cap_new_annual_comb!G:G,"&gt;0")*SUMIFS(mi_calc!D:D,mi_calc!A:A,VLOOKUP(C1915,mapping!$B$2:$C$18,2,0),mi_calc!B:B,F1915,mi_calc!C:C,"average")/1000</f>
        <v>0</v>
      </c>
    </row>
    <row r="1916" spans="1:9">
      <c r="A1916">
        <v>2025</v>
      </c>
      <c r="B1916" t="s">
        <v>33</v>
      </c>
      <c r="C1916" t="s">
        <v>13</v>
      </c>
      <c r="D1916" t="str">
        <f>VLOOKUP(C1916,mapping!$B$2:$D$18,3,0)</f>
        <v>utility-scale solar pv</v>
      </c>
      <c r="E1916" t="s">
        <v>74</v>
      </c>
      <c r="F1916" t="s">
        <v>53</v>
      </c>
      <c r="G1916" t="s">
        <v>77</v>
      </c>
      <c r="H1916">
        <f>SUMIFS(multi_cap_new_annual_comb!F:F,multi_cap_new_annual_comb!A:A,A1916,multi_cap_new_annual_comb!B:B,B1916,multi_cap_new_annual_comb!C:C,C1916,multi_cap_new_annual_comb!E:E,"average",multi_cap_new_annual_comb!F:F,"&gt;0")*SUMIFS(mi_calc!D:D,mi_calc!A:A,VLOOKUP(C1916,mapping!$B$2:$C$18,2,0),mi_calc!B:B,F1916,mi_calc!C:C,"average")/1000</f>
        <v>0</v>
      </c>
      <c r="I1916">
        <f>SUMIFS(multi_cap_new_annual_comb!G:G,multi_cap_new_annual_comb!A:A,A1916,multi_cap_new_annual_comb!B:B,B1916,multi_cap_new_annual_comb!C:C,C1916,multi_cap_new_annual_comb!E:E,"average",multi_cap_new_annual_comb!G:G,"&gt;0")*SUMIFS(mi_calc!D:D,mi_calc!A:A,VLOOKUP(C1916,mapping!$B$2:$C$18,2,0),mi_calc!B:B,F1916,mi_calc!C:C,"average")/1000</f>
        <v>0</v>
      </c>
    </row>
    <row r="1917" spans="1:9">
      <c r="A1917">
        <v>2025</v>
      </c>
      <c r="B1917" t="s">
        <v>33</v>
      </c>
      <c r="C1917" t="s">
        <v>13</v>
      </c>
      <c r="D1917" t="str">
        <f>VLOOKUP(C1917,mapping!$B$2:$D$18,3,0)</f>
        <v>utility-scale solar pv</v>
      </c>
      <c r="E1917" t="s">
        <v>74</v>
      </c>
      <c r="F1917" t="s">
        <v>64</v>
      </c>
      <c r="G1917" t="s">
        <v>77</v>
      </c>
      <c r="H1917">
        <f>SUMIFS(multi_cap_new_annual_comb!F:F,multi_cap_new_annual_comb!A:A,A1917,multi_cap_new_annual_comb!B:B,B1917,multi_cap_new_annual_comb!C:C,C1917,multi_cap_new_annual_comb!E:E,"average",multi_cap_new_annual_comb!F:F,"&gt;0")*SUMIFS(mi_calc!D:D,mi_calc!A:A,VLOOKUP(C1917,mapping!$B$2:$C$18,2,0),mi_calc!B:B,F1917,mi_calc!C:C,"average")/1000</f>
        <v>0</v>
      </c>
      <c r="I1917">
        <f>SUMIFS(multi_cap_new_annual_comb!G:G,multi_cap_new_annual_comb!A:A,A1917,multi_cap_new_annual_comb!B:B,B1917,multi_cap_new_annual_comb!C:C,C1917,multi_cap_new_annual_comb!E:E,"average",multi_cap_new_annual_comb!G:G,"&gt;0")*SUMIFS(mi_calc!D:D,mi_calc!A:A,VLOOKUP(C1917,mapping!$B$2:$C$18,2,0),mi_calc!B:B,F1917,mi_calc!C:C,"average")/1000</f>
        <v>0</v>
      </c>
    </row>
    <row r="1918" spans="1:9">
      <c r="A1918">
        <v>2025</v>
      </c>
      <c r="B1918" t="s">
        <v>33</v>
      </c>
      <c r="C1918" t="s">
        <v>13</v>
      </c>
      <c r="D1918" t="str">
        <f>VLOOKUP(C1918,mapping!$B$2:$D$18,3,0)</f>
        <v>utility-scale solar pv</v>
      </c>
      <c r="E1918" t="s">
        <v>74</v>
      </c>
      <c r="F1918" t="s">
        <v>49</v>
      </c>
      <c r="G1918" t="s">
        <v>77</v>
      </c>
      <c r="H1918">
        <f>SUMIFS(multi_cap_new_annual_comb!F:F,multi_cap_new_annual_comb!A:A,A1918,multi_cap_new_annual_comb!B:B,B1918,multi_cap_new_annual_comb!C:C,C1918,multi_cap_new_annual_comb!E:E,"average",multi_cap_new_annual_comb!F:F,"&gt;0")*SUMIFS(mi_calc!D:D,mi_calc!A:A,VLOOKUP(C1918,mapping!$B$2:$C$18,2,0),mi_calc!B:B,F1918,mi_calc!C:C,"average")/1000</f>
        <v>0</v>
      </c>
      <c r="I1918">
        <f>SUMIFS(multi_cap_new_annual_comb!G:G,multi_cap_new_annual_comb!A:A,A1918,multi_cap_new_annual_comb!B:B,B1918,multi_cap_new_annual_comb!C:C,C1918,multi_cap_new_annual_comb!E:E,"average",multi_cap_new_annual_comb!G:G,"&gt;0")*SUMIFS(mi_calc!D:D,mi_calc!A:A,VLOOKUP(C1918,mapping!$B$2:$C$18,2,0),mi_calc!B:B,F1918,mi_calc!C:C,"average")/1000</f>
        <v>0</v>
      </c>
    </row>
    <row r="1919" spans="1:9">
      <c r="A1919">
        <v>2025</v>
      </c>
      <c r="B1919" t="s">
        <v>33</v>
      </c>
      <c r="C1919" t="s">
        <v>13</v>
      </c>
      <c r="D1919" t="str">
        <f>VLOOKUP(C1919,mapping!$B$2:$D$18,3,0)</f>
        <v>utility-scale solar pv</v>
      </c>
      <c r="E1919" t="s">
        <v>74</v>
      </c>
      <c r="F1919" t="s">
        <v>65</v>
      </c>
      <c r="G1919" t="s">
        <v>77</v>
      </c>
      <c r="H1919">
        <f>SUMIFS(multi_cap_new_annual_comb!F:F,multi_cap_new_annual_comb!A:A,A1919,multi_cap_new_annual_comb!B:B,B1919,multi_cap_new_annual_comb!C:C,C1919,multi_cap_new_annual_comb!E:E,"average",multi_cap_new_annual_comb!F:F,"&gt;0")*SUMIFS(mi_calc!D:D,mi_calc!A:A,VLOOKUP(C1919,mapping!$B$2:$C$18,2,0),mi_calc!B:B,F1919,mi_calc!C:C,"average")/1000</f>
        <v>0</v>
      </c>
      <c r="I1919">
        <f>SUMIFS(multi_cap_new_annual_comb!G:G,multi_cap_new_annual_comb!A:A,A1919,multi_cap_new_annual_comb!B:B,B1919,multi_cap_new_annual_comb!C:C,C1919,multi_cap_new_annual_comb!E:E,"average",multi_cap_new_annual_comb!G:G,"&gt;0")*SUMIFS(mi_calc!D:D,mi_calc!A:A,VLOOKUP(C1919,mapping!$B$2:$C$18,2,0),mi_calc!B:B,F1919,mi_calc!C:C,"average")/1000</f>
        <v>0</v>
      </c>
    </row>
    <row r="1920" spans="1:9">
      <c r="A1920">
        <v>2025</v>
      </c>
      <c r="B1920" t="s">
        <v>33</v>
      </c>
      <c r="C1920" t="s">
        <v>13</v>
      </c>
      <c r="D1920" t="str">
        <f>VLOOKUP(C1920,mapping!$B$2:$D$18,3,0)</f>
        <v>utility-scale solar pv</v>
      </c>
      <c r="E1920" t="s">
        <v>74</v>
      </c>
      <c r="F1920" t="s">
        <v>68</v>
      </c>
      <c r="G1920" t="s">
        <v>77</v>
      </c>
      <c r="H1920">
        <f>SUMIFS(multi_cap_new_annual_comb!F:F,multi_cap_new_annual_comb!A:A,A1920,multi_cap_new_annual_comb!B:B,B1920,multi_cap_new_annual_comb!C:C,C1920,multi_cap_new_annual_comb!E:E,"average",multi_cap_new_annual_comb!F:F,"&gt;0")*SUMIFS(mi_calc!D:D,mi_calc!A:A,VLOOKUP(C1920,mapping!$B$2:$C$18,2,0),mi_calc!B:B,F1920,mi_calc!C:C,"average")/1000</f>
        <v>0</v>
      </c>
      <c r="I1920">
        <f>SUMIFS(multi_cap_new_annual_comb!G:G,multi_cap_new_annual_comb!A:A,A1920,multi_cap_new_annual_comb!B:B,B1920,multi_cap_new_annual_comb!C:C,C1920,multi_cap_new_annual_comb!E:E,"average",multi_cap_new_annual_comb!G:G,"&gt;0")*SUMIFS(mi_calc!D:D,mi_calc!A:A,VLOOKUP(C1920,mapping!$B$2:$C$18,2,0),mi_calc!B:B,F1920,mi_calc!C:C,"average")/1000</f>
        <v>0</v>
      </c>
    </row>
    <row r="1921" spans="1:9">
      <c r="A1921">
        <v>2025</v>
      </c>
      <c r="B1921" t="s">
        <v>33</v>
      </c>
      <c r="C1921" t="s">
        <v>13</v>
      </c>
      <c r="D1921" t="str">
        <f>VLOOKUP(C1921,mapping!$B$2:$D$18,3,0)</f>
        <v>utility-scale solar pv</v>
      </c>
      <c r="E1921" t="s">
        <v>74</v>
      </c>
      <c r="F1921" t="s">
        <v>57</v>
      </c>
      <c r="G1921" t="s">
        <v>77</v>
      </c>
      <c r="H1921">
        <f>SUMIFS(multi_cap_new_annual_comb!F:F,multi_cap_new_annual_comb!A:A,A1921,multi_cap_new_annual_comb!B:B,B1921,multi_cap_new_annual_comb!C:C,C1921,multi_cap_new_annual_comb!E:E,"average",multi_cap_new_annual_comb!F:F,"&gt;0")*SUMIFS(mi_calc!D:D,mi_calc!A:A,VLOOKUP(C1921,mapping!$B$2:$C$18,2,0),mi_calc!B:B,F1921,mi_calc!C:C,"average")/1000</f>
        <v>0</v>
      </c>
      <c r="I1921">
        <f>SUMIFS(multi_cap_new_annual_comb!G:G,multi_cap_new_annual_comb!A:A,A1921,multi_cap_new_annual_comb!B:B,B1921,multi_cap_new_annual_comb!C:C,C1921,multi_cap_new_annual_comb!E:E,"average",multi_cap_new_annual_comb!G:G,"&gt;0")*SUMIFS(mi_calc!D:D,mi_calc!A:A,VLOOKUP(C1921,mapping!$B$2:$C$18,2,0),mi_calc!B:B,F1921,mi_calc!C:C,"average")/1000</f>
        <v>0</v>
      </c>
    </row>
    <row r="1922" spans="1:9">
      <c r="A1922">
        <v>2030</v>
      </c>
      <c r="B1922" t="s">
        <v>21</v>
      </c>
      <c r="C1922" t="s">
        <v>13</v>
      </c>
      <c r="D1922" t="str">
        <f>VLOOKUP(C1922,mapping!$B$2:$D$18,3,0)</f>
        <v>utility-scale solar pv</v>
      </c>
      <c r="E1922" t="s">
        <v>74</v>
      </c>
      <c r="F1922" t="s">
        <v>51</v>
      </c>
      <c r="G1922" t="s">
        <v>77</v>
      </c>
      <c r="H1922">
        <f>SUMIFS(multi_cap_new_annual_comb!F:F,multi_cap_new_annual_comb!A:A,A1922,multi_cap_new_annual_comb!B:B,B1922,multi_cap_new_annual_comb!C:C,C1922,multi_cap_new_annual_comb!E:E,"average",multi_cap_new_annual_comb!F:F,"&gt;0")*SUMIFS(mi_calc!D:D,mi_calc!A:A,VLOOKUP(C1922,mapping!$B$2:$C$18,2,0),mi_calc!B:B,F1922,mi_calc!C:C,"average")/1000</f>
        <v>117.98024455390497</v>
      </c>
      <c r="I1922">
        <f>SUMIFS(multi_cap_new_annual_comb!G:G,multi_cap_new_annual_comb!A:A,A1922,multi_cap_new_annual_comb!B:B,B1922,multi_cap_new_annual_comb!C:C,C1922,multi_cap_new_annual_comb!E:E,"average",multi_cap_new_annual_comb!G:G,"&gt;0")*SUMIFS(mi_calc!D:D,mi_calc!A:A,VLOOKUP(C1922,mapping!$B$2:$C$18,2,0),mi_calc!B:B,F1922,mi_calc!C:C,"average")/1000</f>
        <v>90.29695102432764</v>
      </c>
    </row>
    <row r="1923" spans="1:9">
      <c r="A1923">
        <v>2030</v>
      </c>
      <c r="B1923" t="s">
        <v>21</v>
      </c>
      <c r="C1923" t="s">
        <v>13</v>
      </c>
      <c r="D1923" t="str">
        <f>VLOOKUP(C1923,mapping!$B$2:$D$18,3,0)</f>
        <v>utility-scale solar pv</v>
      </c>
      <c r="E1923" t="s">
        <v>74</v>
      </c>
      <c r="F1923" t="s">
        <v>66</v>
      </c>
      <c r="G1923" t="s">
        <v>77</v>
      </c>
      <c r="H1923">
        <f>SUMIFS(multi_cap_new_annual_comb!F:F,multi_cap_new_annual_comb!A:A,A1923,multi_cap_new_annual_comb!B:B,B1923,multi_cap_new_annual_comb!C:C,C1923,multi_cap_new_annual_comb!E:E,"average",multi_cap_new_annual_comb!F:F,"&gt;0")*SUMIFS(mi_calc!D:D,mi_calc!A:A,VLOOKUP(C1923,mapping!$B$2:$C$18,2,0),mi_calc!B:B,F1923,mi_calc!C:C,"average")/1000</f>
        <v>0</v>
      </c>
      <c r="I1923">
        <f>SUMIFS(multi_cap_new_annual_comb!G:G,multi_cap_new_annual_comb!A:A,A1923,multi_cap_new_annual_comb!B:B,B1923,multi_cap_new_annual_comb!C:C,C1923,multi_cap_new_annual_comb!E:E,"average",multi_cap_new_annual_comb!G:G,"&gt;0")*SUMIFS(mi_calc!D:D,mi_calc!A:A,VLOOKUP(C1923,mapping!$B$2:$C$18,2,0),mi_calc!B:B,F1923,mi_calc!C:C,"average")/1000</f>
        <v>0</v>
      </c>
    </row>
    <row r="1924" spans="1:9">
      <c r="A1924">
        <v>2030</v>
      </c>
      <c r="B1924" t="s">
        <v>21</v>
      </c>
      <c r="C1924" t="s">
        <v>13</v>
      </c>
      <c r="D1924" t="str">
        <f>VLOOKUP(C1924,mapping!$B$2:$D$18,3,0)</f>
        <v>utility-scale solar pv</v>
      </c>
      <c r="E1924" t="s">
        <v>74</v>
      </c>
      <c r="F1924" t="s">
        <v>54</v>
      </c>
      <c r="G1924" t="s">
        <v>77</v>
      </c>
      <c r="H1924">
        <f>SUMIFS(multi_cap_new_annual_comb!F:F,multi_cap_new_annual_comb!A:A,A1924,multi_cap_new_annual_comb!B:B,B1924,multi_cap_new_annual_comb!C:C,C1924,multi_cap_new_annual_comb!E:E,"average",multi_cap_new_annual_comb!F:F,"&gt;0")*SUMIFS(mi_calc!D:D,mi_calc!A:A,VLOOKUP(C1924,mapping!$B$2:$C$18,2,0),mi_calc!B:B,F1924,mi_calc!C:C,"average")/1000</f>
        <v>41.579245888050956</v>
      </c>
      <c r="I1924">
        <f>SUMIFS(multi_cap_new_annual_comb!G:G,multi_cap_new_annual_comb!A:A,A1924,multi_cap_new_annual_comb!B:B,B1924,multi_cap_new_annual_comb!C:C,C1924,multi_cap_new_annual_comb!E:E,"average",multi_cap_new_annual_comb!G:G,"&gt;0")*SUMIFS(mi_calc!D:D,mi_calc!A:A,VLOOKUP(C1924,mapping!$B$2:$C$18,2,0),mi_calc!B:B,F1924,mi_calc!C:C,"average")/1000</f>
        <v>31.822947509372209</v>
      </c>
    </row>
    <row r="1925" spans="1:9">
      <c r="A1925">
        <v>2030</v>
      </c>
      <c r="B1925" t="s">
        <v>21</v>
      </c>
      <c r="C1925" t="s">
        <v>13</v>
      </c>
      <c r="D1925" t="str">
        <f>VLOOKUP(C1925,mapping!$B$2:$D$18,3,0)</f>
        <v>utility-scale solar pv</v>
      </c>
      <c r="E1925" t="s">
        <v>74</v>
      </c>
      <c r="F1925" t="s">
        <v>46</v>
      </c>
      <c r="G1925" t="s">
        <v>77</v>
      </c>
      <c r="H1925">
        <f>SUMIFS(multi_cap_new_annual_comb!F:F,multi_cap_new_annual_comb!A:A,A1925,multi_cap_new_annual_comb!B:B,B1925,multi_cap_new_annual_comb!C:C,C1925,multi_cap_new_annual_comb!E:E,"average",multi_cap_new_annual_comb!F:F,"&gt;0")*SUMIFS(mi_calc!D:D,mi_calc!A:A,VLOOKUP(C1925,mapping!$B$2:$C$18,2,0),mi_calc!B:B,F1925,mi_calc!C:C,"average")/1000</f>
        <v>0</v>
      </c>
      <c r="I1925">
        <f>SUMIFS(multi_cap_new_annual_comb!G:G,multi_cap_new_annual_comb!A:A,A1925,multi_cap_new_annual_comb!B:B,B1925,multi_cap_new_annual_comb!C:C,C1925,multi_cap_new_annual_comb!E:E,"average",multi_cap_new_annual_comb!G:G,"&gt;0")*SUMIFS(mi_calc!D:D,mi_calc!A:A,VLOOKUP(C1925,mapping!$B$2:$C$18,2,0),mi_calc!B:B,F1925,mi_calc!C:C,"average")/1000</f>
        <v>0</v>
      </c>
    </row>
    <row r="1926" spans="1:9">
      <c r="A1926">
        <v>2030</v>
      </c>
      <c r="B1926" t="s">
        <v>21</v>
      </c>
      <c r="C1926" t="s">
        <v>13</v>
      </c>
      <c r="D1926" t="str">
        <f>VLOOKUP(C1926,mapping!$B$2:$D$18,3,0)</f>
        <v>utility-scale solar pv</v>
      </c>
      <c r="E1926" t="s">
        <v>74</v>
      </c>
      <c r="F1926" t="s">
        <v>50</v>
      </c>
      <c r="G1926" t="s">
        <v>77</v>
      </c>
      <c r="H1926">
        <f>SUMIFS(multi_cap_new_annual_comb!F:F,multi_cap_new_annual_comb!A:A,A1926,multi_cap_new_annual_comb!B:B,B1926,multi_cap_new_annual_comb!C:C,C1926,multi_cap_new_annual_comb!E:E,"average",multi_cap_new_annual_comb!F:F,"&gt;0")*SUMIFS(mi_calc!D:D,mi_calc!A:A,VLOOKUP(C1926,mapping!$B$2:$C$18,2,0),mi_calc!B:B,F1926,mi_calc!C:C,"average")/1000</f>
        <v>14.106860151965641</v>
      </c>
      <c r="I1926">
        <f>SUMIFS(multi_cap_new_annual_comb!G:G,multi_cap_new_annual_comb!A:A,A1926,multi_cap_new_annual_comb!B:B,B1926,multi_cap_new_annual_comb!C:C,C1926,multi_cap_new_annual_comb!E:E,"average",multi_cap_new_annual_comb!G:G,"&gt;0")*SUMIFS(mi_calc!D:D,mi_calc!A:A,VLOOKUP(C1926,mapping!$B$2:$C$18,2,0),mi_calc!B:B,F1926,mi_calc!C:C,"average")/1000</f>
        <v>10.796777588192581</v>
      </c>
    </row>
    <row r="1927" spans="1:9">
      <c r="A1927">
        <v>2030</v>
      </c>
      <c r="B1927" t="s">
        <v>21</v>
      </c>
      <c r="C1927" t="s">
        <v>13</v>
      </c>
      <c r="D1927" t="str">
        <f>VLOOKUP(C1927,mapping!$B$2:$D$18,3,0)</f>
        <v>utility-scale solar pv</v>
      </c>
      <c r="E1927" t="s">
        <v>74</v>
      </c>
      <c r="F1927" t="s">
        <v>61</v>
      </c>
      <c r="G1927" t="s">
        <v>77</v>
      </c>
      <c r="H1927">
        <f>SUMIFS(multi_cap_new_annual_comb!F:F,multi_cap_new_annual_comb!A:A,A1927,multi_cap_new_annual_comb!B:B,B1927,multi_cap_new_annual_comb!C:C,C1927,multi_cap_new_annual_comb!E:E,"average",multi_cap_new_annual_comb!F:F,"&gt;0")*SUMIFS(mi_calc!D:D,mi_calc!A:A,VLOOKUP(C1927,mapping!$B$2:$C$18,2,0),mi_calc!B:B,F1927,mi_calc!C:C,"average")/1000</f>
        <v>0</v>
      </c>
      <c r="I1927">
        <f>SUMIFS(multi_cap_new_annual_comb!G:G,multi_cap_new_annual_comb!A:A,A1927,multi_cap_new_annual_comb!B:B,B1927,multi_cap_new_annual_comb!C:C,C1927,multi_cap_new_annual_comb!E:E,"average",multi_cap_new_annual_comb!G:G,"&gt;0")*SUMIFS(mi_calc!D:D,mi_calc!A:A,VLOOKUP(C1927,mapping!$B$2:$C$18,2,0),mi_calc!B:B,F1927,mi_calc!C:C,"average")/1000</f>
        <v>0</v>
      </c>
    </row>
    <row r="1928" spans="1:9">
      <c r="A1928">
        <v>2030</v>
      </c>
      <c r="B1928" t="s">
        <v>21</v>
      </c>
      <c r="C1928" t="s">
        <v>13</v>
      </c>
      <c r="D1928" t="str">
        <f>VLOOKUP(C1928,mapping!$B$2:$D$18,3,0)</f>
        <v>utility-scale solar pv</v>
      </c>
      <c r="E1928" t="s">
        <v>74</v>
      </c>
      <c r="F1928" t="s">
        <v>67</v>
      </c>
      <c r="G1928" t="s">
        <v>77</v>
      </c>
      <c r="H1928">
        <f>SUMIFS(multi_cap_new_annual_comb!F:F,multi_cap_new_annual_comb!A:A,A1928,multi_cap_new_annual_comb!B:B,B1928,multi_cap_new_annual_comb!C:C,C1928,multi_cap_new_annual_comb!E:E,"average",multi_cap_new_annual_comb!F:F,"&gt;0")*SUMIFS(mi_calc!D:D,mi_calc!A:A,VLOOKUP(C1928,mapping!$B$2:$C$18,2,0),mi_calc!B:B,F1928,mi_calc!C:C,"average")/1000</f>
        <v>0</v>
      </c>
      <c r="I1928">
        <f>SUMIFS(multi_cap_new_annual_comb!G:G,multi_cap_new_annual_comb!A:A,A1928,multi_cap_new_annual_comb!B:B,B1928,multi_cap_new_annual_comb!C:C,C1928,multi_cap_new_annual_comb!E:E,"average",multi_cap_new_annual_comb!G:G,"&gt;0")*SUMIFS(mi_calc!D:D,mi_calc!A:A,VLOOKUP(C1928,mapping!$B$2:$C$18,2,0),mi_calc!B:B,F1928,mi_calc!C:C,"average")/1000</f>
        <v>0</v>
      </c>
    </row>
    <row r="1929" spans="1:9">
      <c r="A1929">
        <v>2030</v>
      </c>
      <c r="B1929" t="s">
        <v>21</v>
      </c>
      <c r="C1929" t="s">
        <v>13</v>
      </c>
      <c r="D1929" t="str">
        <f>VLOOKUP(C1929,mapping!$B$2:$D$18,3,0)</f>
        <v>utility-scale solar pv</v>
      </c>
      <c r="E1929" t="s">
        <v>74</v>
      </c>
      <c r="F1929" t="s">
        <v>52</v>
      </c>
      <c r="G1929" t="s">
        <v>77</v>
      </c>
      <c r="H1929">
        <f>SUMIFS(multi_cap_new_annual_comb!F:F,multi_cap_new_annual_comb!A:A,A1929,multi_cap_new_annual_comb!B:B,B1929,multi_cap_new_annual_comb!C:C,C1929,multi_cap_new_annual_comb!E:E,"average",multi_cap_new_annual_comb!F:F,"&gt;0")*SUMIFS(mi_calc!D:D,mi_calc!A:A,VLOOKUP(C1929,mapping!$B$2:$C$18,2,0),mi_calc!B:B,F1929,mi_calc!C:C,"average")/1000</f>
        <v>341.94435090387344</v>
      </c>
      <c r="I1929">
        <f>SUMIFS(multi_cap_new_annual_comb!G:G,multi_cap_new_annual_comb!A:A,A1929,multi_cap_new_annual_comb!B:B,B1929,multi_cap_new_annual_comb!C:C,C1929,multi_cap_new_annual_comb!E:E,"average",multi_cap_new_annual_comb!G:G,"&gt;0")*SUMIFS(mi_calc!D:D,mi_calc!A:A,VLOOKUP(C1929,mapping!$B$2:$C$18,2,0),mi_calc!B:B,F1929,mi_calc!C:C,"average")/1000</f>
        <v>261.70934314774314</v>
      </c>
    </row>
    <row r="1930" spans="1:9">
      <c r="A1930">
        <v>2030</v>
      </c>
      <c r="B1930" t="s">
        <v>21</v>
      </c>
      <c r="C1930" t="s">
        <v>13</v>
      </c>
      <c r="D1930" t="str">
        <f>VLOOKUP(C1930,mapping!$B$2:$D$18,3,0)</f>
        <v>utility-scale solar pv</v>
      </c>
      <c r="E1930" t="s">
        <v>74</v>
      </c>
      <c r="F1930" t="s">
        <v>56</v>
      </c>
      <c r="G1930" t="s">
        <v>77</v>
      </c>
      <c r="H1930">
        <f>SUMIFS(multi_cap_new_annual_comb!F:F,multi_cap_new_annual_comb!A:A,A1930,multi_cap_new_annual_comb!B:B,B1930,multi_cap_new_annual_comb!C:C,C1930,multi_cap_new_annual_comb!E:E,"average",multi_cap_new_annual_comb!F:F,"&gt;0")*SUMIFS(mi_calc!D:D,mi_calc!A:A,VLOOKUP(C1930,mapping!$B$2:$C$18,2,0),mi_calc!B:B,F1930,mi_calc!C:C,"average")/1000</f>
        <v>0.41807688458091946</v>
      </c>
      <c r="I1930">
        <f>SUMIFS(multi_cap_new_annual_comb!G:G,multi_cap_new_annual_comb!A:A,A1930,multi_cap_new_annual_comb!B:B,B1930,multi_cap_new_annual_comb!C:C,C1930,multi_cap_new_annual_comb!E:E,"average",multi_cap_new_annual_comb!G:G,"&gt;0")*SUMIFS(mi_calc!D:D,mi_calc!A:A,VLOOKUP(C1930,mapping!$B$2:$C$18,2,0),mi_calc!B:B,F1930,mi_calc!C:C,"average")/1000</f>
        <v>0.31997787522942772</v>
      </c>
    </row>
    <row r="1931" spans="1:9">
      <c r="A1931">
        <v>2030</v>
      </c>
      <c r="B1931" t="s">
        <v>21</v>
      </c>
      <c r="C1931" t="s">
        <v>13</v>
      </c>
      <c r="D1931" t="str">
        <f>VLOOKUP(C1931,mapping!$B$2:$D$18,3,0)</f>
        <v>utility-scale solar pv</v>
      </c>
      <c r="E1931" t="s">
        <v>74</v>
      </c>
      <c r="F1931" t="s">
        <v>59</v>
      </c>
      <c r="G1931" t="s">
        <v>77</v>
      </c>
      <c r="H1931">
        <f>SUMIFS(multi_cap_new_annual_comb!F:F,multi_cap_new_annual_comb!A:A,A1931,multi_cap_new_annual_comb!B:B,B1931,multi_cap_new_annual_comb!C:C,C1931,multi_cap_new_annual_comb!E:E,"average",multi_cap_new_annual_comb!F:F,"&gt;0")*SUMIFS(mi_calc!D:D,mi_calc!A:A,VLOOKUP(C1931,mapping!$B$2:$C$18,2,0),mi_calc!B:B,F1931,mi_calc!C:C,"average")/1000</f>
        <v>0.28870104324077689</v>
      </c>
      <c r="I1931">
        <f>SUMIFS(multi_cap_new_annual_comb!G:G,multi_cap_new_annual_comb!A:A,A1931,multi_cap_new_annual_comb!B:B,B1931,multi_cap_new_annual_comb!C:C,C1931,multi_cap_new_annual_comb!E:E,"average",multi_cap_new_annual_comb!G:G,"&gt;0")*SUMIFS(mi_calc!D:D,mi_calc!A:A,VLOOKUP(C1931,mapping!$B$2:$C$18,2,0),mi_calc!B:B,F1931,mi_calc!C:C,"average")/1000</f>
        <v>0.22095922974862059</v>
      </c>
    </row>
    <row r="1932" spans="1:9">
      <c r="A1932">
        <v>2030</v>
      </c>
      <c r="B1932" t="s">
        <v>21</v>
      </c>
      <c r="C1932" t="s">
        <v>13</v>
      </c>
      <c r="D1932" t="str">
        <f>VLOOKUP(C1932,mapping!$B$2:$D$18,3,0)</f>
        <v>utility-scale solar pv</v>
      </c>
      <c r="E1932" t="s">
        <v>74</v>
      </c>
      <c r="F1932" t="s">
        <v>55</v>
      </c>
      <c r="G1932" t="s">
        <v>77</v>
      </c>
      <c r="H1932">
        <f>SUMIFS(multi_cap_new_annual_comb!F:F,multi_cap_new_annual_comb!A:A,A1932,multi_cap_new_annual_comb!B:B,B1932,multi_cap_new_annual_comb!C:C,C1932,multi_cap_new_annual_comb!E:E,"average",multi_cap_new_annual_comb!F:F,"&gt;0")*SUMIFS(mi_calc!D:D,mi_calc!A:A,VLOOKUP(C1932,mapping!$B$2:$C$18,2,0),mi_calc!B:B,F1932,mi_calc!C:C,"average")/1000</f>
        <v>0</v>
      </c>
      <c r="I1932">
        <f>SUMIFS(multi_cap_new_annual_comb!G:G,multi_cap_new_annual_comb!A:A,A1932,multi_cap_new_annual_comb!B:B,B1932,multi_cap_new_annual_comb!C:C,C1932,multi_cap_new_annual_comb!E:E,"average",multi_cap_new_annual_comb!G:G,"&gt;0")*SUMIFS(mi_calc!D:D,mi_calc!A:A,VLOOKUP(C1932,mapping!$B$2:$C$18,2,0),mi_calc!B:B,F1932,mi_calc!C:C,"average")/1000</f>
        <v>0</v>
      </c>
    </row>
    <row r="1933" spans="1:9">
      <c r="A1933">
        <v>2030</v>
      </c>
      <c r="B1933" t="s">
        <v>21</v>
      </c>
      <c r="C1933" t="s">
        <v>13</v>
      </c>
      <c r="D1933" t="str">
        <f>VLOOKUP(C1933,mapping!$B$2:$D$18,3,0)</f>
        <v>utility-scale solar pv</v>
      </c>
      <c r="E1933" t="s">
        <v>74</v>
      </c>
      <c r="F1933" t="s">
        <v>47</v>
      </c>
      <c r="G1933" t="s">
        <v>77</v>
      </c>
      <c r="H1933">
        <f>SUMIFS(multi_cap_new_annual_comb!F:F,multi_cap_new_annual_comb!A:A,A1933,multi_cap_new_annual_comb!B:B,B1933,multi_cap_new_annual_comb!C:C,C1933,multi_cap_new_annual_comb!E:E,"average",multi_cap_new_annual_comb!F:F,"&gt;0")*SUMIFS(mi_calc!D:D,mi_calc!A:A,VLOOKUP(C1933,mapping!$B$2:$C$18,2,0),mi_calc!B:B,F1933,mi_calc!C:C,"average")/1000</f>
        <v>0</v>
      </c>
      <c r="I1933">
        <f>SUMIFS(multi_cap_new_annual_comb!G:G,multi_cap_new_annual_comb!A:A,A1933,multi_cap_new_annual_comb!B:B,B1933,multi_cap_new_annual_comb!C:C,C1933,multi_cap_new_annual_comb!E:E,"average",multi_cap_new_annual_comb!G:G,"&gt;0")*SUMIFS(mi_calc!D:D,mi_calc!A:A,VLOOKUP(C1933,mapping!$B$2:$C$18,2,0),mi_calc!B:B,F1933,mi_calc!C:C,"average")/1000</f>
        <v>0</v>
      </c>
    </row>
    <row r="1934" spans="1:9">
      <c r="A1934">
        <v>2030</v>
      </c>
      <c r="B1934" t="s">
        <v>21</v>
      </c>
      <c r="C1934" t="s">
        <v>13</v>
      </c>
      <c r="D1934" t="str">
        <f>VLOOKUP(C1934,mapping!$B$2:$D$18,3,0)</f>
        <v>utility-scale solar pv</v>
      </c>
      <c r="E1934" t="s">
        <v>74</v>
      </c>
      <c r="F1934" t="s">
        <v>60</v>
      </c>
      <c r="G1934" t="s">
        <v>77</v>
      </c>
      <c r="H1934">
        <f>SUMIFS(multi_cap_new_annual_comb!F:F,multi_cap_new_annual_comb!A:A,A1934,multi_cap_new_annual_comb!B:B,B1934,multi_cap_new_annual_comb!C:C,C1934,multi_cap_new_annual_comb!E:E,"average",multi_cap_new_annual_comb!F:F,"&gt;0")*SUMIFS(mi_calc!D:D,mi_calc!A:A,VLOOKUP(C1934,mapping!$B$2:$C$18,2,0),mi_calc!B:B,F1934,mi_calc!C:C,"average")/1000</f>
        <v>0</v>
      </c>
      <c r="I1934">
        <f>SUMIFS(multi_cap_new_annual_comb!G:G,multi_cap_new_annual_comb!A:A,A1934,multi_cap_new_annual_comb!B:B,B1934,multi_cap_new_annual_comb!C:C,C1934,multi_cap_new_annual_comb!E:E,"average",multi_cap_new_annual_comb!G:G,"&gt;0")*SUMIFS(mi_calc!D:D,mi_calc!A:A,VLOOKUP(C1934,mapping!$B$2:$C$18,2,0),mi_calc!B:B,F1934,mi_calc!C:C,"average")/1000</f>
        <v>0</v>
      </c>
    </row>
    <row r="1935" spans="1:9">
      <c r="A1935">
        <v>2030</v>
      </c>
      <c r="B1935" t="s">
        <v>21</v>
      </c>
      <c r="C1935" t="s">
        <v>13</v>
      </c>
      <c r="D1935" t="str">
        <f>VLOOKUP(C1935,mapping!$B$2:$D$18,3,0)</f>
        <v>utility-scale solar pv</v>
      </c>
      <c r="E1935" t="s">
        <v>74</v>
      </c>
      <c r="F1935" t="s">
        <v>48</v>
      </c>
      <c r="G1935" t="s">
        <v>77</v>
      </c>
      <c r="H1935">
        <f>SUMIFS(multi_cap_new_annual_comb!F:F,multi_cap_new_annual_comb!A:A,A1935,multi_cap_new_annual_comb!B:B,B1935,multi_cap_new_annual_comb!C:C,C1935,multi_cap_new_annual_comb!E:E,"average",multi_cap_new_annual_comb!F:F,"&gt;0")*SUMIFS(mi_calc!D:D,mi_calc!A:A,VLOOKUP(C1935,mapping!$B$2:$C$18,2,0),mi_calc!B:B,F1935,mi_calc!C:C,"average")/1000</f>
        <v>6.1517605475604796E-3</v>
      </c>
      <c r="I1935">
        <f>SUMIFS(multi_cap_new_annual_comb!G:G,multi_cap_new_annual_comb!A:A,A1935,multi_cap_new_annual_comb!B:B,B1935,multi_cap_new_annual_comb!C:C,C1935,multi_cap_new_annual_comb!E:E,"average",multi_cap_new_annual_comb!G:G,"&gt;0")*SUMIFS(mi_calc!D:D,mi_calc!A:A,VLOOKUP(C1935,mapping!$B$2:$C$18,2,0),mi_calc!B:B,F1935,mi_calc!C:C,"average")/1000</f>
        <v>4.7082901292229444E-3</v>
      </c>
    </row>
    <row r="1936" spans="1:9">
      <c r="A1936">
        <v>2030</v>
      </c>
      <c r="B1936" t="s">
        <v>21</v>
      </c>
      <c r="C1936" t="s">
        <v>13</v>
      </c>
      <c r="D1936" t="str">
        <f>VLOOKUP(C1936,mapping!$B$2:$D$18,3,0)</f>
        <v>utility-scale solar pv</v>
      </c>
      <c r="E1936" t="s">
        <v>74</v>
      </c>
      <c r="F1936" t="s">
        <v>62</v>
      </c>
      <c r="G1936" t="s">
        <v>77</v>
      </c>
      <c r="H1936">
        <f>SUMIFS(multi_cap_new_annual_comb!F:F,multi_cap_new_annual_comb!A:A,A1936,multi_cap_new_annual_comb!B:B,B1936,multi_cap_new_annual_comb!C:C,C1936,multi_cap_new_annual_comb!E:E,"average",multi_cap_new_annual_comb!F:F,"&gt;0")*SUMIFS(mi_calc!D:D,mi_calc!A:A,VLOOKUP(C1936,mapping!$B$2:$C$18,2,0),mi_calc!B:B,F1936,mi_calc!C:C,"average")/1000</f>
        <v>0</v>
      </c>
      <c r="I1936">
        <f>SUMIFS(multi_cap_new_annual_comb!G:G,multi_cap_new_annual_comb!A:A,A1936,multi_cap_new_annual_comb!B:B,B1936,multi_cap_new_annual_comb!C:C,C1936,multi_cap_new_annual_comb!E:E,"average",multi_cap_new_annual_comb!G:G,"&gt;0")*SUMIFS(mi_calc!D:D,mi_calc!A:A,VLOOKUP(C1936,mapping!$B$2:$C$18,2,0),mi_calc!B:B,F1936,mi_calc!C:C,"average")/1000</f>
        <v>0</v>
      </c>
    </row>
    <row r="1937" spans="1:9">
      <c r="A1937">
        <v>2030</v>
      </c>
      <c r="B1937" t="s">
        <v>21</v>
      </c>
      <c r="C1937" t="s">
        <v>13</v>
      </c>
      <c r="D1937" t="str">
        <f>VLOOKUP(C1937,mapping!$B$2:$D$18,3,0)</f>
        <v>utility-scale solar pv</v>
      </c>
      <c r="E1937" t="s">
        <v>74</v>
      </c>
      <c r="F1937" t="s">
        <v>63</v>
      </c>
      <c r="G1937" t="s">
        <v>77</v>
      </c>
      <c r="H1937">
        <f>SUMIFS(multi_cap_new_annual_comb!F:F,multi_cap_new_annual_comb!A:A,A1937,multi_cap_new_annual_comb!B:B,B1937,multi_cap_new_annual_comb!C:C,C1937,multi_cap_new_annual_comb!E:E,"average",multi_cap_new_annual_comb!F:F,"&gt;0")*SUMIFS(mi_calc!D:D,mi_calc!A:A,VLOOKUP(C1937,mapping!$B$2:$C$18,2,0),mi_calc!B:B,F1937,mi_calc!C:C,"average")/1000</f>
        <v>0</v>
      </c>
      <c r="I1937">
        <f>SUMIFS(multi_cap_new_annual_comb!G:G,multi_cap_new_annual_comb!A:A,A1937,multi_cap_new_annual_comb!B:B,B1937,multi_cap_new_annual_comb!C:C,C1937,multi_cap_new_annual_comb!E:E,"average",multi_cap_new_annual_comb!G:G,"&gt;0")*SUMIFS(mi_calc!D:D,mi_calc!A:A,VLOOKUP(C1937,mapping!$B$2:$C$18,2,0),mi_calc!B:B,F1937,mi_calc!C:C,"average")/1000</f>
        <v>0</v>
      </c>
    </row>
    <row r="1938" spans="1:9">
      <c r="A1938">
        <v>2030</v>
      </c>
      <c r="B1938" t="s">
        <v>21</v>
      </c>
      <c r="C1938" t="s">
        <v>13</v>
      </c>
      <c r="D1938" t="str">
        <f>VLOOKUP(C1938,mapping!$B$2:$D$18,3,0)</f>
        <v>utility-scale solar pv</v>
      </c>
      <c r="E1938" t="s">
        <v>74</v>
      </c>
      <c r="F1938" t="s">
        <v>45</v>
      </c>
      <c r="G1938" t="s">
        <v>77</v>
      </c>
      <c r="H1938">
        <f>SUMIFS(multi_cap_new_annual_comb!F:F,multi_cap_new_annual_comb!A:A,A1938,multi_cap_new_annual_comb!B:B,B1938,multi_cap_new_annual_comb!C:C,C1938,multi_cap_new_annual_comb!E:E,"average",multi_cap_new_annual_comb!F:F,"&gt;0")*SUMIFS(mi_calc!D:D,mi_calc!A:A,VLOOKUP(C1938,mapping!$B$2:$C$18,2,0),mi_calc!B:B,F1938,mi_calc!C:C,"average")/1000</f>
        <v>25.003848733163512</v>
      </c>
      <c r="I1938">
        <f>SUMIFS(multi_cap_new_annual_comb!G:G,multi_cap_new_annual_comb!A:A,A1938,multi_cap_new_annual_comb!B:B,B1938,multi_cap_new_annual_comb!C:C,C1938,multi_cap_new_annual_comb!E:E,"average",multi_cap_new_annual_comb!G:G,"&gt;0")*SUMIFS(mi_calc!D:D,mi_calc!A:A,VLOOKUP(C1938,mapping!$B$2:$C$18,2,0),mi_calc!B:B,F1938,mi_calc!C:C,"average")/1000</f>
        <v>19.136858997156857</v>
      </c>
    </row>
    <row r="1939" spans="1:9">
      <c r="A1939">
        <v>2030</v>
      </c>
      <c r="B1939" t="s">
        <v>21</v>
      </c>
      <c r="C1939" t="s">
        <v>13</v>
      </c>
      <c r="D1939" t="str">
        <f>VLOOKUP(C1939,mapping!$B$2:$D$18,3,0)</f>
        <v>utility-scale solar pv</v>
      </c>
      <c r="E1939" t="s">
        <v>74</v>
      </c>
      <c r="F1939" t="s">
        <v>58</v>
      </c>
      <c r="G1939" t="s">
        <v>77</v>
      </c>
      <c r="H1939">
        <f>SUMIFS(multi_cap_new_annual_comb!F:F,multi_cap_new_annual_comb!A:A,A1939,multi_cap_new_annual_comb!B:B,B1939,multi_cap_new_annual_comb!C:C,C1939,multi_cap_new_annual_comb!E:E,"average",multi_cap_new_annual_comb!F:F,"&gt;0")*SUMIFS(mi_calc!D:D,mi_calc!A:A,VLOOKUP(C1939,mapping!$B$2:$C$18,2,0),mi_calc!B:B,F1939,mi_calc!C:C,"average")/1000</f>
        <v>0.18148390634956102</v>
      </c>
      <c r="I1939">
        <f>SUMIFS(multi_cap_new_annual_comb!G:G,multi_cap_new_annual_comb!A:A,A1939,multi_cap_new_annual_comb!B:B,B1939,multi_cap_new_annual_comb!C:C,C1939,multi_cap_new_annual_comb!E:E,"average",multi_cap_new_annual_comb!G:G,"&gt;0")*SUMIFS(mi_calc!D:D,mi_calc!A:A,VLOOKUP(C1939,mapping!$B$2:$C$18,2,0),mi_calc!B:B,F1939,mi_calc!C:C,"average")/1000</f>
        <v>0.13889989349753029</v>
      </c>
    </row>
    <row r="1940" spans="1:9">
      <c r="A1940">
        <v>2030</v>
      </c>
      <c r="B1940" t="s">
        <v>21</v>
      </c>
      <c r="C1940" t="s">
        <v>13</v>
      </c>
      <c r="D1940" t="str">
        <f>VLOOKUP(C1940,mapping!$B$2:$D$18,3,0)</f>
        <v>utility-scale solar pv</v>
      </c>
      <c r="E1940" t="s">
        <v>74</v>
      </c>
      <c r="F1940" t="s">
        <v>53</v>
      </c>
      <c r="G1940" t="s">
        <v>77</v>
      </c>
      <c r="H1940">
        <f>SUMIFS(multi_cap_new_annual_comb!F:F,multi_cap_new_annual_comb!A:A,A1940,multi_cap_new_annual_comb!B:B,B1940,multi_cap_new_annual_comb!C:C,C1940,multi_cap_new_annual_comb!E:E,"average",multi_cap_new_annual_comb!F:F,"&gt;0")*SUMIFS(mi_calc!D:D,mi_calc!A:A,VLOOKUP(C1940,mapping!$B$2:$C$18,2,0),mi_calc!B:B,F1940,mi_calc!C:C,"average")/1000</f>
        <v>301.92193213684988</v>
      </c>
      <c r="I1940">
        <f>SUMIFS(multi_cap_new_annual_comb!G:G,multi_cap_new_annual_comb!A:A,A1940,multi_cap_new_annual_comb!B:B,B1940,multi_cap_new_annual_comb!C:C,C1940,multi_cap_new_annual_comb!E:E,"average",multi_cap_new_annual_comb!G:G,"&gt;0")*SUMIFS(mi_calc!D:D,mi_calc!A:A,VLOOKUP(C1940,mapping!$B$2:$C$18,2,0),mi_calc!B:B,F1940,mi_calc!C:C,"average")/1000</f>
        <v>231.07792344738922</v>
      </c>
    </row>
    <row r="1941" spans="1:9">
      <c r="A1941">
        <v>2030</v>
      </c>
      <c r="B1941" t="s">
        <v>21</v>
      </c>
      <c r="C1941" t="s">
        <v>13</v>
      </c>
      <c r="D1941" t="str">
        <f>VLOOKUP(C1941,mapping!$B$2:$D$18,3,0)</f>
        <v>utility-scale solar pv</v>
      </c>
      <c r="E1941" t="s">
        <v>74</v>
      </c>
      <c r="F1941" t="s">
        <v>64</v>
      </c>
      <c r="G1941" t="s">
        <v>77</v>
      </c>
      <c r="H1941">
        <f>SUMIFS(multi_cap_new_annual_comb!F:F,multi_cap_new_annual_comb!A:A,A1941,multi_cap_new_annual_comb!B:B,B1941,multi_cap_new_annual_comb!C:C,C1941,multi_cap_new_annual_comb!E:E,"average",multi_cap_new_annual_comb!F:F,"&gt;0")*SUMIFS(mi_calc!D:D,mi_calc!A:A,VLOOKUP(C1941,mapping!$B$2:$C$18,2,0),mi_calc!B:B,F1941,mi_calc!C:C,"average")/1000</f>
        <v>0</v>
      </c>
      <c r="I1941">
        <f>SUMIFS(multi_cap_new_annual_comb!G:G,multi_cap_new_annual_comb!A:A,A1941,multi_cap_new_annual_comb!B:B,B1941,multi_cap_new_annual_comb!C:C,C1941,multi_cap_new_annual_comb!E:E,"average",multi_cap_new_annual_comb!G:G,"&gt;0")*SUMIFS(mi_calc!D:D,mi_calc!A:A,VLOOKUP(C1941,mapping!$B$2:$C$18,2,0),mi_calc!B:B,F1941,mi_calc!C:C,"average")/1000</f>
        <v>0</v>
      </c>
    </row>
    <row r="1942" spans="1:9">
      <c r="A1942">
        <v>2030</v>
      </c>
      <c r="B1942" t="s">
        <v>21</v>
      </c>
      <c r="C1942" t="s">
        <v>13</v>
      </c>
      <c r="D1942" t="str">
        <f>VLOOKUP(C1942,mapping!$B$2:$D$18,3,0)</f>
        <v>utility-scale solar pv</v>
      </c>
      <c r="E1942" t="s">
        <v>74</v>
      </c>
      <c r="F1942" t="s">
        <v>49</v>
      </c>
      <c r="G1942" t="s">
        <v>77</v>
      </c>
      <c r="H1942">
        <f>SUMIFS(multi_cap_new_annual_comb!F:F,multi_cap_new_annual_comb!A:A,A1942,multi_cap_new_annual_comb!B:B,B1942,multi_cap_new_annual_comb!C:C,C1942,multi_cap_new_annual_comb!E:E,"average",multi_cap_new_annual_comb!F:F,"&gt;0")*SUMIFS(mi_calc!D:D,mi_calc!A:A,VLOOKUP(C1942,mapping!$B$2:$C$18,2,0),mi_calc!B:B,F1942,mi_calc!C:C,"average")/1000</f>
        <v>3.113654242054734</v>
      </c>
      <c r="I1942">
        <f>SUMIFS(multi_cap_new_annual_comb!G:G,multi_cap_new_annual_comb!A:A,A1942,multi_cap_new_annual_comb!B:B,B1942,multi_cap_new_annual_comb!C:C,C1942,multi_cap_new_annual_comb!E:E,"average",multi_cap_new_annual_comb!G:G,"&gt;0")*SUMIFS(mi_calc!D:D,mi_calc!A:A,VLOOKUP(C1942,mapping!$B$2:$C$18,2,0),mi_calc!B:B,F1942,mi_calc!C:C,"average")/1000</f>
        <v>2.3830556180365248</v>
      </c>
    </row>
    <row r="1943" spans="1:9">
      <c r="A1943">
        <v>2030</v>
      </c>
      <c r="B1943" t="s">
        <v>21</v>
      </c>
      <c r="C1943" t="s">
        <v>13</v>
      </c>
      <c r="D1943" t="str">
        <f>VLOOKUP(C1943,mapping!$B$2:$D$18,3,0)</f>
        <v>utility-scale solar pv</v>
      </c>
      <c r="E1943" t="s">
        <v>74</v>
      </c>
      <c r="F1943" t="s">
        <v>65</v>
      </c>
      <c r="G1943" t="s">
        <v>77</v>
      </c>
      <c r="H1943">
        <f>SUMIFS(multi_cap_new_annual_comb!F:F,multi_cap_new_annual_comb!A:A,A1943,multi_cap_new_annual_comb!B:B,B1943,multi_cap_new_annual_comb!C:C,C1943,multi_cap_new_annual_comb!E:E,"average",multi_cap_new_annual_comb!F:F,"&gt;0")*SUMIFS(mi_calc!D:D,mi_calc!A:A,VLOOKUP(C1943,mapping!$B$2:$C$18,2,0),mi_calc!B:B,F1943,mi_calc!C:C,"average")/1000</f>
        <v>0</v>
      </c>
      <c r="I1943">
        <f>SUMIFS(multi_cap_new_annual_comb!G:G,multi_cap_new_annual_comb!A:A,A1943,multi_cap_new_annual_comb!B:B,B1943,multi_cap_new_annual_comb!C:C,C1943,multi_cap_new_annual_comb!E:E,"average",multi_cap_new_annual_comb!G:G,"&gt;0")*SUMIFS(mi_calc!D:D,mi_calc!A:A,VLOOKUP(C1943,mapping!$B$2:$C$18,2,0),mi_calc!B:B,F1943,mi_calc!C:C,"average")/1000</f>
        <v>0</v>
      </c>
    </row>
    <row r="1944" spans="1:9">
      <c r="A1944">
        <v>2030</v>
      </c>
      <c r="B1944" t="s">
        <v>21</v>
      </c>
      <c r="C1944" t="s">
        <v>13</v>
      </c>
      <c r="D1944" t="str">
        <f>VLOOKUP(C1944,mapping!$B$2:$D$18,3,0)</f>
        <v>utility-scale solar pv</v>
      </c>
      <c r="E1944" t="s">
        <v>74</v>
      </c>
      <c r="F1944" t="s">
        <v>68</v>
      </c>
      <c r="G1944" t="s">
        <v>77</v>
      </c>
      <c r="H1944">
        <f>SUMIFS(multi_cap_new_annual_comb!F:F,multi_cap_new_annual_comb!A:A,A1944,multi_cap_new_annual_comb!B:B,B1944,multi_cap_new_annual_comb!C:C,C1944,multi_cap_new_annual_comb!E:E,"average",multi_cap_new_annual_comb!F:F,"&gt;0")*SUMIFS(mi_calc!D:D,mi_calc!A:A,VLOOKUP(C1944,mapping!$B$2:$C$18,2,0),mi_calc!B:B,F1944,mi_calc!C:C,"average")/1000</f>
        <v>0</v>
      </c>
      <c r="I1944">
        <f>SUMIFS(multi_cap_new_annual_comb!G:G,multi_cap_new_annual_comb!A:A,A1944,multi_cap_new_annual_comb!B:B,B1944,multi_cap_new_annual_comb!C:C,C1944,multi_cap_new_annual_comb!E:E,"average",multi_cap_new_annual_comb!G:G,"&gt;0")*SUMIFS(mi_calc!D:D,mi_calc!A:A,VLOOKUP(C1944,mapping!$B$2:$C$18,2,0),mi_calc!B:B,F1944,mi_calc!C:C,"average")/1000</f>
        <v>0</v>
      </c>
    </row>
    <row r="1945" spans="1:9">
      <c r="A1945">
        <v>2030</v>
      </c>
      <c r="B1945" t="s">
        <v>21</v>
      </c>
      <c r="C1945" t="s">
        <v>13</v>
      </c>
      <c r="D1945" t="str">
        <f>VLOOKUP(C1945,mapping!$B$2:$D$18,3,0)</f>
        <v>utility-scale solar pv</v>
      </c>
      <c r="E1945" t="s">
        <v>74</v>
      </c>
      <c r="F1945" t="s">
        <v>57</v>
      </c>
      <c r="G1945" t="s">
        <v>77</v>
      </c>
      <c r="H1945">
        <f>SUMIFS(multi_cap_new_annual_comb!F:F,multi_cap_new_annual_comb!A:A,A1945,multi_cap_new_annual_comb!B:B,B1945,multi_cap_new_annual_comb!C:C,C1945,multi_cap_new_annual_comb!E:E,"average",multi_cap_new_annual_comb!F:F,"&gt;0")*SUMIFS(mi_calc!D:D,mi_calc!A:A,VLOOKUP(C1945,mapping!$B$2:$C$18,2,0),mi_calc!B:B,F1945,mi_calc!C:C,"average")/1000</f>
        <v>0</v>
      </c>
      <c r="I1945">
        <f>SUMIFS(multi_cap_new_annual_comb!G:G,multi_cap_new_annual_comb!A:A,A1945,multi_cap_new_annual_comb!B:B,B1945,multi_cap_new_annual_comb!C:C,C1945,multi_cap_new_annual_comb!E:E,"average",multi_cap_new_annual_comb!G:G,"&gt;0")*SUMIFS(mi_calc!D:D,mi_calc!A:A,VLOOKUP(C1945,mapping!$B$2:$C$18,2,0),mi_calc!B:B,F1945,mi_calc!C:C,"average")/1000</f>
        <v>0</v>
      </c>
    </row>
    <row r="1946" spans="1:9">
      <c r="A1946">
        <v>2030</v>
      </c>
      <c r="B1946" t="s">
        <v>33</v>
      </c>
      <c r="C1946" t="s">
        <v>13</v>
      </c>
      <c r="D1946" t="str">
        <f>VLOOKUP(C1946,mapping!$B$2:$D$18,3,0)</f>
        <v>utility-scale solar pv</v>
      </c>
      <c r="E1946" t="s">
        <v>74</v>
      </c>
      <c r="F1946" t="s">
        <v>51</v>
      </c>
      <c r="G1946" t="s">
        <v>77</v>
      </c>
      <c r="H1946">
        <f>SUMIFS(multi_cap_new_annual_comb!F:F,multi_cap_new_annual_comb!A:A,A1946,multi_cap_new_annual_comb!B:B,B1946,multi_cap_new_annual_comb!C:C,C1946,multi_cap_new_annual_comb!E:E,"average",multi_cap_new_annual_comb!F:F,"&gt;0")*SUMIFS(mi_calc!D:D,mi_calc!A:A,VLOOKUP(C1946,mapping!$B$2:$C$18,2,0),mi_calc!B:B,F1946,mi_calc!C:C,"average")/1000</f>
        <v>92.393836071240443</v>
      </c>
      <c r="I1946">
        <f>SUMIFS(multi_cap_new_annual_comb!G:G,multi_cap_new_annual_comb!A:A,A1946,multi_cap_new_annual_comb!B:B,B1946,multi_cap_new_annual_comb!C:C,C1946,multi_cap_new_annual_comb!E:E,"average",multi_cap_new_annual_comb!G:G,"&gt;0")*SUMIFS(mi_calc!D:D,mi_calc!A:A,VLOOKUP(C1946,mapping!$B$2:$C$18,2,0),mi_calc!B:B,F1946,mi_calc!C:C,"average")/1000</f>
        <v>64.710542541663159</v>
      </c>
    </row>
    <row r="1947" spans="1:9">
      <c r="A1947">
        <v>2030</v>
      </c>
      <c r="B1947" t="s">
        <v>33</v>
      </c>
      <c r="C1947" t="s">
        <v>13</v>
      </c>
      <c r="D1947" t="str">
        <f>VLOOKUP(C1947,mapping!$B$2:$D$18,3,0)</f>
        <v>utility-scale solar pv</v>
      </c>
      <c r="E1947" t="s">
        <v>74</v>
      </c>
      <c r="F1947" t="s">
        <v>66</v>
      </c>
      <c r="G1947" t="s">
        <v>77</v>
      </c>
      <c r="H1947">
        <f>SUMIFS(multi_cap_new_annual_comb!F:F,multi_cap_new_annual_comb!A:A,A1947,multi_cap_new_annual_comb!B:B,B1947,multi_cap_new_annual_comb!C:C,C1947,multi_cap_new_annual_comb!E:E,"average",multi_cap_new_annual_comb!F:F,"&gt;0")*SUMIFS(mi_calc!D:D,mi_calc!A:A,VLOOKUP(C1947,mapping!$B$2:$C$18,2,0),mi_calc!B:B,F1947,mi_calc!C:C,"average")/1000</f>
        <v>0</v>
      </c>
      <c r="I1947">
        <f>SUMIFS(multi_cap_new_annual_comb!G:G,multi_cap_new_annual_comb!A:A,A1947,multi_cap_new_annual_comb!B:B,B1947,multi_cap_new_annual_comb!C:C,C1947,multi_cap_new_annual_comb!E:E,"average",multi_cap_new_annual_comb!G:G,"&gt;0")*SUMIFS(mi_calc!D:D,mi_calc!A:A,VLOOKUP(C1947,mapping!$B$2:$C$18,2,0),mi_calc!B:B,F1947,mi_calc!C:C,"average")/1000</f>
        <v>0</v>
      </c>
    </row>
    <row r="1948" spans="1:9">
      <c r="A1948">
        <v>2030</v>
      </c>
      <c r="B1948" t="s">
        <v>33</v>
      </c>
      <c r="C1948" t="s">
        <v>13</v>
      </c>
      <c r="D1948" t="str">
        <f>VLOOKUP(C1948,mapping!$B$2:$D$18,3,0)</f>
        <v>utility-scale solar pv</v>
      </c>
      <c r="E1948" t="s">
        <v>74</v>
      </c>
      <c r="F1948" t="s">
        <v>54</v>
      </c>
      <c r="G1948" t="s">
        <v>77</v>
      </c>
      <c r="H1948">
        <f>SUMIFS(multi_cap_new_annual_comb!F:F,multi_cap_new_annual_comb!A:A,A1948,multi_cap_new_annual_comb!B:B,B1948,multi_cap_new_annual_comb!C:C,C1948,multi_cap_new_annual_comb!E:E,"average",multi_cap_new_annual_comb!F:F,"&gt;0")*SUMIFS(mi_calc!D:D,mi_calc!A:A,VLOOKUP(C1948,mapping!$B$2:$C$18,2,0),mi_calc!B:B,F1948,mi_calc!C:C,"average")/1000</f>
        <v>32.561943256450263</v>
      </c>
      <c r="I1948">
        <f>SUMIFS(multi_cap_new_annual_comb!G:G,multi_cap_new_annual_comb!A:A,A1948,multi_cap_new_annual_comb!B:B,B1948,multi_cap_new_annual_comb!C:C,C1948,multi_cap_new_annual_comb!E:E,"average",multi_cap_new_annual_comb!G:G,"&gt;0")*SUMIFS(mi_calc!D:D,mi_calc!A:A,VLOOKUP(C1948,mapping!$B$2:$C$18,2,0),mi_calc!B:B,F1948,mi_calc!C:C,"average")/1000</f>
        <v>22.805644877771524</v>
      </c>
    </row>
    <row r="1949" spans="1:9">
      <c r="A1949">
        <v>2030</v>
      </c>
      <c r="B1949" t="s">
        <v>33</v>
      </c>
      <c r="C1949" t="s">
        <v>13</v>
      </c>
      <c r="D1949" t="str">
        <f>VLOOKUP(C1949,mapping!$B$2:$D$18,3,0)</f>
        <v>utility-scale solar pv</v>
      </c>
      <c r="E1949" t="s">
        <v>74</v>
      </c>
      <c r="F1949" t="s">
        <v>46</v>
      </c>
      <c r="G1949" t="s">
        <v>77</v>
      </c>
      <c r="H1949">
        <f>SUMIFS(multi_cap_new_annual_comb!F:F,multi_cap_new_annual_comb!A:A,A1949,multi_cap_new_annual_comb!B:B,B1949,multi_cap_new_annual_comb!C:C,C1949,multi_cap_new_annual_comb!E:E,"average",multi_cap_new_annual_comb!F:F,"&gt;0")*SUMIFS(mi_calc!D:D,mi_calc!A:A,VLOOKUP(C1949,mapping!$B$2:$C$18,2,0),mi_calc!B:B,F1949,mi_calc!C:C,"average")/1000</f>
        <v>0</v>
      </c>
      <c r="I1949">
        <f>SUMIFS(multi_cap_new_annual_comb!G:G,multi_cap_new_annual_comb!A:A,A1949,multi_cap_new_annual_comb!B:B,B1949,multi_cap_new_annual_comb!C:C,C1949,multi_cap_new_annual_comb!E:E,"average",multi_cap_new_annual_comb!G:G,"&gt;0")*SUMIFS(mi_calc!D:D,mi_calc!A:A,VLOOKUP(C1949,mapping!$B$2:$C$18,2,0),mi_calc!B:B,F1949,mi_calc!C:C,"average")/1000</f>
        <v>0</v>
      </c>
    </row>
    <row r="1950" spans="1:9">
      <c r="A1950">
        <v>2030</v>
      </c>
      <c r="B1950" t="s">
        <v>33</v>
      </c>
      <c r="C1950" t="s">
        <v>13</v>
      </c>
      <c r="D1950" t="str">
        <f>VLOOKUP(C1950,mapping!$B$2:$D$18,3,0)</f>
        <v>utility-scale solar pv</v>
      </c>
      <c r="E1950" t="s">
        <v>74</v>
      </c>
      <c r="F1950" t="s">
        <v>50</v>
      </c>
      <c r="G1950" t="s">
        <v>77</v>
      </c>
      <c r="H1950">
        <f>SUMIFS(multi_cap_new_annual_comb!F:F,multi_cap_new_annual_comb!A:A,A1950,multi_cap_new_annual_comb!B:B,B1950,multi_cap_new_annual_comb!C:C,C1950,multi_cap_new_annual_comb!E:E,"average",multi_cap_new_annual_comb!F:F,"&gt;0")*SUMIFS(mi_calc!D:D,mi_calc!A:A,VLOOKUP(C1950,mapping!$B$2:$C$18,2,0),mi_calc!B:B,F1950,mi_calc!C:C,"average")/1000</f>
        <v>11.047501463392138</v>
      </c>
      <c r="I1950">
        <f>SUMIFS(multi_cap_new_annual_comb!G:G,multi_cap_new_annual_comb!A:A,A1950,multi_cap_new_annual_comb!B:B,B1950,multi_cap_new_annual_comb!C:C,C1950,multi_cap_new_annual_comb!E:E,"average",multi_cap_new_annual_comb!G:G,"&gt;0")*SUMIFS(mi_calc!D:D,mi_calc!A:A,VLOOKUP(C1950,mapping!$B$2:$C$18,2,0),mi_calc!B:B,F1950,mi_calc!C:C,"average")/1000</f>
        <v>7.7374188996190805</v>
      </c>
    </row>
    <row r="1951" spans="1:9">
      <c r="A1951">
        <v>2030</v>
      </c>
      <c r="B1951" t="s">
        <v>33</v>
      </c>
      <c r="C1951" t="s">
        <v>13</v>
      </c>
      <c r="D1951" t="str">
        <f>VLOOKUP(C1951,mapping!$B$2:$D$18,3,0)</f>
        <v>utility-scale solar pv</v>
      </c>
      <c r="E1951" t="s">
        <v>74</v>
      </c>
      <c r="F1951" t="s">
        <v>61</v>
      </c>
      <c r="G1951" t="s">
        <v>77</v>
      </c>
      <c r="H1951">
        <f>SUMIFS(multi_cap_new_annual_comb!F:F,multi_cap_new_annual_comb!A:A,A1951,multi_cap_new_annual_comb!B:B,B1951,multi_cap_new_annual_comb!C:C,C1951,multi_cap_new_annual_comb!E:E,"average",multi_cap_new_annual_comb!F:F,"&gt;0")*SUMIFS(mi_calc!D:D,mi_calc!A:A,VLOOKUP(C1951,mapping!$B$2:$C$18,2,0),mi_calc!B:B,F1951,mi_calc!C:C,"average")/1000</f>
        <v>0</v>
      </c>
      <c r="I1951">
        <f>SUMIFS(multi_cap_new_annual_comb!G:G,multi_cap_new_annual_comb!A:A,A1951,multi_cap_new_annual_comb!B:B,B1951,multi_cap_new_annual_comb!C:C,C1951,multi_cap_new_annual_comb!E:E,"average",multi_cap_new_annual_comb!G:G,"&gt;0")*SUMIFS(mi_calc!D:D,mi_calc!A:A,VLOOKUP(C1951,mapping!$B$2:$C$18,2,0),mi_calc!B:B,F1951,mi_calc!C:C,"average")/1000</f>
        <v>0</v>
      </c>
    </row>
    <row r="1952" spans="1:9">
      <c r="A1952">
        <v>2030</v>
      </c>
      <c r="B1952" t="s">
        <v>33</v>
      </c>
      <c r="C1952" t="s">
        <v>13</v>
      </c>
      <c r="D1952" t="str">
        <f>VLOOKUP(C1952,mapping!$B$2:$D$18,3,0)</f>
        <v>utility-scale solar pv</v>
      </c>
      <c r="E1952" t="s">
        <v>74</v>
      </c>
      <c r="F1952" t="s">
        <v>67</v>
      </c>
      <c r="G1952" t="s">
        <v>77</v>
      </c>
      <c r="H1952">
        <f>SUMIFS(multi_cap_new_annual_comb!F:F,multi_cap_new_annual_comb!A:A,A1952,multi_cap_new_annual_comb!B:B,B1952,multi_cap_new_annual_comb!C:C,C1952,multi_cap_new_annual_comb!E:E,"average",multi_cap_new_annual_comb!F:F,"&gt;0")*SUMIFS(mi_calc!D:D,mi_calc!A:A,VLOOKUP(C1952,mapping!$B$2:$C$18,2,0),mi_calc!B:B,F1952,mi_calc!C:C,"average")/1000</f>
        <v>0</v>
      </c>
      <c r="I1952">
        <f>SUMIFS(multi_cap_new_annual_comb!G:G,multi_cap_new_annual_comb!A:A,A1952,multi_cap_new_annual_comb!B:B,B1952,multi_cap_new_annual_comb!C:C,C1952,multi_cap_new_annual_comb!E:E,"average",multi_cap_new_annual_comb!G:G,"&gt;0")*SUMIFS(mi_calc!D:D,mi_calc!A:A,VLOOKUP(C1952,mapping!$B$2:$C$18,2,0),mi_calc!B:B,F1952,mi_calc!C:C,"average")/1000</f>
        <v>0</v>
      </c>
    </row>
    <row r="1953" spans="1:9">
      <c r="A1953">
        <v>2030</v>
      </c>
      <c r="B1953" t="s">
        <v>33</v>
      </c>
      <c r="C1953" t="s">
        <v>13</v>
      </c>
      <c r="D1953" t="str">
        <f>VLOOKUP(C1953,mapping!$B$2:$D$18,3,0)</f>
        <v>utility-scale solar pv</v>
      </c>
      <c r="E1953" t="s">
        <v>74</v>
      </c>
      <c r="F1953" t="s">
        <v>52</v>
      </c>
      <c r="G1953" t="s">
        <v>77</v>
      </c>
      <c r="H1953">
        <f>SUMIFS(multi_cap_new_annual_comb!F:F,multi_cap_new_annual_comb!A:A,A1953,multi_cap_new_annual_comb!B:B,B1953,multi_cap_new_annual_comb!C:C,C1953,multi_cap_new_annual_comb!E:E,"average",multi_cap_new_annual_comb!F:F,"&gt;0")*SUMIFS(mi_calc!D:D,mi_calc!A:A,VLOOKUP(C1953,mapping!$B$2:$C$18,2,0),mi_calc!B:B,F1953,mi_calc!C:C,"average")/1000</f>
        <v>267.7867843244228</v>
      </c>
      <c r="I1953">
        <f>SUMIFS(multi_cap_new_annual_comb!G:G,multi_cap_new_annual_comb!A:A,A1953,multi_cap_new_annual_comb!B:B,B1953,multi_cap_new_annual_comb!C:C,C1953,multi_cap_new_annual_comb!E:E,"average",multi_cap_new_annual_comb!G:G,"&gt;0")*SUMIFS(mi_calc!D:D,mi_calc!A:A,VLOOKUP(C1953,mapping!$B$2:$C$18,2,0),mi_calc!B:B,F1953,mi_calc!C:C,"average")/1000</f>
        <v>187.55177656829252</v>
      </c>
    </row>
    <row r="1954" spans="1:9">
      <c r="A1954">
        <v>2030</v>
      </c>
      <c r="B1954" t="s">
        <v>33</v>
      </c>
      <c r="C1954" t="s">
        <v>13</v>
      </c>
      <c r="D1954" t="str">
        <f>VLOOKUP(C1954,mapping!$B$2:$D$18,3,0)</f>
        <v>utility-scale solar pv</v>
      </c>
      <c r="E1954" t="s">
        <v>74</v>
      </c>
      <c r="F1954" t="s">
        <v>56</v>
      </c>
      <c r="G1954" t="s">
        <v>77</v>
      </c>
      <c r="H1954">
        <f>SUMIFS(multi_cap_new_annual_comb!F:F,multi_cap_new_annual_comb!A:A,A1954,multi_cap_new_annual_comb!B:B,B1954,multi_cap_new_annual_comb!C:C,C1954,multi_cap_new_annual_comb!E:E,"average",multi_cap_new_annual_comb!F:F,"&gt;0")*SUMIFS(mi_calc!D:D,mi_calc!A:A,VLOOKUP(C1954,mapping!$B$2:$C$18,2,0),mi_calc!B:B,F1954,mi_calc!C:C,"average")/1000</f>
        <v>0.32740843422726973</v>
      </c>
      <c r="I1954">
        <f>SUMIFS(multi_cap_new_annual_comb!G:G,multi_cap_new_annual_comb!A:A,A1954,multi_cap_new_annual_comb!B:B,B1954,multi_cap_new_annual_comb!C:C,C1954,multi_cap_new_annual_comb!E:E,"average",multi_cap_new_annual_comb!G:G,"&gt;0")*SUMIFS(mi_calc!D:D,mi_calc!A:A,VLOOKUP(C1954,mapping!$B$2:$C$18,2,0),mi_calc!B:B,F1954,mi_calc!C:C,"average")/1000</f>
        <v>0.22930942487577802</v>
      </c>
    </row>
    <row r="1955" spans="1:9">
      <c r="A1955">
        <v>2030</v>
      </c>
      <c r="B1955" t="s">
        <v>33</v>
      </c>
      <c r="C1955" t="s">
        <v>13</v>
      </c>
      <c r="D1955" t="str">
        <f>VLOOKUP(C1955,mapping!$B$2:$D$18,3,0)</f>
        <v>utility-scale solar pv</v>
      </c>
      <c r="E1955" t="s">
        <v>74</v>
      </c>
      <c r="F1955" t="s">
        <v>59</v>
      </c>
      <c r="G1955" t="s">
        <v>77</v>
      </c>
      <c r="H1955">
        <f>SUMIFS(multi_cap_new_annual_comb!F:F,multi_cap_new_annual_comb!A:A,A1955,multi_cap_new_annual_comb!B:B,B1955,multi_cap_new_annual_comb!C:C,C1955,multi_cap_new_annual_comb!E:E,"average",multi_cap_new_annual_comb!F:F,"&gt;0")*SUMIFS(mi_calc!D:D,mi_calc!A:A,VLOOKUP(C1955,mapping!$B$2:$C$18,2,0),mi_calc!B:B,F1955,mi_calc!C:C,"average")/1000</f>
        <v>0.22609036761741111</v>
      </c>
      <c r="I1955">
        <f>SUMIFS(multi_cap_new_annual_comb!G:G,multi_cap_new_annual_comb!A:A,A1955,multi_cap_new_annual_comb!B:B,B1955,multi_cap_new_annual_comb!C:C,C1955,multi_cap_new_annual_comb!E:E,"average",multi_cap_new_annual_comb!G:G,"&gt;0")*SUMIFS(mi_calc!D:D,mi_calc!A:A,VLOOKUP(C1955,mapping!$B$2:$C$18,2,0),mi_calc!B:B,F1955,mi_calc!C:C,"average")/1000</f>
        <v>0.15834855412525489</v>
      </c>
    </row>
    <row r="1956" spans="1:9">
      <c r="A1956">
        <v>2030</v>
      </c>
      <c r="B1956" t="s">
        <v>33</v>
      </c>
      <c r="C1956" t="s">
        <v>13</v>
      </c>
      <c r="D1956" t="str">
        <f>VLOOKUP(C1956,mapping!$B$2:$D$18,3,0)</f>
        <v>utility-scale solar pv</v>
      </c>
      <c r="E1956" t="s">
        <v>74</v>
      </c>
      <c r="F1956" t="s">
        <v>55</v>
      </c>
      <c r="G1956" t="s">
        <v>77</v>
      </c>
      <c r="H1956">
        <f>SUMIFS(multi_cap_new_annual_comb!F:F,multi_cap_new_annual_comb!A:A,A1956,multi_cap_new_annual_comb!B:B,B1956,multi_cap_new_annual_comb!C:C,C1956,multi_cap_new_annual_comb!E:E,"average",multi_cap_new_annual_comb!F:F,"&gt;0")*SUMIFS(mi_calc!D:D,mi_calc!A:A,VLOOKUP(C1956,mapping!$B$2:$C$18,2,0),mi_calc!B:B,F1956,mi_calc!C:C,"average")/1000</f>
        <v>0</v>
      </c>
      <c r="I1956">
        <f>SUMIFS(multi_cap_new_annual_comb!G:G,multi_cap_new_annual_comb!A:A,A1956,multi_cap_new_annual_comb!B:B,B1956,multi_cap_new_annual_comb!C:C,C1956,multi_cap_new_annual_comb!E:E,"average",multi_cap_new_annual_comb!G:G,"&gt;0")*SUMIFS(mi_calc!D:D,mi_calc!A:A,VLOOKUP(C1956,mapping!$B$2:$C$18,2,0),mi_calc!B:B,F1956,mi_calc!C:C,"average")/1000</f>
        <v>0</v>
      </c>
    </row>
    <row r="1957" spans="1:9">
      <c r="A1957">
        <v>2030</v>
      </c>
      <c r="B1957" t="s">
        <v>33</v>
      </c>
      <c r="C1957" t="s">
        <v>13</v>
      </c>
      <c r="D1957" t="str">
        <f>VLOOKUP(C1957,mapping!$B$2:$D$18,3,0)</f>
        <v>utility-scale solar pv</v>
      </c>
      <c r="E1957" t="s">
        <v>74</v>
      </c>
      <c r="F1957" t="s">
        <v>47</v>
      </c>
      <c r="G1957" t="s">
        <v>77</v>
      </c>
      <c r="H1957">
        <f>SUMIFS(multi_cap_new_annual_comb!F:F,multi_cap_new_annual_comb!A:A,A1957,multi_cap_new_annual_comb!B:B,B1957,multi_cap_new_annual_comb!C:C,C1957,multi_cap_new_annual_comb!E:E,"average",multi_cap_new_annual_comb!F:F,"&gt;0")*SUMIFS(mi_calc!D:D,mi_calc!A:A,VLOOKUP(C1957,mapping!$B$2:$C$18,2,0),mi_calc!B:B,F1957,mi_calc!C:C,"average")/1000</f>
        <v>0</v>
      </c>
      <c r="I1957">
        <f>SUMIFS(multi_cap_new_annual_comb!G:G,multi_cap_new_annual_comb!A:A,A1957,multi_cap_new_annual_comb!B:B,B1957,multi_cap_new_annual_comb!C:C,C1957,multi_cap_new_annual_comb!E:E,"average",multi_cap_new_annual_comb!G:G,"&gt;0")*SUMIFS(mi_calc!D:D,mi_calc!A:A,VLOOKUP(C1957,mapping!$B$2:$C$18,2,0),mi_calc!B:B,F1957,mi_calc!C:C,"average")/1000</f>
        <v>0</v>
      </c>
    </row>
    <row r="1958" spans="1:9">
      <c r="A1958">
        <v>2030</v>
      </c>
      <c r="B1958" t="s">
        <v>33</v>
      </c>
      <c r="C1958" t="s">
        <v>13</v>
      </c>
      <c r="D1958" t="str">
        <f>VLOOKUP(C1958,mapping!$B$2:$D$18,3,0)</f>
        <v>utility-scale solar pv</v>
      </c>
      <c r="E1958" t="s">
        <v>74</v>
      </c>
      <c r="F1958" t="s">
        <v>60</v>
      </c>
      <c r="G1958" t="s">
        <v>77</v>
      </c>
      <c r="H1958">
        <f>SUMIFS(multi_cap_new_annual_comb!F:F,multi_cap_new_annual_comb!A:A,A1958,multi_cap_new_annual_comb!B:B,B1958,multi_cap_new_annual_comb!C:C,C1958,multi_cap_new_annual_comb!E:E,"average",multi_cap_new_annual_comb!F:F,"&gt;0")*SUMIFS(mi_calc!D:D,mi_calc!A:A,VLOOKUP(C1958,mapping!$B$2:$C$18,2,0),mi_calc!B:B,F1958,mi_calc!C:C,"average")/1000</f>
        <v>0</v>
      </c>
      <c r="I1958">
        <f>SUMIFS(multi_cap_new_annual_comb!G:G,multi_cap_new_annual_comb!A:A,A1958,multi_cap_new_annual_comb!B:B,B1958,multi_cap_new_annual_comb!C:C,C1958,multi_cap_new_annual_comb!E:E,"average",multi_cap_new_annual_comb!G:G,"&gt;0")*SUMIFS(mi_calc!D:D,mi_calc!A:A,VLOOKUP(C1958,mapping!$B$2:$C$18,2,0),mi_calc!B:B,F1958,mi_calc!C:C,"average")/1000</f>
        <v>0</v>
      </c>
    </row>
    <row r="1959" spans="1:9">
      <c r="A1959">
        <v>2030</v>
      </c>
      <c r="B1959" t="s">
        <v>33</v>
      </c>
      <c r="C1959" t="s">
        <v>13</v>
      </c>
      <c r="D1959" t="str">
        <f>VLOOKUP(C1959,mapping!$B$2:$D$18,3,0)</f>
        <v>utility-scale solar pv</v>
      </c>
      <c r="E1959" t="s">
        <v>74</v>
      </c>
      <c r="F1959" t="s">
        <v>48</v>
      </c>
      <c r="G1959" t="s">
        <v>77</v>
      </c>
      <c r="H1959">
        <f>SUMIFS(multi_cap_new_annual_comb!F:F,multi_cap_new_annual_comb!A:A,A1959,multi_cap_new_annual_comb!B:B,B1959,multi_cap_new_annual_comb!C:C,C1959,multi_cap_new_annual_comb!E:E,"average",multi_cap_new_annual_comb!F:F,"&gt;0")*SUMIFS(mi_calc!D:D,mi_calc!A:A,VLOOKUP(C1959,mapping!$B$2:$C$18,2,0),mi_calc!B:B,F1959,mi_calc!C:C,"average")/1000</f>
        <v>4.817626524931751E-3</v>
      </c>
      <c r="I1959">
        <f>SUMIFS(multi_cap_new_annual_comb!G:G,multi_cap_new_annual_comb!A:A,A1959,multi_cap_new_annual_comb!B:B,B1959,multi_cap_new_annual_comb!C:C,C1959,multi_cap_new_annual_comb!E:E,"average",multi_cap_new_annual_comb!G:G,"&gt;0")*SUMIFS(mi_calc!D:D,mi_calc!A:A,VLOOKUP(C1959,mapping!$B$2:$C$18,2,0),mi_calc!B:B,F1959,mi_calc!C:C,"average")/1000</f>
        <v>3.3741561065942162E-3</v>
      </c>
    </row>
    <row r="1960" spans="1:9">
      <c r="A1960">
        <v>2030</v>
      </c>
      <c r="B1960" t="s">
        <v>33</v>
      </c>
      <c r="C1960" t="s">
        <v>13</v>
      </c>
      <c r="D1960" t="str">
        <f>VLOOKUP(C1960,mapping!$B$2:$D$18,3,0)</f>
        <v>utility-scale solar pv</v>
      </c>
      <c r="E1960" t="s">
        <v>74</v>
      </c>
      <c r="F1960" t="s">
        <v>62</v>
      </c>
      <c r="G1960" t="s">
        <v>77</v>
      </c>
      <c r="H1960">
        <f>SUMIFS(multi_cap_new_annual_comb!F:F,multi_cap_new_annual_comb!A:A,A1960,multi_cap_new_annual_comb!B:B,B1960,multi_cap_new_annual_comb!C:C,C1960,multi_cap_new_annual_comb!E:E,"average",multi_cap_new_annual_comb!F:F,"&gt;0")*SUMIFS(mi_calc!D:D,mi_calc!A:A,VLOOKUP(C1960,mapping!$B$2:$C$18,2,0),mi_calc!B:B,F1960,mi_calc!C:C,"average")/1000</f>
        <v>0</v>
      </c>
      <c r="I1960">
        <f>SUMIFS(multi_cap_new_annual_comb!G:G,multi_cap_new_annual_comb!A:A,A1960,multi_cap_new_annual_comb!B:B,B1960,multi_cap_new_annual_comb!C:C,C1960,multi_cap_new_annual_comb!E:E,"average",multi_cap_new_annual_comb!G:G,"&gt;0")*SUMIFS(mi_calc!D:D,mi_calc!A:A,VLOOKUP(C1960,mapping!$B$2:$C$18,2,0),mi_calc!B:B,F1960,mi_calc!C:C,"average")/1000</f>
        <v>0</v>
      </c>
    </row>
    <row r="1961" spans="1:9">
      <c r="A1961">
        <v>2030</v>
      </c>
      <c r="B1961" t="s">
        <v>33</v>
      </c>
      <c r="C1961" t="s">
        <v>13</v>
      </c>
      <c r="D1961" t="str">
        <f>VLOOKUP(C1961,mapping!$B$2:$D$18,3,0)</f>
        <v>utility-scale solar pv</v>
      </c>
      <c r="E1961" t="s">
        <v>74</v>
      </c>
      <c r="F1961" t="s">
        <v>63</v>
      </c>
      <c r="G1961" t="s">
        <v>77</v>
      </c>
      <c r="H1961">
        <f>SUMIFS(multi_cap_new_annual_comb!F:F,multi_cap_new_annual_comb!A:A,A1961,multi_cap_new_annual_comb!B:B,B1961,multi_cap_new_annual_comb!C:C,C1961,multi_cap_new_annual_comb!E:E,"average",multi_cap_new_annual_comb!F:F,"&gt;0")*SUMIFS(mi_calc!D:D,mi_calc!A:A,VLOOKUP(C1961,mapping!$B$2:$C$18,2,0),mi_calc!B:B,F1961,mi_calc!C:C,"average")/1000</f>
        <v>0</v>
      </c>
      <c r="I1961">
        <f>SUMIFS(multi_cap_new_annual_comb!G:G,multi_cap_new_annual_comb!A:A,A1961,multi_cap_new_annual_comb!B:B,B1961,multi_cap_new_annual_comb!C:C,C1961,multi_cap_new_annual_comb!E:E,"average",multi_cap_new_annual_comb!G:G,"&gt;0")*SUMIFS(mi_calc!D:D,mi_calc!A:A,VLOOKUP(C1961,mapping!$B$2:$C$18,2,0),mi_calc!B:B,F1961,mi_calc!C:C,"average")/1000</f>
        <v>0</v>
      </c>
    </row>
    <row r="1962" spans="1:9">
      <c r="A1962">
        <v>2030</v>
      </c>
      <c r="B1962" t="s">
        <v>33</v>
      </c>
      <c r="C1962" t="s">
        <v>13</v>
      </c>
      <c r="D1962" t="str">
        <f>VLOOKUP(C1962,mapping!$B$2:$D$18,3,0)</f>
        <v>utility-scale solar pv</v>
      </c>
      <c r="E1962" t="s">
        <v>74</v>
      </c>
      <c r="F1962" t="s">
        <v>45</v>
      </c>
      <c r="G1962" t="s">
        <v>77</v>
      </c>
      <c r="H1962">
        <f>SUMIFS(multi_cap_new_annual_comb!F:F,multi_cap_new_annual_comb!A:A,A1962,multi_cap_new_annual_comb!B:B,B1962,multi_cap_new_annual_comb!C:C,C1962,multi_cap_new_annual_comb!E:E,"average",multi_cap_new_annual_comb!F:F,"&gt;0")*SUMIFS(mi_calc!D:D,mi_calc!A:A,VLOOKUP(C1962,mapping!$B$2:$C$18,2,0),mi_calc!B:B,F1962,mi_calc!C:C,"average")/1000</f>
        <v>19.581257097212369</v>
      </c>
      <c r="I1962">
        <f>SUMIFS(multi_cap_new_annual_comb!G:G,multi_cap_new_annual_comb!A:A,A1962,multi_cap_new_annual_comb!B:B,B1962,multi_cap_new_annual_comb!C:C,C1962,multi_cap_new_annual_comb!E:E,"average",multi_cap_new_annual_comb!G:G,"&gt;0")*SUMIFS(mi_calc!D:D,mi_calc!A:A,VLOOKUP(C1962,mapping!$B$2:$C$18,2,0),mi_calc!B:B,F1962,mi_calc!C:C,"average")/1000</f>
        <v>13.714267361205721</v>
      </c>
    </row>
    <row r="1963" spans="1:9">
      <c r="A1963">
        <v>2030</v>
      </c>
      <c r="B1963" t="s">
        <v>33</v>
      </c>
      <c r="C1963" t="s">
        <v>13</v>
      </c>
      <c r="D1963" t="str">
        <f>VLOOKUP(C1963,mapping!$B$2:$D$18,3,0)</f>
        <v>utility-scale solar pv</v>
      </c>
      <c r="E1963" t="s">
        <v>74</v>
      </c>
      <c r="F1963" t="s">
        <v>58</v>
      </c>
      <c r="G1963" t="s">
        <v>77</v>
      </c>
      <c r="H1963">
        <f>SUMIFS(multi_cap_new_annual_comb!F:F,multi_cap_new_annual_comb!A:A,A1963,multi_cap_new_annual_comb!B:B,B1963,multi_cap_new_annual_comb!C:C,C1963,multi_cap_new_annual_comb!E:E,"average",multi_cap_new_annual_comb!F:F,"&gt;0")*SUMIFS(mi_calc!D:D,mi_calc!A:A,VLOOKUP(C1963,mapping!$B$2:$C$18,2,0),mi_calc!B:B,F1963,mi_calc!C:C,"average")/1000</f>
        <v>0.14212544105355221</v>
      </c>
      <c r="I1963">
        <f>SUMIFS(multi_cap_new_annual_comb!G:G,multi_cap_new_annual_comb!A:A,A1963,multi_cap_new_annual_comb!B:B,B1963,multi_cap_new_annual_comb!C:C,C1963,multi_cap_new_annual_comb!E:E,"average",multi_cap_new_annual_comb!G:G,"&gt;0")*SUMIFS(mi_calc!D:D,mi_calc!A:A,VLOOKUP(C1963,mapping!$B$2:$C$18,2,0),mi_calc!B:B,F1963,mi_calc!C:C,"average")/1000</f>
        <v>9.9541428201521495E-2</v>
      </c>
    </row>
    <row r="1964" spans="1:9">
      <c r="A1964">
        <v>2030</v>
      </c>
      <c r="B1964" t="s">
        <v>33</v>
      </c>
      <c r="C1964" t="s">
        <v>13</v>
      </c>
      <c r="D1964" t="str">
        <f>VLOOKUP(C1964,mapping!$B$2:$D$18,3,0)</f>
        <v>utility-scale solar pv</v>
      </c>
      <c r="E1964" t="s">
        <v>74</v>
      </c>
      <c r="F1964" t="s">
        <v>53</v>
      </c>
      <c r="G1964" t="s">
        <v>77</v>
      </c>
      <c r="H1964">
        <f>SUMIFS(multi_cap_new_annual_comb!F:F,multi_cap_new_annual_comb!A:A,A1964,multi_cap_new_annual_comb!B:B,B1964,multi_cap_new_annual_comb!C:C,C1964,multi_cap_new_annual_comb!E:E,"average",multi_cap_new_annual_comb!F:F,"&gt;0")*SUMIFS(mi_calc!D:D,mi_calc!A:A,VLOOKUP(C1964,mapping!$B$2:$C$18,2,0),mi_calc!B:B,F1964,mi_calc!C:C,"average")/1000</f>
        <v>236.4440386578346</v>
      </c>
      <c r="I1964">
        <f>SUMIFS(multi_cap_new_annual_comb!G:G,multi_cap_new_annual_comb!A:A,A1964,multi_cap_new_annual_comb!B:B,B1964,multi_cap_new_annual_comb!C:C,C1964,multi_cap_new_annual_comb!E:E,"average",multi_cap_new_annual_comb!G:G,"&gt;0")*SUMIFS(mi_calc!D:D,mi_calc!A:A,VLOOKUP(C1964,mapping!$B$2:$C$18,2,0),mi_calc!B:B,F1964,mi_calc!C:C,"average")/1000</f>
        <v>165.60002996837403</v>
      </c>
    </row>
    <row r="1965" spans="1:9">
      <c r="A1965">
        <v>2030</v>
      </c>
      <c r="B1965" t="s">
        <v>33</v>
      </c>
      <c r="C1965" t="s">
        <v>13</v>
      </c>
      <c r="D1965" t="str">
        <f>VLOOKUP(C1965,mapping!$B$2:$D$18,3,0)</f>
        <v>utility-scale solar pv</v>
      </c>
      <c r="E1965" t="s">
        <v>74</v>
      </c>
      <c r="F1965" t="s">
        <v>64</v>
      </c>
      <c r="G1965" t="s">
        <v>77</v>
      </c>
      <c r="H1965">
        <f>SUMIFS(multi_cap_new_annual_comb!F:F,multi_cap_new_annual_comb!A:A,A1965,multi_cap_new_annual_comb!B:B,B1965,multi_cap_new_annual_comb!C:C,C1965,multi_cap_new_annual_comb!E:E,"average",multi_cap_new_annual_comb!F:F,"&gt;0")*SUMIFS(mi_calc!D:D,mi_calc!A:A,VLOOKUP(C1965,mapping!$B$2:$C$18,2,0),mi_calc!B:B,F1965,mi_calc!C:C,"average")/1000</f>
        <v>0</v>
      </c>
      <c r="I1965">
        <f>SUMIFS(multi_cap_new_annual_comb!G:G,multi_cap_new_annual_comb!A:A,A1965,multi_cap_new_annual_comb!B:B,B1965,multi_cap_new_annual_comb!C:C,C1965,multi_cap_new_annual_comb!E:E,"average",multi_cap_new_annual_comb!G:G,"&gt;0")*SUMIFS(mi_calc!D:D,mi_calc!A:A,VLOOKUP(C1965,mapping!$B$2:$C$18,2,0),mi_calc!B:B,F1965,mi_calc!C:C,"average")/1000</f>
        <v>0</v>
      </c>
    </row>
    <row r="1966" spans="1:9">
      <c r="A1966">
        <v>2030</v>
      </c>
      <c r="B1966" t="s">
        <v>33</v>
      </c>
      <c r="C1966" t="s">
        <v>13</v>
      </c>
      <c r="D1966" t="str">
        <f>VLOOKUP(C1966,mapping!$B$2:$D$18,3,0)</f>
        <v>utility-scale solar pv</v>
      </c>
      <c r="E1966" t="s">
        <v>74</v>
      </c>
      <c r="F1966" t="s">
        <v>49</v>
      </c>
      <c r="G1966" t="s">
        <v>77</v>
      </c>
      <c r="H1966">
        <f>SUMIFS(multi_cap_new_annual_comb!F:F,multi_cap_new_annual_comb!A:A,A1966,multi_cap_new_annual_comb!B:B,B1966,multi_cap_new_annual_comb!C:C,C1966,multi_cap_new_annual_comb!E:E,"average",multi_cap_new_annual_comb!F:F,"&gt;0")*SUMIFS(mi_calc!D:D,mi_calc!A:A,VLOOKUP(C1966,mapping!$B$2:$C$18,2,0),mi_calc!B:B,F1966,mi_calc!C:C,"average")/1000</f>
        <v>2.4383951797242283</v>
      </c>
      <c r="I1966">
        <f>SUMIFS(multi_cap_new_annual_comb!G:G,multi_cap_new_annual_comb!A:A,A1966,multi_cap_new_annual_comb!B:B,B1966,multi_cap_new_annual_comb!C:C,C1966,multi_cap_new_annual_comb!E:E,"average",multi_cap_new_annual_comb!G:G,"&gt;0")*SUMIFS(mi_calc!D:D,mi_calc!A:A,VLOOKUP(C1966,mapping!$B$2:$C$18,2,0),mi_calc!B:B,F1966,mi_calc!C:C,"average")/1000</f>
        <v>1.70779655570602</v>
      </c>
    </row>
    <row r="1967" spans="1:9">
      <c r="A1967">
        <v>2030</v>
      </c>
      <c r="B1967" t="s">
        <v>33</v>
      </c>
      <c r="C1967" t="s">
        <v>13</v>
      </c>
      <c r="D1967" t="str">
        <f>VLOOKUP(C1967,mapping!$B$2:$D$18,3,0)</f>
        <v>utility-scale solar pv</v>
      </c>
      <c r="E1967" t="s">
        <v>74</v>
      </c>
      <c r="F1967" t="s">
        <v>65</v>
      </c>
      <c r="G1967" t="s">
        <v>77</v>
      </c>
      <c r="H1967">
        <f>SUMIFS(multi_cap_new_annual_comb!F:F,multi_cap_new_annual_comb!A:A,A1967,multi_cap_new_annual_comb!B:B,B1967,multi_cap_new_annual_comb!C:C,C1967,multi_cap_new_annual_comb!E:E,"average",multi_cap_new_annual_comb!F:F,"&gt;0")*SUMIFS(mi_calc!D:D,mi_calc!A:A,VLOOKUP(C1967,mapping!$B$2:$C$18,2,0),mi_calc!B:B,F1967,mi_calc!C:C,"average")/1000</f>
        <v>0</v>
      </c>
      <c r="I1967">
        <f>SUMIFS(multi_cap_new_annual_comb!G:G,multi_cap_new_annual_comb!A:A,A1967,multi_cap_new_annual_comb!B:B,B1967,multi_cap_new_annual_comb!C:C,C1967,multi_cap_new_annual_comb!E:E,"average",multi_cap_new_annual_comb!G:G,"&gt;0")*SUMIFS(mi_calc!D:D,mi_calc!A:A,VLOOKUP(C1967,mapping!$B$2:$C$18,2,0),mi_calc!B:B,F1967,mi_calc!C:C,"average")/1000</f>
        <v>0</v>
      </c>
    </row>
    <row r="1968" spans="1:9">
      <c r="A1968">
        <v>2030</v>
      </c>
      <c r="B1968" t="s">
        <v>33</v>
      </c>
      <c r="C1968" t="s">
        <v>13</v>
      </c>
      <c r="D1968" t="str">
        <f>VLOOKUP(C1968,mapping!$B$2:$D$18,3,0)</f>
        <v>utility-scale solar pv</v>
      </c>
      <c r="E1968" t="s">
        <v>74</v>
      </c>
      <c r="F1968" t="s">
        <v>68</v>
      </c>
      <c r="G1968" t="s">
        <v>77</v>
      </c>
      <c r="H1968">
        <f>SUMIFS(multi_cap_new_annual_comb!F:F,multi_cap_new_annual_comb!A:A,A1968,multi_cap_new_annual_comb!B:B,B1968,multi_cap_new_annual_comb!C:C,C1968,multi_cap_new_annual_comb!E:E,"average",multi_cap_new_annual_comb!F:F,"&gt;0")*SUMIFS(mi_calc!D:D,mi_calc!A:A,VLOOKUP(C1968,mapping!$B$2:$C$18,2,0),mi_calc!B:B,F1968,mi_calc!C:C,"average")/1000</f>
        <v>0</v>
      </c>
      <c r="I1968">
        <f>SUMIFS(multi_cap_new_annual_comb!G:G,multi_cap_new_annual_comb!A:A,A1968,multi_cap_new_annual_comb!B:B,B1968,multi_cap_new_annual_comb!C:C,C1968,multi_cap_new_annual_comb!E:E,"average",multi_cap_new_annual_comb!G:G,"&gt;0")*SUMIFS(mi_calc!D:D,mi_calc!A:A,VLOOKUP(C1968,mapping!$B$2:$C$18,2,0),mi_calc!B:B,F1968,mi_calc!C:C,"average")/1000</f>
        <v>0</v>
      </c>
    </row>
    <row r="1969" spans="1:9">
      <c r="A1969">
        <v>2030</v>
      </c>
      <c r="B1969" t="s">
        <v>33</v>
      </c>
      <c r="C1969" t="s">
        <v>13</v>
      </c>
      <c r="D1969" t="str">
        <f>VLOOKUP(C1969,mapping!$B$2:$D$18,3,0)</f>
        <v>utility-scale solar pv</v>
      </c>
      <c r="E1969" t="s">
        <v>74</v>
      </c>
      <c r="F1969" t="s">
        <v>57</v>
      </c>
      <c r="G1969" t="s">
        <v>77</v>
      </c>
      <c r="H1969">
        <f>SUMIFS(multi_cap_new_annual_comb!F:F,multi_cap_new_annual_comb!A:A,A1969,multi_cap_new_annual_comb!B:B,B1969,multi_cap_new_annual_comb!C:C,C1969,multi_cap_new_annual_comb!E:E,"average",multi_cap_new_annual_comb!F:F,"&gt;0")*SUMIFS(mi_calc!D:D,mi_calc!A:A,VLOOKUP(C1969,mapping!$B$2:$C$18,2,0),mi_calc!B:B,F1969,mi_calc!C:C,"average")/1000</f>
        <v>0</v>
      </c>
      <c r="I1969">
        <f>SUMIFS(multi_cap_new_annual_comb!G:G,multi_cap_new_annual_comb!A:A,A1969,multi_cap_new_annual_comb!B:B,B1969,multi_cap_new_annual_comb!C:C,C1969,multi_cap_new_annual_comb!E:E,"average",multi_cap_new_annual_comb!G:G,"&gt;0")*SUMIFS(mi_calc!D:D,mi_calc!A:A,VLOOKUP(C1969,mapping!$B$2:$C$18,2,0),mi_calc!B:B,F1969,mi_calc!C:C,"average")/1000</f>
        <v>0</v>
      </c>
    </row>
    <row r="1970" spans="1:9">
      <c r="A1970">
        <v>2035</v>
      </c>
      <c r="B1970" t="s">
        <v>21</v>
      </c>
      <c r="C1970" t="s">
        <v>13</v>
      </c>
      <c r="D1970" t="str">
        <f>VLOOKUP(C1970,mapping!$B$2:$D$18,3,0)</f>
        <v>utility-scale solar pv</v>
      </c>
      <c r="E1970" t="s">
        <v>74</v>
      </c>
      <c r="F1970" t="s">
        <v>51</v>
      </c>
      <c r="G1970" t="s">
        <v>77</v>
      </c>
      <c r="H1970">
        <f>SUMIFS(multi_cap_new_annual_comb!F:F,multi_cap_new_annual_comb!A:A,A1970,multi_cap_new_annual_comb!B:B,B1970,multi_cap_new_annual_comb!C:C,C1970,multi_cap_new_annual_comb!E:E,"average",multi_cap_new_annual_comb!F:F,"&gt;0")*SUMIFS(mi_calc!D:D,mi_calc!A:A,VLOOKUP(C1970,mapping!$B$2:$C$18,2,0),mi_calc!B:B,F1970,mi_calc!C:C,"average")/1000</f>
        <v>72.179663033760207</v>
      </c>
      <c r="I1970">
        <f>SUMIFS(multi_cap_new_annual_comb!G:G,multi_cap_new_annual_comb!A:A,A1970,multi_cap_new_annual_comb!B:B,B1970,multi_cap_new_annual_comb!C:C,C1970,multi_cap_new_annual_comb!E:E,"average",multi_cap_new_annual_comb!G:G,"&gt;0")*SUMIFS(mi_calc!D:D,mi_calc!A:A,VLOOKUP(C1970,mapping!$B$2:$C$18,2,0),mi_calc!B:B,F1970,mi_calc!C:C,"average")/1000</f>
        <v>72.179663033760207</v>
      </c>
    </row>
    <row r="1971" spans="1:9">
      <c r="A1971">
        <v>2035</v>
      </c>
      <c r="B1971" t="s">
        <v>21</v>
      </c>
      <c r="C1971" t="s">
        <v>13</v>
      </c>
      <c r="D1971" t="str">
        <f>VLOOKUP(C1971,mapping!$B$2:$D$18,3,0)</f>
        <v>utility-scale solar pv</v>
      </c>
      <c r="E1971" t="s">
        <v>74</v>
      </c>
      <c r="F1971" t="s">
        <v>66</v>
      </c>
      <c r="G1971" t="s">
        <v>77</v>
      </c>
      <c r="H1971">
        <f>SUMIFS(multi_cap_new_annual_comb!F:F,multi_cap_new_annual_comb!A:A,A1971,multi_cap_new_annual_comb!B:B,B1971,multi_cap_new_annual_comb!C:C,C1971,multi_cap_new_annual_comb!E:E,"average",multi_cap_new_annual_comb!F:F,"&gt;0")*SUMIFS(mi_calc!D:D,mi_calc!A:A,VLOOKUP(C1971,mapping!$B$2:$C$18,2,0),mi_calc!B:B,F1971,mi_calc!C:C,"average")/1000</f>
        <v>0</v>
      </c>
      <c r="I1971">
        <f>SUMIFS(multi_cap_new_annual_comb!G:G,multi_cap_new_annual_comb!A:A,A1971,multi_cap_new_annual_comb!B:B,B1971,multi_cap_new_annual_comb!C:C,C1971,multi_cap_new_annual_comb!E:E,"average",multi_cap_new_annual_comb!G:G,"&gt;0")*SUMIFS(mi_calc!D:D,mi_calc!A:A,VLOOKUP(C1971,mapping!$B$2:$C$18,2,0),mi_calc!B:B,F1971,mi_calc!C:C,"average")/1000</f>
        <v>0</v>
      </c>
    </row>
    <row r="1972" spans="1:9">
      <c r="A1972">
        <v>2035</v>
      </c>
      <c r="B1972" t="s">
        <v>21</v>
      </c>
      <c r="C1972" t="s">
        <v>13</v>
      </c>
      <c r="D1972" t="str">
        <f>VLOOKUP(C1972,mapping!$B$2:$D$18,3,0)</f>
        <v>utility-scale solar pv</v>
      </c>
      <c r="E1972" t="s">
        <v>74</v>
      </c>
      <c r="F1972" t="s">
        <v>54</v>
      </c>
      <c r="G1972" t="s">
        <v>77</v>
      </c>
      <c r="H1972">
        <f>SUMIFS(multi_cap_new_annual_comb!F:F,multi_cap_new_annual_comb!A:A,A1972,multi_cap_new_annual_comb!B:B,B1972,multi_cap_new_annual_comb!C:C,C1972,multi_cap_new_annual_comb!E:E,"average",multi_cap_new_annual_comb!F:F,"&gt;0")*SUMIFS(mi_calc!D:D,mi_calc!A:A,VLOOKUP(C1972,mapping!$B$2:$C$18,2,0),mi_calc!B:B,F1972,mi_calc!C:C,"average")/1000</f>
        <v>25.437953351810066</v>
      </c>
      <c r="I1972">
        <f>SUMIFS(multi_cap_new_annual_comb!G:G,multi_cap_new_annual_comb!A:A,A1972,multi_cap_new_annual_comb!B:B,B1972,multi_cap_new_annual_comb!C:C,C1972,multi_cap_new_annual_comb!E:E,"average",multi_cap_new_annual_comb!G:G,"&gt;0")*SUMIFS(mi_calc!D:D,mi_calc!A:A,VLOOKUP(C1972,mapping!$B$2:$C$18,2,0),mi_calc!B:B,F1972,mi_calc!C:C,"average")/1000</f>
        <v>25.437953351810066</v>
      </c>
    </row>
    <row r="1973" spans="1:9">
      <c r="A1973">
        <v>2035</v>
      </c>
      <c r="B1973" t="s">
        <v>21</v>
      </c>
      <c r="C1973" t="s">
        <v>13</v>
      </c>
      <c r="D1973" t="str">
        <f>VLOOKUP(C1973,mapping!$B$2:$D$18,3,0)</f>
        <v>utility-scale solar pv</v>
      </c>
      <c r="E1973" t="s">
        <v>74</v>
      </c>
      <c r="F1973" t="s">
        <v>46</v>
      </c>
      <c r="G1973" t="s">
        <v>77</v>
      </c>
      <c r="H1973">
        <f>SUMIFS(multi_cap_new_annual_comb!F:F,multi_cap_new_annual_comb!A:A,A1973,multi_cap_new_annual_comb!B:B,B1973,multi_cap_new_annual_comb!C:C,C1973,multi_cap_new_annual_comb!E:E,"average",multi_cap_new_annual_comb!F:F,"&gt;0")*SUMIFS(mi_calc!D:D,mi_calc!A:A,VLOOKUP(C1973,mapping!$B$2:$C$18,2,0),mi_calc!B:B,F1973,mi_calc!C:C,"average")/1000</f>
        <v>0</v>
      </c>
      <c r="I1973">
        <f>SUMIFS(multi_cap_new_annual_comb!G:G,multi_cap_new_annual_comb!A:A,A1973,multi_cap_new_annual_comb!B:B,B1973,multi_cap_new_annual_comb!C:C,C1973,multi_cap_new_annual_comb!E:E,"average",multi_cap_new_annual_comb!G:G,"&gt;0")*SUMIFS(mi_calc!D:D,mi_calc!A:A,VLOOKUP(C1973,mapping!$B$2:$C$18,2,0),mi_calc!B:B,F1973,mi_calc!C:C,"average")/1000</f>
        <v>0</v>
      </c>
    </row>
    <row r="1974" spans="1:9">
      <c r="A1974">
        <v>2035</v>
      </c>
      <c r="B1974" t="s">
        <v>21</v>
      </c>
      <c r="C1974" t="s">
        <v>13</v>
      </c>
      <c r="D1974" t="str">
        <f>VLOOKUP(C1974,mapping!$B$2:$D$18,3,0)</f>
        <v>utility-scale solar pv</v>
      </c>
      <c r="E1974" t="s">
        <v>74</v>
      </c>
      <c r="F1974" t="s">
        <v>50</v>
      </c>
      <c r="G1974" t="s">
        <v>77</v>
      </c>
      <c r="H1974">
        <f>SUMIFS(multi_cap_new_annual_comb!F:F,multi_cap_new_annual_comb!A:A,A1974,multi_cap_new_annual_comb!B:B,B1974,multi_cap_new_annual_comb!C:C,C1974,multi_cap_new_annual_comb!E:E,"average",multi_cap_new_annual_comb!F:F,"&gt;0")*SUMIFS(mi_calc!D:D,mi_calc!A:A,VLOOKUP(C1974,mapping!$B$2:$C$18,2,0),mi_calc!B:B,F1974,mi_calc!C:C,"average")/1000</f>
        <v>8.6304992508134077</v>
      </c>
      <c r="I1974">
        <f>SUMIFS(multi_cap_new_annual_comb!G:G,multi_cap_new_annual_comb!A:A,A1974,multi_cap_new_annual_comb!B:B,B1974,multi_cap_new_annual_comb!C:C,C1974,multi_cap_new_annual_comb!E:E,"average",multi_cap_new_annual_comb!G:G,"&gt;0")*SUMIFS(mi_calc!D:D,mi_calc!A:A,VLOOKUP(C1974,mapping!$B$2:$C$18,2,0),mi_calc!B:B,F1974,mi_calc!C:C,"average")/1000</f>
        <v>8.6304992508134077</v>
      </c>
    </row>
    <row r="1975" spans="1:9">
      <c r="A1975">
        <v>2035</v>
      </c>
      <c r="B1975" t="s">
        <v>21</v>
      </c>
      <c r="C1975" t="s">
        <v>13</v>
      </c>
      <c r="D1975" t="str">
        <f>VLOOKUP(C1975,mapping!$B$2:$D$18,3,0)</f>
        <v>utility-scale solar pv</v>
      </c>
      <c r="E1975" t="s">
        <v>74</v>
      </c>
      <c r="F1975" t="s">
        <v>61</v>
      </c>
      <c r="G1975" t="s">
        <v>77</v>
      </c>
      <c r="H1975">
        <f>SUMIFS(multi_cap_new_annual_comb!F:F,multi_cap_new_annual_comb!A:A,A1975,multi_cap_new_annual_comb!B:B,B1975,multi_cap_new_annual_comb!C:C,C1975,multi_cap_new_annual_comb!E:E,"average",multi_cap_new_annual_comb!F:F,"&gt;0")*SUMIFS(mi_calc!D:D,mi_calc!A:A,VLOOKUP(C1975,mapping!$B$2:$C$18,2,0),mi_calc!B:B,F1975,mi_calc!C:C,"average")/1000</f>
        <v>0</v>
      </c>
      <c r="I1975">
        <f>SUMIFS(multi_cap_new_annual_comb!G:G,multi_cap_new_annual_comb!A:A,A1975,multi_cap_new_annual_comb!B:B,B1975,multi_cap_new_annual_comb!C:C,C1975,multi_cap_new_annual_comb!E:E,"average",multi_cap_new_annual_comb!G:G,"&gt;0")*SUMIFS(mi_calc!D:D,mi_calc!A:A,VLOOKUP(C1975,mapping!$B$2:$C$18,2,0),mi_calc!B:B,F1975,mi_calc!C:C,"average")/1000</f>
        <v>0</v>
      </c>
    </row>
    <row r="1976" spans="1:9">
      <c r="A1976">
        <v>2035</v>
      </c>
      <c r="B1976" t="s">
        <v>21</v>
      </c>
      <c r="C1976" t="s">
        <v>13</v>
      </c>
      <c r="D1976" t="str">
        <f>VLOOKUP(C1976,mapping!$B$2:$D$18,3,0)</f>
        <v>utility-scale solar pv</v>
      </c>
      <c r="E1976" t="s">
        <v>74</v>
      </c>
      <c r="F1976" t="s">
        <v>67</v>
      </c>
      <c r="G1976" t="s">
        <v>77</v>
      </c>
      <c r="H1976">
        <f>SUMIFS(multi_cap_new_annual_comb!F:F,multi_cap_new_annual_comb!A:A,A1976,multi_cap_new_annual_comb!B:B,B1976,multi_cap_new_annual_comb!C:C,C1976,multi_cap_new_annual_comb!E:E,"average",multi_cap_new_annual_comb!F:F,"&gt;0")*SUMIFS(mi_calc!D:D,mi_calc!A:A,VLOOKUP(C1976,mapping!$B$2:$C$18,2,0),mi_calc!B:B,F1976,mi_calc!C:C,"average")/1000</f>
        <v>0</v>
      </c>
      <c r="I1976">
        <f>SUMIFS(multi_cap_new_annual_comb!G:G,multi_cap_new_annual_comb!A:A,A1976,multi_cap_new_annual_comb!B:B,B1976,multi_cap_new_annual_comb!C:C,C1976,multi_cap_new_annual_comb!E:E,"average",multi_cap_new_annual_comb!G:G,"&gt;0")*SUMIFS(mi_calc!D:D,mi_calc!A:A,VLOOKUP(C1976,mapping!$B$2:$C$18,2,0),mi_calc!B:B,F1976,mi_calc!C:C,"average")/1000</f>
        <v>0</v>
      </c>
    </row>
    <row r="1977" spans="1:9">
      <c r="A1977">
        <v>2035</v>
      </c>
      <c r="B1977" t="s">
        <v>21</v>
      </c>
      <c r="C1977" t="s">
        <v>13</v>
      </c>
      <c r="D1977" t="str">
        <f>VLOOKUP(C1977,mapping!$B$2:$D$18,3,0)</f>
        <v>utility-scale solar pv</v>
      </c>
      <c r="E1977" t="s">
        <v>74</v>
      </c>
      <c r="F1977" t="s">
        <v>52</v>
      </c>
      <c r="G1977" t="s">
        <v>77</v>
      </c>
      <c r="H1977">
        <f>SUMIFS(multi_cap_new_annual_comb!F:F,multi_cap_new_annual_comb!A:A,A1977,multi_cap_new_annual_comb!B:B,B1977,multi_cap_new_annual_comb!C:C,C1977,multi_cap_new_annual_comb!E:E,"average",multi_cap_new_annual_comb!F:F,"&gt;0")*SUMIFS(mi_calc!D:D,mi_calc!A:A,VLOOKUP(C1977,mapping!$B$2:$C$18,2,0),mi_calc!B:B,F1977,mi_calc!C:C,"average")/1000</f>
        <v>209.19966828228212</v>
      </c>
      <c r="I1977">
        <f>SUMIFS(multi_cap_new_annual_comb!G:G,multi_cap_new_annual_comb!A:A,A1977,multi_cap_new_annual_comb!B:B,B1977,multi_cap_new_annual_comb!C:C,C1977,multi_cap_new_annual_comb!E:E,"average",multi_cap_new_annual_comb!G:G,"&gt;0")*SUMIFS(mi_calc!D:D,mi_calc!A:A,VLOOKUP(C1977,mapping!$B$2:$C$18,2,0),mi_calc!B:B,F1977,mi_calc!C:C,"average")/1000</f>
        <v>209.19966828228212</v>
      </c>
    </row>
    <row r="1978" spans="1:9">
      <c r="A1978">
        <v>2035</v>
      </c>
      <c r="B1978" t="s">
        <v>21</v>
      </c>
      <c r="C1978" t="s">
        <v>13</v>
      </c>
      <c r="D1978" t="str">
        <f>VLOOKUP(C1978,mapping!$B$2:$D$18,3,0)</f>
        <v>utility-scale solar pv</v>
      </c>
      <c r="E1978" t="s">
        <v>74</v>
      </c>
      <c r="F1978" t="s">
        <v>56</v>
      </c>
      <c r="G1978" t="s">
        <v>77</v>
      </c>
      <c r="H1978">
        <f>SUMIFS(multi_cap_new_annual_comb!F:F,multi_cap_new_annual_comb!A:A,A1978,multi_cap_new_annual_comb!B:B,B1978,multi_cap_new_annual_comb!C:C,C1978,multi_cap_new_annual_comb!E:E,"average",multi_cap_new_annual_comb!F:F,"&gt;0")*SUMIFS(mi_calc!D:D,mi_calc!A:A,VLOOKUP(C1978,mapping!$B$2:$C$18,2,0),mi_calc!B:B,F1978,mi_calc!C:C,"average")/1000</f>
        <v>0.25577713256448942</v>
      </c>
      <c r="I1978">
        <f>SUMIFS(multi_cap_new_annual_comb!G:G,multi_cap_new_annual_comb!A:A,A1978,multi_cap_new_annual_comb!B:B,B1978,multi_cap_new_annual_comb!C:C,C1978,multi_cap_new_annual_comb!E:E,"average",multi_cap_new_annual_comb!G:G,"&gt;0")*SUMIFS(mi_calc!D:D,mi_calc!A:A,VLOOKUP(C1978,mapping!$B$2:$C$18,2,0),mi_calc!B:B,F1978,mi_calc!C:C,"average")/1000</f>
        <v>0.25577713256448942</v>
      </c>
    </row>
    <row r="1979" spans="1:9">
      <c r="A1979">
        <v>2035</v>
      </c>
      <c r="B1979" t="s">
        <v>21</v>
      </c>
      <c r="C1979" t="s">
        <v>13</v>
      </c>
      <c r="D1979" t="str">
        <f>VLOOKUP(C1979,mapping!$B$2:$D$18,3,0)</f>
        <v>utility-scale solar pv</v>
      </c>
      <c r="E1979" t="s">
        <v>74</v>
      </c>
      <c r="F1979" t="s">
        <v>59</v>
      </c>
      <c r="G1979" t="s">
        <v>77</v>
      </c>
      <c r="H1979">
        <f>SUMIFS(multi_cap_new_annual_comb!F:F,multi_cap_new_annual_comb!A:A,A1979,multi_cap_new_annual_comb!B:B,B1979,multi_cap_new_annual_comb!C:C,C1979,multi_cap_new_annual_comb!E:E,"average",multi_cap_new_annual_comb!F:F,"&gt;0")*SUMIFS(mi_calc!D:D,mi_calc!A:A,VLOOKUP(C1979,mapping!$B$2:$C$18,2,0),mi_calc!B:B,F1979,mi_calc!C:C,"average")/1000</f>
        <v>0.17662570625621402</v>
      </c>
      <c r="I1979">
        <f>SUMIFS(multi_cap_new_annual_comb!G:G,multi_cap_new_annual_comb!A:A,A1979,multi_cap_new_annual_comb!B:B,B1979,multi_cap_new_annual_comb!C:C,C1979,multi_cap_new_annual_comb!E:E,"average",multi_cap_new_annual_comb!G:G,"&gt;0")*SUMIFS(mi_calc!D:D,mi_calc!A:A,VLOOKUP(C1979,mapping!$B$2:$C$18,2,0),mi_calc!B:B,F1979,mi_calc!C:C,"average")/1000</f>
        <v>0.17662570625621402</v>
      </c>
    </row>
    <row r="1980" spans="1:9">
      <c r="A1980">
        <v>2035</v>
      </c>
      <c r="B1980" t="s">
        <v>21</v>
      </c>
      <c r="C1980" t="s">
        <v>13</v>
      </c>
      <c r="D1980" t="str">
        <f>VLOOKUP(C1980,mapping!$B$2:$D$18,3,0)</f>
        <v>utility-scale solar pv</v>
      </c>
      <c r="E1980" t="s">
        <v>74</v>
      </c>
      <c r="F1980" t="s">
        <v>55</v>
      </c>
      <c r="G1980" t="s">
        <v>77</v>
      </c>
      <c r="H1980">
        <f>SUMIFS(multi_cap_new_annual_comb!F:F,multi_cap_new_annual_comb!A:A,A1980,multi_cap_new_annual_comb!B:B,B1980,multi_cap_new_annual_comb!C:C,C1980,multi_cap_new_annual_comb!E:E,"average",multi_cap_new_annual_comb!F:F,"&gt;0")*SUMIFS(mi_calc!D:D,mi_calc!A:A,VLOOKUP(C1980,mapping!$B$2:$C$18,2,0),mi_calc!B:B,F1980,mi_calc!C:C,"average")/1000</f>
        <v>0</v>
      </c>
      <c r="I1980">
        <f>SUMIFS(multi_cap_new_annual_comb!G:G,multi_cap_new_annual_comb!A:A,A1980,multi_cap_new_annual_comb!B:B,B1980,multi_cap_new_annual_comb!C:C,C1980,multi_cap_new_annual_comb!E:E,"average",multi_cap_new_annual_comb!G:G,"&gt;0")*SUMIFS(mi_calc!D:D,mi_calc!A:A,VLOOKUP(C1980,mapping!$B$2:$C$18,2,0),mi_calc!B:B,F1980,mi_calc!C:C,"average")/1000</f>
        <v>0</v>
      </c>
    </row>
    <row r="1981" spans="1:9">
      <c r="A1981">
        <v>2035</v>
      </c>
      <c r="B1981" t="s">
        <v>21</v>
      </c>
      <c r="C1981" t="s">
        <v>13</v>
      </c>
      <c r="D1981" t="str">
        <f>VLOOKUP(C1981,mapping!$B$2:$D$18,3,0)</f>
        <v>utility-scale solar pv</v>
      </c>
      <c r="E1981" t="s">
        <v>74</v>
      </c>
      <c r="F1981" t="s">
        <v>47</v>
      </c>
      <c r="G1981" t="s">
        <v>77</v>
      </c>
      <c r="H1981">
        <f>SUMIFS(multi_cap_new_annual_comb!F:F,multi_cap_new_annual_comb!A:A,A1981,multi_cap_new_annual_comb!B:B,B1981,multi_cap_new_annual_comb!C:C,C1981,multi_cap_new_annual_comb!E:E,"average",multi_cap_new_annual_comb!F:F,"&gt;0")*SUMIFS(mi_calc!D:D,mi_calc!A:A,VLOOKUP(C1981,mapping!$B$2:$C$18,2,0),mi_calc!B:B,F1981,mi_calc!C:C,"average")/1000</f>
        <v>0</v>
      </c>
      <c r="I1981">
        <f>SUMIFS(multi_cap_new_annual_comb!G:G,multi_cap_new_annual_comb!A:A,A1981,multi_cap_new_annual_comb!B:B,B1981,multi_cap_new_annual_comb!C:C,C1981,multi_cap_new_annual_comb!E:E,"average",multi_cap_new_annual_comb!G:G,"&gt;0")*SUMIFS(mi_calc!D:D,mi_calc!A:A,VLOOKUP(C1981,mapping!$B$2:$C$18,2,0),mi_calc!B:B,F1981,mi_calc!C:C,"average")/1000</f>
        <v>0</v>
      </c>
    </row>
    <row r="1982" spans="1:9">
      <c r="A1982">
        <v>2035</v>
      </c>
      <c r="B1982" t="s">
        <v>21</v>
      </c>
      <c r="C1982" t="s">
        <v>13</v>
      </c>
      <c r="D1982" t="str">
        <f>VLOOKUP(C1982,mapping!$B$2:$D$18,3,0)</f>
        <v>utility-scale solar pv</v>
      </c>
      <c r="E1982" t="s">
        <v>74</v>
      </c>
      <c r="F1982" t="s">
        <v>60</v>
      </c>
      <c r="G1982" t="s">
        <v>77</v>
      </c>
      <c r="H1982">
        <f>SUMIFS(multi_cap_new_annual_comb!F:F,multi_cap_new_annual_comb!A:A,A1982,multi_cap_new_annual_comb!B:B,B1982,multi_cap_new_annual_comb!C:C,C1982,multi_cap_new_annual_comb!E:E,"average",multi_cap_new_annual_comb!F:F,"&gt;0")*SUMIFS(mi_calc!D:D,mi_calc!A:A,VLOOKUP(C1982,mapping!$B$2:$C$18,2,0),mi_calc!B:B,F1982,mi_calc!C:C,"average")/1000</f>
        <v>0</v>
      </c>
      <c r="I1982">
        <f>SUMIFS(multi_cap_new_annual_comb!G:G,multi_cap_new_annual_comb!A:A,A1982,multi_cap_new_annual_comb!B:B,B1982,multi_cap_new_annual_comb!C:C,C1982,multi_cap_new_annual_comb!E:E,"average",multi_cap_new_annual_comb!G:G,"&gt;0")*SUMIFS(mi_calc!D:D,mi_calc!A:A,VLOOKUP(C1982,mapping!$B$2:$C$18,2,0),mi_calc!B:B,F1982,mi_calc!C:C,"average")/1000</f>
        <v>0</v>
      </c>
    </row>
    <row r="1983" spans="1:9">
      <c r="A1983">
        <v>2035</v>
      </c>
      <c r="B1983" t="s">
        <v>21</v>
      </c>
      <c r="C1983" t="s">
        <v>13</v>
      </c>
      <c r="D1983" t="str">
        <f>VLOOKUP(C1983,mapping!$B$2:$D$18,3,0)</f>
        <v>utility-scale solar pv</v>
      </c>
      <c r="E1983" t="s">
        <v>74</v>
      </c>
      <c r="F1983" t="s">
        <v>48</v>
      </c>
      <c r="G1983" t="s">
        <v>77</v>
      </c>
      <c r="H1983">
        <f>SUMIFS(multi_cap_new_annual_comb!F:F,multi_cap_new_annual_comb!A:A,A1983,multi_cap_new_annual_comb!B:B,B1983,multi_cap_new_annual_comb!C:C,C1983,multi_cap_new_annual_comb!E:E,"average",multi_cap_new_annual_comb!F:F,"&gt;0")*SUMIFS(mi_calc!D:D,mi_calc!A:A,VLOOKUP(C1983,mapping!$B$2:$C$18,2,0),mi_calc!B:B,F1983,mi_calc!C:C,"average")/1000</f>
        <v>3.7636131800389532E-3</v>
      </c>
      <c r="I1983">
        <f>SUMIFS(multi_cap_new_annual_comb!G:G,multi_cap_new_annual_comb!A:A,A1983,multi_cap_new_annual_comb!B:B,B1983,multi_cap_new_annual_comb!C:C,C1983,multi_cap_new_annual_comb!E:E,"average",multi_cap_new_annual_comb!G:G,"&gt;0")*SUMIFS(mi_calc!D:D,mi_calc!A:A,VLOOKUP(C1983,mapping!$B$2:$C$18,2,0),mi_calc!B:B,F1983,mi_calc!C:C,"average")/1000</f>
        <v>3.7636131800389532E-3</v>
      </c>
    </row>
    <row r="1984" spans="1:9">
      <c r="A1984">
        <v>2035</v>
      </c>
      <c r="B1984" t="s">
        <v>21</v>
      </c>
      <c r="C1984" t="s">
        <v>13</v>
      </c>
      <c r="D1984" t="str">
        <f>VLOOKUP(C1984,mapping!$B$2:$D$18,3,0)</f>
        <v>utility-scale solar pv</v>
      </c>
      <c r="E1984" t="s">
        <v>74</v>
      </c>
      <c r="F1984" t="s">
        <v>62</v>
      </c>
      <c r="G1984" t="s">
        <v>77</v>
      </c>
      <c r="H1984">
        <f>SUMIFS(multi_cap_new_annual_comb!F:F,multi_cap_new_annual_comb!A:A,A1984,multi_cap_new_annual_comb!B:B,B1984,multi_cap_new_annual_comb!C:C,C1984,multi_cap_new_annual_comb!E:E,"average",multi_cap_new_annual_comb!F:F,"&gt;0")*SUMIFS(mi_calc!D:D,mi_calc!A:A,VLOOKUP(C1984,mapping!$B$2:$C$18,2,0),mi_calc!B:B,F1984,mi_calc!C:C,"average")/1000</f>
        <v>0</v>
      </c>
      <c r="I1984">
        <f>SUMIFS(multi_cap_new_annual_comb!G:G,multi_cap_new_annual_comb!A:A,A1984,multi_cap_new_annual_comb!B:B,B1984,multi_cap_new_annual_comb!C:C,C1984,multi_cap_new_annual_comb!E:E,"average",multi_cap_new_annual_comb!G:G,"&gt;0")*SUMIFS(mi_calc!D:D,mi_calc!A:A,VLOOKUP(C1984,mapping!$B$2:$C$18,2,0),mi_calc!B:B,F1984,mi_calc!C:C,"average")/1000</f>
        <v>0</v>
      </c>
    </row>
    <row r="1985" spans="1:9">
      <c r="A1985">
        <v>2035</v>
      </c>
      <c r="B1985" t="s">
        <v>21</v>
      </c>
      <c r="C1985" t="s">
        <v>13</v>
      </c>
      <c r="D1985" t="str">
        <f>VLOOKUP(C1985,mapping!$B$2:$D$18,3,0)</f>
        <v>utility-scale solar pv</v>
      </c>
      <c r="E1985" t="s">
        <v>74</v>
      </c>
      <c r="F1985" t="s">
        <v>63</v>
      </c>
      <c r="G1985" t="s">
        <v>77</v>
      </c>
      <c r="H1985">
        <f>SUMIFS(multi_cap_new_annual_comb!F:F,multi_cap_new_annual_comb!A:A,A1985,multi_cap_new_annual_comb!B:B,B1985,multi_cap_new_annual_comb!C:C,C1985,multi_cap_new_annual_comb!E:E,"average",multi_cap_new_annual_comb!F:F,"&gt;0")*SUMIFS(mi_calc!D:D,mi_calc!A:A,VLOOKUP(C1985,mapping!$B$2:$C$18,2,0),mi_calc!B:B,F1985,mi_calc!C:C,"average")/1000</f>
        <v>0</v>
      </c>
      <c r="I1985">
        <f>SUMIFS(multi_cap_new_annual_comb!G:G,multi_cap_new_annual_comb!A:A,A1985,multi_cap_new_annual_comb!B:B,B1985,multi_cap_new_annual_comb!C:C,C1985,multi_cap_new_annual_comb!E:E,"average",multi_cap_new_annual_comb!G:G,"&gt;0")*SUMIFS(mi_calc!D:D,mi_calc!A:A,VLOOKUP(C1985,mapping!$B$2:$C$18,2,0),mi_calc!B:B,F1985,mi_calc!C:C,"average")/1000</f>
        <v>0</v>
      </c>
    </row>
    <row r="1986" spans="1:9">
      <c r="A1986">
        <v>2035</v>
      </c>
      <c r="B1986" t="s">
        <v>21</v>
      </c>
      <c r="C1986" t="s">
        <v>13</v>
      </c>
      <c r="D1986" t="str">
        <f>VLOOKUP(C1986,mapping!$B$2:$D$18,3,0)</f>
        <v>utility-scale solar pv</v>
      </c>
      <c r="E1986" t="s">
        <v>74</v>
      </c>
      <c r="F1986" t="s">
        <v>45</v>
      </c>
      <c r="G1986" t="s">
        <v>77</v>
      </c>
      <c r="H1986">
        <f>SUMIFS(multi_cap_new_annual_comb!F:F,multi_cap_new_annual_comb!A:A,A1986,multi_cap_new_annual_comb!B:B,B1986,multi_cap_new_annual_comb!C:C,C1986,multi_cap_new_annual_comb!E:E,"average",multi_cap_new_annual_comb!F:F,"&gt;0")*SUMIFS(mi_calc!D:D,mi_calc!A:A,VLOOKUP(C1986,mapping!$B$2:$C$18,2,0),mi_calc!B:B,F1986,mi_calc!C:C,"average")/1000</f>
        <v>15.297216774985227</v>
      </c>
      <c r="I1986">
        <f>SUMIFS(multi_cap_new_annual_comb!G:G,multi_cap_new_annual_comb!A:A,A1986,multi_cap_new_annual_comb!B:B,B1986,multi_cap_new_annual_comb!C:C,C1986,multi_cap_new_annual_comb!E:E,"average",multi_cap_new_annual_comb!G:G,"&gt;0")*SUMIFS(mi_calc!D:D,mi_calc!A:A,VLOOKUP(C1986,mapping!$B$2:$C$18,2,0),mi_calc!B:B,F1986,mi_calc!C:C,"average")/1000</f>
        <v>15.297216774985227</v>
      </c>
    </row>
    <row r="1987" spans="1:9">
      <c r="A1987">
        <v>2035</v>
      </c>
      <c r="B1987" t="s">
        <v>21</v>
      </c>
      <c r="C1987" t="s">
        <v>13</v>
      </c>
      <c r="D1987" t="str">
        <f>VLOOKUP(C1987,mapping!$B$2:$D$18,3,0)</f>
        <v>utility-scale solar pv</v>
      </c>
      <c r="E1987" t="s">
        <v>74</v>
      </c>
      <c r="F1987" t="s">
        <v>58</v>
      </c>
      <c r="G1987" t="s">
        <v>77</v>
      </c>
      <c r="H1987">
        <f>SUMIFS(multi_cap_new_annual_comb!F:F,multi_cap_new_annual_comb!A:A,A1987,multi_cap_new_annual_comb!B:B,B1987,multi_cap_new_annual_comb!C:C,C1987,multi_cap_new_annual_comb!E:E,"average",multi_cap_new_annual_comb!F:F,"&gt;0")*SUMIFS(mi_calc!D:D,mi_calc!A:A,VLOOKUP(C1987,mapping!$B$2:$C$18,2,0),mi_calc!B:B,F1987,mi_calc!C:C,"average")/1000</f>
        <v>0.11103085313894814</v>
      </c>
      <c r="I1987">
        <f>SUMIFS(multi_cap_new_annual_comb!G:G,multi_cap_new_annual_comb!A:A,A1987,multi_cap_new_annual_comb!B:B,B1987,multi_cap_new_annual_comb!C:C,C1987,multi_cap_new_annual_comb!E:E,"average",multi_cap_new_annual_comb!G:G,"&gt;0")*SUMIFS(mi_calc!D:D,mi_calc!A:A,VLOOKUP(C1987,mapping!$B$2:$C$18,2,0),mi_calc!B:B,F1987,mi_calc!C:C,"average")/1000</f>
        <v>0.11103085313894814</v>
      </c>
    </row>
    <row r="1988" spans="1:9">
      <c r="A1988">
        <v>2035</v>
      </c>
      <c r="B1988" t="s">
        <v>21</v>
      </c>
      <c r="C1988" t="s">
        <v>13</v>
      </c>
      <c r="D1988" t="str">
        <f>VLOOKUP(C1988,mapping!$B$2:$D$18,3,0)</f>
        <v>utility-scale solar pv</v>
      </c>
      <c r="E1988" t="s">
        <v>74</v>
      </c>
      <c r="F1988" t="s">
        <v>53</v>
      </c>
      <c r="G1988" t="s">
        <v>77</v>
      </c>
      <c r="H1988">
        <f>SUMIFS(multi_cap_new_annual_comb!F:F,multi_cap_new_annual_comb!A:A,A1988,multi_cap_new_annual_comb!B:B,B1988,multi_cap_new_annual_comb!C:C,C1988,multi_cap_new_annual_comb!E:E,"average",multi_cap_new_annual_comb!F:F,"&gt;0")*SUMIFS(mi_calc!D:D,mi_calc!A:A,VLOOKUP(C1988,mapping!$B$2:$C$18,2,0),mi_calc!B:B,F1988,mi_calc!C:C,"average")/1000</f>
        <v>184.71417317822755</v>
      </c>
      <c r="I1988">
        <f>SUMIFS(multi_cap_new_annual_comb!G:G,multi_cap_new_annual_comb!A:A,A1988,multi_cap_new_annual_comb!B:B,B1988,multi_cap_new_annual_comb!C:C,C1988,multi_cap_new_annual_comb!E:E,"average",multi_cap_new_annual_comb!G:G,"&gt;0")*SUMIFS(mi_calc!D:D,mi_calc!A:A,VLOOKUP(C1988,mapping!$B$2:$C$18,2,0),mi_calc!B:B,F1988,mi_calc!C:C,"average")/1000</f>
        <v>184.71417317822755</v>
      </c>
    </row>
    <row r="1989" spans="1:9">
      <c r="A1989">
        <v>2035</v>
      </c>
      <c r="B1989" t="s">
        <v>21</v>
      </c>
      <c r="C1989" t="s">
        <v>13</v>
      </c>
      <c r="D1989" t="str">
        <f>VLOOKUP(C1989,mapping!$B$2:$D$18,3,0)</f>
        <v>utility-scale solar pv</v>
      </c>
      <c r="E1989" t="s">
        <v>74</v>
      </c>
      <c r="F1989" t="s">
        <v>64</v>
      </c>
      <c r="G1989" t="s">
        <v>77</v>
      </c>
      <c r="H1989">
        <f>SUMIFS(multi_cap_new_annual_comb!F:F,multi_cap_new_annual_comb!A:A,A1989,multi_cap_new_annual_comb!B:B,B1989,multi_cap_new_annual_comb!C:C,C1989,multi_cap_new_annual_comb!E:E,"average",multi_cap_new_annual_comb!F:F,"&gt;0")*SUMIFS(mi_calc!D:D,mi_calc!A:A,VLOOKUP(C1989,mapping!$B$2:$C$18,2,0),mi_calc!B:B,F1989,mi_calc!C:C,"average")/1000</f>
        <v>0</v>
      </c>
      <c r="I1989">
        <f>SUMIFS(multi_cap_new_annual_comb!G:G,multi_cap_new_annual_comb!A:A,A1989,multi_cap_new_annual_comb!B:B,B1989,multi_cap_new_annual_comb!C:C,C1989,multi_cap_new_annual_comb!E:E,"average",multi_cap_new_annual_comb!G:G,"&gt;0")*SUMIFS(mi_calc!D:D,mi_calc!A:A,VLOOKUP(C1989,mapping!$B$2:$C$18,2,0),mi_calc!B:B,F1989,mi_calc!C:C,"average")/1000</f>
        <v>0</v>
      </c>
    </row>
    <row r="1990" spans="1:9">
      <c r="A1990">
        <v>2035</v>
      </c>
      <c r="B1990" t="s">
        <v>21</v>
      </c>
      <c r="C1990" t="s">
        <v>13</v>
      </c>
      <c r="D1990" t="str">
        <f>VLOOKUP(C1990,mapping!$B$2:$D$18,3,0)</f>
        <v>utility-scale solar pv</v>
      </c>
      <c r="E1990" t="s">
        <v>74</v>
      </c>
      <c r="F1990" t="s">
        <v>49</v>
      </c>
      <c r="G1990" t="s">
        <v>77</v>
      </c>
      <c r="H1990">
        <f>SUMIFS(multi_cap_new_annual_comb!F:F,multi_cap_new_annual_comb!A:A,A1990,multi_cap_new_annual_comb!B:B,B1990,multi_cap_new_annual_comb!C:C,C1990,multi_cap_new_annual_comb!E:E,"average",multi_cap_new_annual_comb!F:F,"&gt;0")*SUMIFS(mi_calc!D:D,mi_calc!A:A,VLOOKUP(C1990,mapping!$B$2:$C$18,2,0),mi_calc!B:B,F1990,mi_calc!C:C,"average")/1000</f>
        <v>1.9049164955109439</v>
      </c>
      <c r="I1990">
        <f>SUMIFS(multi_cap_new_annual_comb!G:G,multi_cap_new_annual_comb!A:A,A1990,multi_cap_new_annual_comb!B:B,B1990,multi_cap_new_annual_comb!C:C,C1990,multi_cap_new_annual_comb!E:E,"average",multi_cap_new_annual_comb!G:G,"&gt;0")*SUMIFS(mi_calc!D:D,mi_calc!A:A,VLOOKUP(C1990,mapping!$B$2:$C$18,2,0),mi_calc!B:B,F1990,mi_calc!C:C,"average")/1000</f>
        <v>1.9049164955109439</v>
      </c>
    </row>
    <row r="1991" spans="1:9">
      <c r="A1991">
        <v>2035</v>
      </c>
      <c r="B1991" t="s">
        <v>21</v>
      </c>
      <c r="C1991" t="s">
        <v>13</v>
      </c>
      <c r="D1991" t="str">
        <f>VLOOKUP(C1991,mapping!$B$2:$D$18,3,0)</f>
        <v>utility-scale solar pv</v>
      </c>
      <c r="E1991" t="s">
        <v>74</v>
      </c>
      <c r="F1991" t="s">
        <v>65</v>
      </c>
      <c r="G1991" t="s">
        <v>77</v>
      </c>
      <c r="H1991">
        <f>SUMIFS(multi_cap_new_annual_comb!F:F,multi_cap_new_annual_comb!A:A,A1991,multi_cap_new_annual_comb!B:B,B1991,multi_cap_new_annual_comb!C:C,C1991,multi_cap_new_annual_comb!E:E,"average",multi_cap_new_annual_comb!F:F,"&gt;0")*SUMIFS(mi_calc!D:D,mi_calc!A:A,VLOOKUP(C1991,mapping!$B$2:$C$18,2,0),mi_calc!B:B,F1991,mi_calc!C:C,"average")/1000</f>
        <v>0</v>
      </c>
      <c r="I1991">
        <f>SUMIFS(multi_cap_new_annual_comb!G:G,multi_cap_new_annual_comb!A:A,A1991,multi_cap_new_annual_comb!B:B,B1991,multi_cap_new_annual_comb!C:C,C1991,multi_cap_new_annual_comb!E:E,"average",multi_cap_new_annual_comb!G:G,"&gt;0")*SUMIFS(mi_calc!D:D,mi_calc!A:A,VLOOKUP(C1991,mapping!$B$2:$C$18,2,0),mi_calc!B:B,F1991,mi_calc!C:C,"average")/1000</f>
        <v>0</v>
      </c>
    </row>
    <row r="1992" spans="1:9">
      <c r="A1992">
        <v>2035</v>
      </c>
      <c r="B1992" t="s">
        <v>21</v>
      </c>
      <c r="C1992" t="s">
        <v>13</v>
      </c>
      <c r="D1992" t="str">
        <f>VLOOKUP(C1992,mapping!$B$2:$D$18,3,0)</f>
        <v>utility-scale solar pv</v>
      </c>
      <c r="E1992" t="s">
        <v>74</v>
      </c>
      <c r="F1992" t="s">
        <v>68</v>
      </c>
      <c r="G1992" t="s">
        <v>77</v>
      </c>
      <c r="H1992">
        <f>SUMIFS(multi_cap_new_annual_comb!F:F,multi_cap_new_annual_comb!A:A,A1992,multi_cap_new_annual_comb!B:B,B1992,multi_cap_new_annual_comb!C:C,C1992,multi_cap_new_annual_comb!E:E,"average",multi_cap_new_annual_comb!F:F,"&gt;0")*SUMIFS(mi_calc!D:D,mi_calc!A:A,VLOOKUP(C1992,mapping!$B$2:$C$18,2,0),mi_calc!B:B,F1992,mi_calc!C:C,"average")/1000</f>
        <v>0</v>
      </c>
      <c r="I1992">
        <f>SUMIFS(multi_cap_new_annual_comb!G:G,multi_cap_new_annual_comb!A:A,A1992,multi_cap_new_annual_comb!B:B,B1992,multi_cap_new_annual_comb!C:C,C1992,multi_cap_new_annual_comb!E:E,"average",multi_cap_new_annual_comb!G:G,"&gt;0")*SUMIFS(mi_calc!D:D,mi_calc!A:A,VLOOKUP(C1992,mapping!$B$2:$C$18,2,0),mi_calc!B:B,F1992,mi_calc!C:C,"average")/1000</f>
        <v>0</v>
      </c>
    </row>
    <row r="1993" spans="1:9">
      <c r="A1993">
        <v>2035</v>
      </c>
      <c r="B1993" t="s">
        <v>21</v>
      </c>
      <c r="C1993" t="s">
        <v>13</v>
      </c>
      <c r="D1993" t="str">
        <f>VLOOKUP(C1993,mapping!$B$2:$D$18,3,0)</f>
        <v>utility-scale solar pv</v>
      </c>
      <c r="E1993" t="s">
        <v>74</v>
      </c>
      <c r="F1993" t="s">
        <v>57</v>
      </c>
      <c r="G1993" t="s">
        <v>77</v>
      </c>
      <c r="H1993">
        <f>SUMIFS(multi_cap_new_annual_comb!F:F,multi_cap_new_annual_comb!A:A,A1993,multi_cap_new_annual_comb!B:B,B1993,multi_cap_new_annual_comb!C:C,C1993,multi_cap_new_annual_comb!E:E,"average",multi_cap_new_annual_comb!F:F,"&gt;0")*SUMIFS(mi_calc!D:D,mi_calc!A:A,VLOOKUP(C1993,mapping!$B$2:$C$18,2,0),mi_calc!B:B,F1993,mi_calc!C:C,"average")/1000</f>
        <v>0</v>
      </c>
      <c r="I1993">
        <f>SUMIFS(multi_cap_new_annual_comb!G:G,multi_cap_new_annual_comb!A:A,A1993,multi_cap_new_annual_comb!B:B,B1993,multi_cap_new_annual_comb!C:C,C1993,multi_cap_new_annual_comb!E:E,"average",multi_cap_new_annual_comb!G:G,"&gt;0")*SUMIFS(mi_calc!D:D,mi_calc!A:A,VLOOKUP(C1993,mapping!$B$2:$C$18,2,0),mi_calc!B:B,F1993,mi_calc!C:C,"average")/1000</f>
        <v>0</v>
      </c>
    </row>
    <row r="1994" spans="1:9">
      <c r="A1994">
        <v>2035</v>
      </c>
      <c r="B1994" t="s">
        <v>33</v>
      </c>
      <c r="C1994" t="s">
        <v>13</v>
      </c>
      <c r="D1994" t="str">
        <f>VLOOKUP(C1994,mapping!$B$2:$D$18,3,0)</f>
        <v>utility-scale solar pv</v>
      </c>
      <c r="E1994" t="s">
        <v>74</v>
      </c>
      <c r="F1994" t="s">
        <v>51</v>
      </c>
      <c r="G1994" t="s">
        <v>77</v>
      </c>
      <c r="H1994">
        <f>SUMIFS(multi_cap_new_annual_comb!F:F,multi_cap_new_annual_comb!A:A,A1994,multi_cap_new_annual_comb!B:B,B1994,multi_cap_new_annual_comb!C:C,C1994,multi_cap_new_annual_comb!E:E,"average",multi_cap_new_annual_comb!F:F,"&gt;0")*SUMIFS(mi_calc!D:D,mi_calc!A:A,VLOOKUP(C1994,mapping!$B$2:$C$18,2,0),mi_calc!B:B,F1994,mi_calc!C:C,"average")/1000</f>
        <v>59.590947599595367</v>
      </c>
      <c r="I1994">
        <f>SUMIFS(multi_cap_new_annual_comb!G:G,multi_cap_new_annual_comb!A:A,A1994,multi_cap_new_annual_comb!B:B,B1994,multi_cap_new_annual_comb!C:C,C1994,multi_cap_new_annual_comb!E:E,"average",multi_cap_new_annual_comb!G:G,"&gt;0")*SUMIFS(mi_calc!D:D,mi_calc!A:A,VLOOKUP(C1994,mapping!$B$2:$C$18,2,0),mi_calc!B:B,F1994,mi_calc!C:C,"average")/1000</f>
        <v>59.590947599595367</v>
      </c>
    </row>
    <row r="1995" spans="1:9">
      <c r="A1995">
        <v>2035</v>
      </c>
      <c r="B1995" t="s">
        <v>33</v>
      </c>
      <c r="C1995" t="s">
        <v>13</v>
      </c>
      <c r="D1995" t="str">
        <f>VLOOKUP(C1995,mapping!$B$2:$D$18,3,0)</f>
        <v>utility-scale solar pv</v>
      </c>
      <c r="E1995" t="s">
        <v>74</v>
      </c>
      <c r="F1995" t="s">
        <v>66</v>
      </c>
      <c r="G1995" t="s">
        <v>77</v>
      </c>
      <c r="H1995">
        <f>SUMIFS(multi_cap_new_annual_comb!F:F,multi_cap_new_annual_comb!A:A,A1995,multi_cap_new_annual_comb!B:B,B1995,multi_cap_new_annual_comb!C:C,C1995,multi_cap_new_annual_comb!E:E,"average",multi_cap_new_annual_comb!F:F,"&gt;0")*SUMIFS(mi_calc!D:D,mi_calc!A:A,VLOOKUP(C1995,mapping!$B$2:$C$18,2,0),mi_calc!B:B,F1995,mi_calc!C:C,"average")/1000</f>
        <v>0</v>
      </c>
      <c r="I1995">
        <f>SUMIFS(multi_cap_new_annual_comb!G:G,multi_cap_new_annual_comb!A:A,A1995,multi_cap_new_annual_comb!B:B,B1995,multi_cap_new_annual_comb!C:C,C1995,multi_cap_new_annual_comb!E:E,"average",multi_cap_new_annual_comb!G:G,"&gt;0")*SUMIFS(mi_calc!D:D,mi_calc!A:A,VLOOKUP(C1995,mapping!$B$2:$C$18,2,0),mi_calc!B:B,F1995,mi_calc!C:C,"average")/1000</f>
        <v>0</v>
      </c>
    </row>
    <row r="1996" spans="1:9">
      <c r="A1996">
        <v>2035</v>
      </c>
      <c r="B1996" t="s">
        <v>33</v>
      </c>
      <c r="C1996" t="s">
        <v>13</v>
      </c>
      <c r="D1996" t="str">
        <f>VLOOKUP(C1996,mapping!$B$2:$D$18,3,0)</f>
        <v>utility-scale solar pv</v>
      </c>
      <c r="E1996" t="s">
        <v>74</v>
      </c>
      <c r="F1996" t="s">
        <v>54</v>
      </c>
      <c r="G1996" t="s">
        <v>77</v>
      </c>
      <c r="H1996">
        <f>SUMIFS(multi_cap_new_annual_comb!F:F,multi_cap_new_annual_comb!A:A,A1996,multi_cap_new_annual_comb!B:B,B1996,multi_cap_new_annual_comb!C:C,C1996,multi_cap_new_annual_comb!E:E,"average",multi_cap_new_annual_comb!F:F,"&gt;0")*SUMIFS(mi_calc!D:D,mi_calc!A:A,VLOOKUP(C1996,mapping!$B$2:$C$18,2,0),mi_calc!B:B,F1996,mi_calc!C:C,"average")/1000</f>
        <v>21.001369104752602</v>
      </c>
      <c r="I1996">
        <f>SUMIFS(multi_cap_new_annual_comb!G:G,multi_cap_new_annual_comb!A:A,A1996,multi_cap_new_annual_comb!B:B,B1996,multi_cap_new_annual_comb!C:C,C1996,multi_cap_new_annual_comb!E:E,"average",multi_cap_new_annual_comb!G:G,"&gt;0")*SUMIFS(mi_calc!D:D,mi_calc!A:A,VLOOKUP(C1996,mapping!$B$2:$C$18,2,0),mi_calc!B:B,F1996,mi_calc!C:C,"average")/1000</f>
        <v>21.001369104752602</v>
      </c>
    </row>
    <row r="1997" spans="1:9">
      <c r="A1997">
        <v>2035</v>
      </c>
      <c r="B1997" t="s">
        <v>33</v>
      </c>
      <c r="C1997" t="s">
        <v>13</v>
      </c>
      <c r="D1997" t="str">
        <f>VLOOKUP(C1997,mapping!$B$2:$D$18,3,0)</f>
        <v>utility-scale solar pv</v>
      </c>
      <c r="E1997" t="s">
        <v>74</v>
      </c>
      <c r="F1997" t="s">
        <v>46</v>
      </c>
      <c r="G1997" t="s">
        <v>77</v>
      </c>
      <c r="H1997">
        <f>SUMIFS(multi_cap_new_annual_comb!F:F,multi_cap_new_annual_comb!A:A,A1997,multi_cap_new_annual_comb!B:B,B1997,multi_cap_new_annual_comb!C:C,C1997,multi_cap_new_annual_comb!E:E,"average",multi_cap_new_annual_comb!F:F,"&gt;0")*SUMIFS(mi_calc!D:D,mi_calc!A:A,VLOOKUP(C1997,mapping!$B$2:$C$18,2,0),mi_calc!B:B,F1997,mi_calc!C:C,"average")/1000</f>
        <v>0</v>
      </c>
      <c r="I1997">
        <f>SUMIFS(multi_cap_new_annual_comb!G:G,multi_cap_new_annual_comb!A:A,A1997,multi_cap_new_annual_comb!B:B,B1997,multi_cap_new_annual_comb!C:C,C1997,multi_cap_new_annual_comb!E:E,"average",multi_cap_new_annual_comb!G:G,"&gt;0")*SUMIFS(mi_calc!D:D,mi_calc!A:A,VLOOKUP(C1997,mapping!$B$2:$C$18,2,0),mi_calc!B:B,F1997,mi_calc!C:C,"average")/1000</f>
        <v>0</v>
      </c>
    </row>
    <row r="1998" spans="1:9">
      <c r="A1998">
        <v>2035</v>
      </c>
      <c r="B1998" t="s">
        <v>33</v>
      </c>
      <c r="C1998" t="s">
        <v>13</v>
      </c>
      <c r="D1998" t="str">
        <f>VLOOKUP(C1998,mapping!$B$2:$D$18,3,0)</f>
        <v>utility-scale solar pv</v>
      </c>
      <c r="E1998" t="s">
        <v>74</v>
      </c>
      <c r="F1998" t="s">
        <v>50</v>
      </c>
      <c r="G1998" t="s">
        <v>77</v>
      </c>
      <c r="H1998">
        <f>SUMIFS(multi_cap_new_annual_comb!F:F,multi_cap_new_annual_comb!A:A,A1998,multi_cap_new_annual_comb!B:B,B1998,multi_cap_new_annual_comb!C:C,C1998,multi_cap_new_annual_comb!E:E,"average",multi_cap_new_annual_comb!F:F,"&gt;0")*SUMIFS(mi_calc!D:D,mi_calc!A:A,VLOOKUP(C1998,mapping!$B$2:$C$18,2,0),mi_calc!B:B,F1998,mi_calc!C:C,"average")/1000</f>
        <v>7.1252705678747512</v>
      </c>
      <c r="I1998">
        <f>SUMIFS(multi_cap_new_annual_comb!G:G,multi_cap_new_annual_comb!A:A,A1998,multi_cap_new_annual_comb!B:B,B1998,multi_cap_new_annual_comb!C:C,C1998,multi_cap_new_annual_comb!E:E,"average",multi_cap_new_annual_comb!G:G,"&gt;0")*SUMIFS(mi_calc!D:D,mi_calc!A:A,VLOOKUP(C1998,mapping!$B$2:$C$18,2,0),mi_calc!B:B,F1998,mi_calc!C:C,"average")/1000</f>
        <v>7.1252705678747512</v>
      </c>
    </row>
    <row r="1999" spans="1:9">
      <c r="A1999">
        <v>2035</v>
      </c>
      <c r="B1999" t="s">
        <v>33</v>
      </c>
      <c r="C1999" t="s">
        <v>13</v>
      </c>
      <c r="D1999" t="str">
        <f>VLOOKUP(C1999,mapping!$B$2:$D$18,3,0)</f>
        <v>utility-scale solar pv</v>
      </c>
      <c r="E1999" t="s">
        <v>74</v>
      </c>
      <c r="F1999" t="s">
        <v>61</v>
      </c>
      <c r="G1999" t="s">
        <v>77</v>
      </c>
      <c r="H1999">
        <f>SUMIFS(multi_cap_new_annual_comb!F:F,multi_cap_new_annual_comb!A:A,A1999,multi_cap_new_annual_comb!B:B,B1999,multi_cap_new_annual_comb!C:C,C1999,multi_cap_new_annual_comb!E:E,"average",multi_cap_new_annual_comb!F:F,"&gt;0")*SUMIFS(mi_calc!D:D,mi_calc!A:A,VLOOKUP(C1999,mapping!$B$2:$C$18,2,0),mi_calc!B:B,F1999,mi_calc!C:C,"average")/1000</f>
        <v>0</v>
      </c>
      <c r="I1999">
        <f>SUMIFS(multi_cap_new_annual_comb!G:G,multi_cap_new_annual_comb!A:A,A1999,multi_cap_new_annual_comb!B:B,B1999,multi_cap_new_annual_comb!C:C,C1999,multi_cap_new_annual_comb!E:E,"average",multi_cap_new_annual_comb!G:G,"&gt;0")*SUMIFS(mi_calc!D:D,mi_calc!A:A,VLOOKUP(C1999,mapping!$B$2:$C$18,2,0),mi_calc!B:B,F1999,mi_calc!C:C,"average")/1000</f>
        <v>0</v>
      </c>
    </row>
    <row r="2000" spans="1:9">
      <c r="A2000">
        <v>2035</v>
      </c>
      <c r="B2000" t="s">
        <v>33</v>
      </c>
      <c r="C2000" t="s">
        <v>13</v>
      </c>
      <c r="D2000" t="str">
        <f>VLOOKUP(C2000,mapping!$B$2:$D$18,3,0)</f>
        <v>utility-scale solar pv</v>
      </c>
      <c r="E2000" t="s">
        <v>74</v>
      </c>
      <c r="F2000" t="s">
        <v>67</v>
      </c>
      <c r="G2000" t="s">
        <v>77</v>
      </c>
      <c r="H2000">
        <f>SUMIFS(multi_cap_new_annual_comb!F:F,multi_cap_new_annual_comb!A:A,A2000,multi_cap_new_annual_comb!B:B,B2000,multi_cap_new_annual_comb!C:C,C2000,multi_cap_new_annual_comb!E:E,"average",multi_cap_new_annual_comb!F:F,"&gt;0")*SUMIFS(mi_calc!D:D,mi_calc!A:A,VLOOKUP(C2000,mapping!$B$2:$C$18,2,0),mi_calc!B:B,F2000,mi_calc!C:C,"average")/1000</f>
        <v>0</v>
      </c>
      <c r="I2000">
        <f>SUMIFS(multi_cap_new_annual_comb!G:G,multi_cap_new_annual_comb!A:A,A2000,multi_cap_new_annual_comb!B:B,B2000,multi_cap_new_annual_comb!C:C,C2000,multi_cap_new_annual_comb!E:E,"average",multi_cap_new_annual_comb!G:G,"&gt;0")*SUMIFS(mi_calc!D:D,mi_calc!A:A,VLOOKUP(C2000,mapping!$B$2:$C$18,2,0),mi_calc!B:B,F2000,mi_calc!C:C,"average")/1000</f>
        <v>0</v>
      </c>
    </row>
    <row r="2001" spans="1:9">
      <c r="A2001">
        <v>2035</v>
      </c>
      <c r="B2001" t="s">
        <v>33</v>
      </c>
      <c r="C2001" t="s">
        <v>13</v>
      </c>
      <c r="D2001" t="str">
        <f>VLOOKUP(C2001,mapping!$B$2:$D$18,3,0)</f>
        <v>utility-scale solar pv</v>
      </c>
      <c r="E2001" t="s">
        <v>74</v>
      </c>
      <c r="F2001" t="s">
        <v>52</v>
      </c>
      <c r="G2001" t="s">
        <v>77</v>
      </c>
      <c r="H2001">
        <f>SUMIFS(multi_cap_new_annual_comb!F:F,multi_cap_new_annual_comb!A:A,A2001,multi_cap_new_annual_comb!B:B,B2001,multi_cap_new_annual_comb!C:C,C2001,multi_cap_new_annual_comb!E:E,"average",multi_cap_new_annual_comb!F:F,"&gt;0")*SUMIFS(mi_calc!D:D,mi_calc!A:A,VLOOKUP(C2001,mapping!$B$2:$C$18,2,0),mi_calc!B:B,F2001,mi_calc!C:C,"average")/1000</f>
        <v>172.71355872957406</v>
      </c>
      <c r="I2001">
        <f>SUMIFS(multi_cap_new_annual_comb!G:G,multi_cap_new_annual_comb!A:A,A2001,multi_cap_new_annual_comb!B:B,B2001,multi_cap_new_annual_comb!C:C,C2001,multi_cap_new_annual_comb!E:E,"average",multi_cap_new_annual_comb!G:G,"&gt;0")*SUMIFS(mi_calc!D:D,mi_calc!A:A,VLOOKUP(C2001,mapping!$B$2:$C$18,2,0),mi_calc!B:B,F2001,mi_calc!C:C,"average")/1000</f>
        <v>172.71355872957406</v>
      </c>
    </row>
    <row r="2002" spans="1:9">
      <c r="A2002">
        <v>2035</v>
      </c>
      <c r="B2002" t="s">
        <v>33</v>
      </c>
      <c r="C2002" t="s">
        <v>13</v>
      </c>
      <c r="D2002" t="str">
        <f>VLOOKUP(C2002,mapping!$B$2:$D$18,3,0)</f>
        <v>utility-scale solar pv</v>
      </c>
      <c r="E2002" t="s">
        <v>74</v>
      </c>
      <c r="F2002" t="s">
        <v>56</v>
      </c>
      <c r="G2002" t="s">
        <v>77</v>
      </c>
      <c r="H2002">
        <f>SUMIFS(multi_cap_new_annual_comb!F:F,multi_cap_new_annual_comb!A:A,A2002,multi_cap_new_annual_comb!B:B,B2002,multi_cap_new_annual_comb!C:C,C2002,multi_cap_new_annual_comb!E:E,"average",multi_cap_new_annual_comb!F:F,"&gt;0")*SUMIFS(mi_calc!D:D,mi_calc!A:A,VLOOKUP(C2002,mapping!$B$2:$C$18,2,0),mi_calc!B:B,F2002,mi_calc!C:C,"average")/1000</f>
        <v>0.21116753754719228</v>
      </c>
      <c r="I2002">
        <f>SUMIFS(multi_cap_new_annual_comb!G:G,multi_cap_new_annual_comb!A:A,A2002,multi_cap_new_annual_comb!B:B,B2002,multi_cap_new_annual_comb!C:C,C2002,multi_cap_new_annual_comb!E:E,"average",multi_cap_new_annual_comb!G:G,"&gt;0")*SUMIFS(mi_calc!D:D,mi_calc!A:A,VLOOKUP(C2002,mapping!$B$2:$C$18,2,0),mi_calc!B:B,F2002,mi_calc!C:C,"average")/1000</f>
        <v>0.21116753754719228</v>
      </c>
    </row>
    <row r="2003" spans="1:9">
      <c r="A2003">
        <v>2035</v>
      </c>
      <c r="B2003" t="s">
        <v>33</v>
      </c>
      <c r="C2003" t="s">
        <v>13</v>
      </c>
      <c r="D2003" t="str">
        <f>VLOOKUP(C2003,mapping!$B$2:$D$18,3,0)</f>
        <v>utility-scale solar pv</v>
      </c>
      <c r="E2003" t="s">
        <v>74</v>
      </c>
      <c r="F2003" t="s">
        <v>59</v>
      </c>
      <c r="G2003" t="s">
        <v>77</v>
      </c>
      <c r="H2003">
        <f>SUMIFS(multi_cap_new_annual_comb!F:F,multi_cap_new_annual_comb!A:A,A2003,multi_cap_new_annual_comb!B:B,B2003,multi_cap_new_annual_comb!C:C,C2003,multi_cap_new_annual_comb!E:E,"average",multi_cap_new_annual_comb!F:F,"&gt;0")*SUMIFS(mi_calc!D:D,mi_calc!A:A,VLOOKUP(C2003,mapping!$B$2:$C$18,2,0),mi_calc!B:B,F2003,mi_calc!C:C,"average")/1000</f>
        <v>0.14582075842239156</v>
      </c>
      <c r="I2003">
        <f>SUMIFS(multi_cap_new_annual_comb!G:G,multi_cap_new_annual_comb!A:A,A2003,multi_cap_new_annual_comb!B:B,B2003,multi_cap_new_annual_comb!C:C,C2003,multi_cap_new_annual_comb!E:E,"average",multi_cap_new_annual_comb!G:G,"&gt;0")*SUMIFS(mi_calc!D:D,mi_calc!A:A,VLOOKUP(C2003,mapping!$B$2:$C$18,2,0),mi_calc!B:B,F2003,mi_calc!C:C,"average")/1000</f>
        <v>0.14582075842239156</v>
      </c>
    </row>
    <row r="2004" spans="1:9">
      <c r="A2004">
        <v>2035</v>
      </c>
      <c r="B2004" t="s">
        <v>33</v>
      </c>
      <c r="C2004" t="s">
        <v>13</v>
      </c>
      <c r="D2004" t="str">
        <f>VLOOKUP(C2004,mapping!$B$2:$D$18,3,0)</f>
        <v>utility-scale solar pv</v>
      </c>
      <c r="E2004" t="s">
        <v>74</v>
      </c>
      <c r="F2004" t="s">
        <v>55</v>
      </c>
      <c r="G2004" t="s">
        <v>77</v>
      </c>
      <c r="H2004">
        <f>SUMIFS(multi_cap_new_annual_comb!F:F,multi_cap_new_annual_comb!A:A,A2004,multi_cap_new_annual_comb!B:B,B2004,multi_cap_new_annual_comb!C:C,C2004,multi_cap_new_annual_comb!E:E,"average",multi_cap_new_annual_comb!F:F,"&gt;0")*SUMIFS(mi_calc!D:D,mi_calc!A:A,VLOOKUP(C2004,mapping!$B$2:$C$18,2,0),mi_calc!B:B,F2004,mi_calc!C:C,"average")/1000</f>
        <v>0</v>
      </c>
      <c r="I2004">
        <f>SUMIFS(multi_cap_new_annual_comb!G:G,multi_cap_new_annual_comb!A:A,A2004,multi_cap_new_annual_comb!B:B,B2004,multi_cap_new_annual_comb!C:C,C2004,multi_cap_new_annual_comb!E:E,"average",multi_cap_new_annual_comb!G:G,"&gt;0")*SUMIFS(mi_calc!D:D,mi_calc!A:A,VLOOKUP(C2004,mapping!$B$2:$C$18,2,0),mi_calc!B:B,F2004,mi_calc!C:C,"average")/1000</f>
        <v>0</v>
      </c>
    </row>
    <row r="2005" spans="1:9">
      <c r="A2005">
        <v>2035</v>
      </c>
      <c r="B2005" t="s">
        <v>33</v>
      </c>
      <c r="C2005" t="s">
        <v>13</v>
      </c>
      <c r="D2005" t="str">
        <f>VLOOKUP(C2005,mapping!$B$2:$D$18,3,0)</f>
        <v>utility-scale solar pv</v>
      </c>
      <c r="E2005" t="s">
        <v>74</v>
      </c>
      <c r="F2005" t="s">
        <v>47</v>
      </c>
      <c r="G2005" t="s">
        <v>77</v>
      </c>
      <c r="H2005">
        <f>SUMIFS(multi_cap_new_annual_comb!F:F,multi_cap_new_annual_comb!A:A,A2005,multi_cap_new_annual_comb!B:B,B2005,multi_cap_new_annual_comb!C:C,C2005,multi_cap_new_annual_comb!E:E,"average",multi_cap_new_annual_comb!F:F,"&gt;0")*SUMIFS(mi_calc!D:D,mi_calc!A:A,VLOOKUP(C2005,mapping!$B$2:$C$18,2,0),mi_calc!B:B,F2005,mi_calc!C:C,"average")/1000</f>
        <v>0</v>
      </c>
      <c r="I2005">
        <f>SUMIFS(multi_cap_new_annual_comb!G:G,multi_cap_new_annual_comb!A:A,A2005,multi_cap_new_annual_comb!B:B,B2005,multi_cap_new_annual_comb!C:C,C2005,multi_cap_new_annual_comb!E:E,"average",multi_cap_new_annual_comb!G:G,"&gt;0")*SUMIFS(mi_calc!D:D,mi_calc!A:A,VLOOKUP(C2005,mapping!$B$2:$C$18,2,0),mi_calc!B:B,F2005,mi_calc!C:C,"average")/1000</f>
        <v>0</v>
      </c>
    </row>
    <row r="2006" spans="1:9">
      <c r="A2006">
        <v>2035</v>
      </c>
      <c r="B2006" t="s">
        <v>33</v>
      </c>
      <c r="C2006" t="s">
        <v>13</v>
      </c>
      <c r="D2006" t="str">
        <f>VLOOKUP(C2006,mapping!$B$2:$D$18,3,0)</f>
        <v>utility-scale solar pv</v>
      </c>
      <c r="E2006" t="s">
        <v>74</v>
      </c>
      <c r="F2006" t="s">
        <v>60</v>
      </c>
      <c r="G2006" t="s">
        <v>77</v>
      </c>
      <c r="H2006">
        <f>SUMIFS(multi_cap_new_annual_comb!F:F,multi_cap_new_annual_comb!A:A,A2006,multi_cap_new_annual_comb!B:B,B2006,multi_cap_new_annual_comb!C:C,C2006,multi_cap_new_annual_comb!E:E,"average",multi_cap_new_annual_comb!F:F,"&gt;0")*SUMIFS(mi_calc!D:D,mi_calc!A:A,VLOOKUP(C2006,mapping!$B$2:$C$18,2,0),mi_calc!B:B,F2006,mi_calc!C:C,"average")/1000</f>
        <v>0</v>
      </c>
      <c r="I2006">
        <f>SUMIFS(multi_cap_new_annual_comb!G:G,multi_cap_new_annual_comb!A:A,A2006,multi_cap_new_annual_comb!B:B,B2006,multi_cap_new_annual_comb!C:C,C2006,multi_cap_new_annual_comb!E:E,"average",multi_cap_new_annual_comb!G:G,"&gt;0")*SUMIFS(mi_calc!D:D,mi_calc!A:A,VLOOKUP(C2006,mapping!$B$2:$C$18,2,0),mi_calc!B:B,F2006,mi_calc!C:C,"average")/1000</f>
        <v>0</v>
      </c>
    </row>
    <row r="2007" spans="1:9">
      <c r="A2007">
        <v>2035</v>
      </c>
      <c r="B2007" t="s">
        <v>33</v>
      </c>
      <c r="C2007" t="s">
        <v>13</v>
      </c>
      <c r="D2007" t="str">
        <f>VLOOKUP(C2007,mapping!$B$2:$D$18,3,0)</f>
        <v>utility-scale solar pv</v>
      </c>
      <c r="E2007" t="s">
        <v>74</v>
      </c>
      <c r="F2007" t="s">
        <v>48</v>
      </c>
      <c r="G2007" t="s">
        <v>77</v>
      </c>
      <c r="H2007">
        <f>SUMIFS(multi_cap_new_annual_comb!F:F,multi_cap_new_annual_comb!A:A,A2007,multi_cap_new_annual_comb!B:B,B2007,multi_cap_new_annual_comb!C:C,C2007,multi_cap_new_annual_comb!E:E,"average",multi_cap_new_annual_comb!F:F,"&gt;0")*SUMIFS(mi_calc!D:D,mi_calc!A:A,VLOOKUP(C2007,mapping!$B$2:$C$18,2,0),mi_calc!B:B,F2007,mi_calc!C:C,"average")/1000</f>
        <v>3.1072086841406801E-3</v>
      </c>
      <c r="I2007">
        <f>SUMIFS(multi_cap_new_annual_comb!G:G,multi_cap_new_annual_comb!A:A,A2007,multi_cap_new_annual_comb!B:B,B2007,multi_cap_new_annual_comb!C:C,C2007,multi_cap_new_annual_comb!E:E,"average",multi_cap_new_annual_comb!G:G,"&gt;0")*SUMIFS(mi_calc!D:D,mi_calc!A:A,VLOOKUP(C2007,mapping!$B$2:$C$18,2,0),mi_calc!B:B,F2007,mi_calc!C:C,"average")/1000</f>
        <v>3.1072086841406801E-3</v>
      </c>
    </row>
    <row r="2008" spans="1:9">
      <c r="A2008">
        <v>2035</v>
      </c>
      <c r="B2008" t="s">
        <v>33</v>
      </c>
      <c r="C2008" t="s">
        <v>13</v>
      </c>
      <c r="D2008" t="str">
        <f>VLOOKUP(C2008,mapping!$B$2:$D$18,3,0)</f>
        <v>utility-scale solar pv</v>
      </c>
      <c r="E2008" t="s">
        <v>74</v>
      </c>
      <c r="F2008" t="s">
        <v>62</v>
      </c>
      <c r="G2008" t="s">
        <v>77</v>
      </c>
      <c r="H2008">
        <f>SUMIFS(multi_cap_new_annual_comb!F:F,multi_cap_new_annual_comb!A:A,A2008,multi_cap_new_annual_comb!B:B,B2008,multi_cap_new_annual_comb!C:C,C2008,multi_cap_new_annual_comb!E:E,"average",multi_cap_new_annual_comb!F:F,"&gt;0")*SUMIFS(mi_calc!D:D,mi_calc!A:A,VLOOKUP(C2008,mapping!$B$2:$C$18,2,0),mi_calc!B:B,F2008,mi_calc!C:C,"average")/1000</f>
        <v>0</v>
      </c>
      <c r="I2008">
        <f>SUMIFS(multi_cap_new_annual_comb!G:G,multi_cap_new_annual_comb!A:A,A2008,multi_cap_new_annual_comb!B:B,B2008,multi_cap_new_annual_comb!C:C,C2008,multi_cap_new_annual_comb!E:E,"average",multi_cap_new_annual_comb!G:G,"&gt;0")*SUMIFS(mi_calc!D:D,mi_calc!A:A,VLOOKUP(C2008,mapping!$B$2:$C$18,2,0),mi_calc!B:B,F2008,mi_calc!C:C,"average")/1000</f>
        <v>0</v>
      </c>
    </row>
    <row r="2009" spans="1:9">
      <c r="A2009">
        <v>2035</v>
      </c>
      <c r="B2009" t="s">
        <v>33</v>
      </c>
      <c r="C2009" t="s">
        <v>13</v>
      </c>
      <c r="D2009" t="str">
        <f>VLOOKUP(C2009,mapping!$B$2:$D$18,3,0)</f>
        <v>utility-scale solar pv</v>
      </c>
      <c r="E2009" t="s">
        <v>74</v>
      </c>
      <c r="F2009" t="s">
        <v>63</v>
      </c>
      <c r="G2009" t="s">
        <v>77</v>
      </c>
      <c r="H2009">
        <f>SUMIFS(multi_cap_new_annual_comb!F:F,multi_cap_new_annual_comb!A:A,A2009,multi_cap_new_annual_comb!B:B,B2009,multi_cap_new_annual_comb!C:C,C2009,multi_cap_new_annual_comb!E:E,"average",multi_cap_new_annual_comb!F:F,"&gt;0")*SUMIFS(mi_calc!D:D,mi_calc!A:A,VLOOKUP(C2009,mapping!$B$2:$C$18,2,0),mi_calc!B:B,F2009,mi_calc!C:C,"average")/1000</f>
        <v>0</v>
      </c>
      <c r="I2009">
        <f>SUMIFS(multi_cap_new_annual_comb!G:G,multi_cap_new_annual_comb!A:A,A2009,multi_cap_new_annual_comb!B:B,B2009,multi_cap_new_annual_comb!C:C,C2009,multi_cap_new_annual_comb!E:E,"average",multi_cap_new_annual_comb!G:G,"&gt;0")*SUMIFS(mi_calc!D:D,mi_calc!A:A,VLOOKUP(C2009,mapping!$B$2:$C$18,2,0),mi_calc!B:B,F2009,mi_calc!C:C,"average")/1000</f>
        <v>0</v>
      </c>
    </row>
    <row r="2010" spans="1:9">
      <c r="A2010">
        <v>2035</v>
      </c>
      <c r="B2010" t="s">
        <v>33</v>
      </c>
      <c r="C2010" t="s">
        <v>13</v>
      </c>
      <c r="D2010" t="str">
        <f>VLOOKUP(C2010,mapping!$B$2:$D$18,3,0)</f>
        <v>utility-scale solar pv</v>
      </c>
      <c r="E2010" t="s">
        <v>74</v>
      </c>
      <c r="F2010" t="s">
        <v>45</v>
      </c>
      <c r="G2010" t="s">
        <v>77</v>
      </c>
      <c r="H2010">
        <f>SUMIFS(multi_cap_new_annual_comb!F:F,multi_cap_new_annual_comb!A:A,A2010,multi_cap_new_annual_comb!B:B,B2010,multi_cap_new_annual_comb!C:C,C2010,multi_cap_new_annual_comb!E:E,"average",multi_cap_new_annual_comb!F:F,"&gt;0")*SUMIFS(mi_calc!D:D,mi_calc!A:A,VLOOKUP(C2010,mapping!$B$2:$C$18,2,0),mi_calc!B:B,F2010,mi_calc!C:C,"average")/1000</f>
        <v>12.629258782095302</v>
      </c>
      <c r="I2010">
        <f>SUMIFS(multi_cap_new_annual_comb!G:G,multi_cap_new_annual_comb!A:A,A2010,multi_cap_new_annual_comb!B:B,B2010,multi_cap_new_annual_comb!C:C,C2010,multi_cap_new_annual_comb!E:E,"average",multi_cap_new_annual_comb!G:G,"&gt;0")*SUMIFS(mi_calc!D:D,mi_calc!A:A,VLOOKUP(C2010,mapping!$B$2:$C$18,2,0),mi_calc!B:B,F2010,mi_calc!C:C,"average")/1000</f>
        <v>12.629258782095302</v>
      </c>
    </row>
    <row r="2011" spans="1:9">
      <c r="A2011">
        <v>2035</v>
      </c>
      <c r="B2011" t="s">
        <v>33</v>
      </c>
      <c r="C2011" t="s">
        <v>13</v>
      </c>
      <c r="D2011" t="str">
        <f>VLOOKUP(C2011,mapping!$B$2:$D$18,3,0)</f>
        <v>utility-scale solar pv</v>
      </c>
      <c r="E2011" t="s">
        <v>74</v>
      </c>
      <c r="F2011" t="s">
        <v>58</v>
      </c>
      <c r="G2011" t="s">
        <v>77</v>
      </c>
      <c r="H2011">
        <f>SUMIFS(multi_cap_new_annual_comb!F:F,multi_cap_new_annual_comb!A:A,A2011,multi_cap_new_annual_comb!B:B,B2011,multi_cap_new_annual_comb!C:C,C2011,multi_cap_new_annual_comb!E:E,"average",multi_cap_new_annual_comb!F:F,"&gt;0")*SUMIFS(mi_calc!D:D,mi_calc!A:A,VLOOKUP(C2011,mapping!$B$2:$C$18,2,0),mi_calc!B:B,F2011,mi_calc!C:C,"average")/1000</f>
        <v>9.1666176776784861E-2</v>
      </c>
      <c r="I2011">
        <f>SUMIFS(multi_cap_new_annual_comb!G:G,multi_cap_new_annual_comb!A:A,A2011,multi_cap_new_annual_comb!B:B,B2011,multi_cap_new_annual_comb!C:C,C2011,multi_cap_new_annual_comb!E:E,"average",multi_cap_new_annual_comb!G:G,"&gt;0")*SUMIFS(mi_calc!D:D,mi_calc!A:A,VLOOKUP(C2011,mapping!$B$2:$C$18,2,0),mi_calc!B:B,F2011,mi_calc!C:C,"average")/1000</f>
        <v>9.1666176776784861E-2</v>
      </c>
    </row>
    <row r="2012" spans="1:9">
      <c r="A2012">
        <v>2035</v>
      </c>
      <c r="B2012" t="s">
        <v>33</v>
      </c>
      <c r="C2012" t="s">
        <v>13</v>
      </c>
      <c r="D2012" t="str">
        <f>VLOOKUP(C2012,mapping!$B$2:$D$18,3,0)</f>
        <v>utility-scale solar pv</v>
      </c>
      <c r="E2012" t="s">
        <v>74</v>
      </c>
      <c r="F2012" t="s">
        <v>53</v>
      </c>
      <c r="G2012" t="s">
        <v>77</v>
      </c>
      <c r="H2012">
        <f>SUMIFS(multi_cap_new_annual_comb!F:F,multi_cap_new_annual_comb!A:A,A2012,multi_cap_new_annual_comb!B:B,B2012,multi_cap_new_annual_comb!C:C,C2012,multi_cap_new_annual_comb!E:E,"average",multi_cap_new_annual_comb!F:F,"&gt;0")*SUMIFS(mi_calc!D:D,mi_calc!A:A,VLOOKUP(C2012,mapping!$B$2:$C$18,2,0),mi_calc!B:B,F2012,mi_calc!C:C,"average")/1000</f>
        <v>152.49853147164126</v>
      </c>
      <c r="I2012">
        <f>SUMIFS(multi_cap_new_annual_comb!G:G,multi_cap_new_annual_comb!A:A,A2012,multi_cap_new_annual_comb!B:B,B2012,multi_cap_new_annual_comb!C:C,C2012,multi_cap_new_annual_comb!E:E,"average",multi_cap_new_annual_comb!G:G,"&gt;0")*SUMIFS(mi_calc!D:D,mi_calc!A:A,VLOOKUP(C2012,mapping!$B$2:$C$18,2,0),mi_calc!B:B,F2012,mi_calc!C:C,"average")/1000</f>
        <v>152.49853147164126</v>
      </c>
    </row>
    <row r="2013" spans="1:9">
      <c r="A2013">
        <v>2035</v>
      </c>
      <c r="B2013" t="s">
        <v>33</v>
      </c>
      <c r="C2013" t="s">
        <v>13</v>
      </c>
      <c r="D2013" t="str">
        <f>VLOOKUP(C2013,mapping!$B$2:$D$18,3,0)</f>
        <v>utility-scale solar pv</v>
      </c>
      <c r="E2013" t="s">
        <v>74</v>
      </c>
      <c r="F2013" t="s">
        <v>64</v>
      </c>
      <c r="G2013" t="s">
        <v>77</v>
      </c>
      <c r="H2013">
        <f>SUMIFS(multi_cap_new_annual_comb!F:F,multi_cap_new_annual_comb!A:A,A2013,multi_cap_new_annual_comb!B:B,B2013,multi_cap_new_annual_comb!C:C,C2013,multi_cap_new_annual_comb!E:E,"average",multi_cap_new_annual_comb!F:F,"&gt;0")*SUMIFS(mi_calc!D:D,mi_calc!A:A,VLOOKUP(C2013,mapping!$B$2:$C$18,2,0),mi_calc!B:B,F2013,mi_calc!C:C,"average")/1000</f>
        <v>0</v>
      </c>
      <c r="I2013">
        <f>SUMIFS(multi_cap_new_annual_comb!G:G,multi_cap_new_annual_comb!A:A,A2013,multi_cap_new_annual_comb!B:B,B2013,multi_cap_new_annual_comb!C:C,C2013,multi_cap_new_annual_comb!E:E,"average",multi_cap_new_annual_comb!G:G,"&gt;0")*SUMIFS(mi_calc!D:D,mi_calc!A:A,VLOOKUP(C2013,mapping!$B$2:$C$18,2,0),mi_calc!B:B,F2013,mi_calc!C:C,"average")/1000</f>
        <v>0</v>
      </c>
    </row>
    <row r="2014" spans="1:9">
      <c r="A2014">
        <v>2035</v>
      </c>
      <c r="B2014" t="s">
        <v>33</v>
      </c>
      <c r="C2014" t="s">
        <v>13</v>
      </c>
      <c r="D2014" t="str">
        <f>VLOOKUP(C2014,mapping!$B$2:$D$18,3,0)</f>
        <v>utility-scale solar pv</v>
      </c>
      <c r="E2014" t="s">
        <v>74</v>
      </c>
      <c r="F2014" t="s">
        <v>49</v>
      </c>
      <c r="G2014" t="s">
        <v>77</v>
      </c>
      <c r="H2014">
        <f>SUMIFS(multi_cap_new_annual_comb!F:F,multi_cap_new_annual_comb!A:A,A2014,multi_cap_new_annual_comb!B:B,B2014,multi_cap_new_annual_comb!C:C,C2014,multi_cap_new_annual_comb!E:E,"average",multi_cap_new_annual_comb!F:F,"&gt;0")*SUMIFS(mi_calc!D:D,mi_calc!A:A,VLOOKUP(C2014,mapping!$B$2:$C$18,2,0),mi_calc!B:B,F2014,mi_calc!C:C,"average")/1000</f>
        <v>1.5726836936396249</v>
      </c>
      <c r="I2014">
        <f>SUMIFS(multi_cap_new_annual_comb!G:G,multi_cap_new_annual_comb!A:A,A2014,multi_cap_new_annual_comb!B:B,B2014,multi_cap_new_annual_comb!C:C,C2014,multi_cap_new_annual_comb!E:E,"average",multi_cap_new_annual_comb!G:G,"&gt;0")*SUMIFS(mi_calc!D:D,mi_calc!A:A,VLOOKUP(C2014,mapping!$B$2:$C$18,2,0),mi_calc!B:B,F2014,mi_calc!C:C,"average")/1000</f>
        <v>1.5726836936396249</v>
      </c>
    </row>
    <row r="2015" spans="1:9">
      <c r="A2015">
        <v>2035</v>
      </c>
      <c r="B2015" t="s">
        <v>33</v>
      </c>
      <c r="C2015" t="s">
        <v>13</v>
      </c>
      <c r="D2015" t="str">
        <f>VLOOKUP(C2015,mapping!$B$2:$D$18,3,0)</f>
        <v>utility-scale solar pv</v>
      </c>
      <c r="E2015" t="s">
        <v>74</v>
      </c>
      <c r="F2015" t="s">
        <v>65</v>
      </c>
      <c r="G2015" t="s">
        <v>77</v>
      </c>
      <c r="H2015">
        <f>SUMIFS(multi_cap_new_annual_comb!F:F,multi_cap_new_annual_comb!A:A,A2015,multi_cap_new_annual_comb!B:B,B2015,multi_cap_new_annual_comb!C:C,C2015,multi_cap_new_annual_comb!E:E,"average",multi_cap_new_annual_comb!F:F,"&gt;0")*SUMIFS(mi_calc!D:D,mi_calc!A:A,VLOOKUP(C2015,mapping!$B$2:$C$18,2,0),mi_calc!B:B,F2015,mi_calc!C:C,"average")/1000</f>
        <v>0</v>
      </c>
      <c r="I2015">
        <f>SUMIFS(multi_cap_new_annual_comb!G:G,multi_cap_new_annual_comb!A:A,A2015,multi_cap_new_annual_comb!B:B,B2015,multi_cap_new_annual_comb!C:C,C2015,multi_cap_new_annual_comb!E:E,"average",multi_cap_new_annual_comb!G:G,"&gt;0")*SUMIFS(mi_calc!D:D,mi_calc!A:A,VLOOKUP(C2015,mapping!$B$2:$C$18,2,0),mi_calc!B:B,F2015,mi_calc!C:C,"average")/1000</f>
        <v>0</v>
      </c>
    </row>
    <row r="2016" spans="1:9">
      <c r="A2016">
        <v>2035</v>
      </c>
      <c r="B2016" t="s">
        <v>33</v>
      </c>
      <c r="C2016" t="s">
        <v>13</v>
      </c>
      <c r="D2016" t="str">
        <f>VLOOKUP(C2016,mapping!$B$2:$D$18,3,0)</f>
        <v>utility-scale solar pv</v>
      </c>
      <c r="E2016" t="s">
        <v>74</v>
      </c>
      <c r="F2016" t="s">
        <v>68</v>
      </c>
      <c r="G2016" t="s">
        <v>77</v>
      </c>
      <c r="H2016">
        <f>SUMIFS(multi_cap_new_annual_comb!F:F,multi_cap_new_annual_comb!A:A,A2016,multi_cap_new_annual_comb!B:B,B2016,multi_cap_new_annual_comb!C:C,C2016,multi_cap_new_annual_comb!E:E,"average",multi_cap_new_annual_comb!F:F,"&gt;0")*SUMIFS(mi_calc!D:D,mi_calc!A:A,VLOOKUP(C2016,mapping!$B$2:$C$18,2,0),mi_calc!B:B,F2016,mi_calc!C:C,"average")/1000</f>
        <v>0</v>
      </c>
      <c r="I2016">
        <f>SUMIFS(multi_cap_new_annual_comb!G:G,multi_cap_new_annual_comb!A:A,A2016,multi_cap_new_annual_comb!B:B,B2016,multi_cap_new_annual_comb!C:C,C2016,multi_cap_new_annual_comb!E:E,"average",multi_cap_new_annual_comb!G:G,"&gt;0")*SUMIFS(mi_calc!D:D,mi_calc!A:A,VLOOKUP(C2016,mapping!$B$2:$C$18,2,0),mi_calc!B:B,F2016,mi_calc!C:C,"average")/1000</f>
        <v>0</v>
      </c>
    </row>
    <row r="2017" spans="1:9">
      <c r="A2017">
        <v>2035</v>
      </c>
      <c r="B2017" t="s">
        <v>33</v>
      </c>
      <c r="C2017" t="s">
        <v>13</v>
      </c>
      <c r="D2017" t="str">
        <f>VLOOKUP(C2017,mapping!$B$2:$D$18,3,0)</f>
        <v>utility-scale solar pv</v>
      </c>
      <c r="E2017" t="s">
        <v>74</v>
      </c>
      <c r="F2017" t="s">
        <v>57</v>
      </c>
      <c r="G2017" t="s">
        <v>77</v>
      </c>
      <c r="H2017">
        <f>SUMIFS(multi_cap_new_annual_comb!F:F,multi_cap_new_annual_comb!A:A,A2017,multi_cap_new_annual_comb!B:B,B2017,multi_cap_new_annual_comb!C:C,C2017,multi_cap_new_annual_comb!E:E,"average",multi_cap_new_annual_comb!F:F,"&gt;0")*SUMIFS(mi_calc!D:D,mi_calc!A:A,VLOOKUP(C2017,mapping!$B$2:$C$18,2,0),mi_calc!B:B,F2017,mi_calc!C:C,"average")/1000</f>
        <v>0</v>
      </c>
      <c r="I2017">
        <f>SUMIFS(multi_cap_new_annual_comb!G:G,multi_cap_new_annual_comb!A:A,A2017,multi_cap_new_annual_comb!B:B,B2017,multi_cap_new_annual_comb!C:C,C2017,multi_cap_new_annual_comb!E:E,"average",multi_cap_new_annual_comb!G:G,"&gt;0")*SUMIFS(mi_calc!D:D,mi_calc!A:A,VLOOKUP(C2017,mapping!$B$2:$C$18,2,0),mi_calc!B:B,F2017,mi_calc!C:C,"average")/1000</f>
        <v>0</v>
      </c>
    </row>
    <row r="2018" spans="1:9">
      <c r="A2018">
        <v>2025</v>
      </c>
      <c r="B2018" t="s">
        <v>21</v>
      </c>
      <c r="C2018" t="s">
        <v>12</v>
      </c>
      <c r="D2018" t="str">
        <f>VLOOKUP(C2018,mapping!$B$2:$D$18,3,0)</f>
        <v>utility-scale solar pv</v>
      </c>
      <c r="E2018" t="s">
        <v>74</v>
      </c>
      <c r="F2018" t="s">
        <v>51</v>
      </c>
      <c r="G2018" t="s">
        <v>77</v>
      </c>
      <c r="H2018">
        <f>SUMIFS(multi_cap_new_annual_comb!F:F,multi_cap_new_annual_comb!A:A,A2018,multi_cap_new_annual_comb!B:B,B2018,multi_cap_new_annual_comb!C:C,C2018,multi_cap_new_annual_comb!E:E,"average",multi_cap_new_annual_comb!F:F,"&gt;0")*SUMIFS(mi_calc!D:D,mi_calc!A:A,VLOOKUP(C2018,mapping!$B$2:$C$18,2,0),mi_calc!B:B,F2018,mi_calc!C:C,"average")/1000</f>
        <v>421.14069080265563</v>
      </c>
      <c r="I2018">
        <f>SUMIFS(multi_cap_new_annual_comb!G:G,multi_cap_new_annual_comb!A:A,A2018,multi_cap_new_annual_comb!B:B,B2018,multi_cap_new_annual_comb!C:C,C2018,multi_cap_new_annual_comb!E:E,"average",multi_cap_new_annual_comb!G:G,"&gt;0")*SUMIFS(mi_calc!D:D,mi_calc!A:A,VLOOKUP(C2018,mapping!$B$2:$C$18,2,0),mi_calc!B:B,F2018,mi_calc!C:C,"average")/1000</f>
        <v>587.95292116019505</v>
      </c>
    </row>
    <row r="2019" spans="1:9">
      <c r="A2019">
        <v>2025</v>
      </c>
      <c r="B2019" t="s">
        <v>21</v>
      </c>
      <c r="C2019" t="s">
        <v>12</v>
      </c>
      <c r="D2019" t="str">
        <f>VLOOKUP(C2019,mapping!$B$2:$D$18,3,0)</f>
        <v>utility-scale solar pv</v>
      </c>
      <c r="E2019" t="s">
        <v>74</v>
      </c>
      <c r="F2019" t="s">
        <v>66</v>
      </c>
      <c r="G2019" t="s">
        <v>77</v>
      </c>
      <c r="H2019">
        <f>SUMIFS(multi_cap_new_annual_comb!F:F,multi_cap_new_annual_comb!A:A,A2019,multi_cap_new_annual_comb!B:B,B2019,multi_cap_new_annual_comb!C:C,C2019,multi_cap_new_annual_comb!E:E,"average",multi_cap_new_annual_comb!F:F,"&gt;0")*SUMIFS(mi_calc!D:D,mi_calc!A:A,VLOOKUP(C2019,mapping!$B$2:$C$18,2,0),mi_calc!B:B,F2019,mi_calc!C:C,"average")/1000</f>
        <v>0</v>
      </c>
      <c r="I2019">
        <f>SUMIFS(multi_cap_new_annual_comb!G:G,multi_cap_new_annual_comb!A:A,A2019,multi_cap_new_annual_comb!B:B,B2019,multi_cap_new_annual_comb!C:C,C2019,multi_cap_new_annual_comb!E:E,"average",multi_cap_new_annual_comb!G:G,"&gt;0")*SUMIFS(mi_calc!D:D,mi_calc!A:A,VLOOKUP(C2019,mapping!$B$2:$C$18,2,0),mi_calc!B:B,F2019,mi_calc!C:C,"average")/1000</f>
        <v>0</v>
      </c>
    </row>
    <row r="2020" spans="1:9">
      <c r="A2020">
        <v>2025</v>
      </c>
      <c r="B2020" t="s">
        <v>21</v>
      </c>
      <c r="C2020" t="s">
        <v>12</v>
      </c>
      <c r="D2020" t="str">
        <f>VLOOKUP(C2020,mapping!$B$2:$D$18,3,0)</f>
        <v>utility-scale solar pv</v>
      </c>
      <c r="E2020" t="s">
        <v>74</v>
      </c>
      <c r="F2020" t="s">
        <v>54</v>
      </c>
      <c r="G2020" t="s">
        <v>77</v>
      </c>
      <c r="H2020">
        <f>SUMIFS(multi_cap_new_annual_comb!F:F,multi_cap_new_annual_comb!A:A,A2020,multi_cap_new_annual_comb!B:B,B2020,multi_cap_new_annual_comb!C:C,C2020,multi_cap_new_annual_comb!E:E,"average",multi_cap_new_annual_comb!F:F,"&gt;0")*SUMIFS(mi_calc!D:D,mi_calc!A:A,VLOOKUP(C2020,mapping!$B$2:$C$18,2,0),mi_calc!B:B,F2020,mi_calc!C:C,"average")/1000</f>
        <v>148.4207157101344</v>
      </c>
      <c r="I2020">
        <f>SUMIFS(multi_cap_new_annual_comb!G:G,multi_cap_new_annual_comb!A:A,A2020,multi_cap_new_annual_comb!B:B,B2020,multi_cap_new_annual_comb!C:C,C2020,multi_cap_new_annual_comb!E:E,"average",multi_cap_new_annual_comb!G:G,"&gt;0")*SUMIFS(mi_calc!D:D,mi_calc!A:A,VLOOKUP(C2020,mapping!$B$2:$C$18,2,0),mi_calc!B:B,F2020,mi_calc!C:C,"average")/1000</f>
        <v>207.20959828446502</v>
      </c>
    </row>
    <row r="2021" spans="1:9">
      <c r="A2021">
        <v>2025</v>
      </c>
      <c r="B2021" t="s">
        <v>21</v>
      </c>
      <c r="C2021" t="s">
        <v>12</v>
      </c>
      <c r="D2021" t="str">
        <f>VLOOKUP(C2021,mapping!$B$2:$D$18,3,0)</f>
        <v>utility-scale solar pv</v>
      </c>
      <c r="E2021" t="s">
        <v>74</v>
      </c>
      <c r="F2021" t="s">
        <v>46</v>
      </c>
      <c r="G2021" t="s">
        <v>77</v>
      </c>
      <c r="H2021">
        <f>SUMIFS(multi_cap_new_annual_comb!F:F,multi_cap_new_annual_comb!A:A,A2021,multi_cap_new_annual_comb!B:B,B2021,multi_cap_new_annual_comb!C:C,C2021,multi_cap_new_annual_comb!E:E,"average",multi_cap_new_annual_comb!F:F,"&gt;0")*SUMIFS(mi_calc!D:D,mi_calc!A:A,VLOOKUP(C2021,mapping!$B$2:$C$18,2,0),mi_calc!B:B,F2021,mi_calc!C:C,"average")/1000</f>
        <v>0</v>
      </c>
      <c r="I2021">
        <f>SUMIFS(multi_cap_new_annual_comb!G:G,multi_cap_new_annual_comb!A:A,A2021,multi_cap_new_annual_comb!B:B,B2021,multi_cap_new_annual_comb!C:C,C2021,multi_cap_new_annual_comb!E:E,"average",multi_cap_new_annual_comb!G:G,"&gt;0")*SUMIFS(mi_calc!D:D,mi_calc!A:A,VLOOKUP(C2021,mapping!$B$2:$C$18,2,0),mi_calc!B:B,F2021,mi_calc!C:C,"average")/1000</f>
        <v>0</v>
      </c>
    </row>
    <row r="2022" spans="1:9">
      <c r="A2022">
        <v>2025</v>
      </c>
      <c r="B2022" t="s">
        <v>21</v>
      </c>
      <c r="C2022" t="s">
        <v>12</v>
      </c>
      <c r="D2022" t="str">
        <f>VLOOKUP(C2022,mapping!$B$2:$D$18,3,0)</f>
        <v>utility-scale solar pv</v>
      </c>
      <c r="E2022" t="s">
        <v>74</v>
      </c>
      <c r="F2022" t="s">
        <v>50</v>
      </c>
      <c r="G2022" t="s">
        <v>77</v>
      </c>
      <c r="H2022">
        <f>SUMIFS(multi_cap_new_annual_comb!F:F,multi_cap_new_annual_comb!A:A,A2022,multi_cap_new_annual_comb!B:B,B2022,multi_cap_new_annual_comb!C:C,C2022,multi_cap_new_annual_comb!E:E,"average",multi_cap_new_annual_comb!F:F,"&gt;0")*SUMIFS(mi_calc!D:D,mi_calc!A:A,VLOOKUP(C2022,mapping!$B$2:$C$18,2,0),mi_calc!B:B,F2022,mi_calc!C:C,"average")/1000</f>
        <v>50.355657863896411</v>
      </c>
      <c r="I2022">
        <f>SUMIFS(multi_cap_new_annual_comb!G:G,multi_cap_new_annual_comb!A:A,A2022,multi_cap_new_annual_comb!B:B,B2022,multi_cap_new_annual_comb!C:C,C2022,multi_cap_new_annual_comb!E:E,"average",multi_cap_new_annual_comb!G:G,"&gt;0")*SUMIFS(mi_calc!D:D,mi_calc!A:A,VLOOKUP(C2022,mapping!$B$2:$C$18,2,0),mi_calc!B:B,F2022,mi_calc!C:C,"average")/1000</f>
        <v>70.301342958794777</v>
      </c>
    </row>
    <row r="2023" spans="1:9">
      <c r="A2023">
        <v>2025</v>
      </c>
      <c r="B2023" t="s">
        <v>21</v>
      </c>
      <c r="C2023" t="s">
        <v>12</v>
      </c>
      <c r="D2023" t="str">
        <f>VLOOKUP(C2023,mapping!$B$2:$D$18,3,0)</f>
        <v>utility-scale solar pv</v>
      </c>
      <c r="E2023" t="s">
        <v>74</v>
      </c>
      <c r="F2023" t="s">
        <v>61</v>
      </c>
      <c r="G2023" t="s">
        <v>77</v>
      </c>
      <c r="H2023">
        <f>SUMIFS(multi_cap_new_annual_comb!F:F,multi_cap_new_annual_comb!A:A,A2023,multi_cap_new_annual_comb!B:B,B2023,multi_cap_new_annual_comb!C:C,C2023,multi_cap_new_annual_comb!E:E,"average",multi_cap_new_annual_comb!F:F,"&gt;0")*SUMIFS(mi_calc!D:D,mi_calc!A:A,VLOOKUP(C2023,mapping!$B$2:$C$18,2,0),mi_calc!B:B,F2023,mi_calc!C:C,"average")/1000</f>
        <v>0</v>
      </c>
      <c r="I2023">
        <f>SUMIFS(multi_cap_new_annual_comb!G:G,multi_cap_new_annual_comb!A:A,A2023,multi_cap_new_annual_comb!B:B,B2023,multi_cap_new_annual_comb!C:C,C2023,multi_cap_new_annual_comb!E:E,"average",multi_cap_new_annual_comb!G:G,"&gt;0")*SUMIFS(mi_calc!D:D,mi_calc!A:A,VLOOKUP(C2023,mapping!$B$2:$C$18,2,0),mi_calc!B:B,F2023,mi_calc!C:C,"average")/1000</f>
        <v>0</v>
      </c>
    </row>
    <row r="2024" spans="1:9">
      <c r="A2024">
        <v>2025</v>
      </c>
      <c r="B2024" t="s">
        <v>21</v>
      </c>
      <c r="C2024" t="s">
        <v>12</v>
      </c>
      <c r="D2024" t="str">
        <f>VLOOKUP(C2024,mapping!$B$2:$D$18,3,0)</f>
        <v>utility-scale solar pv</v>
      </c>
      <c r="E2024" t="s">
        <v>74</v>
      </c>
      <c r="F2024" t="s">
        <v>67</v>
      </c>
      <c r="G2024" t="s">
        <v>77</v>
      </c>
      <c r="H2024">
        <f>SUMIFS(multi_cap_new_annual_comb!F:F,multi_cap_new_annual_comb!A:A,A2024,multi_cap_new_annual_comb!B:B,B2024,multi_cap_new_annual_comb!C:C,C2024,multi_cap_new_annual_comb!E:E,"average",multi_cap_new_annual_comb!F:F,"&gt;0")*SUMIFS(mi_calc!D:D,mi_calc!A:A,VLOOKUP(C2024,mapping!$B$2:$C$18,2,0),mi_calc!B:B,F2024,mi_calc!C:C,"average")/1000</f>
        <v>0</v>
      </c>
      <c r="I2024">
        <f>SUMIFS(multi_cap_new_annual_comb!G:G,multi_cap_new_annual_comb!A:A,A2024,multi_cap_new_annual_comb!B:B,B2024,multi_cap_new_annual_comb!C:C,C2024,multi_cap_new_annual_comb!E:E,"average",multi_cap_new_annual_comb!G:G,"&gt;0")*SUMIFS(mi_calc!D:D,mi_calc!A:A,VLOOKUP(C2024,mapping!$B$2:$C$18,2,0),mi_calc!B:B,F2024,mi_calc!C:C,"average")/1000</f>
        <v>0</v>
      </c>
    </row>
    <row r="2025" spans="1:9">
      <c r="A2025">
        <v>2025</v>
      </c>
      <c r="B2025" t="s">
        <v>21</v>
      </c>
      <c r="C2025" t="s">
        <v>12</v>
      </c>
      <c r="D2025" t="str">
        <f>VLOOKUP(C2025,mapping!$B$2:$D$18,3,0)</f>
        <v>utility-scale solar pv</v>
      </c>
      <c r="E2025" t="s">
        <v>74</v>
      </c>
      <c r="F2025" t="s">
        <v>52</v>
      </c>
      <c r="G2025" t="s">
        <v>77</v>
      </c>
      <c r="H2025">
        <f>SUMIFS(multi_cap_new_annual_comb!F:F,multi_cap_new_annual_comb!A:A,A2025,multi_cap_new_annual_comb!B:B,B2025,multi_cap_new_annual_comb!C:C,C2025,multi_cap_new_annual_comb!E:E,"average",multi_cap_new_annual_comb!F:F,"&gt;0")*SUMIFS(mi_calc!D:D,mi_calc!A:A,VLOOKUP(C2025,mapping!$B$2:$C$18,2,0),mi_calc!B:B,F2025,mi_calc!C:C,"average")/1000</f>
        <v>1220.599946204778</v>
      </c>
      <c r="I2025">
        <f>SUMIFS(multi_cap_new_annual_comb!G:G,multi_cap_new_annual_comb!A:A,A2025,multi_cap_new_annual_comb!B:B,B2025,multi_cap_new_annual_comb!C:C,C2025,multi_cap_new_annual_comb!E:E,"average",multi_cap_new_annual_comb!G:G,"&gt;0")*SUMIFS(mi_calc!D:D,mi_calc!A:A,VLOOKUP(C2025,mapping!$B$2:$C$18,2,0),mi_calc!B:B,F2025,mi_calc!C:C,"average")/1000</f>
        <v>1704.074955500716</v>
      </c>
    </row>
    <row r="2026" spans="1:9">
      <c r="A2026">
        <v>2025</v>
      </c>
      <c r="B2026" t="s">
        <v>21</v>
      </c>
      <c r="C2026" t="s">
        <v>12</v>
      </c>
      <c r="D2026" t="str">
        <f>VLOOKUP(C2026,mapping!$B$2:$D$18,3,0)</f>
        <v>utility-scale solar pv</v>
      </c>
      <c r="E2026" t="s">
        <v>74</v>
      </c>
      <c r="F2026" t="s">
        <v>56</v>
      </c>
      <c r="G2026" t="s">
        <v>77</v>
      </c>
      <c r="H2026">
        <f>SUMIFS(multi_cap_new_annual_comb!F:F,multi_cap_new_annual_comb!A:A,A2026,multi_cap_new_annual_comb!B:B,B2026,multi_cap_new_annual_comb!C:C,C2026,multi_cap_new_annual_comb!E:E,"average",multi_cap_new_annual_comb!F:F,"&gt;0")*SUMIFS(mi_calc!D:D,mi_calc!A:A,VLOOKUP(C2026,mapping!$B$2:$C$18,2,0),mi_calc!B:B,F2026,mi_calc!C:C,"average")/1000</f>
        <v>1.4923616122916654</v>
      </c>
      <c r="I2026">
        <f>SUMIFS(multi_cap_new_annual_comb!G:G,multi_cap_new_annual_comb!A:A,A2026,multi_cap_new_annual_comb!B:B,B2026,multi_cap_new_annual_comb!C:C,C2026,multi_cap_new_annual_comb!E:E,"average",multi_cap_new_annual_comb!G:G,"&gt;0")*SUMIFS(mi_calc!D:D,mi_calc!A:A,VLOOKUP(C2026,mapping!$B$2:$C$18,2,0),mi_calc!B:B,F2026,mi_calc!C:C,"average")/1000</f>
        <v>2.0834803868082794</v>
      </c>
    </row>
    <row r="2027" spans="1:9">
      <c r="A2027">
        <v>2025</v>
      </c>
      <c r="B2027" t="s">
        <v>21</v>
      </c>
      <c r="C2027" t="s">
        <v>12</v>
      </c>
      <c r="D2027" t="str">
        <f>VLOOKUP(C2027,mapping!$B$2:$D$18,3,0)</f>
        <v>utility-scale solar pv</v>
      </c>
      <c r="E2027" t="s">
        <v>74</v>
      </c>
      <c r="F2027" t="s">
        <v>59</v>
      </c>
      <c r="G2027" t="s">
        <v>77</v>
      </c>
      <c r="H2027">
        <f>SUMIFS(multi_cap_new_annual_comb!F:F,multi_cap_new_annual_comb!A:A,A2027,multi_cap_new_annual_comb!B:B,B2027,multi_cap_new_annual_comb!C:C,C2027,multi_cap_new_annual_comb!E:E,"average",multi_cap_new_annual_comb!F:F,"&gt;0")*SUMIFS(mi_calc!D:D,mi_calc!A:A,VLOOKUP(C2027,mapping!$B$2:$C$18,2,0),mi_calc!B:B,F2027,mi_calc!C:C,"average")/1000</f>
        <v>1.0305433527925663</v>
      </c>
      <c r="I2027">
        <f>SUMIFS(multi_cap_new_annual_comb!G:G,multi_cap_new_annual_comb!A:A,A2027,multi_cap_new_annual_comb!B:B,B2027,multi_cap_new_annual_comb!C:C,C2027,multi_cap_new_annual_comb!E:E,"average",multi_cap_new_annual_comb!G:G,"&gt;0")*SUMIFS(mi_calc!D:D,mi_calc!A:A,VLOOKUP(C2027,mapping!$B$2:$C$18,2,0),mi_calc!B:B,F2027,mi_calc!C:C,"average")/1000</f>
        <v>1.4387376662696734</v>
      </c>
    </row>
    <row r="2028" spans="1:9">
      <c r="A2028">
        <v>2025</v>
      </c>
      <c r="B2028" t="s">
        <v>21</v>
      </c>
      <c r="C2028" t="s">
        <v>12</v>
      </c>
      <c r="D2028" t="str">
        <f>VLOOKUP(C2028,mapping!$B$2:$D$18,3,0)</f>
        <v>utility-scale solar pv</v>
      </c>
      <c r="E2028" t="s">
        <v>74</v>
      </c>
      <c r="F2028" t="s">
        <v>55</v>
      </c>
      <c r="G2028" t="s">
        <v>77</v>
      </c>
      <c r="H2028">
        <f>SUMIFS(multi_cap_new_annual_comb!F:F,multi_cap_new_annual_comb!A:A,A2028,multi_cap_new_annual_comb!B:B,B2028,multi_cap_new_annual_comb!C:C,C2028,multi_cap_new_annual_comb!E:E,"average",multi_cap_new_annual_comb!F:F,"&gt;0")*SUMIFS(mi_calc!D:D,mi_calc!A:A,VLOOKUP(C2028,mapping!$B$2:$C$18,2,0),mi_calc!B:B,F2028,mi_calc!C:C,"average")/1000</f>
        <v>0</v>
      </c>
      <c r="I2028">
        <f>SUMIFS(multi_cap_new_annual_comb!G:G,multi_cap_new_annual_comb!A:A,A2028,multi_cap_new_annual_comb!B:B,B2028,multi_cap_new_annual_comb!C:C,C2028,multi_cap_new_annual_comb!E:E,"average",multi_cap_new_annual_comb!G:G,"&gt;0")*SUMIFS(mi_calc!D:D,mi_calc!A:A,VLOOKUP(C2028,mapping!$B$2:$C$18,2,0),mi_calc!B:B,F2028,mi_calc!C:C,"average")/1000</f>
        <v>0</v>
      </c>
    </row>
    <row r="2029" spans="1:9">
      <c r="A2029">
        <v>2025</v>
      </c>
      <c r="B2029" t="s">
        <v>21</v>
      </c>
      <c r="C2029" t="s">
        <v>12</v>
      </c>
      <c r="D2029" t="str">
        <f>VLOOKUP(C2029,mapping!$B$2:$D$18,3,0)</f>
        <v>utility-scale solar pv</v>
      </c>
      <c r="E2029" t="s">
        <v>74</v>
      </c>
      <c r="F2029" t="s">
        <v>47</v>
      </c>
      <c r="G2029" t="s">
        <v>77</v>
      </c>
      <c r="H2029">
        <f>SUMIFS(multi_cap_new_annual_comb!F:F,multi_cap_new_annual_comb!A:A,A2029,multi_cap_new_annual_comb!B:B,B2029,multi_cap_new_annual_comb!C:C,C2029,multi_cap_new_annual_comb!E:E,"average",multi_cap_new_annual_comb!F:F,"&gt;0")*SUMIFS(mi_calc!D:D,mi_calc!A:A,VLOOKUP(C2029,mapping!$B$2:$C$18,2,0),mi_calc!B:B,F2029,mi_calc!C:C,"average")/1000</f>
        <v>0</v>
      </c>
      <c r="I2029">
        <f>SUMIFS(multi_cap_new_annual_comb!G:G,multi_cap_new_annual_comb!A:A,A2029,multi_cap_new_annual_comb!B:B,B2029,multi_cap_new_annual_comb!C:C,C2029,multi_cap_new_annual_comb!E:E,"average",multi_cap_new_annual_comb!G:G,"&gt;0")*SUMIFS(mi_calc!D:D,mi_calc!A:A,VLOOKUP(C2029,mapping!$B$2:$C$18,2,0),mi_calc!B:B,F2029,mi_calc!C:C,"average")/1000</f>
        <v>0</v>
      </c>
    </row>
    <row r="2030" spans="1:9">
      <c r="A2030">
        <v>2025</v>
      </c>
      <c r="B2030" t="s">
        <v>21</v>
      </c>
      <c r="C2030" t="s">
        <v>12</v>
      </c>
      <c r="D2030" t="str">
        <f>VLOOKUP(C2030,mapping!$B$2:$D$18,3,0)</f>
        <v>utility-scale solar pv</v>
      </c>
      <c r="E2030" t="s">
        <v>74</v>
      </c>
      <c r="F2030" t="s">
        <v>60</v>
      </c>
      <c r="G2030" t="s">
        <v>77</v>
      </c>
      <c r="H2030">
        <f>SUMIFS(multi_cap_new_annual_comb!F:F,multi_cap_new_annual_comb!A:A,A2030,multi_cap_new_annual_comb!B:B,B2030,multi_cap_new_annual_comb!C:C,C2030,multi_cap_new_annual_comb!E:E,"average",multi_cap_new_annual_comb!F:F,"&gt;0")*SUMIFS(mi_calc!D:D,mi_calc!A:A,VLOOKUP(C2030,mapping!$B$2:$C$18,2,0),mi_calc!B:B,F2030,mi_calc!C:C,"average")/1000</f>
        <v>0</v>
      </c>
      <c r="I2030">
        <f>SUMIFS(multi_cap_new_annual_comb!G:G,multi_cap_new_annual_comb!A:A,A2030,multi_cap_new_annual_comb!B:B,B2030,multi_cap_new_annual_comb!C:C,C2030,multi_cap_new_annual_comb!E:E,"average",multi_cap_new_annual_comb!G:G,"&gt;0")*SUMIFS(mi_calc!D:D,mi_calc!A:A,VLOOKUP(C2030,mapping!$B$2:$C$18,2,0),mi_calc!B:B,F2030,mi_calc!C:C,"average")/1000</f>
        <v>0</v>
      </c>
    </row>
    <row r="2031" spans="1:9">
      <c r="A2031">
        <v>2025</v>
      </c>
      <c r="B2031" t="s">
        <v>21</v>
      </c>
      <c r="C2031" t="s">
        <v>12</v>
      </c>
      <c r="D2031" t="str">
        <f>VLOOKUP(C2031,mapping!$B$2:$D$18,3,0)</f>
        <v>utility-scale solar pv</v>
      </c>
      <c r="E2031" t="s">
        <v>74</v>
      </c>
      <c r="F2031" t="s">
        <v>48</v>
      </c>
      <c r="G2031" t="s">
        <v>77</v>
      </c>
      <c r="H2031">
        <f>SUMIFS(multi_cap_new_annual_comb!F:F,multi_cap_new_annual_comb!A:A,A2031,multi_cap_new_annual_comb!B:B,B2031,multi_cap_new_annual_comb!C:C,C2031,multi_cap_new_annual_comb!E:E,"average",multi_cap_new_annual_comb!F:F,"&gt;0")*SUMIFS(mi_calc!D:D,mi_calc!A:A,VLOOKUP(C2031,mapping!$B$2:$C$18,2,0),mi_calc!B:B,F2031,mi_calc!C:C,"average")/1000</f>
        <v>2.1959241536140671E-2</v>
      </c>
      <c r="I2031">
        <f>SUMIFS(multi_cap_new_annual_comb!G:G,multi_cap_new_annual_comb!A:A,A2031,multi_cap_new_annual_comb!B:B,B2031,multi_cap_new_annual_comb!C:C,C2031,multi_cap_new_annual_comb!E:E,"average",multi_cap_new_annual_comb!G:G,"&gt;0")*SUMIFS(mi_calc!D:D,mi_calc!A:A,VLOOKUP(C2031,mapping!$B$2:$C$18,2,0),mi_calc!B:B,F2031,mi_calc!C:C,"average")/1000</f>
        <v>3.0657213823316407E-2</v>
      </c>
    </row>
    <row r="2032" spans="1:9">
      <c r="A2032">
        <v>2025</v>
      </c>
      <c r="B2032" t="s">
        <v>21</v>
      </c>
      <c r="C2032" t="s">
        <v>12</v>
      </c>
      <c r="D2032" t="str">
        <f>VLOOKUP(C2032,mapping!$B$2:$D$18,3,0)</f>
        <v>utility-scale solar pv</v>
      </c>
      <c r="E2032" t="s">
        <v>74</v>
      </c>
      <c r="F2032" t="s">
        <v>62</v>
      </c>
      <c r="G2032" t="s">
        <v>77</v>
      </c>
      <c r="H2032">
        <f>SUMIFS(multi_cap_new_annual_comb!F:F,multi_cap_new_annual_comb!A:A,A2032,multi_cap_new_annual_comb!B:B,B2032,multi_cap_new_annual_comb!C:C,C2032,multi_cap_new_annual_comb!E:E,"average",multi_cap_new_annual_comb!F:F,"&gt;0")*SUMIFS(mi_calc!D:D,mi_calc!A:A,VLOOKUP(C2032,mapping!$B$2:$C$18,2,0),mi_calc!B:B,F2032,mi_calc!C:C,"average")/1000</f>
        <v>0</v>
      </c>
      <c r="I2032">
        <f>SUMIFS(multi_cap_new_annual_comb!G:G,multi_cap_new_annual_comb!A:A,A2032,multi_cap_new_annual_comb!B:B,B2032,multi_cap_new_annual_comb!C:C,C2032,multi_cap_new_annual_comb!E:E,"average",multi_cap_new_annual_comb!G:G,"&gt;0")*SUMIFS(mi_calc!D:D,mi_calc!A:A,VLOOKUP(C2032,mapping!$B$2:$C$18,2,0),mi_calc!B:B,F2032,mi_calc!C:C,"average")/1000</f>
        <v>0</v>
      </c>
    </row>
    <row r="2033" spans="1:9">
      <c r="A2033">
        <v>2025</v>
      </c>
      <c r="B2033" t="s">
        <v>21</v>
      </c>
      <c r="C2033" t="s">
        <v>12</v>
      </c>
      <c r="D2033" t="str">
        <f>VLOOKUP(C2033,mapping!$B$2:$D$18,3,0)</f>
        <v>utility-scale solar pv</v>
      </c>
      <c r="E2033" t="s">
        <v>74</v>
      </c>
      <c r="F2033" t="s">
        <v>63</v>
      </c>
      <c r="G2033" t="s">
        <v>77</v>
      </c>
      <c r="H2033">
        <f>SUMIFS(multi_cap_new_annual_comb!F:F,multi_cap_new_annual_comb!A:A,A2033,multi_cap_new_annual_comb!B:B,B2033,multi_cap_new_annual_comb!C:C,C2033,multi_cap_new_annual_comb!E:E,"average",multi_cap_new_annual_comb!F:F,"&gt;0")*SUMIFS(mi_calc!D:D,mi_calc!A:A,VLOOKUP(C2033,mapping!$B$2:$C$18,2,0),mi_calc!B:B,F2033,mi_calc!C:C,"average")/1000</f>
        <v>0</v>
      </c>
      <c r="I2033">
        <f>SUMIFS(multi_cap_new_annual_comb!G:G,multi_cap_new_annual_comb!A:A,A2033,multi_cap_new_annual_comb!B:B,B2033,multi_cap_new_annual_comb!C:C,C2033,multi_cap_new_annual_comb!E:E,"average",multi_cap_new_annual_comb!G:G,"&gt;0")*SUMIFS(mi_calc!D:D,mi_calc!A:A,VLOOKUP(C2033,mapping!$B$2:$C$18,2,0),mi_calc!B:B,F2033,mi_calc!C:C,"average")/1000</f>
        <v>0</v>
      </c>
    </row>
    <row r="2034" spans="1:9">
      <c r="A2034">
        <v>2025</v>
      </c>
      <c r="B2034" t="s">
        <v>21</v>
      </c>
      <c r="C2034" t="s">
        <v>12</v>
      </c>
      <c r="D2034" t="str">
        <f>VLOOKUP(C2034,mapping!$B$2:$D$18,3,0)</f>
        <v>utility-scale solar pv</v>
      </c>
      <c r="E2034" t="s">
        <v>74</v>
      </c>
      <c r="F2034" t="s">
        <v>45</v>
      </c>
      <c r="G2034" t="s">
        <v>77</v>
      </c>
      <c r="H2034">
        <f>SUMIFS(multi_cap_new_annual_comb!F:F,multi_cap_new_annual_comb!A:A,A2034,multi_cap_new_annual_comb!B:B,B2034,multi_cap_new_annual_comb!C:C,C2034,multi_cap_new_annual_comb!E:E,"average",multi_cap_new_annual_comb!F:F,"&gt;0")*SUMIFS(mi_calc!D:D,mi_calc!A:A,VLOOKUP(C2034,mapping!$B$2:$C$18,2,0),mi_calc!B:B,F2034,mi_calc!C:C,"average")/1000</f>
        <v>89.253401431952341</v>
      </c>
      <c r="I2034">
        <f>SUMIFS(multi_cap_new_annual_comb!G:G,multi_cap_new_annual_comb!A:A,A2034,multi_cap_new_annual_comb!B:B,B2034,multi_cap_new_annual_comb!C:C,C2034,multi_cap_new_annual_comb!E:E,"average",multi_cap_new_annual_comb!G:G,"&gt;0")*SUMIFS(mi_calc!D:D,mi_calc!A:A,VLOOKUP(C2034,mapping!$B$2:$C$18,2,0),mi_calc!B:B,F2034,mi_calc!C:C,"average")/1000</f>
        <v>124.60633522584563</v>
      </c>
    </row>
    <row r="2035" spans="1:9">
      <c r="A2035">
        <v>2025</v>
      </c>
      <c r="B2035" t="s">
        <v>21</v>
      </c>
      <c r="C2035" t="s">
        <v>12</v>
      </c>
      <c r="D2035" t="str">
        <f>VLOOKUP(C2035,mapping!$B$2:$D$18,3,0)</f>
        <v>utility-scale solar pv</v>
      </c>
      <c r="E2035" t="s">
        <v>74</v>
      </c>
      <c r="F2035" t="s">
        <v>58</v>
      </c>
      <c r="G2035" t="s">
        <v>77</v>
      </c>
      <c r="H2035">
        <f>SUMIFS(multi_cap_new_annual_comb!F:F,multi_cap_new_annual_comb!A:A,A2035,multi_cap_new_annual_comb!B:B,B2035,multi_cap_new_annual_comb!C:C,C2035,multi_cap_new_annual_comb!E:E,"average",multi_cap_new_annual_comb!F:F,"&gt;0")*SUMIFS(mi_calc!D:D,mi_calc!A:A,VLOOKUP(C2035,mapping!$B$2:$C$18,2,0),mi_calc!B:B,F2035,mi_calc!C:C,"average")/1000</f>
        <v>0.64782250603572655</v>
      </c>
      <c r="I2035">
        <f>SUMIFS(multi_cap_new_annual_comb!G:G,multi_cap_new_annual_comb!A:A,A2035,multi_cap_new_annual_comb!B:B,B2035,multi_cap_new_annual_comb!C:C,C2035,multi_cap_new_annual_comb!E:E,"average",multi_cap_new_annual_comb!G:G,"&gt;0")*SUMIFS(mi_calc!D:D,mi_calc!A:A,VLOOKUP(C2035,mapping!$B$2:$C$18,2,0),mi_calc!B:B,F2035,mi_calc!C:C,"average")/1000</f>
        <v>0.90442254366606945</v>
      </c>
    </row>
    <row r="2036" spans="1:9">
      <c r="A2036">
        <v>2025</v>
      </c>
      <c r="B2036" t="s">
        <v>21</v>
      </c>
      <c r="C2036" t="s">
        <v>12</v>
      </c>
      <c r="D2036" t="str">
        <f>VLOOKUP(C2036,mapping!$B$2:$D$18,3,0)</f>
        <v>utility-scale solar pv</v>
      </c>
      <c r="E2036" t="s">
        <v>74</v>
      </c>
      <c r="F2036" t="s">
        <v>53</v>
      </c>
      <c r="G2036" t="s">
        <v>77</v>
      </c>
      <c r="H2036">
        <f>SUMIFS(multi_cap_new_annual_comb!F:F,multi_cap_new_annual_comb!A:A,A2036,multi_cap_new_annual_comb!B:B,B2036,multi_cap_new_annual_comb!C:C,C2036,multi_cap_new_annual_comb!E:E,"average",multi_cap_new_annual_comb!F:F,"&gt;0")*SUMIFS(mi_calc!D:D,mi_calc!A:A,VLOOKUP(C2036,mapping!$B$2:$C$18,2,0),mi_calc!B:B,F2036,mi_calc!C:C,"average")/1000</f>
        <v>1077.7364596026932</v>
      </c>
      <c r="I2036">
        <f>SUMIFS(multi_cap_new_annual_comb!G:G,multi_cap_new_annual_comb!A:A,A2036,multi_cap_new_annual_comb!B:B,B2036,multi_cap_new_annual_comb!C:C,C2036,multi_cap_new_annual_comb!E:E,"average",multi_cap_new_annual_comb!G:G,"&gt;0")*SUMIFS(mi_calc!D:D,mi_calc!A:A,VLOOKUP(C2036,mapping!$B$2:$C$18,2,0),mi_calc!B:B,F2036,mi_calc!C:C,"average")/1000</f>
        <v>1504.6237836969763</v>
      </c>
    </row>
    <row r="2037" spans="1:9">
      <c r="A2037">
        <v>2025</v>
      </c>
      <c r="B2037" t="s">
        <v>21</v>
      </c>
      <c r="C2037" t="s">
        <v>12</v>
      </c>
      <c r="D2037" t="str">
        <f>VLOOKUP(C2037,mapping!$B$2:$D$18,3,0)</f>
        <v>utility-scale solar pv</v>
      </c>
      <c r="E2037" t="s">
        <v>74</v>
      </c>
      <c r="F2037" t="s">
        <v>64</v>
      </c>
      <c r="G2037" t="s">
        <v>77</v>
      </c>
      <c r="H2037">
        <f>SUMIFS(multi_cap_new_annual_comb!F:F,multi_cap_new_annual_comb!A:A,A2037,multi_cap_new_annual_comb!B:B,B2037,multi_cap_new_annual_comb!C:C,C2037,multi_cap_new_annual_comb!E:E,"average",multi_cap_new_annual_comb!F:F,"&gt;0")*SUMIFS(mi_calc!D:D,mi_calc!A:A,VLOOKUP(C2037,mapping!$B$2:$C$18,2,0),mi_calc!B:B,F2037,mi_calc!C:C,"average")/1000</f>
        <v>0</v>
      </c>
      <c r="I2037">
        <f>SUMIFS(multi_cap_new_annual_comb!G:G,multi_cap_new_annual_comb!A:A,A2037,multi_cap_new_annual_comb!B:B,B2037,multi_cap_new_annual_comb!C:C,C2037,multi_cap_new_annual_comb!E:E,"average",multi_cap_new_annual_comb!G:G,"&gt;0")*SUMIFS(mi_calc!D:D,mi_calc!A:A,VLOOKUP(C2037,mapping!$B$2:$C$18,2,0),mi_calc!B:B,F2037,mi_calc!C:C,"average")/1000</f>
        <v>0</v>
      </c>
    </row>
    <row r="2038" spans="1:9">
      <c r="A2038">
        <v>2025</v>
      </c>
      <c r="B2038" t="s">
        <v>21</v>
      </c>
      <c r="C2038" t="s">
        <v>12</v>
      </c>
      <c r="D2038" t="str">
        <f>VLOOKUP(C2038,mapping!$B$2:$D$18,3,0)</f>
        <v>utility-scale solar pv</v>
      </c>
      <c r="E2038" t="s">
        <v>74</v>
      </c>
      <c r="F2038" t="s">
        <v>49</v>
      </c>
      <c r="G2038" t="s">
        <v>77</v>
      </c>
      <c r="H2038">
        <f>SUMIFS(multi_cap_new_annual_comb!F:F,multi_cap_new_annual_comb!A:A,A2038,multi_cap_new_annual_comb!B:B,B2038,multi_cap_new_annual_comb!C:C,C2038,multi_cap_new_annual_comb!E:E,"average",multi_cap_new_annual_comb!F:F,"&gt;0")*SUMIFS(mi_calc!D:D,mi_calc!A:A,VLOOKUP(C2038,mapping!$B$2:$C$18,2,0),mi_calc!B:B,F2038,mi_calc!C:C,"average")/1000</f>
        <v>11.114458216099269</v>
      </c>
      <c r="I2038">
        <f>SUMIFS(multi_cap_new_annual_comb!G:G,multi_cap_new_annual_comb!A:A,A2038,multi_cap_new_annual_comb!B:B,B2038,multi_cap_new_annual_comb!C:C,C2038,multi_cap_new_annual_comb!E:E,"average",multi_cap_new_annual_comb!G:G,"&gt;0")*SUMIFS(mi_calc!D:D,mi_calc!A:A,VLOOKUP(C2038,mapping!$B$2:$C$18,2,0),mi_calc!B:B,F2038,mi_calc!C:C,"average")/1000</f>
        <v>15.516852961450496</v>
      </c>
    </row>
    <row r="2039" spans="1:9">
      <c r="A2039">
        <v>2025</v>
      </c>
      <c r="B2039" t="s">
        <v>21</v>
      </c>
      <c r="C2039" t="s">
        <v>12</v>
      </c>
      <c r="D2039" t="str">
        <f>VLOOKUP(C2039,mapping!$B$2:$D$18,3,0)</f>
        <v>utility-scale solar pv</v>
      </c>
      <c r="E2039" t="s">
        <v>74</v>
      </c>
      <c r="F2039" t="s">
        <v>65</v>
      </c>
      <c r="G2039" t="s">
        <v>77</v>
      </c>
      <c r="H2039">
        <f>SUMIFS(multi_cap_new_annual_comb!F:F,multi_cap_new_annual_comb!A:A,A2039,multi_cap_new_annual_comb!B:B,B2039,multi_cap_new_annual_comb!C:C,C2039,multi_cap_new_annual_comb!E:E,"average",multi_cap_new_annual_comb!F:F,"&gt;0")*SUMIFS(mi_calc!D:D,mi_calc!A:A,VLOOKUP(C2039,mapping!$B$2:$C$18,2,0),mi_calc!B:B,F2039,mi_calc!C:C,"average")/1000</f>
        <v>0</v>
      </c>
      <c r="I2039">
        <f>SUMIFS(multi_cap_new_annual_comb!G:G,multi_cap_new_annual_comb!A:A,A2039,multi_cap_new_annual_comb!B:B,B2039,multi_cap_new_annual_comb!C:C,C2039,multi_cap_new_annual_comb!E:E,"average",multi_cap_new_annual_comb!G:G,"&gt;0")*SUMIFS(mi_calc!D:D,mi_calc!A:A,VLOOKUP(C2039,mapping!$B$2:$C$18,2,0),mi_calc!B:B,F2039,mi_calc!C:C,"average")/1000</f>
        <v>0</v>
      </c>
    </row>
    <row r="2040" spans="1:9">
      <c r="A2040">
        <v>2025</v>
      </c>
      <c r="B2040" t="s">
        <v>21</v>
      </c>
      <c r="C2040" t="s">
        <v>12</v>
      </c>
      <c r="D2040" t="str">
        <f>VLOOKUP(C2040,mapping!$B$2:$D$18,3,0)</f>
        <v>utility-scale solar pv</v>
      </c>
      <c r="E2040" t="s">
        <v>74</v>
      </c>
      <c r="F2040" t="s">
        <v>68</v>
      </c>
      <c r="G2040" t="s">
        <v>77</v>
      </c>
      <c r="H2040">
        <f>SUMIFS(multi_cap_new_annual_comb!F:F,multi_cap_new_annual_comb!A:A,A2040,multi_cap_new_annual_comb!B:B,B2040,multi_cap_new_annual_comb!C:C,C2040,multi_cap_new_annual_comb!E:E,"average",multi_cap_new_annual_comb!F:F,"&gt;0")*SUMIFS(mi_calc!D:D,mi_calc!A:A,VLOOKUP(C2040,mapping!$B$2:$C$18,2,0),mi_calc!B:B,F2040,mi_calc!C:C,"average")/1000</f>
        <v>0</v>
      </c>
      <c r="I2040">
        <f>SUMIFS(multi_cap_new_annual_comb!G:G,multi_cap_new_annual_comb!A:A,A2040,multi_cap_new_annual_comb!B:B,B2040,multi_cap_new_annual_comb!C:C,C2040,multi_cap_new_annual_comb!E:E,"average",multi_cap_new_annual_comb!G:G,"&gt;0")*SUMIFS(mi_calc!D:D,mi_calc!A:A,VLOOKUP(C2040,mapping!$B$2:$C$18,2,0),mi_calc!B:B,F2040,mi_calc!C:C,"average")/1000</f>
        <v>0</v>
      </c>
    </row>
    <row r="2041" spans="1:9">
      <c r="A2041">
        <v>2025</v>
      </c>
      <c r="B2041" t="s">
        <v>21</v>
      </c>
      <c r="C2041" t="s">
        <v>12</v>
      </c>
      <c r="D2041" t="str">
        <f>VLOOKUP(C2041,mapping!$B$2:$D$18,3,0)</f>
        <v>utility-scale solar pv</v>
      </c>
      <c r="E2041" t="s">
        <v>74</v>
      </c>
      <c r="F2041" t="s">
        <v>57</v>
      </c>
      <c r="G2041" t="s">
        <v>77</v>
      </c>
      <c r="H2041">
        <f>SUMIFS(multi_cap_new_annual_comb!F:F,multi_cap_new_annual_comb!A:A,A2041,multi_cap_new_annual_comb!B:B,B2041,multi_cap_new_annual_comb!C:C,C2041,multi_cap_new_annual_comb!E:E,"average",multi_cap_new_annual_comb!F:F,"&gt;0")*SUMIFS(mi_calc!D:D,mi_calc!A:A,VLOOKUP(C2041,mapping!$B$2:$C$18,2,0),mi_calc!B:B,F2041,mi_calc!C:C,"average")/1000</f>
        <v>0</v>
      </c>
      <c r="I2041">
        <f>SUMIFS(multi_cap_new_annual_comb!G:G,multi_cap_new_annual_comb!A:A,A2041,multi_cap_new_annual_comb!B:B,B2041,multi_cap_new_annual_comb!C:C,C2041,multi_cap_new_annual_comb!E:E,"average",multi_cap_new_annual_comb!G:G,"&gt;0")*SUMIFS(mi_calc!D:D,mi_calc!A:A,VLOOKUP(C2041,mapping!$B$2:$C$18,2,0),mi_calc!B:B,F2041,mi_calc!C:C,"average")/1000</f>
        <v>0</v>
      </c>
    </row>
    <row r="2042" spans="1:9">
      <c r="A2042">
        <v>2025</v>
      </c>
      <c r="B2042" t="s">
        <v>33</v>
      </c>
      <c r="C2042" t="s">
        <v>12</v>
      </c>
      <c r="D2042" t="str">
        <f>VLOOKUP(C2042,mapping!$B$2:$D$18,3,0)</f>
        <v>utility-scale solar pv</v>
      </c>
      <c r="E2042" t="s">
        <v>74</v>
      </c>
      <c r="F2042" t="s">
        <v>51</v>
      </c>
      <c r="G2042" t="s">
        <v>77</v>
      </c>
      <c r="H2042">
        <f>SUMIFS(multi_cap_new_annual_comb!F:F,multi_cap_new_annual_comb!A:A,A2042,multi_cap_new_annual_comb!B:B,B2042,multi_cap_new_annual_comb!C:C,C2042,multi_cap_new_annual_comb!E:E,"average",multi_cap_new_annual_comb!F:F,"&gt;0")*SUMIFS(mi_calc!D:D,mi_calc!A:A,VLOOKUP(C2042,mapping!$B$2:$C$18,2,0),mi_calc!B:B,F2042,mi_calc!C:C,"average")/1000</f>
        <v>360.41119746085792</v>
      </c>
      <c r="I2042">
        <f>SUMIFS(multi_cap_new_annual_comb!G:G,multi_cap_new_annual_comb!A:A,A2042,multi_cap_new_annual_comb!B:B,B2042,multi_cap_new_annual_comb!C:C,C2042,multi_cap_new_annual_comb!E:E,"average",multi_cap_new_annual_comb!G:G,"&gt;0")*SUMIFS(mi_calc!D:D,mi_calc!A:A,VLOOKUP(C2042,mapping!$B$2:$C$18,2,0),mi_calc!B:B,F2042,mi_calc!C:C,"average")/1000</f>
        <v>467.93420946242338</v>
      </c>
    </row>
    <row r="2043" spans="1:9">
      <c r="A2043">
        <v>2025</v>
      </c>
      <c r="B2043" t="s">
        <v>33</v>
      </c>
      <c r="C2043" t="s">
        <v>12</v>
      </c>
      <c r="D2043" t="str">
        <f>VLOOKUP(C2043,mapping!$B$2:$D$18,3,0)</f>
        <v>utility-scale solar pv</v>
      </c>
      <c r="E2043" t="s">
        <v>74</v>
      </c>
      <c r="F2043" t="s">
        <v>66</v>
      </c>
      <c r="G2043" t="s">
        <v>77</v>
      </c>
      <c r="H2043">
        <f>SUMIFS(multi_cap_new_annual_comb!F:F,multi_cap_new_annual_comb!A:A,A2043,multi_cap_new_annual_comb!B:B,B2043,multi_cap_new_annual_comb!C:C,C2043,multi_cap_new_annual_comb!E:E,"average",multi_cap_new_annual_comb!F:F,"&gt;0")*SUMIFS(mi_calc!D:D,mi_calc!A:A,VLOOKUP(C2043,mapping!$B$2:$C$18,2,0),mi_calc!B:B,F2043,mi_calc!C:C,"average")/1000</f>
        <v>0</v>
      </c>
      <c r="I2043">
        <f>SUMIFS(multi_cap_new_annual_comb!G:G,multi_cap_new_annual_comb!A:A,A2043,multi_cap_new_annual_comb!B:B,B2043,multi_cap_new_annual_comb!C:C,C2043,multi_cap_new_annual_comb!E:E,"average",multi_cap_new_annual_comb!G:G,"&gt;0")*SUMIFS(mi_calc!D:D,mi_calc!A:A,VLOOKUP(C2043,mapping!$B$2:$C$18,2,0),mi_calc!B:B,F2043,mi_calc!C:C,"average")/1000</f>
        <v>0</v>
      </c>
    </row>
    <row r="2044" spans="1:9">
      <c r="A2044">
        <v>2025</v>
      </c>
      <c r="B2044" t="s">
        <v>33</v>
      </c>
      <c r="C2044" t="s">
        <v>12</v>
      </c>
      <c r="D2044" t="str">
        <f>VLOOKUP(C2044,mapping!$B$2:$D$18,3,0)</f>
        <v>utility-scale solar pv</v>
      </c>
      <c r="E2044" t="s">
        <v>74</v>
      </c>
      <c r="F2044" t="s">
        <v>54</v>
      </c>
      <c r="G2044" t="s">
        <v>77</v>
      </c>
      <c r="H2044">
        <f>SUMIFS(multi_cap_new_annual_comb!F:F,multi_cap_new_annual_comb!A:A,A2044,multi_cap_new_annual_comb!B:B,B2044,multi_cap_new_annual_comb!C:C,C2044,multi_cap_new_annual_comb!E:E,"average",multi_cap_new_annual_comb!F:F,"&gt;0")*SUMIFS(mi_calc!D:D,mi_calc!A:A,VLOOKUP(C2044,mapping!$B$2:$C$18,2,0),mi_calc!B:B,F2044,mi_calc!C:C,"average")/1000</f>
        <v>127.01809406052716</v>
      </c>
      <c r="I2044">
        <f>SUMIFS(multi_cap_new_annual_comb!G:G,multi_cap_new_annual_comb!A:A,A2044,multi_cap_new_annual_comb!B:B,B2044,multi_cap_new_annual_comb!C:C,C2044,multi_cap_new_annual_comb!E:E,"average",multi_cap_new_annual_comb!G:G,"&gt;0")*SUMIFS(mi_calc!D:D,mi_calc!A:A,VLOOKUP(C2044,mapping!$B$2:$C$18,2,0),mi_calc!B:B,F2044,mi_calc!C:C,"average")/1000</f>
        <v>164.91194460763532</v>
      </c>
    </row>
    <row r="2045" spans="1:9">
      <c r="A2045">
        <v>2025</v>
      </c>
      <c r="B2045" t="s">
        <v>33</v>
      </c>
      <c r="C2045" t="s">
        <v>12</v>
      </c>
      <c r="D2045" t="str">
        <f>VLOOKUP(C2045,mapping!$B$2:$D$18,3,0)</f>
        <v>utility-scale solar pv</v>
      </c>
      <c r="E2045" t="s">
        <v>74</v>
      </c>
      <c r="F2045" t="s">
        <v>46</v>
      </c>
      <c r="G2045" t="s">
        <v>77</v>
      </c>
      <c r="H2045">
        <f>SUMIFS(multi_cap_new_annual_comb!F:F,multi_cap_new_annual_comb!A:A,A2045,multi_cap_new_annual_comb!B:B,B2045,multi_cap_new_annual_comb!C:C,C2045,multi_cap_new_annual_comb!E:E,"average",multi_cap_new_annual_comb!F:F,"&gt;0")*SUMIFS(mi_calc!D:D,mi_calc!A:A,VLOOKUP(C2045,mapping!$B$2:$C$18,2,0),mi_calc!B:B,F2045,mi_calc!C:C,"average")/1000</f>
        <v>0</v>
      </c>
      <c r="I2045">
        <f>SUMIFS(multi_cap_new_annual_comb!G:G,multi_cap_new_annual_comb!A:A,A2045,multi_cap_new_annual_comb!B:B,B2045,multi_cap_new_annual_comb!C:C,C2045,multi_cap_new_annual_comb!E:E,"average",multi_cap_new_annual_comb!G:G,"&gt;0")*SUMIFS(mi_calc!D:D,mi_calc!A:A,VLOOKUP(C2045,mapping!$B$2:$C$18,2,0),mi_calc!B:B,F2045,mi_calc!C:C,"average")/1000</f>
        <v>0</v>
      </c>
    </row>
    <row r="2046" spans="1:9">
      <c r="A2046">
        <v>2025</v>
      </c>
      <c r="B2046" t="s">
        <v>33</v>
      </c>
      <c r="C2046" t="s">
        <v>12</v>
      </c>
      <c r="D2046" t="str">
        <f>VLOOKUP(C2046,mapping!$B$2:$D$18,3,0)</f>
        <v>utility-scale solar pv</v>
      </c>
      <c r="E2046" t="s">
        <v>74</v>
      </c>
      <c r="F2046" t="s">
        <v>50</v>
      </c>
      <c r="G2046" t="s">
        <v>77</v>
      </c>
      <c r="H2046">
        <f>SUMIFS(multi_cap_new_annual_comb!F:F,multi_cap_new_annual_comb!A:A,A2046,multi_cap_new_annual_comb!B:B,B2046,multi_cap_new_annual_comb!C:C,C2046,multi_cap_new_annual_comb!E:E,"average",multi_cap_new_annual_comb!F:F,"&gt;0")*SUMIFS(mi_calc!D:D,mi_calc!A:A,VLOOKUP(C2046,mapping!$B$2:$C$18,2,0),mi_calc!B:B,F2046,mi_calc!C:C,"average")/1000</f>
        <v>43.094251745340323</v>
      </c>
      <c r="I2046">
        <f>SUMIFS(multi_cap_new_annual_comb!G:G,multi_cap_new_annual_comb!A:A,A2046,multi_cap_new_annual_comb!B:B,B2046,multi_cap_new_annual_comb!C:C,C2046,multi_cap_new_annual_comb!E:E,"average",multi_cap_new_annual_comb!G:G,"&gt;0")*SUMIFS(mi_calc!D:D,mi_calc!A:A,VLOOKUP(C2046,mapping!$B$2:$C$18,2,0),mi_calc!B:B,F2046,mi_calc!C:C,"average")/1000</f>
        <v>55.950743941634926</v>
      </c>
    </row>
    <row r="2047" spans="1:9">
      <c r="A2047">
        <v>2025</v>
      </c>
      <c r="B2047" t="s">
        <v>33</v>
      </c>
      <c r="C2047" t="s">
        <v>12</v>
      </c>
      <c r="D2047" t="str">
        <f>VLOOKUP(C2047,mapping!$B$2:$D$18,3,0)</f>
        <v>utility-scale solar pv</v>
      </c>
      <c r="E2047" t="s">
        <v>74</v>
      </c>
      <c r="F2047" t="s">
        <v>61</v>
      </c>
      <c r="G2047" t="s">
        <v>77</v>
      </c>
      <c r="H2047">
        <f>SUMIFS(multi_cap_new_annual_comb!F:F,multi_cap_new_annual_comb!A:A,A2047,multi_cap_new_annual_comb!B:B,B2047,multi_cap_new_annual_comb!C:C,C2047,multi_cap_new_annual_comb!E:E,"average",multi_cap_new_annual_comb!F:F,"&gt;0")*SUMIFS(mi_calc!D:D,mi_calc!A:A,VLOOKUP(C2047,mapping!$B$2:$C$18,2,0),mi_calc!B:B,F2047,mi_calc!C:C,"average")/1000</f>
        <v>0</v>
      </c>
      <c r="I2047">
        <f>SUMIFS(multi_cap_new_annual_comb!G:G,multi_cap_new_annual_comb!A:A,A2047,multi_cap_new_annual_comb!B:B,B2047,multi_cap_new_annual_comb!C:C,C2047,multi_cap_new_annual_comb!E:E,"average",multi_cap_new_annual_comb!G:G,"&gt;0")*SUMIFS(mi_calc!D:D,mi_calc!A:A,VLOOKUP(C2047,mapping!$B$2:$C$18,2,0),mi_calc!B:B,F2047,mi_calc!C:C,"average")/1000</f>
        <v>0</v>
      </c>
    </row>
    <row r="2048" spans="1:9">
      <c r="A2048">
        <v>2025</v>
      </c>
      <c r="B2048" t="s">
        <v>33</v>
      </c>
      <c r="C2048" t="s">
        <v>12</v>
      </c>
      <c r="D2048" t="str">
        <f>VLOOKUP(C2048,mapping!$B$2:$D$18,3,0)</f>
        <v>utility-scale solar pv</v>
      </c>
      <c r="E2048" t="s">
        <v>74</v>
      </c>
      <c r="F2048" t="s">
        <v>67</v>
      </c>
      <c r="G2048" t="s">
        <v>77</v>
      </c>
      <c r="H2048">
        <f>SUMIFS(multi_cap_new_annual_comb!F:F,multi_cap_new_annual_comb!A:A,A2048,multi_cap_new_annual_comb!B:B,B2048,multi_cap_new_annual_comb!C:C,C2048,multi_cap_new_annual_comb!E:E,"average",multi_cap_new_annual_comb!F:F,"&gt;0")*SUMIFS(mi_calc!D:D,mi_calc!A:A,VLOOKUP(C2048,mapping!$B$2:$C$18,2,0),mi_calc!B:B,F2048,mi_calc!C:C,"average")/1000</f>
        <v>0</v>
      </c>
      <c r="I2048">
        <f>SUMIFS(multi_cap_new_annual_comb!G:G,multi_cap_new_annual_comb!A:A,A2048,multi_cap_new_annual_comb!B:B,B2048,multi_cap_new_annual_comb!C:C,C2048,multi_cap_new_annual_comb!E:E,"average",multi_cap_new_annual_comb!G:G,"&gt;0")*SUMIFS(mi_calc!D:D,mi_calc!A:A,VLOOKUP(C2048,mapping!$B$2:$C$18,2,0),mi_calc!B:B,F2048,mi_calc!C:C,"average")/1000</f>
        <v>0</v>
      </c>
    </row>
    <row r="2049" spans="1:9">
      <c r="A2049">
        <v>2025</v>
      </c>
      <c r="B2049" t="s">
        <v>33</v>
      </c>
      <c r="C2049" t="s">
        <v>12</v>
      </c>
      <c r="D2049" t="str">
        <f>VLOOKUP(C2049,mapping!$B$2:$D$18,3,0)</f>
        <v>utility-scale solar pv</v>
      </c>
      <c r="E2049" t="s">
        <v>74</v>
      </c>
      <c r="F2049" t="s">
        <v>52</v>
      </c>
      <c r="G2049" t="s">
        <v>77</v>
      </c>
      <c r="H2049">
        <f>SUMIFS(multi_cap_new_annual_comb!F:F,multi_cap_new_annual_comb!A:A,A2049,multi_cap_new_annual_comb!B:B,B2049,multi_cap_new_annual_comb!C:C,C2049,multi_cap_new_annual_comb!E:E,"average",multi_cap_new_annual_comb!F:F,"&gt;0")*SUMIFS(mi_calc!D:D,mi_calc!A:A,VLOOKUP(C2049,mapping!$B$2:$C$18,2,0),mi_calc!B:B,F2049,mi_calc!C:C,"average")/1000</f>
        <v>1044.5865190416046</v>
      </c>
      <c r="I2049">
        <f>SUMIFS(multi_cap_new_annual_comb!G:G,multi_cap_new_annual_comb!A:A,A2049,multi_cap_new_annual_comb!B:B,B2049,multi_cap_new_annual_comb!C:C,C2049,multi_cap_new_annual_comb!E:E,"average",multi_cap_new_annual_comb!G:G,"&gt;0")*SUMIFS(mi_calc!D:D,mi_calc!A:A,VLOOKUP(C2049,mapping!$B$2:$C$18,2,0),mi_calc!B:B,F2049,mi_calc!C:C,"average")/1000</f>
        <v>1356.2224771219082</v>
      </c>
    </row>
    <row r="2050" spans="1:9">
      <c r="A2050">
        <v>2025</v>
      </c>
      <c r="B2050" t="s">
        <v>33</v>
      </c>
      <c r="C2050" t="s">
        <v>12</v>
      </c>
      <c r="D2050" t="str">
        <f>VLOOKUP(C2050,mapping!$B$2:$D$18,3,0)</f>
        <v>utility-scale solar pv</v>
      </c>
      <c r="E2050" t="s">
        <v>74</v>
      </c>
      <c r="F2050" t="s">
        <v>56</v>
      </c>
      <c r="G2050" t="s">
        <v>77</v>
      </c>
      <c r="H2050">
        <f>SUMIFS(multi_cap_new_annual_comb!F:F,multi_cap_new_annual_comb!A:A,A2050,multi_cap_new_annual_comb!B:B,B2050,multi_cap_new_annual_comb!C:C,C2050,multi_cap_new_annual_comb!E:E,"average",multi_cap_new_annual_comb!F:F,"&gt;0")*SUMIFS(mi_calc!D:D,mi_calc!A:A,VLOOKUP(C2050,mapping!$B$2:$C$18,2,0),mi_calc!B:B,F2050,mi_calc!C:C,"average")/1000</f>
        <v>1.277159503883456</v>
      </c>
      <c r="I2050">
        <f>SUMIFS(multi_cap_new_annual_comb!G:G,multi_cap_new_annual_comb!A:A,A2050,multi_cap_new_annual_comb!B:B,B2050,multi_cap_new_annual_comb!C:C,C2050,multi_cap_new_annual_comb!E:E,"average",multi_cap_new_annual_comb!G:G,"&gt;0")*SUMIFS(mi_calc!D:D,mi_calc!A:A,VLOOKUP(C2050,mapping!$B$2:$C$18,2,0),mi_calc!B:B,F2050,mi_calc!C:C,"average")/1000</f>
        <v>1.6581799539456052</v>
      </c>
    </row>
    <row r="2051" spans="1:9">
      <c r="A2051">
        <v>2025</v>
      </c>
      <c r="B2051" t="s">
        <v>33</v>
      </c>
      <c r="C2051" t="s">
        <v>12</v>
      </c>
      <c r="D2051" t="str">
        <f>VLOOKUP(C2051,mapping!$B$2:$D$18,3,0)</f>
        <v>utility-scale solar pv</v>
      </c>
      <c r="E2051" t="s">
        <v>74</v>
      </c>
      <c r="F2051" t="s">
        <v>59</v>
      </c>
      <c r="G2051" t="s">
        <v>77</v>
      </c>
      <c r="H2051">
        <f>SUMIFS(multi_cap_new_annual_comb!F:F,multi_cap_new_annual_comb!A:A,A2051,multi_cap_new_annual_comb!B:B,B2051,multi_cap_new_annual_comb!C:C,C2051,multi_cap_new_annual_comb!E:E,"average",multi_cap_new_annual_comb!F:F,"&gt;0")*SUMIFS(mi_calc!D:D,mi_calc!A:A,VLOOKUP(C2051,mapping!$B$2:$C$18,2,0),mi_calc!B:B,F2051,mi_calc!C:C,"average")/1000</f>
        <v>0.88193654027447421</v>
      </c>
      <c r="I2051">
        <f>SUMIFS(multi_cap_new_annual_comb!G:G,multi_cap_new_annual_comb!A:A,A2051,multi_cap_new_annual_comb!B:B,B2051,multi_cap_new_annual_comb!C:C,C2051,multi_cap_new_annual_comb!E:E,"average",multi_cap_new_annual_comb!G:G,"&gt;0")*SUMIFS(mi_calc!D:D,mi_calc!A:A,VLOOKUP(C2051,mapping!$B$2:$C$18,2,0),mi_calc!B:B,F2051,mi_calc!C:C,"average")/1000</f>
        <v>1.1450484354448516</v>
      </c>
    </row>
    <row r="2052" spans="1:9">
      <c r="A2052">
        <v>2025</v>
      </c>
      <c r="B2052" t="s">
        <v>33</v>
      </c>
      <c r="C2052" t="s">
        <v>12</v>
      </c>
      <c r="D2052" t="str">
        <f>VLOOKUP(C2052,mapping!$B$2:$D$18,3,0)</f>
        <v>utility-scale solar pv</v>
      </c>
      <c r="E2052" t="s">
        <v>74</v>
      </c>
      <c r="F2052" t="s">
        <v>55</v>
      </c>
      <c r="G2052" t="s">
        <v>77</v>
      </c>
      <c r="H2052">
        <f>SUMIFS(multi_cap_new_annual_comb!F:F,multi_cap_new_annual_comb!A:A,A2052,multi_cap_new_annual_comb!B:B,B2052,multi_cap_new_annual_comb!C:C,C2052,multi_cap_new_annual_comb!E:E,"average",multi_cap_new_annual_comb!F:F,"&gt;0")*SUMIFS(mi_calc!D:D,mi_calc!A:A,VLOOKUP(C2052,mapping!$B$2:$C$18,2,0),mi_calc!B:B,F2052,mi_calc!C:C,"average")/1000</f>
        <v>0</v>
      </c>
      <c r="I2052">
        <f>SUMIFS(multi_cap_new_annual_comb!G:G,multi_cap_new_annual_comb!A:A,A2052,multi_cap_new_annual_comb!B:B,B2052,multi_cap_new_annual_comb!C:C,C2052,multi_cap_new_annual_comb!E:E,"average",multi_cap_new_annual_comb!G:G,"&gt;0")*SUMIFS(mi_calc!D:D,mi_calc!A:A,VLOOKUP(C2052,mapping!$B$2:$C$18,2,0),mi_calc!B:B,F2052,mi_calc!C:C,"average")/1000</f>
        <v>0</v>
      </c>
    </row>
    <row r="2053" spans="1:9">
      <c r="A2053">
        <v>2025</v>
      </c>
      <c r="B2053" t="s">
        <v>33</v>
      </c>
      <c r="C2053" t="s">
        <v>12</v>
      </c>
      <c r="D2053" t="str">
        <f>VLOOKUP(C2053,mapping!$B$2:$D$18,3,0)</f>
        <v>utility-scale solar pv</v>
      </c>
      <c r="E2053" t="s">
        <v>74</v>
      </c>
      <c r="F2053" t="s">
        <v>47</v>
      </c>
      <c r="G2053" t="s">
        <v>77</v>
      </c>
      <c r="H2053">
        <f>SUMIFS(multi_cap_new_annual_comb!F:F,multi_cap_new_annual_comb!A:A,A2053,multi_cap_new_annual_comb!B:B,B2053,multi_cap_new_annual_comb!C:C,C2053,multi_cap_new_annual_comb!E:E,"average",multi_cap_new_annual_comb!F:F,"&gt;0")*SUMIFS(mi_calc!D:D,mi_calc!A:A,VLOOKUP(C2053,mapping!$B$2:$C$18,2,0),mi_calc!B:B,F2053,mi_calc!C:C,"average")/1000</f>
        <v>0</v>
      </c>
      <c r="I2053">
        <f>SUMIFS(multi_cap_new_annual_comb!G:G,multi_cap_new_annual_comb!A:A,A2053,multi_cap_new_annual_comb!B:B,B2053,multi_cap_new_annual_comb!C:C,C2053,multi_cap_new_annual_comb!E:E,"average",multi_cap_new_annual_comb!G:G,"&gt;0")*SUMIFS(mi_calc!D:D,mi_calc!A:A,VLOOKUP(C2053,mapping!$B$2:$C$18,2,0),mi_calc!B:B,F2053,mi_calc!C:C,"average")/1000</f>
        <v>0</v>
      </c>
    </row>
    <row r="2054" spans="1:9">
      <c r="A2054">
        <v>2025</v>
      </c>
      <c r="B2054" t="s">
        <v>33</v>
      </c>
      <c r="C2054" t="s">
        <v>12</v>
      </c>
      <c r="D2054" t="str">
        <f>VLOOKUP(C2054,mapping!$B$2:$D$18,3,0)</f>
        <v>utility-scale solar pv</v>
      </c>
      <c r="E2054" t="s">
        <v>74</v>
      </c>
      <c r="F2054" t="s">
        <v>60</v>
      </c>
      <c r="G2054" t="s">
        <v>77</v>
      </c>
      <c r="H2054">
        <f>SUMIFS(multi_cap_new_annual_comb!F:F,multi_cap_new_annual_comb!A:A,A2054,multi_cap_new_annual_comb!B:B,B2054,multi_cap_new_annual_comb!C:C,C2054,multi_cap_new_annual_comb!E:E,"average",multi_cap_new_annual_comb!F:F,"&gt;0")*SUMIFS(mi_calc!D:D,mi_calc!A:A,VLOOKUP(C2054,mapping!$B$2:$C$18,2,0),mi_calc!B:B,F2054,mi_calc!C:C,"average")/1000</f>
        <v>0</v>
      </c>
      <c r="I2054">
        <f>SUMIFS(multi_cap_new_annual_comb!G:G,multi_cap_new_annual_comb!A:A,A2054,multi_cap_new_annual_comb!B:B,B2054,multi_cap_new_annual_comb!C:C,C2054,multi_cap_new_annual_comb!E:E,"average",multi_cap_new_annual_comb!G:G,"&gt;0")*SUMIFS(mi_calc!D:D,mi_calc!A:A,VLOOKUP(C2054,mapping!$B$2:$C$18,2,0),mi_calc!B:B,F2054,mi_calc!C:C,"average")/1000</f>
        <v>0</v>
      </c>
    </row>
    <row r="2055" spans="1:9">
      <c r="A2055">
        <v>2025</v>
      </c>
      <c r="B2055" t="s">
        <v>33</v>
      </c>
      <c r="C2055" t="s">
        <v>12</v>
      </c>
      <c r="D2055" t="str">
        <f>VLOOKUP(C2055,mapping!$B$2:$D$18,3,0)</f>
        <v>utility-scale solar pv</v>
      </c>
      <c r="E2055" t="s">
        <v>74</v>
      </c>
      <c r="F2055" t="s">
        <v>48</v>
      </c>
      <c r="G2055" t="s">
        <v>77</v>
      </c>
      <c r="H2055">
        <f>SUMIFS(multi_cap_new_annual_comb!F:F,multi_cap_new_annual_comb!A:A,A2055,multi_cap_new_annual_comb!B:B,B2055,multi_cap_new_annual_comb!C:C,C2055,multi_cap_new_annual_comb!E:E,"average",multi_cap_new_annual_comb!F:F,"&gt;0")*SUMIFS(mi_calc!D:D,mi_calc!A:A,VLOOKUP(C2055,mapping!$B$2:$C$18,2,0),mi_calc!B:B,F2055,mi_calc!C:C,"average")/1000</f>
        <v>1.8792666465661696E-2</v>
      </c>
      <c r="I2055">
        <f>SUMIFS(multi_cap_new_annual_comb!G:G,multi_cap_new_annual_comb!A:A,A2055,multi_cap_new_annual_comb!B:B,B2055,multi_cap_new_annual_comb!C:C,C2055,multi_cap_new_annual_comb!E:E,"average",multi_cap_new_annual_comb!G:G,"&gt;0")*SUMIFS(mi_calc!D:D,mi_calc!A:A,VLOOKUP(C2055,mapping!$B$2:$C$18,2,0),mi_calc!B:B,F2055,mi_calc!C:C,"average")/1000</f>
        <v>2.4399162923497777E-2</v>
      </c>
    </row>
    <row r="2056" spans="1:9">
      <c r="A2056">
        <v>2025</v>
      </c>
      <c r="B2056" t="s">
        <v>33</v>
      </c>
      <c r="C2056" t="s">
        <v>12</v>
      </c>
      <c r="D2056" t="str">
        <f>VLOOKUP(C2056,mapping!$B$2:$D$18,3,0)</f>
        <v>utility-scale solar pv</v>
      </c>
      <c r="E2056" t="s">
        <v>74</v>
      </c>
      <c r="F2056" t="s">
        <v>62</v>
      </c>
      <c r="G2056" t="s">
        <v>77</v>
      </c>
      <c r="H2056">
        <f>SUMIFS(multi_cap_new_annual_comb!F:F,multi_cap_new_annual_comb!A:A,A2056,multi_cap_new_annual_comb!B:B,B2056,multi_cap_new_annual_comb!C:C,C2056,multi_cap_new_annual_comb!E:E,"average",multi_cap_new_annual_comb!F:F,"&gt;0")*SUMIFS(mi_calc!D:D,mi_calc!A:A,VLOOKUP(C2056,mapping!$B$2:$C$18,2,0),mi_calc!B:B,F2056,mi_calc!C:C,"average")/1000</f>
        <v>0</v>
      </c>
      <c r="I2056">
        <f>SUMIFS(multi_cap_new_annual_comb!G:G,multi_cap_new_annual_comb!A:A,A2056,multi_cap_new_annual_comb!B:B,B2056,multi_cap_new_annual_comb!C:C,C2056,multi_cap_new_annual_comb!E:E,"average",multi_cap_new_annual_comb!G:G,"&gt;0")*SUMIFS(mi_calc!D:D,mi_calc!A:A,VLOOKUP(C2056,mapping!$B$2:$C$18,2,0),mi_calc!B:B,F2056,mi_calc!C:C,"average")/1000</f>
        <v>0</v>
      </c>
    </row>
    <row r="2057" spans="1:9">
      <c r="A2057">
        <v>2025</v>
      </c>
      <c r="B2057" t="s">
        <v>33</v>
      </c>
      <c r="C2057" t="s">
        <v>12</v>
      </c>
      <c r="D2057" t="str">
        <f>VLOOKUP(C2057,mapping!$B$2:$D$18,3,0)</f>
        <v>utility-scale solar pv</v>
      </c>
      <c r="E2057" t="s">
        <v>74</v>
      </c>
      <c r="F2057" t="s">
        <v>63</v>
      </c>
      <c r="G2057" t="s">
        <v>77</v>
      </c>
      <c r="H2057">
        <f>SUMIFS(multi_cap_new_annual_comb!F:F,multi_cap_new_annual_comb!A:A,A2057,multi_cap_new_annual_comb!B:B,B2057,multi_cap_new_annual_comb!C:C,C2057,multi_cap_new_annual_comb!E:E,"average",multi_cap_new_annual_comb!F:F,"&gt;0")*SUMIFS(mi_calc!D:D,mi_calc!A:A,VLOOKUP(C2057,mapping!$B$2:$C$18,2,0),mi_calc!B:B,F2057,mi_calc!C:C,"average")/1000</f>
        <v>0</v>
      </c>
      <c r="I2057">
        <f>SUMIFS(multi_cap_new_annual_comb!G:G,multi_cap_new_annual_comb!A:A,A2057,multi_cap_new_annual_comb!B:B,B2057,multi_cap_new_annual_comb!C:C,C2057,multi_cap_new_annual_comb!E:E,"average",multi_cap_new_annual_comb!G:G,"&gt;0")*SUMIFS(mi_calc!D:D,mi_calc!A:A,VLOOKUP(C2057,mapping!$B$2:$C$18,2,0),mi_calc!B:B,F2057,mi_calc!C:C,"average")/1000</f>
        <v>0</v>
      </c>
    </row>
    <row r="2058" spans="1:9">
      <c r="A2058">
        <v>2025</v>
      </c>
      <c r="B2058" t="s">
        <v>33</v>
      </c>
      <c r="C2058" t="s">
        <v>12</v>
      </c>
      <c r="D2058" t="str">
        <f>VLOOKUP(C2058,mapping!$B$2:$D$18,3,0)</f>
        <v>utility-scale solar pv</v>
      </c>
      <c r="E2058" t="s">
        <v>74</v>
      </c>
      <c r="F2058" t="s">
        <v>45</v>
      </c>
      <c r="G2058" t="s">
        <v>77</v>
      </c>
      <c r="H2058">
        <f>SUMIFS(multi_cap_new_annual_comb!F:F,multi_cap_new_annual_comb!A:A,A2058,multi_cap_new_annual_comb!B:B,B2058,multi_cap_new_annual_comb!C:C,C2058,multi_cap_new_annual_comb!E:E,"average",multi_cap_new_annual_comb!F:F,"&gt;0")*SUMIFS(mi_calc!D:D,mi_calc!A:A,VLOOKUP(C2058,mapping!$B$2:$C$18,2,0),mi_calc!B:B,F2058,mi_calc!C:C,"average")/1000</f>
        <v>76.382847798999109</v>
      </c>
      <c r="I2058">
        <f>SUMIFS(multi_cap_new_annual_comb!G:G,multi_cap_new_annual_comb!A:A,A2058,multi_cap_new_annual_comb!B:B,B2058,multi_cap_new_annual_comb!C:C,C2058,multi_cap_new_annual_comb!E:E,"average",multi_cap_new_annual_comb!G:G,"&gt;0")*SUMIFS(mi_calc!D:D,mi_calc!A:A,VLOOKUP(C2058,mapping!$B$2:$C$18,2,0),mi_calc!B:B,F2058,mi_calc!C:C,"average")/1000</f>
        <v>99.170469045138347</v>
      </c>
    </row>
    <row r="2059" spans="1:9">
      <c r="A2059">
        <v>2025</v>
      </c>
      <c r="B2059" t="s">
        <v>33</v>
      </c>
      <c r="C2059" t="s">
        <v>12</v>
      </c>
      <c r="D2059" t="str">
        <f>VLOOKUP(C2059,mapping!$B$2:$D$18,3,0)</f>
        <v>utility-scale solar pv</v>
      </c>
      <c r="E2059" t="s">
        <v>74</v>
      </c>
      <c r="F2059" t="s">
        <v>58</v>
      </c>
      <c r="G2059" t="s">
        <v>77</v>
      </c>
      <c r="H2059">
        <f>SUMIFS(multi_cap_new_annual_comb!F:F,multi_cap_new_annual_comb!A:A,A2059,multi_cap_new_annual_comb!B:B,B2059,multi_cap_new_annual_comb!C:C,C2059,multi_cap_new_annual_comb!E:E,"average",multi_cap_new_annual_comb!F:F,"&gt;0")*SUMIFS(mi_calc!D:D,mi_calc!A:A,VLOOKUP(C2059,mapping!$B$2:$C$18,2,0),mi_calc!B:B,F2059,mi_calc!C:C,"average")/1000</f>
        <v>0.55440495359741604</v>
      </c>
      <c r="I2059">
        <f>SUMIFS(multi_cap_new_annual_comb!G:G,multi_cap_new_annual_comb!A:A,A2059,multi_cap_new_annual_comb!B:B,B2059,multi_cap_new_annual_comb!C:C,C2059,multi_cap_new_annual_comb!E:E,"average",multi_cap_new_annual_comb!G:G,"&gt;0")*SUMIFS(mi_calc!D:D,mi_calc!A:A,VLOOKUP(C2059,mapping!$B$2:$C$18,2,0),mi_calc!B:B,F2059,mi_calc!C:C,"average")/1000</f>
        <v>0.71980295149357276</v>
      </c>
    </row>
    <row r="2060" spans="1:9">
      <c r="A2060">
        <v>2025</v>
      </c>
      <c r="B2060" t="s">
        <v>33</v>
      </c>
      <c r="C2060" t="s">
        <v>12</v>
      </c>
      <c r="D2060" t="str">
        <f>VLOOKUP(C2060,mapping!$B$2:$D$18,3,0)</f>
        <v>utility-scale solar pv</v>
      </c>
      <c r="E2060" t="s">
        <v>74</v>
      </c>
      <c r="F2060" t="s">
        <v>53</v>
      </c>
      <c r="G2060" t="s">
        <v>77</v>
      </c>
      <c r="H2060">
        <f>SUMIFS(multi_cap_new_annual_comb!F:F,multi_cap_new_annual_comb!A:A,A2060,multi_cap_new_annual_comb!B:B,B2060,multi_cap_new_annual_comb!C:C,C2060,multi_cap_new_annual_comb!E:E,"average",multi_cap_new_annual_comb!F:F,"&gt;0")*SUMIFS(mi_calc!D:D,mi_calc!A:A,VLOOKUP(C2060,mapping!$B$2:$C$18,2,0),mi_calc!B:B,F2060,mi_calc!C:C,"average")/1000</f>
        <v>922.32428838050157</v>
      </c>
      <c r="I2060">
        <f>SUMIFS(multi_cap_new_annual_comb!G:G,multi_cap_new_annual_comb!A:A,A2060,multi_cap_new_annual_comb!B:B,B2060,multi_cap_new_annual_comb!C:C,C2060,multi_cap_new_annual_comb!E:E,"average",multi_cap_new_annual_comb!G:G,"&gt;0")*SUMIFS(mi_calc!D:D,mi_calc!A:A,VLOOKUP(C2060,mapping!$B$2:$C$18,2,0),mi_calc!B:B,F2060,mi_calc!C:C,"average")/1000</f>
        <v>1197.4852329558773</v>
      </c>
    </row>
    <row r="2061" spans="1:9">
      <c r="A2061">
        <v>2025</v>
      </c>
      <c r="B2061" t="s">
        <v>33</v>
      </c>
      <c r="C2061" t="s">
        <v>12</v>
      </c>
      <c r="D2061" t="str">
        <f>VLOOKUP(C2061,mapping!$B$2:$D$18,3,0)</f>
        <v>utility-scale solar pv</v>
      </c>
      <c r="E2061" t="s">
        <v>74</v>
      </c>
      <c r="F2061" t="s">
        <v>64</v>
      </c>
      <c r="G2061" t="s">
        <v>77</v>
      </c>
      <c r="H2061">
        <f>SUMIFS(multi_cap_new_annual_comb!F:F,multi_cap_new_annual_comb!A:A,A2061,multi_cap_new_annual_comb!B:B,B2061,multi_cap_new_annual_comb!C:C,C2061,multi_cap_new_annual_comb!E:E,"average",multi_cap_new_annual_comb!F:F,"&gt;0")*SUMIFS(mi_calc!D:D,mi_calc!A:A,VLOOKUP(C2061,mapping!$B$2:$C$18,2,0),mi_calc!B:B,F2061,mi_calc!C:C,"average")/1000</f>
        <v>0</v>
      </c>
      <c r="I2061">
        <f>SUMIFS(multi_cap_new_annual_comb!G:G,multi_cap_new_annual_comb!A:A,A2061,multi_cap_new_annual_comb!B:B,B2061,multi_cap_new_annual_comb!C:C,C2061,multi_cap_new_annual_comb!E:E,"average",multi_cap_new_annual_comb!G:G,"&gt;0")*SUMIFS(mi_calc!D:D,mi_calc!A:A,VLOOKUP(C2061,mapping!$B$2:$C$18,2,0),mi_calc!B:B,F2061,mi_calc!C:C,"average")/1000</f>
        <v>0</v>
      </c>
    </row>
    <row r="2062" spans="1:9">
      <c r="A2062">
        <v>2025</v>
      </c>
      <c r="B2062" t="s">
        <v>33</v>
      </c>
      <c r="C2062" t="s">
        <v>12</v>
      </c>
      <c r="D2062" t="str">
        <f>VLOOKUP(C2062,mapping!$B$2:$D$18,3,0)</f>
        <v>utility-scale solar pv</v>
      </c>
      <c r="E2062" t="s">
        <v>74</v>
      </c>
      <c r="F2062" t="s">
        <v>49</v>
      </c>
      <c r="G2062" t="s">
        <v>77</v>
      </c>
      <c r="H2062">
        <f>SUMIFS(multi_cap_new_annual_comb!F:F,multi_cap_new_annual_comb!A:A,A2062,multi_cap_new_annual_comb!B:B,B2062,multi_cap_new_annual_comb!C:C,C2062,multi_cap_new_annual_comb!E:E,"average",multi_cap_new_annual_comb!F:F,"&gt;0")*SUMIFS(mi_calc!D:D,mi_calc!A:A,VLOOKUP(C2062,mapping!$B$2:$C$18,2,0),mi_calc!B:B,F2062,mi_calc!C:C,"average")/1000</f>
        <v>9.5117267988480663</v>
      </c>
      <c r="I2062">
        <f>SUMIFS(multi_cap_new_annual_comb!G:G,multi_cap_new_annual_comb!A:A,A2062,multi_cap_new_annual_comb!B:B,B2062,multi_cap_new_annual_comb!C:C,C2062,multi_cap_new_annual_comb!E:E,"average",multi_cap_new_annual_comb!G:G,"&gt;0")*SUMIFS(mi_calc!D:D,mi_calc!A:A,VLOOKUP(C2062,mapping!$B$2:$C$18,2,0),mi_calc!B:B,F2062,mi_calc!C:C,"average")/1000</f>
        <v>12.349400883208959</v>
      </c>
    </row>
    <row r="2063" spans="1:9">
      <c r="A2063">
        <v>2025</v>
      </c>
      <c r="B2063" t="s">
        <v>33</v>
      </c>
      <c r="C2063" t="s">
        <v>12</v>
      </c>
      <c r="D2063" t="str">
        <f>VLOOKUP(C2063,mapping!$B$2:$D$18,3,0)</f>
        <v>utility-scale solar pv</v>
      </c>
      <c r="E2063" t="s">
        <v>74</v>
      </c>
      <c r="F2063" t="s">
        <v>65</v>
      </c>
      <c r="G2063" t="s">
        <v>77</v>
      </c>
      <c r="H2063">
        <f>SUMIFS(multi_cap_new_annual_comb!F:F,multi_cap_new_annual_comb!A:A,A2063,multi_cap_new_annual_comb!B:B,B2063,multi_cap_new_annual_comb!C:C,C2063,multi_cap_new_annual_comb!E:E,"average",multi_cap_new_annual_comb!F:F,"&gt;0")*SUMIFS(mi_calc!D:D,mi_calc!A:A,VLOOKUP(C2063,mapping!$B$2:$C$18,2,0),mi_calc!B:B,F2063,mi_calc!C:C,"average")/1000</f>
        <v>0</v>
      </c>
      <c r="I2063">
        <f>SUMIFS(multi_cap_new_annual_comb!G:G,multi_cap_new_annual_comb!A:A,A2063,multi_cap_new_annual_comb!B:B,B2063,multi_cap_new_annual_comb!C:C,C2063,multi_cap_new_annual_comb!E:E,"average",multi_cap_new_annual_comb!G:G,"&gt;0")*SUMIFS(mi_calc!D:D,mi_calc!A:A,VLOOKUP(C2063,mapping!$B$2:$C$18,2,0),mi_calc!B:B,F2063,mi_calc!C:C,"average")/1000</f>
        <v>0</v>
      </c>
    </row>
    <row r="2064" spans="1:9">
      <c r="A2064">
        <v>2025</v>
      </c>
      <c r="B2064" t="s">
        <v>33</v>
      </c>
      <c r="C2064" t="s">
        <v>12</v>
      </c>
      <c r="D2064" t="str">
        <f>VLOOKUP(C2064,mapping!$B$2:$D$18,3,0)</f>
        <v>utility-scale solar pv</v>
      </c>
      <c r="E2064" t="s">
        <v>74</v>
      </c>
      <c r="F2064" t="s">
        <v>68</v>
      </c>
      <c r="G2064" t="s">
        <v>77</v>
      </c>
      <c r="H2064">
        <f>SUMIFS(multi_cap_new_annual_comb!F:F,multi_cap_new_annual_comb!A:A,A2064,multi_cap_new_annual_comb!B:B,B2064,multi_cap_new_annual_comb!C:C,C2064,multi_cap_new_annual_comb!E:E,"average",multi_cap_new_annual_comb!F:F,"&gt;0")*SUMIFS(mi_calc!D:D,mi_calc!A:A,VLOOKUP(C2064,mapping!$B$2:$C$18,2,0),mi_calc!B:B,F2064,mi_calc!C:C,"average")/1000</f>
        <v>0</v>
      </c>
      <c r="I2064">
        <f>SUMIFS(multi_cap_new_annual_comb!G:G,multi_cap_new_annual_comb!A:A,A2064,multi_cap_new_annual_comb!B:B,B2064,multi_cap_new_annual_comb!C:C,C2064,multi_cap_new_annual_comb!E:E,"average",multi_cap_new_annual_comb!G:G,"&gt;0")*SUMIFS(mi_calc!D:D,mi_calc!A:A,VLOOKUP(C2064,mapping!$B$2:$C$18,2,0),mi_calc!B:B,F2064,mi_calc!C:C,"average")/1000</f>
        <v>0</v>
      </c>
    </row>
    <row r="2065" spans="1:9">
      <c r="A2065">
        <v>2025</v>
      </c>
      <c r="B2065" t="s">
        <v>33</v>
      </c>
      <c r="C2065" t="s">
        <v>12</v>
      </c>
      <c r="D2065" t="str">
        <f>VLOOKUP(C2065,mapping!$B$2:$D$18,3,0)</f>
        <v>utility-scale solar pv</v>
      </c>
      <c r="E2065" t="s">
        <v>74</v>
      </c>
      <c r="F2065" t="s">
        <v>57</v>
      </c>
      <c r="G2065" t="s">
        <v>77</v>
      </c>
      <c r="H2065">
        <f>SUMIFS(multi_cap_new_annual_comb!F:F,multi_cap_new_annual_comb!A:A,A2065,multi_cap_new_annual_comb!B:B,B2065,multi_cap_new_annual_comb!C:C,C2065,multi_cap_new_annual_comb!E:E,"average",multi_cap_new_annual_comb!F:F,"&gt;0")*SUMIFS(mi_calc!D:D,mi_calc!A:A,VLOOKUP(C2065,mapping!$B$2:$C$18,2,0),mi_calc!B:B,F2065,mi_calc!C:C,"average")/1000</f>
        <v>0</v>
      </c>
      <c r="I2065">
        <f>SUMIFS(multi_cap_new_annual_comb!G:G,multi_cap_new_annual_comb!A:A,A2065,multi_cap_new_annual_comb!B:B,B2065,multi_cap_new_annual_comb!C:C,C2065,multi_cap_new_annual_comb!E:E,"average",multi_cap_new_annual_comb!G:G,"&gt;0")*SUMIFS(mi_calc!D:D,mi_calc!A:A,VLOOKUP(C2065,mapping!$B$2:$C$18,2,0),mi_calc!B:B,F2065,mi_calc!C:C,"average")/1000</f>
        <v>0</v>
      </c>
    </row>
    <row r="2066" spans="1:9">
      <c r="A2066">
        <v>2030</v>
      </c>
      <c r="B2066" t="s">
        <v>21</v>
      </c>
      <c r="C2066" t="s">
        <v>12</v>
      </c>
      <c r="D2066" t="str">
        <f>VLOOKUP(C2066,mapping!$B$2:$D$18,3,0)</f>
        <v>utility-scale solar pv</v>
      </c>
      <c r="E2066" t="s">
        <v>74</v>
      </c>
      <c r="F2066" t="s">
        <v>51</v>
      </c>
      <c r="G2066" t="s">
        <v>77</v>
      </c>
      <c r="H2066">
        <f>SUMIFS(multi_cap_new_annual_comb!F:F,multi_cap_new_annual_comb!A:A,A2066,multi_cap_new_annual_comb!B:B,B2066,multi_cap_new_annual_comb!C:C,C2066,multi_cap_new_annual_comb!E:E,"average",multi_cap_new_annual_comb!F:F,"&gt;0")*SUMIFS(mi_calc!D:D,mi_calc!A:A,VLOOKUP(C2066,mapping!$B$2:$C$18,2,0),mi_calc!B:B,F2066,mi_calc!C:C,"average")/1000</f>
        <v>784.59911787558042</v>
      </c>
      <c r="I2066">
        <f>SUMIFS(multi_cap_new_annual_comb!G:G,multi_cap_new_annual_comb!A:A,A2066,multi_cap_new_annual_comb!B:B,B2066,multi_cap_new_annual_comb!C:C,C2066,multi_cap_new_annual_comb!E:E,"average",multi_cap_new_annual_comb!G:G,"&gt;0")*SUMIFS(mi_calc!D:D,mi_calc!A:A,VLOOKUP(C2066,mapping!$B$2:$C$18,2,0),mi_calc!B:B,F2066,mi_calc!C:C,"average")/1000</f>
        <v>651.14933358954897</v>
      </c>
    </row>
    <row r="2067" spans="1:9">
      <c r="A2067">
        <v>2030</v>
      </c>
      <c r="B2067" t="s">
        <v>21</v>
      </c>
      <c r="C2067" t="s">
        <v>12</v>
      </c>
      <c r="D2067" t="str">
        <f>VLOOKUP(C2067,mapping!$B$2:$D$18,3,0)</f>
        <v>utility-scale solar pv</v>
      </c>
      <c r="E2067" t="s">
        <v>74</v>
      </c>
      <c r="F2067" t="s">
        <v>66</v>
      </c>
      <c r="G2067" t="s">
        <v>77</v>
      </c>
      <c r="H2067">
        <f>SUMIFS(multi_cap_new_annual_comb!F:F,multi_cap_new_annual_comb!A:A,A2067,multi_cap_new_annual_comb!B:B,B2067,multi_cap_new_annual_comb!C:C,C2067,multi_cap_new_annual_comb!E:E,"average",multi_cap_new_annual_comb!F:F,"&gt;0")*SUMIFS(mi_calc!D:D,mi_calc!A:A,VLOOKUP(C2067,mapping!$B$2:$C$18,2,0),mi_calc!B:B,F2067,mi_calc!C:C,"average")/1000</f>
        <v>0</v>
      </c>
      <c r="I2067">
        <f>SUMIFS(multi_cap_new_annual_comb!G:G,multi_cap_new_annual_comb!A:A,A2067,multi_cap_new_annual_comb!B:B,B2067,multi_cap_new_annual_comb!C:C,C2067,multi_cap_new_annual_comb!E:E,"average",multi_cap_new_annual_comb!G:G,"&gt;0")*SUMIFS(mi_calc!D:D,mi_calc!A:A,VLOOKUP(C2067,mapping!$B$2:$C$18,2,0),mi_calc!B:B,F2067,mi_calc!C:C,"average")/1000</f>
        <v>0</v>
      </c>
    </row>
    <row r="2068" spans="1:9">
      <c r="A2068">
        <v>2030</v>
      </c>
      <c r="B2068" t="s">
        <v>21</v>
      </c>
      <c r="C2068" t="s">
        <v>12</v>
      </c>
      <c r="D2068" t="str">
        <f>VLOOKUP(C2068,mapping!$B$2:$D$18,3,0)</f>
        <v>utility-scale solar pv</v>
      </c>
      <c r="E2068" t="s">
        <v>74</v>
      </c>
      <c r="F2068" t="s">
        <v>54</v>
      </c>
      <c r="G2068" t="s">
        <v>77</v>
      </c>
      <c r="H2068">
        <f>SUMIFS(multi_cap_new_annual_comb!F:F,multi_cap_new_annual_comb!A:A,A2068,multi_cap_new_annual_comb!B:B,B2068,multi_cap_new_annual_comb!C:C,C2068,multi_cap_new_annual_comb!E:E,"average",multi_cap_new_annual_comb!F:F,"&gt;0")*SUMIFS(mi_calc!D:D,mi_calc!A:A,VLOOKUP(C2068,mapping!$B$2:$C$18,2,0),mi_calc!B:B,F2068,mi_calc!C:C,"average")/1000</f>
        <v>276.51273116993093</v>
      </c>
      <c r="I2068">
        <f>SUMIFS(multi_cap_new_annual_comb!G:G,multi_cap_new_annual_comb!A:A,A2068,multi_cap_new_annual_comb!B:B,B2068,multi_cap_new_annual_comb!C:C,C2068,multi_cap_new_annual_comb!E:E,"average",multi_cap_new_annual_comb!G:G,"&gt;0")*SUMIFS(mi_calc!D:D,mi_calc!A:A,VLOOKUP(C2068,mapping!$B$2:$C$18,2,0),mi_calc!B:B,F2068,mi_calc!C:C,"average")/1000</f>
        <v>229.4816251104665</v>
      </c>
    </row>
    <row r="2069" spans="1:9">
      <c r="A2069">
        <v>2030</v>
      </c>
      <c r="B2069" t="s">
        <v>21</v>
      </c>
      <c r="C2069" t="s">
        <v>12</v>
      </c>
      <c r="D2069" t="str">
        <f>VLOOKUP(C2069,mapping!$B$2:$D$18,3,0)</f>
        <v>utility-scale solar pv</v>
      </c>
      <c r="E2069" t="s">
        <v>74</v>
      </c>
      <c r="F2069" t="s">
        <v>46</v>
      </c>
      <c r="G2069" t="s">
        <v>77</v>
      </c>
      <c r="H2069">
        <f>SUMIFS(multi_cap_new_annual_comb!F:F,multi_cap_new_annual_comb!A:A,A2069,multi_cap_new_annual_comb!B:B,B2069,multi_cap_new_annual_comb!C:C,C2069,multi_cap_new_annual_comb!E:E,"average",multi_cap_new_annual_comb!F:F,"&gt;0")*SUMIFS(mi_calc!D:D,mi_calc!A:A,VLOOKUP(C2069,mapping!$B$2:$C$18,2,0),mi_calc!B:B,F2069,mi_calc!C:C,"average")/1000</f>
        <v>0</v>
      </c>
      <c r="I2069">
        <f>SUMIFS(multi_cap_new_annual_comb!G:G,multi_cap_new_annual_comb!A:A,A2069,multi_cap_new_annual_comb!B:B,B2069,multi_cap_new_annual_comb!C:C,C2069,multi_cap_new_annual_comb!E:E,"average",multi_cap_new_annual_comb!G:G,"&gt;0")*SUMIFS(mi_calc!D:D,mi_calc!A:A,VLOOKUP(C2069,mapping!$B$2:$C$18,2,0),mi_calc!B:B,F2069,mi_calc!C:C,"average")/1000</f>
        <v>0</v>
      </c>
    </row>
    <row r="2070" spans="1:9">
      <c r="A2070">
        <v>2030</v>
      </c>
      <c r="B2070" t="s">
        <v>21</v>
      </c>
      <c r="C2070" t="s">
        <v>12</v>
      </c>
      <c r="D2070" t="str">
        <f>VLOOKUP(C2070,mapping!$B$2:$D$18,3,0)</f>
        <v>utility-scale solar pv</v>
      </c>
      <c r="E2070" t="s">
        <v>74</v>
      </c>
      <c r="F2070" t="s">
        <v>50</v>
      </c>
      <c r="G2070" t="s">
        <v>77</v>
      </c>
      <c r="H2070">
        <f>SUMIFS(multi_cap_new_annual_comb!F:F,multi_cap_new_annual_comb!A:A,A2070,multi_cap_new_annual_comb!B:B,B2070,multi_cap_new_annual_comb!C:C,C2070,multi_cap_new_annual_comb!E:E,"average",multi_cap_new_annual_comb!F:F,"&gt;0")*SUMIFS(mi_calc!D:D,mi_calc!A:A,VLOOKUP(C2070,mapping!$B$2:$C$18,2,0),mi_calc!B:B,F2070,mi_calc!C:C,"average")/1000</f>
        <v>93.814265880499718</v>
      </c>
      <c r="I2070">
        <f>SUMIFS(multi_cap_new_annual_comb!G:G,multi_cap_new_annual_comb!A:A,A2070,multi_cap_new_annual_comb!B:B,B2070,multi_cap_new_annual_comb!C:C,C2070,multi_cap_new_annual_comb!E:E,"average",multi_cap_new_annual_comb!G:G,"&gt;0")*SUMIFS(mi_calc!D:D,mi_calc!A:A,VLOOKUP(C2070,mapping!$B$2:$C$18,2,0),mi_calc!B:B,F2070,mi_calc!C:C,"average")/1000</f>
        <v>77.857717804581029</v>
      </c>
    </row>
    <row r="2071" spans="1:9">
      <c r="A2071">
        <v>2030</v>
      </c>
      <c r="B2071" t="s">
        <v>21</v>
      </c>
      <c r="C2071" t="s">
        <v>12</v>
      </c>
      <c r="D2071" t="str">
        <f>VLOOKUP(C2071,mapping!$B$2:$D$18,3,0)</f>
        <v>utility-scale solar pv</v>
      </c>
      <c r="E2071" t="s">
        <v>74</v>
      </c>
      <c r="F2071" t="s">
        <v>61</v>
      </c>
      <c r="G2071" t="s">
        <v>77</v>
      </c>
      <c r="H2071">
        <f>SUMIFS(multi_cap_new_annual_comb!F:F,multi_cap_new_annual_comb!A:A,A2071,multi_cap_new_annual_comb!B:B,B2071,multi_cap_new_annual_comb!C:C,C2071,multi_cap_new_annual_comb!E:E,"average",multi_cap_new_annual_comb!F:F,"&gt;0")*SUMIFS(mi_calc!D:D,mi_calc!A:A,VLOOKUP(C2071,mapping!$B$2:$C$18,2,0),mi_calc!B:B,F2071,mi_calc!C:C,"average")/1000</f>
        <v>0</v>
      </c>
      <c r="I2071">
        <f>SUMIFS(multi_cap_new_annual_comb!G:G,multi_cap_new_annual_comb!A:A,A2071,multi_cap_new_annual_comb!B:B,B2071,multi_cap_new_annual_comb!C:C,C2071,multi_cap_new_annual_comb!E:E,"average",multi_cap_new_annual_comb!G:G,"&gt;0")*SUMIFS(mi_calc!D:D,mi_calc!A:A,VLOOKUP(C2071,mapping!$B$2:$C$18,2,0),mi_calc!B:B,F2071,mi_calc!C:C,"average")/1000</f>
        <v>0</v>
      </c>
    </row>
    <row r="2072" spans="1:9">
      <c r="A2072">
        <v>2030</v>
      </c>
      <c r="B2072" t="s">
        <v>21</v>
      </c>
      <c r="C2072" t="s">
        <v>12</v>
      </c>
      <c r="D2072" t="str">
        <f>VLOOKUP(C2072,mapping!$B$2:$D$18,3,0)</f>
        <v>utility-scale solar pv</v>
      </c>
      <c r="E2072" t="s">
        <v>74</v>
      </c>
      <c r="F2072" t="s">
        <v>67</v>
      </c>
      <c r="G2072" t="s">
        <v>77</v>
      </c>
      <c r="H2072">
        <f>SUMIFS(multi_cap_new_annual_comb!F:F,multi_cap_new_annual_comb!A:A,A2072,multi_cap_new_annual_comb!B:B,B2072,multi_cap_new_annual_comb!C:C,C2072,multi_cap_new_annual_comb!E:E,"average",multi_cap_new_annual_comb!F:F,"&gt;0")*SUMIFS(mi_calc!D:D,mi_calc!A:A,VLOOKUP(C2072,mapping!$B$2:$C$18,2,0),mi_calc!B:B,F2072,mi_calc!C:C,"average")/1000</f>
        <v>0</v>
      </c>
      <c r="I2072">
        <f>SUMIFS(multi_cap_new_annual_comb!G:G,multi_cap_new_annual_comb!A:A,A2072,multi_cap_new_annual_comb!B:B,B2072,multi_cap_new_annual_comb!C:C,C2072,multi_cap_new_annual_comb!E:E,"average",multi_cap_new_annual_comb!G:G,"&gt;0")*SUMIFS(mi_calc!D:D,mi_calc!A:A,VLOOKUP(C2072,mapping!$B$2:$C$18,2,0),mi_calc!B:B,F2072,mi_calc!C:C,"average")/1000</f>
        <v>0</v>
      </c>
    </row>
    <row r="2073" spans="1:9">
      <c r="A2073">
        <v>2030</v>
      </c>
      <c r="B2073" t="s">
        <v>21</v>
      </c>
      <c r="C2073" t="s">
        <v>12</v>
      </c>
      <c r="D2073" t="str">
        <f>VLOOKUP(C2073,mapping!$B$2:$D$18,3,0)</f>
        <v>utility-scale solar pv</v>
      </c>
      <c r="E2073" t="s">
        <v>74</v>
      </c>
      <c r="F2073" t="s">
        <v>52</v>
      </c>
      <c r="G2073" t="s">
        <v>77</v>
      </c>
      <c r="H2073">
        <f>SUMIFS(multi_cap_new_annual_comb!F:F,multi_cap_new_annual_comb!A:A,A2073,multi_cap_new_annual_comb!B:B,B2073,multi_cap_new_annual_comb!C:C,C2073,multi_cap_new_annual_comb!E:E,"average",multi_cap_new_annual_comb!F:F,"&gt;0")*SUMIFS(mi_calc!D:D,mi_calc!A:A,VLOOKUP(C2073,mapping!$B$2:$C$18,2,0),mi_calc!B:B,F2073,mi_calc!C:C,"average")/1000</f>
        <v>2274.0183078628575</v>
      </c>
      <c r="I2073">
        <f>SUMIFS(multi_cap_new_annual_comb!G:G,multi_cap_new_annual_comb!A:A,A2073,multi_cap_new_annual_comb!B:B,B2073,multi_cap_new_annual_comb!C:C,C2073,multi_cap_new_annual_comb!E:E,"average",multi_cap_new_annual_comb!G:G,"&gt;0")*SUMIFS(mi_calc!D:D,mi_calc!A:A,VLOOKUP(C2073,mapping!$B$2:$C$18,2,0),mi_calc!B:B,F2073,mi_calc!C:C,"average")/1000</f>
        <v>1887.2383004261071</v>
      </c>
    </row>
    <row r="2074" spans="1:9">
      <c r="A2074">
        <v>2030</v>
      </c>
      <c r="B2074" t="s">
        <v>21</v>
      </c>
      <c r="C2074" t="s">
        <v>12</v>
      </c>
      <c r="D2074" t="str">
        <f>VLOOKUP(C2074,mapping!$B$2:$D$18,3,0)</f>
        <v>utility-scale solar pv</v>
      </c>
      <c r="E2074" t="s">
        <v>74</v>
      </c>
      <c r="F2074" t="s">
        <v>56</v>
      </c>
      <c r="G2074" t="s">
        <v>77</v>
      </c>
      <c r="H2074">
        <f>SUMIFS(multi_cap_new_annual_comb!F:F,multi_cap_new_annual_comb!A:A,A2074,multi_cap_new_annual_comb!B:B,B2074,multi_cap_new_annual_comb!C:C,C2074,multi_cap_new_annual_comb!E:E,"average",multi_cap_new_annual_comb!F:F,"&gt;0")*SUMIFS(mi_calc!D:D,mi_calc!A:A,VLOOKUP(C2074,mapping!$B$2:$C$18,2,0),mi_calc!B:B,F2074,mi_calc!C:C,"average")/1000</f>
        <v>2.7803193330090723</v>
      </c>
      <c r="I2074">
        <f>SUMIFS(multi_cap_new_annual_comb!G:G,multi_cap_new_annual_comb!A:A,A2074,multi_cap_new_annual_comb!B:B,B2074,multi_cap_new_annual_comb!C:C,C2074,multi_cap_new_annual_comb!E:E,"average",multi_cap_new_annual_comb!G:G,"&gt;0")*SUMIFS(mi_calc!D:D,mi_calc!A:A,VLOOKUP(C2074,mapping!$B$2:$C$18,2,0),mi_calc!B:B,F2074,mi_calc!C:C,"average")/1000</f>
        <v>2.307424313395781</v>
      </c>
    </row>
    <row r="2075" spans="1:9">
      <c r="A2075">
        <v>2030</v>
      </c>
      <c r="B2075" t="s">
        <v>21</v>
      </c>
      <c r="C2075" t="s">
        <v>12</v>
      </c>
      <c r="D2075" t="str">
        <f>VLOOKUP(C2075,mapping!$B$2:$D$18,3,0)</f>
        <v>utility-scale solar pv</v>
      </c>
      <c r="E2075" t="s">
        <v>74</v>
      </c>
      <c r="F2075" t="s">
        <v>59</v>
      </c>
      <c r="G2075" t="s">
        <v>77</v>
      </c>
      <c r="H2075">
        <f>SUMIFS(multi_cap_new_annual_comb!F:F,multi_cap_new_annual_comb!A:A,A2075,multi_cap_new_annual_comb!B:B,B2075,multi_cap_new_annual_comb!C:C,C2075,multi_cap_new_annual_comb!E:E,"average",multi_cap_new_annual_comb!F:F,"&gt;0")*SUMIFS(mi_calc!D:D,mi_calc!A:A,VLOOKUP(C2075,mapping!$B$2:$C$18,2,0),mi_calc!B:B,F2075,mi_calc!C:C,"average")/1000</f>
        <v>1.91993655135186</v>
      </c>
      <c r="I2075">
        <f>SUMIFS(multi_cap_new_annual_comb!G:G,multi_cap_new_annual_comb!A:A,A2075,multi_cap_new_annual_comb!B:B,B2075,multi_cap_new_annual_comb!C:C,C2075,multi_cap_new_annual_comb!E:E,"average",multi_cap_new_annual_comb!G:G,"&gt;0")*SUMIFS(mi_calc!D:D,mi_calc!A:A,VLOOKUP(C2075,mapping!$B$2:$C$18,2,0),mi_calc!B:B,F2075,mi_calc!C:C,"average")/1000</f>
        <v>1.5933811005701746</v>
      </c>
    </row>
    <row r="2076" spans="1:9">
      <c r="A2076">
        <v>2030</v>
      </c>
      <c r="B2076" t="s">
        <v>21</v>
      </c>
      <c r="C2076" t="s">
        <v>12</v>
      </c>
      <c r="D2076" t="str">
        <f>VLOOKUP(C2076,mapping!$B$2:$D$18,3,0)</f>
        <v>utility-scale solar pv</v>
      </c>
      <c r="E2076" t="s">
        <v>74</v>
      </c>
      <c r="F2076" t="s">
        <v>55</v>
      </c>
      <c r="G2076" t="s">
        <v>77</v>
      </c>
      <c r="H2076">
        <f>SUMIFS(multi_cap_new_annual_comb!F:F,multi_cap_new_annual_comb!A:A,A2076,multi_cap_new_annual_comb!B:B,B2076,multi_cap_new_annual_comb!C:C,C2076,multi_cap_new_annual_comb!E:E,"average",multi_cap_new_annual_comb!F:F,"&gt;0")*SUMIFS(mi_calc!D:D,mi_calc!A:A,VLOOKUP(C2076,mapping!$B$2:$C$18,2,0),mi_calc!B:B,F2076,mi_calc!C:C,"average")/1000</f>
        <v>0</v>
      </c>
      <c r="I2076">
        <f>SUMIFS(multi_cap_new_annual_comb!G:G,multi_cap_new_annual_comb!A:A,A2076,multi_cap_new_annual_comb!B:B,B2076,multi_cap_new_annual_comb!C:C,C2076,multi_cap_new_annual_comb!E:E,"average",multi_cap_new_annual_comb!G:G,"&gt;0")*SUMIFS(mi_calc!D:D,mi_calc!A:A,VLOOKUP(C2076,mapping!$B$2:$C$18,2,0),mi_calc!B:B,F2076,mi_calc!C:C,"average")/1000</f>
        <v>0</v>
      </c>
    </row>
    <row r="2077" spans="1:9">
      <c r="A2077">
        <v>2030</v>
      </c>
      <c r="B2077" t="s">
        <v>21</v>
      </c>
      <c r="C2077" t="s">
        <v>12</v>
      </c>
      <c r="D2077" t="str">
        <f>VLOOKUP(C2077,mapping!$B$2:$D$18,3,0)</f>
        <v>utility-scale solar pv</v>
      </c>
      <c r="E2077" t="s">
        <v>74</v>
      </c>
      <c r="F2077" t="s">
        <v>47</v>
      </c>
      <c r="G2077" t="s">
        <v>77</v>
      </c>
      <c r="H2077">
        <f>SUMIFS(multi_cap_new_annual_comb!F:F,multi_cap_new_annual_comb!A:A,A2077,multi_cap_new_annual_comb!B:B,B2077,multi_cap_new_annual_comb!C:C,C2077,multi_cap_new_annual_comb!E:E,"average",multi_cap_new_annual_comb!F:F,"&gt;0")*SUMIFS(mi_calc!D:D,mi_calc!A:A,VLOOKUP(C2077,mapping!$B$2:$C$18,2,0),mi_calc!B:B,F2077,mi_calc!C:C,"average")/1000</f>
        <v>0</v>
      </c>
      <c r="I2077">
        <f>SUMIFS(multi_cap_new_annual_comb!G:G,multi_cap_new_annual_comb!A:A,A2077,multi_cap_new_annual_comb!B:B,B2077,multi_cap_new_annual_comb!C:C,C2077,multi_cap_new_annual_comb!E:E,"average",multi_cap_new_annual_comb!G:G,"&gt;0")*SUMIFS(mi_calc!D:D,mi_calc!A:A,VLOOKUP(C2077,mapping!$B$2:$C$18,2,0),mi_calc!B:B,F2077,mi_calc!C:C,"average")/1000</f>
        <v>0</v>
      </c>
    </row>
    <row r="2078" spans="1:9">
      <c r="A2078">
        <v>2030</v>
      </c>
      <c r="B2078" t="s">
        <v>21</v>
      </c>
      <c r="C2078" t="s">
        <v>12</v>
      </c>
      <c r="D2078" t="str">
        <f>VLOOKUP(C2078,mapping!$B$2:$D$18,3,0)</f>
        <v>utility-scale solar pv</v>
      </c>
      <c r="E2078" t="s">
        <v>74</v>
      </c>
      <c r="F2078" t="s">
        <v>60</v>
      </c>
      <c r="G2078" t="s">
        <v>77</v>
      </c>
      <c r="H2078">
        <f>SUMIFS(multi_cap_new_annual_comb!F:F,multi_cap_new_annual_comb!A:A,A2078,multi_cap_new_annual_comb!B:B,B2078,multi_cap_new_annual_comb!C:C,C2078,multi_cap_new_annual_comb!E:E,"average",multi_cap_new_annual_comb!F:F,"&gt;0")*SUMIFS(mi_calc!D:D,mi_calc!A:A,VLOOKUP(C2078,mapping!$B$2:$C$18,2,0),mi_calc!B:B,F2078,mi_calc!C:C,"average")/1000</f>
        <v>0</v>
      </c>
      <c r="I2078">
        <f>SUMIFS(multi_cap_new_annual_comb!G:G,multi_cap_new_annual_comb!A:A,A2078,multi_cap_new_annual_comb!B:B,B2078,multi_cap_new_annual_comb!C:C,C2078,multi_cap_new_annual_comb!E:E,"average",multi_cap_new_annual_comb!G:G,"&gt;0")*SUMIFS(mi_calc!D:D,mi_calc!A:A,VLOOKUP(C2078,mapping!$B$2:$C$18,2,0),mi_calc!B:B,F2078,mi_calc!C:C,"average")/1000</f>
        <v>0</v>
      </c>
    </row>
    <row r="2079" spans="1:9">
      <c r="A2079">
        <v>2030</v>
      </c>
      <c r="B2079" t="s">
        <v>21</v>
      </c>
      <c r="C2079" t="s">
        <v>12</v>
      </c>
      <c r="D2079" t="str">
        <f>VLOOKUP(C2079,mapping!$B$2:$D$18,3,0)</f>
        <v>utility-scale solar pv</v>
      </c>
      <c r="E2079" t="s">
        <v>74</v>
      </c>
      <c r="F2079" t="s">
        <v>48</v>
      </c>
      <c r="G2079" t="s">
        <v>77</v>
      </c>
      <c r="H2079">
        <f>SUMIFS(multi_cap_new_annual_comb!F:F,multi_cap_new_annual_comb!A:A,A2079,multi_cap_new_annual_comb!B:B,B2079,multi_cap_new_annual_comb!C:C,C2079,multi_cap_new_annual_comb!E:E,"average",multi_cap_new_annual_comb!F:F,"&gt;0")*SUMIFS(mi_calc!D:D,mi_calc!A:A,VLOOKUP(C2079,mapping!$B$2:$C$18,2,0),mi_calc!B:B,F2079,mi_calc!C:C,"average")/1000</f>
        <v>4.091079754282468E-2</v>
      </c>
      <c r="I2079">
        <f>SUMIFS(multi_cap_new_annual_comb!G:G,multi_cap_new_annual_comb!A:A,A2079,multi_cap_new_annual_comb!B:B,B2079,multi_cap_new_annual_comb!C:C,C2079,multi_cap_new_annual_comb!E:E,"average",multi_cap_new_annual_comb!G:G,"&gt;0")*SUMIFS(mi_calc!D:D,mi_calc!A:A,VLOOKUP(C2079,mapping!$B$2:$C$18,2,0),mi_calc!B:B,F2079,mi_calc!C:C,"average")/1000</f>
        <v>3.3952419713084096E-2</v>
      </c>
    </row>
    <row r="2080" spans="1:9">
      <c r="A2080">
        <v>2030</v>
      </c>
      <c r="B2080" t="s">
        <v>21</v>
      </c>
      <c r="C2080" t="s">
        <v>12</v>
      </c>
      <c r="D2080" t="str">
        <f>VLOOKUP(C2080,mapping!$B$2:$D$18,3,0)</f>
        <v>utility-scale solar pv</v>
      </c>
      <c r="E2080" t="s">
        <v>74</v>
      </c>
      <c r="F2080" t="s">
        <v>62</v>
      </c>
      <c r="G2080" t="s">
        <v>77</v>
      </c>
      <c r="H2080">
        <f>SUMIFS(multi_cap_new_annual_comb!F:F,multi_cap_new_annual_comb!A:A,A2080,multi_cap_new_annual_comb!B:B,B2080,multi_cap_new_annual_comb!C:C,C2080,multi_cap_new_annual_comb!E:E,"average",multi_cap_new_annual_comb!F:F,"&gt;0")*SUMIFS(mi_calc!D:D,mi_calc!A:A,VLOOKUP(C2080,mapping!$B$2:$C$18,2,0),mi_calc!B:B,F2080,mi_calc!C:C,"average")/1000</f>
        <v>0</v>
      </c>
      <c r="I2080">
        <f>SUMIFS(multi_cap_new_annual_comb!G:G,multi_cap_new_annual_comb!A:A,A2080,multi_cap_new_annual_comb!B:B,B2080,multi_cap_new_annual_comb!C:C,C2080,multi_cap_new_annual_comb!E:E,"average",multi_cap_new_annual_comb!G:G,"&gt;0")*SUMIFS(mi_calc!D:D,mi_calc!A:A,VLOOKUP(C2080,mapping!$B$2:$C$18,2,0),mi_calc!B:B,F2080,mi_calc!C:C,"average")/1000</f>
        <v>0</v>
      </c>
    </row>
    <row r="2081" spans="1:9">
      <c r="A2081">
        <v>2030</v>
      </c>
      <c r="B2081" t="s">
        <v>21</v>
      </c>
      <c r="C2081" t="s">
        <v>12</v>
      </c>
      <c r="D2081" t="str">
        <f>VLOOKUP(C2081,mapping!$B$2:$D$18,3,0)</f>
        <v>utility-scale solar pv</v>
      </c>
      <c r="E2081" t="s">
        <v>74</v>
      </c>
      <c r="F2081" t="s">
        <v>63</v>
      </c>
      <c r="G2081" t="s">
        <v>77</v>
      </c>
      <c r="H2081">
        <f>SUMIFS(multi_cap_new_annual_comb!F:F,multi_cap_new_annual_comb!A:A,A2081,multi_cap_new_annual_comb!B:B,B2081,multi_cap_new_annual_comb!C:C,C2081,multi_cap_new_annual_comb!E:E,"average",multi_cap_new_annual_comb!F:F,"&gt;0")*SUMIFS(mi_calc!D:D,mi_calc!A:A,VLOOKUP(C2081,mapping!$B$2:$C$18,2,0),mi_calc!B:B,F2081,mi_calc!C:C,"average")/1000</f>
        <v>0</v>
      </c>
      <c r="I2081">
        <f>SUMIFS(multi_cap_new_annual_comb!G:G,multi_cap_new_annual_comb!A:A,A2081,multi_cap_new_annual_comb!B:B,B2081,multi_cap_new_annual_comb!C:C,C2081,multi_cap_new_annual_comb!E:E,"average",multi_cap_new_annual_comb!G:G,"&gt;0")*SUMIFS(mi_calc!D:D,mi_calc!A:A,VLOOKUP(C2081,mapping!$B$2:$C$18,2,0),mi_calc!B:B,F2081,mi_calc!C:C,"average")/1000</f>
        <v>0</v>
      </c>
    </row>
    <row r="2082" spans="1:9">
      <c r="A2082">
        <v>2030</v>
      </c>
      <c r="B2082" t="s">
        <v>21</v>
      </c>
      <c r="C2082" t="s">
        <v>12</v>
      </c>
      <c r="D2082" t="str">
        <f>VLOOKUP(C2082,mapping!$B$2:$D$18,3,0)</f>
        <v>utility-scale solar pv</v>
      </c>
      <c r="E2082" t="s">
        <v>74</v>
      </c>
      <c r="F2082" t="s">
        <v>45</v>
      </c>
      <c r="G2082" t="s">
        <v>77</v>
      </c>
      <c r="H2082">
        <f>SUMIFS(multi_cap_new_annual_comb!F:F,multi_cap_new_annual_comb!A:A,A2082,multi_cap_new_annual_comb!B:B,B2082,multi_cap_new_annual_comb!C:C,C2082,multi_cap_new_annual_comb!E:E,"average",multi_cap_new_annual_comb!F:F,"&gt;0")*SUMIFS(mi_calc!D:D,mi_calc!A:A,VLOOKUP(C2082,mapping!$B$2:$C$18,2,0),mi_calc!B:B,F2082,mi_calc!C:C,"average")/1000</f>
        <v>166.28205623502595</v>
      </c>
      <c r="I2082">
        <f>SUMIFS(multi_cap_new_annual_comb!G:G,multi_cap_new_annual_comb!A:A,A2082,multi_cap_new_annual_comb!B:B,B2082,multi_cap_new_annual_comb!C:C,C2082,multi_cap_new_annual_comb!E:E,"average",multi_cap_new_annual_comb!G:G,"&gt;0")*SUMIFS(mi_calc!D:D,mi_calc!A:A,VLOOKUP(C2082,mapping!$B$2:$C$18,2,0),mi_calc!B:B,F2082,mi_calc!C:C,"average")/1000</f>
        <v>137.99970919991136</v>
      </c>
    </row>
    <row r="2083" spans="1:9">
      <c r="A2083">
        <v>2030</v>
      </c>
      <c r="B2083" t="s">
        <v>21</v>
      </c>
      <c r="C2083" t="s">
        <v>12</v>
      </c>
      <c r="D2083" t="str">
        <f>VLOOKUP(C2083,mapping!$B$2:$D$18,3,0)</f>
        <v>utility-scale solar pv</v>
      </c>
      <c r="E2083" t="s">
        <v>74</v>
      </c>
      <c r="F2083" t="s">
        <v>58</v>
      </c>
      <c r="G2083" t="s">
        <v>77</v>
      </c>
      <c r="H2083">
        <f>SUMIFS(multi_cap_new_annual_comb!F:F,multi_cap_new_annual_comb!A:A,A2083,multi_cap_new_annual_comb!B:B,B2083,multi_cap_new_annual_comb!C:C,C2083,multi_cap_new_annual_comb!E:E,"average",multi_cap_new_annual_comb!F:F,"&gt;0")*SUMIFS(mi_calc!D:D,mi_calc!A:A,VLOOKUP(C2083,mapping!$B$2:$C$18,2,0),mi_calc!B:B,F2083,mi_calc!C:C,"average")/1000</f>
        <v>1.2069148811216552</v>
      </c>
      <c r="I2083">
        <f>SUMIFS(multi_cap_new_annual_comb!G:G,multi_cap_new_annual_comb!A:A,A2083,multi_cap_new_annual_comb!B:B,B2083,multi_cap_new_annual_comb!C:C,C2083,multi_cap_new_annual_comb!E:E,"average",multi_cap_new_annual_comb!G:G,"&gt;0")*SUMIFS(mi_calc!D:D,mi_calc!A:A,VLOOKUP(C2083,mapping!$B$2:$C$18,2,0),mi_calc!B:B,F2083,mi_calc!C:C,"average")/1000</f>
        <v>1.0016348510173809</v>
      </c>
    </row>
    <row r="2084" spans="1:9">
      <c r="A2084">
        <v>2030</v>
      </c>
      <c r="B2084" t="s">
        <v>21</v>
      </c>
      <c r="C2084" t="s">
        <v>12</v>
      </c>
      <c r="D2084" t="str">
        <f>VLOOKUP(C2084,mapping!$B$2:$D$18,3,0)</f>
        <v>utility-scale solar pv</v>
      </c>
      <c r="E2084" t="s">
        <v>74</v>
      </c>
      <c r="F2084" t="s">
        <v>53</v>
      </c>
      <c r="G2084" t="s">
        <v>77</v>
      </c>
      <c r="H2084">
        <f>SUMIFS(multi_cap_new_annual_comb!F:F,multi_cap_new_annual_comb!A:A,A2084,multi_cap_new_annual_comb!B:B,B2084,multi_cap_new_annual_comb!C:C,C2084,multi_cap_new_annual_comb!E:E,"average",multi_cap_new_annual_comb!F:F,"&gt;0")*SUMIFS(mi_calc!D:D,mi_calc!A:A,VLOOKUP(C2084,mapping!$B$2:$C$18,2,0),mi_calc!B:B,F2084,mi_calc!C:C,"average")/1000</f>
        <v>2007.8588794044219</v>
      </c>
      <c r="I2084">
        <f>SUMIFS(multi_cap_new_annual_comb!G:G,multi_cap_new_annual_comb!A:A,A2084,multi_cap_new_annual_comb!B:B,B2084,multi_cap_new_annual_comb!C:C,C2084,multi_cap_new_annual_comb!E:E,"average",multi_cap_new_annual_comb!G:G,"&gt;0")*SUMIFS(mi_calc!D:D,mi_calc!A:A,VLOOKUP(C2084,mapping!$B$2:$C$18,2,0),mi_calc!B:B,F2084,mi_calc!C:C,"average")/1000</f>
        <v>1666.3490201289956</v>
      </c>
    </row>
    <row r="2085" spans="1:9">
      <c r="A2085">
        <v>2030</v>
      </c>
      <c r="B2085" t="s">
        <v>21</v>
      </c>
      <c r="C2085" t="s">
        <v>12</v>
      </c>
      <c r="D2085" t="str">
        <f>VLOOKUP(C2085,mapping!$B$2:$D$18,3,0)</f>
        <v>utility-scale solar pv</v>
      </c>
      <c r="E2085" t="s">
        <v>74</v>
      </c>
      <c r="F2085" t="s">
        <v>64</v>
      </c>
      <c r="G2085" t="s">
        <v>77</v>
      </c>
      <c r="H2085">
        <f>SUMIFS(multi_cap_new_annual_comb!F:F,multi_cap_new_annual_comb!A:A,A2085,multi_cap_new_annual_comb!B:B,B2085,multi_cap_new_annual_comb!C:C,C2085,multi_cap_new_annual_comb!E:E,"average",multi_cap_new_annual_comb!F:F,"&gt;0")*SUMIFS(mi_calc!D:D,mi_calc!A:A,VLOOKUP(C2085,mapping!$B$2:$C$18,2,0),mi_calc!B:B,F2085,mi_calc!C:C,"average")/1000</f>
        <v>0</v>
      </c>
      <c r="I2085">
        <f>SUMIFS(multi_cap_new_annual_comb!G:G,multi_cap_new_annual_comb!A:A,A2085,multi_cap_new_annual_comb!B:B,B2085,multi_cap_new_annual_comb!C:C,C2085,multi_cap_new_annual_comb!E:E,"average",multi_cap_new_annual_comb!G:G,"&gt;0")*SUMIFS(mi_calc!D:D,mi_calc!A:A,VLOOKUP(C2085,mapping!$B$2:$C$18,2,0),mi_calc!B:B,F2085,mi_calc!C:C,"average")/1000</f>
        <v>0</v>
      </c>
    </row>
    <row r="2086" spans="1:9">
      <c r="A2086">
        <v>2030</v>
      </c>
      <c r="B2086" t="s">
        <v>21</v>
      </c>
      <c r="C2086" t="s">
        <v>12</v>
      </c>
      <c r="D2086" t="str">
        <f>VLOOKUP(C2086,mapping!$B$2:$D$18,3,0)</f>
        <v>utility-scale solar pv</v>
      </c>
      <c r="E2086" t="s">
        <v>74</v>
      </c>
      <c r="F2086" t="s">
        <v>49</v>
      </c>
      <c r="G2086" t="s">
        <v>77</v>
      </c>
      <c r="H2086">
        <f>SUMIFS(multi_cap_new_annual_comb!F:F,multi_cap_new_annual_comb!A:A,A2086,multi_cap_new_annual_comb!B:B,B2086,multi_cap_new_annual_comb!C:C,C2086,multi_cap_new_annual_comb!E:E,"average",multi_cap_new_annual_comb!F:F,"&gt;0")*SUMIFS(mi_calc!D:D,mi_calc!A:A,VLOOKUP(C2086,mapping!$B$2:$C$18,2,0),mi_calc!B:B,F2086,mi_calc!C:C,"average")/1000</f>
        <v>20.706605422991089</v>
      </c>
      <c r="I2086">
        <f>SUMIFS(multi_cap_new_annual_comb!G:G,multi_cap_new_annual_comb!A:A,A2086,multi_cap_new_annual_comb!B:B,B2086,multi_cap_new_annual_comb!C:C,C2086,multi_cap_new_annual_comb!E:E,"average",multi_cap_new_annual_comb!G:G,"&gt;0")*SUMIFS(mi_calc!D:D,mi_calc!A:A,VLOOKUP(C2086,mapping!$B$2:$C$18,2,0),mi_calc!B:B,F2086,mi_calc!C:C,"average")/1000</f>
        <v>17.184689626710107</v>
      </c>
    </row>
    <row r="2087" spans="1:9">
      <c r="A2087">
        <v>2030</v>
      </c>
      <c r="B2087" t="s">
        <v>21</v>
      </c>
      <c r="C2087" t="s">
        <v>12</v>
      </c>
      <c r="D2087" t="str">
        <f>VLOOKUP(C2087,mapping!$B$2:$D$18,3,0)</f>
        <v>utility-scale solar pv</v>
      </c>
      <c r="E2087" t="s">
        <v>74</v>
      </c>
      <c r="F2087" t="s">
        <v>65</v>
      </c>
      <c r="G2087" t="s">
        <v>77</v>
      </c>
      <c r="H2087">
        <f>SUMIFS(multi_cap_new_annual_comb!F:F,multi_cap_new_annual_comb!A:A,A2087,multi_cap_new_annual_comb!B:B,B2087,multi_cap_new_annual_comb!C:C,C2087,multi_cap_new_annual_comb!E:E,"average",multi_cap_new_annual_comb!F:F,"&gt;0")*SUMIFS(mi_calc!D:D,mi_calc!A:A,VLOOKUP(C2087,mapping!$B$2:$C$18,2,0),mi_calc!B:B,F2087,mi_calc!C:C,"average")/1000</f>
        <v>0</v>
      </c>
      <c r="I2087">
        <f>SUMIFS(multi_cap_new_annual_comb!G:G,multi_cap_new_annual_comb!A:A,A2087,multi_cap_new_annual_comb!B:B,B2087,multi_cap_new_annual_comb!C:C,C2087,multi_cap_new_annual_comb!E:E,"average",multi_cap_new_annual_comb!G:G,"&gt;0")*SUMIFS(mi_calc!D:D,mi_calc!A:A,VLOOKUP(C2087,mapping!$B$2:$C$18,2,0),mi_calc!B:B,F2087,mi_calc!C:C,"average")/1000</f>
        <v>0</v>
      </c>
    </row>
    <row r="2088" spans="1:9">
      <c r="A2088">
        <v>2030</v>
      </c>
      <c r="B2088" t="s">
        <v>21</v>
      </c>
      <c r="C2088" t="s">
        <v>12</v>
      </c>
      <c r="D2088" t="str">
        <f>VLOOKUP(C2088,mapping!$B$2:$D$18,3,0)</f>
        <v>utility-scale solar pv</v>
      </c>
      <c r="E2088" t="s">
        <v>74</v>
      </c>
      <c r="F2088" t="s">
        <v>68</v>
      </c>
      <c r="G2088" t="s">
        <v>77</v>
      </c>
      <c r="H2088">
        <f>SUMIFS(multi_cap_new_annual_comb!F:F,multi_cap_new_annual_comb!A:A,A2088,multi_cap_new_annual_comb!B:B,B2088,multi_cap_new_annual_comb!C:C,C2088,multi_cap_new_annual_comb!E:E,"average",multi_cap_new_annual_comb!F:F,"&gt;0")*SUMIFS(mi_calc!D:D,mi_calc!A:A,VLOOKUP(C2088,mapping!$B$2:$C$18,2,0),mi_calc!B:B,F2088,mi_calc!C:C,"average")/1000</f>
        <v>0</v>
      </c>
      <c r="I2088">
        <f>SUMIFS(multi_cap_new_annual_comb!G:G,multi_cap_new_annual_comb!A:A,A2088,multi_cap_new_annual_comb!B:B,B2088,multi_cap_new_annual_comb!C:C,C2088,multi_cap_new_annual_comb!E:E,"average",multi_cap_new_annual_comb!G:G,"&gt;0")*SUMIFS(mi_calc!D:D,mi_calc!A:A,VLOOKUP(C2088,mapping!$B$2:$C$18,2,0),mi_calc!B:B,F2088,mi_calc!C:C,"average")/1000</f>
        <v>0</v>
      </c>
    </row>
    <row r="2089" spans="1:9">
      <c r="A2089">
        <v>2030</v>
      </c>
      <c r="B2089" t="s">
        <v>21</v>
      </c>
      <c r="C2089" t="s">
        <v>12</v>
      </c>
      <c r="D2089" t="str">
        <f>VLOOKUP(C2089,mapping!$B$2:$D$18,3,0)</f>
        <v>utility-scale solar pv</v>
      </c>
      <c r="E2089" t="s">
        <v>74</v>
      </c>
      <c r="F2089" t="s">
        <v>57</v>
      </c>
      <c r="G2089" t="s">
        <v>77</v>
      </c>
      <c r="H2089">
        <f>SUMIFS(multi_cap_new_annual_comb!F:F,multi_cap_new_annual_comb!A:A,A2089,multi_cap_new_annual_comb!B:B,B2089,multi_cap_new_annual_comb!C:C,C2089,multi_cap_new_annual_comb!E:E,"average",multi_cap_new_annual_comb!F:F,"&gt;0")*SUMIFS(mi_calc!D:D,mi_calc!A:A,VLOOKUP(C2089,mapping!$B$2:$C$18,2,0),mi_calc!B:B,F2089,mi_calc!C:C,"average")/1000</f>
        <v>0</v>
      </c>
      <c r="I2089">
        <f>SUMIFS(multi_cap_new_annual_comb!G:G,multi_cap_new_annual_comb!A:A,A2089,multi_cap_new_annual_comb!B:B,B2089,multi_cap_new_annual_comb!C:C,C2089,multi_cap_new_annual_comb!E:E,"average",multi_cap_new_annual_comb!G:G,"&gt;0")*SUMIFS(mi_calc!D:D,mi_calc!A:A,VLOOKUP(C2089,mapping!$B$2:$C$18,2,0),mi_calc!B:B,F2089,mi_calc!C:C,"average")/1000</f>
        <v>0</v>
      </c>
    </row>
    <row r="2090" spans="1:9">
      <c r="A2090">
        <v>2030</v>
      </c>
      <c r="B2090" t="s">
        <v>33</v>
      </c>
      <c r="C2090" t="s">
        <v>12</v>
      </c>
      <c r="D2090" t="str">
        <f>VLOOKUP(C2090,mapping!$B$2:$D$18,3,0)</f>
        <v>utility-scale solar pv</v>
      </c>
      <c r="E2090" t="s">
        <v>74</v>
      </c>
      <c r="F2090" t="s">
        <v>51</v>
      </c>
      <c r="G2090" t="s">
        <v>77</v>
      </c>
      <c r="H2090">
        <f>SUMIFS(multi_cap_new_annual_comb!F:F,multi_cap_new_annual_comb!A:A,A2090,multi_cap_new_annual_comb!B:B,B2090,multi_cap_new_annual_comb!C:C,C2090,multi_cap_new_annual_comb!E:E,"average",multi_cap_new_annual_comb!F:F,"&gt;0")*SUMIFS(mi_calc!D:D,mi_calc!A:A,VLOOKUP(C2090,mapping!$B$2:$C$18,2,0),mi_calc!B:B,F2090,mi_calc!C:C,"average")/1000</f>
        <v>343.47666864993323</v>
      </c>
      <c r="I2090">
        <f>SUMIFS(multi_cap_new_annual_comb!G:G,multi_cap_new_annual_comb!A:A,A2090,multi_cap_new_annual_comb!B:B,B2090,multi_cap_new_annual_comb!C:C,C2090,multi_cap_new_annual_comb!E:E,"average",multi_cap_new_annual_comb!G:G,"&gt;0")*SUMIFS(mi_calc!D:D,mi_calc!A:A,VLOOKUP(C2090,mapping!$B$2:$C$18,2,0),mi_calc!B:B,F2090,mi_calc!C:C,"average")/1000</f>
        <v>257.45825904868087</v>
      </c>
    </row>
    <row r="2091" spans="1:9">
      <c r="A2091">
        <v>2030</v>
      </c>
      <c r="B2091" t="s">
        <v>33</v>
      </c>
      <c r="C2091" t="s">
        <v>12</v>
      </c>
      <c r="D2091" t="str">
        <f>VLOOKUP(C2091,mapping!$B$2:$D$18,3,0)</f>
        <v>utility-scale solar pv</v>
      </c>
      <c r="E2091" t="s">
        <v>74</v>
      </c>
      <c r="F2091" t="s">
        <v>66</v>
      </c>
      <c r="G2091" t="s">
        <v>77</v>
      </c>
      <c r="H2091">
        <f>SUMIFS(multi_cap_new_annual_comb!F:F,multi_cap_new_annual_comb!A:A,A2091,multi_cap_new_annual_comb!B:B,B2091,multi_cap_new_annual_comb!C:C,C2091,multi_cap_new_annual_comb!E:E,"average",multi_cap_new_annual_comb!F:F,"&gt;0")*SUMIFS(mi_calc!D:D,mi_calc!A:A,VLOOKUP(C2091,mapping!$B$2:$C$18,2,0),mi_calc!B:B,F2091,mi_calc!C:C,"average")/1000</f>
        <v>0</v>
      </c>
      <c r="I2091">
        <f>SUMIFS(multi_cap_new_annual_comb!G:G,multi_cap_new_annual_comb!A:A,A2091,multi_cap_new_annual_comb!B:B,B2091,multi_cap_new_annual_comb!C:C,C2091,multi_cap_new_annual_comb!E:E,"average",multi_cap_new_annual_comb!G:G,"&gt;0")*SUMIFS(mi_calc!D:D,mi_calc!A:A,VLOOKUP(C2091,mapping!$B$2:$C$18,2,0),mi_calc!B:B,F2091,mi_calc!C:C,"average")/1000</f>
        <v>0</v>
      </c>
    </row>
    <row r="2092" spans="1:9">
      <c r="A2092">
        <v>2030</v>
      </c>
      <c r="B2092" t="s">
        <v>33</v>
      </c>
      <c r="C2092" t="s">
        <v>12</v>
      </c>
      <c r="D2092" t="str">
        <f>VLOOKUP(C2092,mapping!$B$2:$D$18,3,0)</f>
        <v>utility-scale solar pv</v>
      </c>
      <c r="E2092" t="s">
        <v>74</v>
      </c>
      <c r="F2092" t="s">
        <v>54</v>
      </c>
      <c r="G2092" t="s">
        <v>77</v>
      </c>
      <c r="H2092">
        <f>SUMIFS(multi_cap_new_annual_comb!F:F,multi_cap_new_annual_comb!A:A,A2092,multi_cap_new_annual_comb!B:B,B2092,multi_cap_new_annual_comb!C:C,C2092,multi_cap_new_annual_comb!E:E,"average",multi_cap_new_annual_comb!F:F,"&gt;0")*SUMIFS(mi_calc!D:D,mi_calc!A:A,VLOOKUP(C2092,mapping!$B$2:$C$18,2,0),mi_calc!B:B,F2092,mi_calc!C:C,"average")/1000</f>
        <v>121.04993439032063</v>
      </c>
      <c r="I2092">
        <f>SUMIFS(multi_cap_new_annual_comb!G:G,multi_cap_new_annual_comb!A:A,A2092,multi_cap_new_annual_comb!B:B,B2092,multi_cap_new_annual_comb!C:C,C2092,multi_cap_new_annual_comb!E:E,"average",multi_cap_new_annual_comb!G:G,"&gt;0")*SUMIFS(mi_calc!D:D,mi_calc!A:A,VLOOKUP(C2092,mapping!$B$2:$C$18,2,0),mi_calc!B:B,F2092,mi_calc!C:C,"average")/1000</f>
        <v>90.734853952634111</v>
      </c>
    </row>
    <row r="2093" spans="1:9">
      <c r="A2093">
        <v>2030</v>
      </c>
      <c r="B2093" t="s">
        <v>33</v>
      </c>
      <c r="C2093" t="s">
        <v>12</v>
      </c>
      <c r="D2093" t="str">
        <f>VLOOKUP(C2093,mapping!$B$2:$D$18,3,0)</f>
        <v>utility-scale solar pv</v>
      </c>
      <c r="E2093" t="s">
        <v>74</v>
      </c>
      <c r="F2093" t="s">
        <v>46</v>
      </c>
      <c r="G2093" t="s">
        <v>77</v>
      </c>
      <c r="H2093">
        <f>SUMIFS(multi_cap_new_annual_comb!F:F,multi_cap_new_annual_comb!A:A,A2093,multi_cap_new_annual_comb!B:B,B2093,multi_cap_new_annual_comb!C:C,C2093,multi_cap_new_annual_comb!E:E,"average",multi_cap_new_annual_comb!F:F,"&gt;0")*SUMIFS(mi_calc!D:D,mi_calc!A:A,VLOOKUP(C2093,mapping!$B$2:$C$18,2,0),mi_calc!B:B,F2093,mi_calc!C:C,"average")/1000</f>
        <v>0</v>
      </c>
      <c r="I2093">
        <f>SUMIFS(multi_cap_new_annual_comb!G:G,multi_cap_new_annual_comb!A:A,A2093,multi_cap_new_annual_comb!B:B,B2093,multi_cap_new_annual_comb!C:C,C2093,multi_cap_new_annual_comb!E:E,"average",multi_cap_new_annual_comb!G:G,"&gt;0")*SUMIFS(mi_calc!D:D,mi_calc!A:A,VLOOKUP(C2093,mapping!$B$2:$C$18,2,0),mi_calc!B:B,F2093,mi_calc!C:C,"average")/1000</f>
        <v>0</v>
      </c>
    </row>
    <row r="2094" spans="1:9">
      <c r="A2094">
        <v>2030</v>
      </c>
      <c r="B2094" t="s">
        <v>33</v>
      </c>
      <c r="C2094" t="s">
        <v>12</v>
      </c>
      <c r="D2094" t="str">
        <f>VLOOKUP(C2094,mapping!$B$2:$D$18,3,0)</f>
        <v>utility-scale solar pv</v>
      </c>
      <c r="E2094" t="s">
        <v>74</v>
      </c>
      <c r="F2094" t="s">
        <v>50</v>
      </c>
      <c r="G2094" t="s">
        <v>77</v>
      </c>
      <c r="H2094">
        <f>SUMIFS(multi_cap_new_annual_comb!F:F,multi_cap_new_annual_comb!A:A,A2094,multi_cap_new_annual_comb!B:B,B2094,multi_cap_new_annual_comb!C:C,C2094,multi_cap_new_annual_comb!E:E,"average",multi_cap_new_annual_comb!F:F,"&gt;0")*SUMIFS(mi_calc!D:D,mi_calc!A:A,VLOOKUP(C2094,mapping!$B$2:$C$18,2,0),mi_calc!B:B,F2094,mi_calc!C:C,"average")/1000</f>
        <v>41.06939554523305</v>
      </c>
      <c r="I2094">
        <f>SUMIFS(multi_cap_new_annual_comb!G:G,multi_cap_new_annual_comb!A:A,A2094,multi_cap_new_annual_comb!B:B,B2094,multi_cap_new_annual_comb!C:C,C2094,multi_cap_new_annual_comb!E:E,"average",multi_cap_new_annual_comb!G:G,"&gt;0")*SUMIFS(mi_calc!D:D,mi_calc!A:A,VLOOKUP(C2094,mapping!$B$2:$C$18,2,0),mi_calc!B:B,F2094,mi_calc!C:C,"average")/1000</f>
        <v>30.784201788197361</v>
      </c>
    </row>
    <row r="2095" spans="1:9">
      <c r="A2095">
        <v>2030</v>
      </c>
      <c r="B2095" t="s">
        <v>33</v>
      </c>
      <c r="C2095" t="s">
        <v>12</v>
      </c>
      <c r="D2095" t="str">
        <f>VLOOKUP(C2095,mapping!$B$2:$D$18,3,0)</f>
        <v>utility-scale solar pv</v>
      </c>
      <c r="E2095" t="s">
        <v>74</v>
      </c>
      <c r="F2095" t="s">
        <v>61</v>
      </c>
      <c r="G2095" t="s">
        <v>77</v>
      </c>
      <c r="H2095">
        <f>SUMIFS(multi_cap_new_annual_comb!F:F,multi_cap_new_annual_comb!A:A,A2095,multi_cap_new_annual_comb!B:B,B2095,multi_cap_new_annual_comb!C:C,C2095,multi_cap_new_annual_comb!E:E,"average",multi_cap_new_annual_comb!F:F,"&gt;0")*SUMIFS(mi_calc!D:D,mi_calc!A:A,VLOOKUP(C2095,mapping!$B$2:$C$18,2,0),mi_calc!B:B,F2095,mi_calc!C:C,"average")/1000</f>
        <v>0</v>
      </c>
      <c r="I2095">
        <f>SUMIFS(multi_cap_new_annual_comb!G:G,multi_cap_new_annual_comb!A:A,A2095,multi_cap_new_annual_comb!B:B,B2095,multi_cap_new_annual_comb!C:C,C2095,multi_cap_new_annual_comb!E:E,"average",multi_cap_new_annual_comb!G:G,"&gt;0")*SUMIFS(mi_calc!D:D,mi_calc!A:A,VLOOKUP(C2095,mapping!$B$2:$C$18,2,0),mi_calc!B:B,F2095,mi_calc!C:C,"average")/1000</f>
        <v>0</v>
      </c>
    </row>
    <row r="2096" spans="1:9">
      <c r="A2096">
        <v>2030</v>
      </c>
      <c r="B2096" t="s">
        <v>33</v>
      </c>
      <c r="C2096" t="s">
        <v>12</v>
      </c>
      <c r="D2096" t="str">
        <f>VLOOKUP(C2096,mapping!$B$2:$D$18,3,0)</f>
        <v>utility-scale solar pv</v>
      </c>
      <c r="E2096" t="s">
        <v>74</v>
      </c>
      <c r="F2096" t="s">
        <v>67</v>
      </c>
      <c r="G2096" t="s">
        <v>77</v>
      </c>
      <c r="H2096">
        <f>SUMIFS(multi_cap_new_annual_comb!F:F,multi_cap_new_annual_comb!A:A,A2096,multi_cap_new_annual_comb!B:B,B2096,multi_cap_new_annual_comb!C:C,C2096,multi_cap_new_annual_comb!E:E,"average",multi_cap_new_annual_comb!F:F,"&gt;0")*SUMIFS(mi_calc!D:D,mi_calc!A:A,VLOOKUP(C2096,mapping!$B$2:$C$18,2,0),mi_calc!B:B,F2096,mi_calc!C:C,"average")/1000</f>
        <v>0</v>
      </c>
      <c r="I2096">
        <f>SUMIFS(multi_cap_new_annual_comb!G:G,multi_cap_new_annual_comb!A:A,A2096,multi_cap_new_annual_comb!B:B,B2096,multi_cap_new_annual_comb!C:C,C2096,multi_cap_new_annual_comb!E:E,"average",multi_cap_new_annual_comb!G:G,"&gt;0")*SUMIFS(mi_calc!D:D,mi_calc!A:A,VLOOKUP(C2096,mapping!$B$2:$C$18,2,0),mi_calc!B:B,F2096,mi_calc!C:C,"average")/1000</f>
        <v>0</v>
      </c>
    </row>
    <row r="2097" spans="1:9">
      <c r="A2097">
        <v>2030</v>
      </c>
      <c r="B2097" t="s">
        <v>33</v>
      </c>
      <c r="C2097" t="s">
        <v>12</v>
      </c>
      <c r="D2097" t="str">
        <f>VLOOKUP(C2097,mapping!$B$2:$D$18,3,0)</f>
        <v>utility-scale solar pv</v>
      </c>
      <c r="E2097" t="s">
        <v>74</v>
      </c>
      <c r="F2097" t="s">
        <v>52</v>
      </c>
      <c r="G2097" t="s">
        <v>77</v>
      </c>
      <c r="H2097">
        <f>SUMIFS(multi_cap_new_annual_comb!F:F,multi_cap_new_annual_comb!A:A,A2097,multi_cap_new_annual_comb!B:B,B2097,multi_cap_new_annual_comb!C:C,C2097,multi_cap_new_annual_comb!E:E,"average",multi_cap_new_annual_comb!F:F,"&gt;0")*SUMIFS(mi_calc!D:D,mi_calc!A:A,VLOOKUP(C2097,mapping!$B$2:$C$18,2,0),mi_calc!B:B,F2097,mi_calc!C:C,"average")/1000</f>
        <v>995.50485724297346</v>
      </c>
      <c r="I2097">
        <f>SUMIFS(multi_cap_new_annual_comb!G:G,multi_cap_new_annual_comb!A:A,A2097,multi_cap_new_annual_comb!B:B,B2097,multi_cap_new_annual_comb!C:C,C2097,multi_cap_new_annual_comb!E:E,"average",multi_cap_new_annual_comb!G:G,"&gt;0")*SUMIFS(mi_calc!D:D,mi_calc!A:A,VLOOKUP(C2097,mapping!$B$2:$C$18,2,0),mi_calc!B:B,F2097,mi_calc!C:C,"average")/1000</f>
        <v>746.19609077873031</v>
      </c>
    </row>
    <row r="2098" spans="1:9">
      <c r="A2098">
        <v>2030</v>
      </c>
      <c r="B2098" t="s">
        <v>33</v>
      </c>
      <c r="C2098" t="s">
        <v>12</v>
      </c>
      <c r="D2098" t="str">
        <f>VLOOKUP(C2098,mapping!$B$2:$D$18,3,0)</f>
        <v>utility-scale solar pv</v>
      </c>
      <c r="E2098" t="s">
        <v>74</v>
      </c>
      <c r="F2098" t="s">
        <v>56</v>
      </c>
      <c r="G2098" t="s">
        <v>77</v>
      </c>
      <c r="H2098">
        <f>SUMIFS(multi_cap_new_annual_comb!F:F,multi_cap_new_annual_comb!A:A,A2098,multi_cap_new_annual_comb!B:B,B2098,multi_cap_new_annual_comb!C:C,C2098,multi_cap_new_annual_comb!E:E,"average",multi_cap_new_annual_comb!F:F,"&gt;0")*SUMIFS(mi_calc!D:D,mi_calc!A:A,VLOOKUP(C2098,mapping!$B$2:$C$18,2,0),mi_calc!B:B,F2098,mi_calc!C:C,"average")/1000</f>
        <v>1.2171500075996744</v>
      </c>
      <c r="I2098">
        <f>SUMIFS(multi_cap_new_annual_comb!G:G,multi_cap_new_annual_comb!A:A,A2098,multi_cap_new_annual_comb!B:B,B2098,multi_cap_new_annual_comb!C:C,C2098,multi_cap_new_annual_comb!E:E,"average",multi_cap_new_annual_comb!G:G,"&gt;0")*SUMIFS(mi_calc!D:D,mi_calc!A:A,VLOOKUP(C2098,mapping!$B$2:$C$18,2,0),mi_calc!B:B,F2098,mi_calc!C:C,"average")/1000</f>
        <v>0.91233364754995494</v>
      </c>
    </row>
    <row r="2099" spans="1:9">
      <c r="A2099">
        <v>2030</v>
      </c>
      <c r="B2099" t="s">
        <v>33</v>
      </c>
      <c r="C2099" t="s">
        <v>12</v>
      </c>
      <c r="D2099" t="str">
        <f>VLOOKUP(C2099,mapping!$B$2:$D$18,3,0)</f>
        <v>utility-scale solar pv</v>
      </c>
      <c r="E2099" t="s">
        <v>74</v>
      </c>
      <c r="F2099" t="s">
        <v>59</v>
      </c>
      <c r="G2099" t="s">
        <v>77</v>
      </c>
      <c r="H2099">
        <f>SUMIFS(multi_cap_new_annual_comb!F:F,multi_cap_new_annual_comb!A:A,A2099,multi_cap_new_annual_comb!B:B,B2099,multi_cap_new_annual_comb!C:C,C2099,multi_cap_new_annual_comb!E:E,"average",multi_cap_new_annual_comb!F:F,"&gt;0")*SUMIFS(mi_calc!D:D,mi_calc!A:A,VLOOKUP(C2099,mapping!$B$2:$C$18,2,0),mi_calc!B:B,F2099,mi_calc!C:C,"average")/1000</f>
        <v>0.8404972624276551</v>
      </c>
      <c r="I2099">
        <f>SUMIFS(multi_cap_new_annual_comb!G:G,multi_cap_new_annual_comb!A:A,A2099,multi_cap_new_annual_comb!B:B,B2099,multi_cap_new_annual_comb!C:C,C2099,multi_cap_new_annual_comb!E:E,"average",multi_cap_new_annual_comb!G:G,"&gt;0")*SUMIFS(mi_calc!D:D,mi_calc!A:A,VLOOKUP(C2099,mapping!$B$2:$C$18,2,0),mi_calc!B:B,F2099,mi_calc!C:C,"average")/1000</f>
        <v>0.63000774629135314</v>
      </c>
    </row>
    <row r="2100" spans="1:9">
      <c r="A2100">
        <v>2030</v>
      </c>
      <c r="B2100" t="s">
        <v>33</v>
      </c>
      <c r="C2100" t="s">
        <v>12</v>
      </c>
      <c r="D2100" t="str">
        <f>VLOOKUP(C2100,mapping!$B$2:$D$18,3,0)</f>
        <v>utility-scale solar pv</v>
      </c>
      <c r="E2100" t="s">
        <v>74</v>
      </c>
      <c r="F2100" t="s">
        <v>55</v>
      </c>
      <c r="G2100" t="s">
        <v>77</v>
      </c>
      <c r="H2100">
        <f>SUMIFS(multi_cap_new_annual_comb!F:F,multi_cap_new_annual_comb!A:A,A2100,multi_cap_new_annual_comb!B:B,B2100,multi_cap_new_annual_comb!C:C,C2100,multi_cap_new_annual_comb!E:E,"average",multi_cap_new_annual_comb!F:F,"&gt;0")*SUMIFS(mi_calc!D:D,mi_calc!A:A,VLOOKUP(C2100,mapping!$B$2:$C$18,2,0),mi_calc!B:B,F2100,mi_calc!C:C,"average")/1000</f>
        <v>0</v>
      </c>
      <c r="I2100">
        <f>SUMIFS(multi_cap_new_annual_comb!G:G,multi_cap_new_annual_comb!A:A,A2100,multi_cap_new_annual_comb!B:B,B2100,multi_cap_new_annual_comb!C:C,C2100,multi_cap_new_annual_comb!E:E,"average",multi_cap_new_annual_comb!G:G,"&gt;0")*SUMIFS(mi_calc!D:D,mi_calc!A:A,VLOOKUP(C2100,mapping!$B$2:$C$18,2,0),mi_calc!B:B,F2100,mi_calc!C:C,"average")/1000</f>
        <v>0</v>
      </c>
    </row>
    <row r="2101" spans="1:9">
      <c r="A2101">
        <v>2030</v>
      </c>
      <c r="B2101" t="s">
        <v>33</v>
      </c>
      <c r="C2101" t="s">
        <v>12</v>
      </c>
      <c r="D2101" t="str">
        <f>VLOOKUP(C2101,mapping!$B$2:$D$18,3,0)</f>
        <v>utility-scale solar pv</v>
      </c>
      <c r="E2101" t="s">
        <v>74</v>
      </c>
      <c r="F2101" t="s">
        <v>47</v>
      </c>
      <c r="G2101" t="s">
        <v>77</v>
      </c>
      <c r="H2101">
        <f>SUMIFS(multi_cap_new_annual_comb!F:F,multi_cap_new_annual_comb!A:A,A2101,multi_cap_new_annual_comb!B:B,B2101,multi_cap_new_annual_comb!C:C,C2101,multi_cap_new_annual_comb!E:E,"average",multi_cap_new_annual_comb!F:F,"&gt;0")*SUMIFS(mi_calc!D:D,mi_calc!A:A,VLOOKUP(C2101,mapping!$B$2:$C$18,2,0),mi_calc!B:B,F2101,mi_calc!C:C,"average")/1000</f>
        <v>0</v>
      </c>
      <c r="I2101">
        <f>SUMIFS(multi_cap_new_annual_comb!G:G,multi_cap_new_annual_comb!A:A,A2101,multi_cap_new_annual_comb!B:B,B2101,multi_cap_new_annual_comb!C:C,C2101,multi_cap_new_annual_comb!E:E,"average",multi_cap_new_annual_comb!G:G,"&gt;0")*SUMIFS(mi_calc!D:D,mi_calc!A:A,VLOOKUP(C2101,mapping!$B$2:$C$18,2,0),mi_calc!B:B,F2101,mi_calc!C:C,"average")/1000</f>
        <v>0</v>
      </c>
    </row>
    <row r="2102" spans="1:9">
      <c r="A2102">
        <v>2030</v>
      </c>
      <c r="B2102" t="s">
        <v>33</v>
      </c>
      <c r="C2102" t="s">
        <v>12</v>
      </c>
      <c r="D2102" t="str">
        <f>VLOOKUP(C2102,mapping!$B$2:$D$18,3,0)</f>
        <v>utility-scale solar pv</v>
      </c>
      <c r="E2102" t="s">
        <v>74</v>
      </c>
      <c r="F2102" t="s">
        <v>60</v>
      </c>
      <c r="G2102" t="s">
        <v>77</v>
      </c>
      <c r="H2102">
        <f>SUMIFS(multi_cap_new_annual_comb!F:F,multi_cap_new_annual_comb!A:A,A2102,multi_cap_new_annual_comb!B:B,B2102,multi_cap_new_annual_comb!C:C,C2102,multi_cap_new_annual_comb!E:E,"average",multi_cap_new_annual_comb!F:F,"&gt;0")*SUMIFS(mi_calc!D:D,mi_calc!A:A,VLOOKUP(C2102,mapping!$B$2:$C$18,2,0),mi_calc!B:B,F2102,mi_calc!C:C,"average")/1000</f>
        <v>0</v>
      </c>
      <c r="I2102">
        <f>SUMIFS(multi_cap_new_annual_comb!G:G,multi_cap_new_annual_comb!A:A,A2102,multi_cap_new_annual_comb!B:B,B2102,multi_cap_new_annual_comb!C:C,C2102,multi_cap_new_annual_comb!E:E,"average",multi_cap_new_annual_comb!G:G,"&gt;0")*SUMIFS(mi_calc!D:D,mi_calc!A:A,VLOOKUP(C2102,mapping!$B$2:$C$18,2,0),mi_calc!B:B,F2102,mi_calc!C:C,"average")/1000</f>
        <v>0</v>
      </c>
    </row>
    <row r="2103" spans="1:9">
      <c r="A2103">
        <v>2030</v>
      </c>
      <c r="B2103" t="s">
        <v>33</v>
      </c>
      <c r="C2103" t="s">
        <v>12</v>
      </c>
      <c r="D2103" t="str">
        <f>VLOOKUP(C2103,mapping!$B$2:$D$18,3,0)</f>
        <v>utility-scale solar pv</v>
      </c>
      <c r="E2103" t="s">
        <v>74</v>
      </c>
      <c r="F2103" t="s">
        <v>48</v>
      </c>
      <c r="G2103" t="s">
        <v>77</v>
      </c>
      <c r="H2103">
        <f>SUMIFS(multi_cap_new_annual_comb!F:F,multi_cap_new_annual_comb!A:A,A2103,multi_cap_new_annual_comb!B:B,B2103,multi_cap_new_annual_comb!C:C,C2103,multi_cap_new_annual_comb!E:E,"average",multi_cap_new_annual_comb!F:F,"&gt;0")*SUMIFS(mi_calc!D:D,mi_calc!A:A,VLOOKUP(C2103,mapping!$B$2:$C$18,2,0),mi_calc!B:B,F2103,mi_calc!C:C,"average")/1000</f>
        <v>1.7909661292850969E-2</v>
      </c>
      <c r="I2103">
        <f>SUMIFS(multi_cap_new_annual_comb!G:G,multi_cap_new_annual_comb!A:A,A2103,multi_cap_new_annual_comb!B:B,B2103,multi_cap_new_annual_comb!C:C,C2103,multi_cap_new_annual_comb!E:E,"average",multi_cap_new_annual_comb!G:G,"&gt;0")*SUMIFS(mi_calc!D:D,mi_calc!A:A,VLOOKUP(C2103,mapping!$B$2:$C$18,2,0),mi_calc!B:B,F2103,mi_calc!C:C,"average")/1000</f>
        <v>1.3424464126582105E-2</v>
      </c>
    </row>
    <row r="2104" spans="1:9">
      <c r="A2104">
        <v>2030</v>
      </c>
      <c r="B2104" t="s">
        <v>33</v>
      </c>
      <c r="C2104" t="s">
        <v>12</v>
      </c>
      <c r="D2104" t="str">
        <f>VLOOKUP(C2104,mapping!$B$2:$D$18,3,0)</f>
        <v>utility-scale solar pv</v>
      </c>
      <c r="E2104" t="s">
        <v>74</v>
      </c>
      <c r="F2104" t="s">
        <v>62</v>
      </c>
      <c r="G2104" t="s">
        <v>77</v>
      </c>
      <c r="H2104">
        <f>SUMIFS(multi_cap_new_annual_comb!F:F,multi_cap_new_annual_comb!A:A,A2104,multi_cap_new_annual_comb!B:B,B2104,multi_cap_new_annual_comb!C:C,C2104,multi_cap_new_annual_comb!E:E,"average",multi_cap_new_annual_comb!F:F,"&gt;0")*SUMIFS(mi_calc!D:D,mi_calc!A:A,VLOOKUP(C2104,mapping!$B$2:$C$18,2,0),mi_calc!B:B,F2104,mi_calc!C:C,"average")/1000</f>
        <v>0</v>
      </c>
      <c r="I2104">
        <f>SUMIFS(multi_cap_new_annual_comb!G:G,multi_cap_new_annual_comb!A:A,A2104,multi_cap_new_annual_comb!B:B,B2104,multi_cap_new_annual_comb!C:C,C2104,multi_cap_new_annual_comb!E:E,"average",multi_cap_new_annual_comb!G:G,"&gt;0")*SUMIFS(mi_calc!D:D,mi_calc!A:A,VLOOKUP(C2104,mapping!$B$2:$C$18,2,0),mi_calc!B:B,F2104,mi_calc!C:C,"average")/1000</f>
        <v>0</v>
      </c>
    </row>
    <row r="2105" spans="1:9">
      <c r="A2105">
        <v>2030</v>
      </c>
      <c r="B2105" t="s">
        <v>33</v>
      </c>
      <c r="C2105" t="s">
        <v>12</v>
      </c>
      <c r="D2105" t="str">
        <f>VLOOKUP(C2105,mapping!$B$2:$D$18,3,0)</f>
        <v>utility-scale solar pv</v>
      </c>
      <c r="E2105" t="s">
        <v>74</v>
      </c>
      <c r="F2105" t="s">
        <v>63</v>
      </c>
      <c r="G2105" t="s">
        <v>77</v>
      </c>
      <c r="H2105">
        <f>SUMIFS(multi_cap_new_annual_comb!F:F,multi_cap_new_annual_comb!A:A,A2105,multi_cap_new_annual_comb!B:B,B2105,multi_cap_new_annual_comb!C:C,C2105,multi_cap_new_annual_comb!E:E,"average",multi_cap_new_annual_comb!F:F,"&gt;0")*SUMIFS(mi_calc!D:D,mi_calc!A:A,VLOOKUP(C2105,mapping!$B$2:$C$18,2,0),mi_calc!B:B,F2105,mi_calc!C:C,"average")/1000</f>
        <v>0</v>
      </c>
      <c r="I2105">
        <f>SUMIFS(multi_cap_new_annual_comb!G:G,multi_cap_new_annual_comb!A:A,A2105,multi_cap_new_annual_comb!B:B,B2105,multi_cap_new_annual_comb!C:C,C2105,multi_cap_new_annual_comb!E:E,"average",multi_cap_new_annual_comb!G:G,"&gt;0")*SUMIFS(mi_calc!D:D,mi_calc!A:A,VLOOKUP(C2105,mapping!$B$2:$C$18,2,0),mi_calc!B:B,F2105,mi_calc!C:C,"average")/1000</f>
        <v>0</v>
      </c>
    </row>
    <row r="2106" spans="1:9">
      <c r="A2106">
        <v>2030</v>
      </c>
      <c r="B2106" t="s">
        <v>33</v>
      </c>
      <c r="C2106" t="s">
        <v>12</v>
      </c>
      <c r="D2106" t="str">
        <f>VLOOKUP(C2106,mapping!$B$2:$D$18,3,0)</f>
        <v>utility-scale solar pv</v>
      </c>
      <c r="E2106" t="s">
        <v>74</v>
      </c>
      <c r="F2106" t="s">
        <v>45</v>
      </c>
      <c r="G2106" t="s">
        <v>77</v>
      </c>
      <c r="H2106">
        <f>SUMIFS(multi_cap_new_annual_comb!F:F,multi_cap_new_annual_comb!A:A,A2106,multi_cap_new_annual_comb!B:B,B2106,multi_cap_new_annual_comb!C:C,C2106,multi_cap_new_annual_comb!E:E,"average",multi_cap_new_annual_comb!F:F,"&gt;0")*SUMIFS(mi_calc!D:D,mi_calc!A:A,VLOOKUP(C2106,mapping!$B$2:$C$18,2,0),mi_calc!B:B,F2106,mi_calc!C:C,"average")/1000</f>
        <v>72.793870692223436</v>
      </c>
      <c r="I2106">
        <f>SUMIFS(multi_cap_new_annual_comb!G:G,multi_cap_new_annual_comb!A:A,A2106,multi_cap_new_annual_comb!B:B,B2106,multi_cap_new_annual_comb!C:C,C2106,multi_cap_new_annual_comb!E:E,"average",multi_cap_new_annual_comb!G:G,"&gt;0")*SUMIFS(mi_calc!D:D,mi_calc!A:A,VLOOKUP(C2106,mapping!$B$2:$C$18,2,0),mi_calc!B:B,F2106,mi_calc!C:C,"average")/1000</f>
        <v>54.563773695312051</v>
      </c>
    </row>
    <row r="2107" spans="1:9">
      <c r="A2107">
        <v>2030</v>
      </c>
      <c r="B2107" t="s">
        <v>33</v>
      </c>
      <c r="C2107" t="s">
        <v>12</v>
      </c>
      <c r="D2107" t="str">
        <f>VLOOKUP(C2107,mapping!$B$2:$D$18,3,0)</f>
        <v>utility-scale solar pv</v>
      </c>
      <c r="E2107" t="s">
        <v>74</v>
      </c>
      <c r="F2107" t="s">
        <v>58</v>
      </c>
      <c r="G2107" t="s">
        <v>77</v>
      </c>
      <c r="H2107">
        <f>SUMIFS(multi_cap_new_annual_comb!F:F,multi_cap_new_annual_comb!A:A,A2107,multi_cap_new_annual_comb!B:B,B2107,multi_cap_new_annual_comb!C:C,C2107,multi_cap_new_annual_comb!E:E,"average",multi_cap_new_annual_comb!F:F,"&gt;0")*SUMIFS(mi_calc!D:D,mi_calc!A:A,VLOOKUP(C2107,mapping!$B$2:$C$18,2,0),mi_calc!B:B,F2107,mi_calc!C:C,"average")/1000</f>
        <v>0.52835530051849244</v>
      </c>
      <c r="I2107">
        <f>SUMIFS(multi_cap_new_annual_comb!G:G,multi_cap_new_annual_comb!A:A,A2107,multi_cap_new_annual_comb!B:B,B2107,multi_cap_new_annual_comb!C:C,C2107,multi_cap_new_annual_comb!E:E,"average",multi_cap_new_annual_comb!G:G,"&gt;0")*SUMIFS(mi_calc!D:D,mi_calc!A:A,VLOOKUP(C2107,mapping!$B$2:$C$18,2,0),mi_calc!B:B,F2107,mi_calc!C:C,"average")/1000</f>
        <v>0.39603690220156701</v>
      </c>
    </row>
    <row r="2108" spans="1:9">
      <c r="A2108">
        <v>2030</v>
      </c>
      <c r="B2108" t="s">
        <v>33</v>
      </c>
      <c r="C2108" t="s">
        <v>12</v>
      </c>
      <c r="D2108" t="str">
        <f>VLOOKUP(C2108,mapping!$B$2:$D$18,3,0)</f>
        <v>utility-scale solar pv</v>
      </c>
      <c r="E2108" t="s">
        <v>74</v>
      </c>
      <c r="F2108" t="s">
        <v>53</v>
      </c>
      <c r="G2108" t="s">
        <v>77</v>
      </c>
      <c r="H2108">
        <f>SUMIFS(multi_cap_new_annual_comb!F:F,multi_cap_new_annual_comb!A:A,A2108,multi_cap_new_annual_comb!B:B,B2108,multi_cap_new_annual_comb!C:C,C2108,multi_cap_new_annual_comb!E:E,"average",multi_cap_new_annual_comb!F:F,"&gt;0")*SUMIFS(mi_calc!D:D,mi_calc!A:A,VLOOKUP(C2108,mapping!$B$2:$C$18,2,0),mi_calc!B:B,F2108,mi_calc!C:C,"average")/1000</f>
        <v>878.98732397808044</v>
      </c>
      <c r="I2108">
        <f>SUMIFS(multi_cap_new_annual_comb!G:G,multi_cap_new_annual_comb!A:A,A2108,multi_cap_new_annual_comb!B:B,B2108,multi_cap_new_annual_comb!C:C,C2108,multi_cap_new_annual_comb!E:E,"average",multi_cap_new_annual_comb!G:G,"&gt;0")*SUMIFS(mi_calc!D:D,mi_calc!A:A,VLOOKUP(C2108,mapping!$B$2:$C$18,2,0),mi_calc!B:B,F2108,mi_calc!C:C,"average")/1000</f>
        <v>658.8585683177796</v>
      </c>
    </row>
    <row r="2109" spans="1:9">
      <c r="A2109">
        <v>2030</v>
      </c>
      <c r="B2109" t="s">
        <v>33</v>
      </c>
      <c r="C2109" t="s">
        <v>12</v>
      </c>
      <c r="D2109" t="str">
        <f>VLOOKUP(C2109,mapping!$B$2:$D$18,3,0)</f>
        <v>utility-scale solar pv</v>
      </c>
      <c r="E2109" t="s">
        <v>74</v>
      </c>
      <c r="F2109" t="s">
        <v>64</v>
      </c>
      <c r="G2109" t="s">
        <v>77</v>
      </c>
      <c r="H2109">
        <f>SUMIFS(multi_cap_new_annual_comb!F:F,multi_cap_new_annual_comb!A:A,A2109,multi_cap_new_annual_comb!B:B,B2109,multi_cap_new_annual_comb!C:C,C2109,multi_cap_new_annual_comb!E:E,"average",multi_cap_new_annual_comb!F:F,"&gt;0")*SUMIFS(mi_calc!D:D,mi_calc!A:A,VLOOKUP(C2109,mapping!$B$2:$C$18,2,0),mi_calc!B:B,F2109,mi_calc!C:C,"average")/1000</f>
        <v>0</v>
      </c>
      <c r="I2109">
        <f>SUMIFS(multi_cap_new_annual_comb!G:G,multi_cap_new_annual_comb!A:A,A2109,multi_cap_new_annual_comb!B:B,B2109,multi_cap_new_annual_comb!C:C,C2109,multi_cap_new_annual_comb!E:E,"average",multi_cap_new_annual_comb!G:G,"&gt;0")*SUMIFS(mi_calc!D:D,mi_calc!A:A,VLOOKUP(C2109,mapping!$B$2:$C$18,2,0),mi_calc!B:B,F2109,mi_calc!C:C,"average")/1000</f>
        <v>0</v>
      </c>
    </row>
    <row r="2110" spans="1:9">
      <c r="A2110">
        <v>2030</v>
      </c>
      <c r="B2110" t="s">
        <v>33</v>
      </c>
      <c r="C2110" t="s">
        <v>12</v>
      </c>
      <c r="D2110" t="str">
        <f>VLOOKUP(C2110,mapping!$B$2:$D$18,3,0)</f>
        <v>utility-scale solar pv</v>
      </c>
      <c r="E2110" t="s">
        <v>74</v>
      </c>
      <c r="F2110" t="s">
        <v>49</v>
      </c>
      <c r="G2110" t="s">
        <v>77</v>
      </c>
      <c r="H2110">
        <f>SUMIFS(multi_cap_new_annual_comb!F:F,multi_cap_new_annual_comb!A:A,A2110,multi_cap_new_annual_comb!B:B,B2110,multi_cap_new_annual_comb!C:C,C2110,multi_cap_new_annual_comb!E:E,"average",multi_cap_new_annual_comb!F:F,"&gt;0")*SUMIFS(mi_calc!D:D,mi_calc!A:A,VLOOKUP(C2110,mapping!$B$2:$C$18,2,0),mi_calc!B:B,F2110,mi_calc!C:C,"average")/1000</f>
        <v>9.064802250855271</v>
      </c>
      <c r="I2110">
        <f>SUMIFS(multi_cap_new_annual_comb!G:G,multi_cap_new_annual_comb!A:A,A2110,multi_cap_new_annual_comb!B:B,B2110,multi_cap_new_annual_comb!C:C,C2110,multi_cap_new_annual_comb!E:E,"average",multi_cap_new_annual_comb!G:G,"&gt;0")*SUMIFS(mi_calc!D:D,mi_calc!A:A,VLOOKUP(C2110,mapping!$B$2:$C$18,2,0),mi_calc!B:B,F2110,mi_calc!C:C,"average")/1000</f>
        <v>6.7946629833665559</v>
      </c>
    </row>
    <row r="2111" spans="1:9">
      <c r="A2111">
        <v>2030</v>
      </c>
      <c r="B2111" t="s">
        <v>33</v>
      </c>
      <c r="C2111" t="s">
        <v>12</v>
      </c>
      <c r="D2111" t="str">
        <f>VLOOKUP(C2111,mapping!$B$2:$D$18,3,0)</f>
        <v>utility-scale solar pv</v>
      </c>
      <c r="E2111" t="s">
        <v>74</v>
      </c>
      <c r="F2111" t="s">
        <v>65</v>
      </c>
      <c r="G2111" t="s">
        <v>77</v>
      </c>
      <c r="H2111">
        <f>SUMIFS(multi_cap_new_annual_comb!F:F,multi_cap_new_annual_comb!A:A,A2111,multi_cap_new_annual_comb!B:B,B2111,multi_cap_new_annual_comb!C:C,C2111,multi_cap_new_annual_comb!E:E,"average",multi_cap_new_annual_comb!F:F,"&gt;0")*SUMIFS(mi_calc!D:D,mi_calc!A:A,VLOOKUP(C2111,mapping!$B$2:$C$18,2,0),mi_calc!B:B,F2111,mi_calc!C:C,"average")/1000</f>
        <v>0</v>
      </c>
      <c r="I2111">
        <f>SUMIFS(multi_cap_new_annual_comb!G:G,multi_cap_new_annual_comb!A:A,A2111,multi_cap_new_annual_comb!B:B,B2111,multi_cap_new_annual_comb!C:C,C2111,multi_cap_new_annual_comb!E:E,"average",multi_cap_new_annual_comb!G:G,"&gt;0")*SUMIFS(mi_calc!D:D,mi_calc!A:A,VLOOKUP(C2111,mapping!$B$2:$C$18,2,0),mi_calc!B:B,F2111,mi_calc!C:C,"average")/1000</f>
        <v>0</v>
      </c>
    </row>
    <row r="2112" spans="1:9">
      <c r="A2112">
        <v>2030</v>
      </c>
      <c r="B2112" t="s">
        <v>33</v>
      </c>
      <c r="C2112" t="s">
        <v>12</v>
      </c>
      <c r="D2112" t="str">
        <f>VLOOKUP(C2112,mapping!$B$2:$D$18,3,0)</f>
        <v>utility-scale solar pv</v>
      </c>
      <c r="E2112" t="s">
        <v>74</v>
      </c>
      <c r="F2112" t="s">
        <v>68</v>
      </c>
      <c r="G2112" t="s">
        <v>77</v>
      </c>
      <c r="H2112">
        <f>SUMIFS(multi_cap_new_annual_comb!F:F,multi_cap_new_annual_comb!A:A,A2112,multi_cap_new_annual_comb!B:B,B2112,multi_cap_new_annual_comb!C:C,C2112,multi_cap_new_annual_comb!E:E,"average",multi_cap_new_annual_comb!F:F,"&gt;0")*SUMIFS(mi_calc!D:D,mi_calc!A:A,VLOOKUP(C2112,mapping!$B$2:$C$18,2,0),mi_calc!B:B,F2112,mi_calc!C:C,"average")/1000</f>
        <v>0</v>
      </c>
      <c r="I2112">
        <f>SUMIFS(multi_cap_new_annual_comb!G:G,multi_cap_new_annual_comb!A:A,A2112,multi_cap_new_annual_comb!B:B,B2112,multi_cap_new_annual_comb!C:C,C2112,multi_cap_new_annual_comb!E:E,"average",multi_cap_new_annual_comb!G:G,"&gt;0")*SUMIFS(mi_calc!D:D,mi_calc!A:A,VLOOKUP(C2112,mapping!$B$2:$C$18,2,0),mi_calc!B:B,F2112,mi_calc!C:C,"average")/1000</f>
        <v>0</v>
      </c>
    </row>
    <row r="2113" spans="1:9">
      <c r="A2113">
        <v>2030</v>
      </c>
      <c r="B2113" t="s">
        <v>33</v>
      </c>
      <c r="C2113" t="s">
        <v>12</v>
      </c>
      <c r="D2113" t="str">
        <f>VLOOKUP(C2113,mapping!$B$2:$D$18,3,0)</f>
        <v>utility-scale solar pv</v>
      </c>
      <c r="E2113" t="s">
        <v>74</v>
      </c>
      <c r="F2113" t="s">
        <v>57</v>
      </c>
      <c r="G2113" t="s">
        <v>77</v>
      </c>
      <c r="H2113">
        <f>SUMIFS(multi_cap_new_annual_comb!F:F,multi_cap_new_annual_comb!A:A,A2113,multi_cap_new_annual_comb!B:B,B2113,multi_cap_new_annual_comb!C:C,C2113,multi_cap_new_annual_comb!E:E,"average",multi_cap_new_annual_comb!F:F,"&gt;0")*SUMIFS(mi_calc!D:D,mi_calc!A:A,VLOOKUP(C2113,mapping!$B$2:$C$18,2,0),mi_calc!B:B,F2113,mi_calc!C:C,"average")/1000</f>
        <v>0</v>
      </c>
      <c r="I2113">
        <f>SUMIFS(multi_cap_new_annual_comb!G:G,multi_cap_new_annual_comb!A:A,A2113,multi_cap_new_annual_comb!B:B,B2113,multi_cap_new_annual_comb!C:C,C2113,multi_cap_new_annual_comb!E:E,"average",multi_cap_new_annual_comb!G:G,"&gt;0")*SUMIFS(mi_calc!D:D,mi_calc!A:A,VLOOKUP(C2113,mapping!$B$2:$C$18,2,0),mi_calc!B:B,F2113,mi_calc!C:C,"average")/1000</f>
        <v>0</v>
      </c>
    </row>
    <row r="2114" spans="1:9">
      <c r="A2114">
        <v>2035</v>
      </c>
      <c r="B2114" t="s">
        <v>21</v>
      </c>
      <c r="C2114" t="s">
        <v>12</v>
      </c>
      <c r="D2114" t="str">
        <f>VLOOKUP(C2114,mapping!$B$2:$D$18,3,0)</f>
        <v>utility-scale solar pv</v>
      </c>
      <c r="E2114" t="s">
        <v>74</v>
      </c>
      <c r="F2114" t="s">
        <v>51</v>
      </c>
      <c r="G2114" t="s">
        <v>77</v>
      </c>
      <c r="H2114">
        <f>SUMIFS(multi_cap_new_annual_comb!F:F,multi_cap_new_annual_comb!A:A,A2114,multi_cap_new_annual_comb!B:B,B2114,multi_cap_new_annual_comb!C:C,C2114,multi_cap_new_annual_comb!E:E,"average",multi_cap_new_annual_comb!F:F,"&gt;0")*SUMIFS(mi_calc!D:D,mi_calc!A:A,VLOOKUP(C2114,mapping!$B$2:$C$18,2,0),mi_calc!B:B,F2114,mi_calc!C:C,"average")/1000</f>
        <v>720.33767854142616</v>
      </c>
      <c r="I2114">
        <f>SUMIFS(multi_cap_new_annual_comb!G:G,multi_cap_new_annual_comb!A:A,A2114,multi_cap_new_annual_comb!B:B,B2114,multi_cap_new_annual_comb!C:C,C2114,multi_cap_new_annual_comb!E:E,"average",multi_cap_new_annual_comb!G:G,"&gt;0")*SUMIFS(mi_calc!D:D,mi_calc!A:A,VLOOKUP(C2114,mapping!$B$2:$C$18,2,0),mi_calc!B:B,F2114,mi_calc!C:C,"average")/1000</f>
        <v>720.33767854142616</v>
      </c>
    </row>
    <row r="2115" spans="1:9">
      <c r="A2115">
        <v>2035</v>
      </c>
      <c r="B2115" t="s">
        <v>21</v>
      </c>
      <c r="C2115" t="s">
        <v>12</v>
      </c>
      <c r="D2115" t="str">
        <f>VLOOKUP(C2115,mapping!$B$2:$D$18,3,0)</f>
        <v>utility-scale solar pv</v>
      </c>
      <c r="E2115" t="s">
        <v>74</v>
      </c>
      <c r="F2115" t="s">
        <v>66</v>
      </c>
      <c r="G2115" t="s">
        <v>77</v>
      </c>
      <c r="H2115">
        <f>SUMIFS(multi_cap_new_annual_comb!F:F,multi_cap_new_annual_comb!A:A,A2115,multi_cap_new_annual_comb!B:B,B2115,multi_cap_new_annual_comb!C:C,C2115,multi_cap_new_annual_comb!E:E,"average",multi_cap_new_annual_comb!F:F,"&gt;0")*SUMIFS(mi_calc!D:D,mi_calc!A:A,VLOOKUP(C2115,mapping!$B$2:$C$18,2,0),mi_calc!B:B,F2115,mi_calc!C:C,"average")/1000</f>
        <v>0</v>
      </c>
      <c r="I2115">
        <f>SUMIFS(multi_cap_new_annual_comb!G:G,multi_cap_new_annual_comb!A:A,A2115,multi_cap_new_annual_comb!B:B,B2115,multi_cap_new_annual_comb!C:C,C2115,multi_cap_new_annual_comb!E:E,"average",multi_cap_new_annual_comb!G:G,"&gt;0")*SUMIFS(mi_calc!D:D,mi_calc!A:A,VLOOKUP(C2115,mapping!$B$2:$C$18,2,0),mi_calc!B:B,F2115,mi_calc!C:C,"average")/1000</f>
        <v>0</v>
      </c>
    </row>
    <row r="2116" spans="1:9">
      <c r="A2116">
        <v>2035</v>
      </c>
      <c r="B2116" t="s">
        <v>21</v>
      </c>
      <c r="C2116" t="s">
        <v>12</v>
      </c>
      <c r="D2116" t="str">
        <f>VLOOKUP(C2116,mapping!$B$2:$D$18,3,0)</f>
        <v>utility-scale solar pv</v>
      </c>
      <c r="E2116" t="s">
        <v>74</v>
      </c>
      <c r="F2116" t="s">
        <v>54</v>
      </c>
      <c r="G2116" t="s">
        <v>77</v>
      </c>
      <c r="H2116">
        <f>SUMIFS(multi_cap_new_annual_comb!F:F,multi_cap_new_annual_comb!A:A,A2116,multi_cap_new_annual_comb!B:B,B2116,multi_cap_new_annual_comb!C:C,C2116,multi_cap_new_annual_comb!E:E,"average",multi_cap_new_annual_comb!F:F,"&gt;0")*SUMIFS(mi_calc!D:D,mi_calc!A:A,VLOOKUP(C2116,mapping!$B$2:$C$18,2,0),mi_calc!B:B,F2116,mi_calc!C:C,"average")/1000</f>
        <v>253.86536171161404</v>
      </c>
      <c r="I2116">
        <f>SUMIFS(multi_cap_new_annual_comb!G:G,multi_cap_new_annual_comb!A:A,A2116,multi_cap_new_annual_comb!B:B,B2116,multi_cap_new_annual_comb!C:C,C2116,multi_cap_new_annual_comb!E:E,"average",multi_cap_new_annual_comb!G:G,"&gt;0")*SUMIFS(mi_calc!D:D,mi_calc!A:A,VLOOKUP(C2116,mapping!$B$2:$C$18,2,0),mi_calc!B:B,F2116,mi_calc!C:C,"average")/1000</f>
        <v>253.86536171161404</v>
      </c>
    </row>
    <row r="2117" spans="1:9">
      <c r="A2117">
        <v>2035</v>
      </c>
      <c r="B2117" t="s">
        <v>21</v>
      </c>
      <c r="C2117" t="s">
        <v>12</v>
      </c>
      <c r="D2117" t="str">
        <f>VLOOKUP(C2117,mapping!$B$2:$D$18,3,0)</f>
        <v>utility-scale solar pv</v>
      </c>
      <c r="E2117" t="s">
        <v>74</v>
      </c>
      <c r="F2117" t="s">
        <v>46</v>
      </c>
      <c r="G2117" t="s">
        <v>77</v>
      </c>
      <c r="H2117">
        <f>SUMIFS(multi_cap_new_annual_comb!F:F,multi_cap_new_annual_comb!A:A,A2117,multi_cap_new_annual_comb!B:B,B2117,multi_cap_new_annual_comb!C:C,C2117,multi_cap_new_annual_comb!E:E,"average",multi_cap_new_annual_comb!F:F,"&gt;0")*SUMIFS(mi_calc!D:D,mi_calc!A:A,VLOOKUP(C2117,mapping!$B$2:$C$18,2,0),mi_calc!B:B,F2117,mi_calc!C:C,"average")/1000</f>
        <v>0</v>
      </c>
      <c r="I2117">
        <f>SUMIFS(multi_cap_new_annual_comb!G:G,multi_cap_new_annual_comb!A:A,A2117,multi_cap_new_annual_comb!B:B,B2117,multi_cap_new_annual_comb!C:C,C2117,multi_cap_new_annual_comb!E:E,"average",multi_cap_new_annual_comb!G:G,"&gt;0")*SUMIFS(mi_calc!D:D,mi_calc!A:A,VLOOKUP(C2117,mapping!$B$2:$C$18,2,0),mi_calc!B:B,F2117,mi_calc!C:C,"average")/1000</f>
        <v>0</v>
      </c>
    </row>
    <row r="2118" spans="1:9">
      <c r="A2118">
        <v>2035</v>
      </c>
      <c r="B2118" t="s">
        <v>21</v>
      </c>
      <c r="C2118" t="s">
        <v>12</v>
      </c>
      <c r="D2118" t="str">
        <f>VLOOKUP(C2118,mapping!$B$2:$D$18,3,0)</f>
        <v>utility-scale solar pv</v>
      </c>
      <c r="E2118" t="s">
        <v>74</v>
      </c>
      <c r="F2118" t="s">
        <v>50</v>
      </c>
      <c r="G2118" t="s">
        <v>77</v>
      </c>
      <c r="H2118">
        <f>SUMIFS(multi_cap_new_annual_comb!F:F,multi_cap_new_annual_comb!A:A,A2118,multi_cap_new_annual_comb!B:B,B2118,multi_cap_new_annual_comb!C:C,C2118,multi_cap_new_annual_comb!E:E,"average",multi_cap_new_annual_comb!F:F,"&gt;0")*SUMIFS(mi_calc!D:D,mi_calc!A:A,VLOOKUP(C2118,mapping!$B$2:$C$18,2,0),mi_calc!B:B,F2118,mi_calc!C:C,"average")/1000</f>
        <v>86.130546107934336</v>
      </c>
      <c r="I2118">
        <f>SUMIFS(multi_cap_new_annual_comb!G:G,multi_cap_new_annual_comb!A:A,A2118,multi_cap_new_annual_comb!B:B,B2118,multi_cap_new_annual_comb!C:C,C2118,multi_cap_new_annual_comb!E:E,"average",multi_cap_new_annual_comb!G:G,"&gt;0")*SUMIFS(mi_calc!D:D,mi_calc!A:A,VLOOKUP(C2118,mapping!$B$2:$C$18,2,0),mi_calc!B:B,F2118,mi_calc!C:C,"average")/1000</f>
        <v>86.130546107934336</v>
      </c>
    </row>
    <row r="2119" spans="1:9">
      <c r="A2119">
        <v>2035</v>
      </c>
      <c r="B2119" t="s">
        <v>21</v>
      </c>
      <c r="C2119" t="s">
        <v>12</v>
      </c>
      <c r="D2119" t="str">
        <f>VLOOKUP(C2119,mapping!$B$2:$D$18,3,0)</f>
        <v>utility-scale solar pv</v>
      </c>
      <c r="E2119" t="s">
        <v>74</v>
      </c>
      <c r="F2119" t="s">
        <v>61</v>
      </c>
      <c r="G2119" t="s">
        <v>77</v>
      </c>
      <c r="H2119">
        <f>SUMIFS(multi_cap_new_annual_comb!F:F,multi_cap_new_annual_comb!A:A,A2119,multi_cap_new_annual_comb!B:B,B2119,multi_cap_new_annual_comb!C:C,C2119,multi_cap_new_annual_comb!E:E,"average",multi_cap_new_annual_comb!F:F,"&gt;0")*SUMIFS(mi_calc!D:D,mi_calc!A:A,VLOOKUP(C2119,mapping!$B$2:$C$18,2,0),mi_calc!B:B,F2119,mi_calc!C:C,"average")/1000</f>
        <v>0</v>
      </c>
      <c r="I2119">
        <f>SUMIFS(multi_cap_new_annual_comb!G:G,multi_cap_new_annual_comb!A:A,A2119,multi_cap_new_annual_comb!B:B,B2119,multi_cap_new_annual_comb!C:C,C2119,multi_cap_new_annual_comb!E:E,"average",multi_cap_new_annual_comb!G:G,"&gt;0")*SUMIFS(mi_calc!D:D,mi_calc!A:A,VLOOKUP(C2119,mapping!$B$2:$C$18,2,0),mi_calc!B:B,F2119,mi_calc!C:C,"average")/1000</f>
        <v>0</v>
      </c>
    </row>
    <row r="2120" spans="1:9">
      <c r="A2120">
        <v>2035</v>
      </c>
      <c r="B2120" t="s">
        <v>21</v>
      </c>
      <c r="C2120" t="s">
        <v>12</v>
      </c>
      <c r="D2120" t="str">
        <f>VLOOKUP(C2120,mapping!$B$2:$D$18,3,0)</f>
        <v>utility-scale solar pv</v>
      </c>
      <c r="E2120" t="s">
        <v>74</v>
      </c>
      <c r="F2120" t="s">
        <v>67</v>
      </c>
      <c r="G2120" t="s">
        <v>77</v>
      </c>
      <c r="H2120">
        <f>SUMIFS(multi_cap_new_annual_comb!F:F,multi_cap_new_annual_comb!A:A,A2120,multi_cap_new_annual_comb!B:B,B2120,multi_cap_new_annual_comb!C:C,C2120,multi_cap_new_annual_comb!E:E,"average",multi_cap_new_annual_comb!F:F,"&gt;0")*SUMIFS(mi_calc!D:D,mi_calc!A:A,VLOOKUP(C2120,mapping!$B$2:$C$18,2,0),mi_calc!B:B,F2120,mi_calc!C:C,"average")/1000</f>
        <v>0</v>
      </c>
      <c r="I2120">
        <f>SUMIFS(multi_cap_new_annual_comb!G:G,multi_cap_new_annual_comb!A:A,A2120,multi_cap_new_annual_comb!B:B,B2120,multi_cap_new_annual_comb!C:C,C2120,multi_cap_new_annual_comb!E:E,"average",multi_cap_new_annual_comb!G:G,"&gt;0")*SUMIFS(mi_calc!D:D,mi_calc!A:A,VLOOKUP(C2120,mapping!$B$2:$C$18,2,0),mi_calc!B:B,F2120,mi_calc!C:C,"average")/1000</f>
        <v>0</v>
      </c>
    </row>
    <row r="2121" spans="1:9">
      <c r="A2121">
        <v>2035</v>
      </c>
      <c r="B2121" t="s">
        <v>21</v>
      </c>
      <c r="C2121" t="s">
        <v>12</v>
      </c>
      <c r="D2121" t="str">
        <f>VLOOKUP(C2121,mapping!$B$2:$D$18,3,0)</f>
        <v>utility-scale solar pv</v>
      </c>
      <c r="E2121" t="s">
        <v>74</v>
      </c>
      <c r="F2121" t="s">
        <v>52</v>
      </c>
      <c r="G2121" t="s">
        <v>77</v>
      </c>
      <c r="H2121">
        <f>SUMIFS(multi_cap_new_annual_comb!F:F,multi_cap_new_annual_comb!A:A,A2121,multi_cap_new_annual_comb!B:B,B2121,multi_cap_new_annual_comb!C:C,C2121,multi_cap_new_annual_comb!E:E,"average",multi_cap_new_annual_comb!F:F,"&gt;0")*SUMIFS(mi_calc!D:D,mi_calc!A:A,VLOOKUP(C2121,mapping!$B$2:$C$18,2,0),mi_calc!B:B,F2121,mi_calc!C:C,"average")/1000</f>
        <v>2087.7681755262843</v>
      </c>
      <c r="I2121">
        <f>SUMIFS(multi_cap_new_annual_comb!G:G,multi_cap_new_annual_comb!A:A,A2121,multi_cap_new_annual_comb!B:B,B2121,multi_cap_new_annual_comb!C:C,C2121,multi_cap_new_annual_comb!E:E,"average",multi_cap_new_annual_comb!G:G,"&gt;0")*SUMIFS(mi_calc!D:D,mi_calc!A:A,VLOOKUP(C2121,mapping!$B$2:$C$18,2,0),mi_calc!B:B,F2121,mi_calc!C:C,"average")/1000</f>
        <v>2087.7681755262843</v>
      </c>
    </row>
    <row r="2122" spans="1:9">
      <c r="A2122">
        <v>2035</v>
      </c>
      <c r="B2122" t="s">
        <v>21</v>
      </c>
      <c r="C2122" t="s">
        <v>12</v>
      </c>
      <c r="D2122" t="str">
        <f>VLOOKUP(C2122,mapping!$B$2:$D$18,3,0)</f>
        <v>utility-scale solar pv</v>
      </c>
      <c r="E2122" t="s">
        <v>74</v>
      </c>
      <c r="F2122" t="s">
        <v>56</v>
      </c>
      <c r="G2122" t="s">
        <v>77</v>
      </c>
      <c r="H2122">
        <f>SUMIFS(multi_cap_new_annual_comb!F:F,multi_cap_new_annual_comb!A:A,A2122,multi_cap_new_annual_comb!B:B,B2122,multi_cap_new_annual_comb!C:C,C2122,multi_cap_new_annual_comb!E:E,"average",multi_cap_new_annual_comb!F:F,"&gt;0")*SUMIFS(mi_calc!D:D,mi_calc!A:A,VLOOKUP(C2122,mapping!$B$2:$C$18,2,0),mi_calc!B:B,F2122,mi_calc!C:C,"average")/1000</f>
        <v>2.5526013582151328</v>
      </c>
      <c r="I2122">
        <f>SUMIFS(multi_cap_new_annual_comb!G:G,multi_cap_new_annual_comb!A:A,A2122,multi_cap_new_annual_comb!B:B,B2122,multi_cap_new_annual_comb!C:C,C2122,multi_cap_new_annual_comb!E:E,"average",multi_cap_new_annual_comb!G:G,"&gt;0")*SUMIFS(mi_calc!D:D,mi_calc!A:A,VLOOKUP(C2122,mapping!$B$2:$C$18,2,0),mi_calc!B:B,F2122,mi_calc!C:C,"average")/1000</f>
        <v>2.5526013582151328</v>
      </c>
    </row>
    <row r="2123" spans="1:9">
      <c r="A2123">
        <v>2035</v>
      </c>
      <c r="B2123" t="s">
        <v>21</v>
      </c>
      <c r="C2123" t="s">
        <v>12</v>
      </c>
      <c r="D2123" t="str">
        <f>VLOOKUP(C2123,mapping!$B$2:$D$18,3,0)</f>
        <v>utility-scale solar pv</v>
      </c>
      <c r="E2123" t="s">
        <v>74</v>
      </c>
      <c r="F2123" t="s">
        <v>59</v>
      </c>
      <c r="G2123" t="s">
        <v>77</v>
      </c>
      <c r="H2123">
        <f>SUMIFS(multi_cap_new_annual_comb!F:F,multi_cap_new_annual_comb!A:A,A2123,multi_cap_new_annual_comb!B:B,B2123,multi_cap_new_annual_comb!C:C,C2123,multi_cap_new_annual_comb!E:E,"average",multi_cap_new_annual_comb!F:F,"&gt;0")*SUMIFS(mi_calc!D:D,mi_calc!A:A,VLOOKUP(C2123,mapping!$B$2:$C$18,2,0),mi_calc!B:B,F2123,mi_calc!C:C,"average")/1000</f>
        <v>1.7626869656600141</v>
      </c>
      <c r="I2123">
        <f>SUMIFS(multi_cap_new_annual_comb!G:G,multi_cap_new_annual_comb!A:A,A2123,multi_cap_new_annual_comb!B:B,B2123,multi_cap_new_annual_comb!C:C,C2123,multi_cap_new_annual_comb!E:E,"average",multi_cap_new_annual_comb!G:G,"&gt;0")*SUMIFS(mi_calc!D:D,mi_calc!A:A,VLOOKUP(C2123,mapping!$B$2:$C$18,2,0),mi_calc!B:B,F2123,mi_calc!C:C,"average")/1000</f>
        <v>1.7626869656600141</v>
      </c>
    </row>
    <row r="2124" spans="1:9">
      <c r="A2124">
        <v>2035</v>
      </c>
      <c r="B2124" t="s">
        <v>21</v>
      </c>
      <c r="C2124" t="s">
        <v>12</v>
      </c>
      <c r="D2124" t="str">
        <f>VLOOKUP(C2124,mapping!$B$2:$D$18,3,0)</f>
        <v>utility-scale solar pv</v>
      </c>
      <c r="E2124" t="s">
        <v>74</v>
      </c>
      <c r="F2124" t="s">
        <v>55</v>
      </c>
      <c r="G2124" t="s">
        <v>77</v>
      </c>
      <c r="H2124">
        <f>SUMIFS(multi_cap_new_annual_comb!F:F,multi_cap_new_annual_comb!A:A,A2124,multi_cap_new_annual_comb!B:B,B2124,multi_cap_new_annual_comb!C:C,C2124,multi_cap_new_annual_comb!E:E,"average",multi_cap_new_annual_comb!F:F,"&gt;0")*SUMIFS(mi_calc!D:D,mi_calc!A:A,VLOOKUP(C2124,mapping!$B$2:$C$18,2,0),mi_calc!B:B,F2124,mi_calc!C:C,"average")/1000</f>
        <v>0</v>
      </c>
      <c r="I2124">
        <f>SUMIFS(multi_cap_new_annual_comb!G:G,multi_cap_new_annual_comb!A:A,A2124,multi_cap_new_annual_comb!B:B,B2124,multi_cap_new_annual_comb!C:C,C2124,multi_cap_new_annual_comb!E:E,"average",multi_cap_new_annual_comb!G:G,"&gt;0")*SUMIFS(mi_calc!D:D,mi_calc!A:A,VLOOKUP(C2124,mapping!$B$2:$C$18,2,0),mi_calc!B:B,F2124,mi_calc!C:C,"average")/1000</f>
        <v>0</v>
      </c>
    </row>
    <row r="2125" spans="1:9">
      <c r="A2125">
        <v>2035</v>
      </c>
      <c r="B2125" t="s">
        <v>21</v>
      </c>
      <c r="C2125" t="s">
        <v>12</v>
      </c>
      <c r="D2125" t="str">
        <f>VLOOKUP(C2125,mapping!$B$2:$D$18,3,0)</f>
        <v>utility-scale solar pv</v>
      </c>
      <c r="E2125" t="s">
        <v>74</v>
      </c>
      <c r="F2125" t="s">
        <v>47</v>
      </c>
      <c r="G2125" t="s">
        <v>77</v>
      </c>
      <c r="H2125">
        <f>SUMIFS(multi_cap_new_annual_comb!F:F,multi_cap_new_annual_comb!A:A,A2125,multi_cap_new_annual_comb!B:B,B2125,multi_cap_new_annual_comb!C:C,C2125,multi_cap_new_annual_comb!E:E,"average",multi_cap_new_annual_comb!F:F,"&gt;0")*SUMIFS(mi_calc!D:D,mi_calc!A:A,VLOOKUP(C2125,mapping!$B$2:$C$18,2,0),mi_calc!B:B,F2125,mi_calc!C:C,"average")/1000</f>
        <v>0</v>
      </c>
      <c r="I2125">
        <f>SUMIFS(multi_cap_new_annual_comb!G:G,multi_cap_new_annual_comb!A:A,A2125,multi_cap_new_annual_comb!B:B,B2125,multi_cap_new_annual_comb!C:C,C2125,multi_cap_new_annual_comb!E:E,"average",multi_cap_new_annual_comb!G:G,"&gt;0")*SUMIFS(mi_calc!D:D,mi_calc!A:A,VLOOKUP(C2125,mapping!$B$2:$C$18,2,0),mi_calc!B:B,F2125,mi_calc!C:C,"average")/1000</f>
        <v>0</v>
      </c>
    </row>
    <row r="2126" spans="1:9">
      <c r="A2126">
        <v>2035</v>
      </c>
      <c r="B2126" t="s">
        <v>21</v>
      </c>
      <c r="C2126" t="s">
        <v>12</v>
      </c>
      <c r="D2126" t="str">
        <f>VLOOKUP(C2126,mapping!$B$2:$D$18,3,0)</f>
        <v>utility-scale solar pv</v>
      </c>
      <c r="E2126" t="s">
        <v>74</v>
      </c>
      <c r="F2126" t="s">
        <v>60</v>
      </c>
      <c r="G2126" t="s">
        <v>77</v>
      </c>
      <c r="H2126">
        <f>SUMIFS(multi_cap_new_annual_comb!F:F,multi_cap_new_annual_comb!A:A,A2126,multi_cap_new_annual_comb!B:B,B2126,multi_cap_new_annual_comb!C:C,C2126,multi_cap_new_annual_comb!E:E,"average",multi_cap_new_annual_comb!F:F,"&gt;0")*SUMIFS(mi_calc!D:D,mi_calc!A:A,VLOOKUP(C2126,mapping!$B$2:$C$18,2,0),mi_calc!B:B,F2126,mi_calc!C:C,"average")/1000</f>
        <v>0</v>
      </c>
      <c r="I2126">
        <f>SUMIFS(multi_cap_new_annual_comb!G:G,multi_cap_new_annual_comb!A:A,A2126,multi_cap_new_annual_comb!B:B,B2126,multi_cap_new_annual_comb!C:C,C2126,multi_cap_new_annual_comb!E:E,"average",multi_cap_new_annual_comb!G:G,"&gt;0")*SUMIFS(mi_calc!D:D,mi_calc!A:A,VLOOKUP(C2126,mapping!$B$2:$C$18,2,0),mi_calc!B:B,F2126,mi_calc!C:C,"average")/1000</f>
        <v>0</v>
      </c>
    </row>
    <row r="2127" spans="1:9">
      <c r="A2127">
        <v>2035</v>
      </c>
      <c r="B2127" t="s">
        <v>21</v>
      </c>
      <c r="C2127" t="s">
        <v>12</v>
      </c>
      <c r="D2127" t="str">
        <f>VLOOKUP(C2127,mapping!$B$2:$D$18,3,0)</f>
        <v>utility-scale solar pv</v>
      </c>
      <c r="E2127" t="s">
        <v>74</v>
      </c>
      <c r="F2127" t="s">
        <v>48</v>
      </c>
      <c r="G2127" t="s">
        <v>77</v>
      </c>
      <c r="H2127">
        <f>SUMIFS(multi_cap_new_annual_comb!F:F,multi_cap_new_annual_comb!A:A,A2127,multi_cap_new_annual_comb!B:B,B2127,multi_cap_new_annual_comb!C:C,C2127,multi_cap_new_annual_comb!E:E,"average",multi_cap_new_annual_comb!F:F,"&gt;0")*SUMIFS(mi_calc!D:D,mi_calc!A:A,VLOOKUP(C2127,mapping!$B$2:$C$18,2,0),mi_calc!B:B,F2127,mi_calc!C:C,"average")/1000</f>
        <v>3.7560058707521798E-2</v>
      </c>
      <c r="I2127">
        <f>SUMIFS(multi_cap_new_annual_comb!G:G,multi_cap_new_annual_comb!A:A,A2127,multi_cap_new_annual_comb!B:B,B2127,multi_cap_new_annual_comb!C:C,C2127,multi_cap_new_annual_comb!E:E,"average",multi_cap_new_annual_comb!G:G,"&gt;0")*SUMIFS(mi_calc!D:D,mi_calc!A:A,VLOOKUP(C2127,mapping!$B$2:$C$18,2,0),mi_calc!B:B,F2127,mi_calc!C:C,"average")/1000</f>
        <v>3.7560058707521798E-2</v>
      </c>
    </row>
    <row r="2128" spans="1:9">
      <c r="A2128">
        <v>2035</v>
      </c>
      <c r="B2128" t="s">
        <v>21</v>
      </c>
      <c r="C2128" t="s">
        <v>12</v>
      </c>
      <c r="D2128" t="str">
        <f>VLOOKUP(C2128,mapping!$B$2:$D$18,3,0)</f>
        <v>utility-scale solar pv</v>
      </c>
      <c r="E2128" t="s">
        <v>74</v>
      </c>
      <c r="F2128" t="s">
        <v>62</v>
      </c>
      <c r="G2128" t="s">
        <v>77</v>
      </c>
      <c r="H2128">
        <f>SUMIFS(multi_cap_new_annual_comb!F:F,multi_cap_new_annual_comb!A:A,A2128,multi_cap_new_annual_comb!B:B,B2128,multi_cap_new_annual_comb!C:C,C2128,multi_cap_new_annual_comb!E:E,"average",multi_cap_new_annual_comb!F:F,"&gt;0")*SUMIFS(mi_calc!D:D,mi_calc!A:A,VLOOKUP(C2128,mapping!$B$2:$C$18,2,0),mi_calc!B:B,F2128,mi_calc!C:C,"average")/1000</f>
        <v>0</v>
      </c>
      <c r="I2128">
        <f>SUMIFS(multi_cap_new_annual_comb!G:G,multi_cap_new_annual_comb!A:A,A2128,multi_cap_new_annual_comb!B:B,B2128,multi_cap_new_annual_comb!C:C,C2128,multi_cap_new_annual_comb!E:E,"average",multi_cap_new_annual_comb!G:G,"&gt;0")*SUMIFS(mi_calc!D:D,mi_calc!A:A,VLOOKUP(C2128,mapping!$B$2:$C$18,2,0),mi_calc!B:B,F2128,mi_calc!C:C,"average")/1000</f>
        <v>0</v>
      </c>
    </row>
    <row r="2129" spans="1:9">
      <c r="A2129">
        <v>2035</v>
      </c>
      <c r="B2129" t="s">
        <v>21</v>
      </c>
      <c r="C2129" t="s">
        <v>12</v>
      </c>
      <c r="D2129" t="str">
        <f>VLOOKUP(C2129,mapping!$B$2:$D$18,3,0)</f>
        <v>utility-scale solar pv</v>
      </c>
      <c r="E2129" t="s">
        <v>74</v>
      </c>
      <c r="F2129" t="s">
        <v>63</v>
      </c>
      <c r="G2129" t="s">
        <v>77</v>
      </c>
      <c r="H2129">
        <f>SUMIFS(multi_cap_new_annual_comb!F:F,multi_cap_new_annual_comb!A:A,A2129,multi_cap_new_annual_comb!B:B,B2129,multi_cap_new_annual_comb!C:C,C2129,multi_cap_new_annual_comb!E:E,"average",multi_cap_new_annual_comb!F:F,"&gt;0")*SUMIFS(mi_calc!D:D,mi_calc!A:A,VLOOKUP(C2129,mapping!$B$2:$C$18,2,0),mi_calc!B:B,F2129,mi_calc!C:C,"average")/1000</f>
        <v>0</v>
      </c>
      <c r="I2129">
        <f>SUMIFS(multi_cap_new_annual_comb!G:G,multi_cap_new_annual_comb!A:A,A2129,multi_cap_new_annual_comb!B:B,B2129,multi_cap_new_annual_comb!C:C,C2129,multi_cap_new_annual_comb!E:E,"average",multi_cap_new_annual_comb!G:G,"&gt;0")*SUMIFS(mi_calc!D:D,mi_calc!A:A,VLOOKUP(C2129,mapping!$B$2:$C$18,2,0),mi_calc!B:B,F2129,mi_calc!C:C,"average")/1000</f>
        <v>0</v>
      </c>
    </row>
    <row r="2130" spans="1:9">
      <c r="A2130">
        <v>2035</v>
      </c>
      <c r="B2130" t="s">
        <v>21</v>
      </c>
      <c r="C2130" t="s">
        <v>12</v>
      </c>
      <c r="D2130" t="str">
        <f>VLOOKUP(C2130,mapping!$B$2:$D$18,3,0)</f>
        <v>utility-scale solar pv</v>
      </c>
      <c r="E2130" t="s">
        <v>74</v>
      </c>
      <c r="F2130" t="s">
        <v>45</v>
      </c>
      <c r="G2130" t="s">
        <v>77</v>
      </c>
      <c r="H2130">
        <f>SUMIFS(multi_cap_new_annual_comb!F:F,multi_cap_new_annual_comb!A:A,A2130,multi_cap_new_annual_comb!B:B,B2130,multi_cap_new_annual_comb!C:C,C2130,multi_cap_new_annual_comb!E:E,"average",multi_cap_new_annual_comb!F:F,"&gt;0")*SUMIFS(mi_calc!D:D,mi_calc!A:A,VLOOKUP(C2130,mapping!$B$2:$C$18,2,0),mi_calc!B:B,F2130,mi_calc!C:C,"average")/1000</f>
        <v>152.6629684414554</v>
      </c>
      <c r="I2130">
        <f>SUMIFS(multi_cap_new_annual_comb!G:G,multi_cap_new_annual_comb!A:A,A2130,multi_cap_new_annual_comb!B:B,B2130,multi_cap_new_annual_comb!C:C,C2130,multi_cap_new_annual_comb!E:E,"average",multi_cap_new_annual_comb!G:G,"&gt;0")*SUMIFS(mi_calc!D:D,mi_calc!A:A,VLOOKUP(C2130,mapping!$B$2:$C$18,2,0),mi_calc!B:B,F2130,mi_calc!C:C,"average")/1000</f>
        <v>152.6629684414554</v>
      </c>
    </row>
    <row r="2131" spans="1:9">
      <c r="A2131">
        <v>2035</v>
      </c>
      <c r="B2131" t="s">
        <v>21</v>
      </c>
      <c r="C2131" t="s">
        <v>12</v>
      </c>
      <c r="D2131" t="str">
        <f>VLOOKUP(C2131,mapping!$B$2:$D$18,3,0)</f>
        <v>utility-scale solar pv</v>
      </c>
      <c r="E2131" t="s">
        <v>74</v>
      </c>
      <c r="F2131" t="s">
        <v>58</v>
      </c>
      <c r="G2131" t="s">
        <v>77</v>
      </c>
      <c r="H2131">
        <f>SUMIFS(multi_cap_new_annual_comb!F:F,multi_cap_new_annual_comb!A:A,A2131,multi_cap_new_annual_comb!B:B,B2131,multi_cap_new_annual_comb!C:C,C2131,multi_cap_new_annual_comb!E:E,"average",multi_cap_new_annual_comb!F:F,"&gt;0")*SUMIFS(mi_calc!D:D,mi_calc!A:A,VLOOKUP(C2131,mapping!$B$2:$C$18,2,0),mi_calc!B:B,F2131,mi_calc!C:C,"average")/1000</f>
        <v>1.1080642889559549</v>
      </c>
      <c r="I2131">
        <f>SUMIFS(multi_cap_new_annual_comb!G:G,multi_cap_new_annual_comb!A:A,A2131,multi_cap_new_annual_comb!B:B,B2131,multi_cap_new_annual_comb!C:C,C2131,multi_cap_new_annual_comb!E:E,"average",multi_cap_new_annual_comb!G:G,"&gt;0")*SUMIFS(mi_calc!D:D,mi_calc!A:A,VLOOKUP(C2131,mapping!$B$2:$C$18,2,0),mi_calc!B:B,F2131,mi_calc!C:C,"average")/1000</f>
        <v>1.1080642889559549</v>
      </c>
    </row>
    <row r="2132" spans="1:9">
      <c r="A2132">
        <v>2035</v>
      </c>
      <c r="B2132" t="s">
        <v>21</v>
      </c>
      <c r="C2132" t="s">
        <v>12</v>
      </c>
      <c r="D2132" t="str">
        <f>VLOOKUP(C2132,mapping!$B$2:$D$18,3,0)</f>
        <v>utility-scale solar pv</v>
      </c>
      <c r="E2132" t="s">
        <v>74</v>
      </c>
      <c r="F2132" t="s">
        <v>53</v>
      </c>
      <c r="G2132" t="s">
        <v>77</v>
      </c>
      <c r="H2132">
        <f>SUMIFS(multi_cap_new_annual_comb!F:F,multi_cap_new_annual_comb!A:A,A2132,multi_cap_new_annual_comb!B:B,B2132,multi_cap_new_annual_comb!C:C,C2132,multi_cap_new_annual_comb!E:E,"average",multi_cap_new_annual_comb!F:F,"&gt;0")*SUMIFS(mi_calc!D:D,mi_calc!A:A,VLOOKUP(C2132,mapping!$B$2:$C$18,2,0),mi_calc!B:B,F2132,mi_calc!C:C,"average")/1000</f>
        <v>1843.4081444612668</v>
      </c>
      <c r="I2132">
        <f>SUMIFS(multi_cap_new_annual_comb!G:G,multi_cap_new_annual_comb!A:A,A2132,multi_cap_new_annual_comb!B:B,B2132,multi_cap_new_annual_comb!C:C,C2132,multi_cap_new_annual_comb!E:E,"average",multi_cap_new_annual_comb!G:G,"&gt;0")*SUMIFS(mi_calc!D:D,mi_calc!A:A,VLOOKUP(C2132,mapping!$B$2:$C$18,2,0),mi_calc!B:B,F2132,mi_calc!C:C,"average")/1000</f>
        <v>1843.4081444612668</v>
      </c>
    </row>
    <row r="2133" spans="1:9">
      <c r="A2133">
        <v>2035</v>
      </c>
      <c r="B2133" t="s">
        <v>21</v>
      </c>
      <c r="C2133" t="s">
        <v>12</v>
      </c>
      <c r="D2133" t="str">
        <f>VLOOKUP(C2133,mapping!$B$2:$D$18,3,0)</f>
        <v>utility-scale solar pv</v>
      </c>
      <c r="E2133" t="s">
        <v>74</v>
      </c>
      <c r="F2133" t="s">
        <v>64</v>
      </c>
      <c r="G2133" t="s">
        <v>77</v>
      </c>
      <c r="H2133">
        <f>SUMIFS(multi_cap_new_annual_comb!F:F,multi_cap_new_annual_comb!A:A,A2133,multi_cap_new_annual_comb!B:B,B2133,multi_cap_new_annual_comb!C:C,C2133,multi_cap_new_annual_comb!E:E,"average",multi_cap_new_annual_comb!F:F,"&gt;0")*SUMIFS(mi_calc!D:D,mi_calc!A:A,VLOOKUP(C2133,mapping!$B$2:$C$18,2,0),mi_calc!B:B,F2133,mi_calc!C:C,"average")/1000</f>
        <v>0</v>
      </c>
      <c r="I2133">
        <f>SUMIFS(multi_cap_new_annual_comb!G:G,multi_cap_new_annual_comb!A:A,A2133,multi_cap_new_annual_comb!B:B,B2133,multi_cap_new_annual_comb!C:C,C2133,multi_cap_new_annual_comb!E:E,"average",multi_cap_new_annual_comb!G:G,"&gt;0")*SUMIFS(mi_calc!D:D,mi_calc!A:A,VLOOKUP(C2133,mapping!$B$2:$C$18,2,0),mi_calc!B:B,F2133,mi_calc!C:C,"average")/1000</f>
        <v>0</v>
      </c>
    </row>
    <row r="2134" spans="1:9">
      <c r="A2134">
        <v>2035</v>
      </c>
      <c r="B2134" t="s">
        <v>21</v>
      </c>
      <c r="C2134" t="s">
        <v>12</v>
      </c>
      <c r="D2134" t="str">
        <f>VLOOKUP(C2134,mapping!$B$2:$D$18,3,0)</f>
        <v>utility-scale solar pv</v>
      </c>
      <c r="E2134" t="s">
        <v>74</v>
      </c>
      <c r="F2134" t="s">
        <v>49</v>
      </c>
      <c r="G2134" t="s">
        <v>77</v>
      </c>
      <c r="H2134">
        <f>SUMIFS(multi_cap_new_annual_comb!F:F,multi_cap_new_annual_comb!A:A,A2134,multi_cap_new_annual_comb!B:B,B2134,multi_cap_new_annual_comb!C:C,C2134,multi_cap_new_annual_comb!E:E,"average",multi_cap_new_annual_comb!F:F,"&gt;0")*SUMIFS(mi_calc!D:D,mi_calc!A:A,VLOOKUP(C2134,mapping!$B$2:$C$18,2,0),mi_calc!B:B,F2134,mi_calc!C:C,"average")/1000</f>
        <v>19.010661293193046</v>
      </c>
      <c r="I2134">
        <f>SUMIFS(multi_cap_new_annual_comb!G:G,multi_cap_new_annual_comb!A:A,A2134,multi_cap_new_annual_comb!B:B,B2134,multi_cap_new_annual_comb!C:C,C2134,multi_cap_new_annual_comb!E:E,"average",multi_cap_new_annual_comb!G:G,"&gt;0")*SUMIFS(mi_calc!D:D,mi_calc!A:A,VLOOKUP(C2134,mapping!$B$2:$C$18,2,0),mi_calc!B:B,F2134,mi_calc!C:C,"average")/1000</f>
        <v>19.010661293193046</v>
      </c>
    </row>
    <row r="2135" spans="1:9">
      <c r="A2135">
        <v>2035</v>
      </c>
      <c r="B2135" t="s">
        <v>21</v>
      </c>
      <c r="C2135" t="s">
        <v>12</v>
      </c>
      <c r="D2135" t="str">
        <f>VLOOKUP(C2135,mapping!$B$2:$D$18,3,0)</f>
        <v>utility-scale solar pv</v>
      </c>
      <c r="E2135" t="s">
        <v>74</v>
      </c>
      <c r="F2135" t="s">
        <v>65</v>
      </c>
      <c r="G2135" t="s">
        <v>77</v>
      </c>
      <c r="H2135">
        <f>SUMIFS(multi_cap_new_annual_comb!F:F,multi_cap_new_annual_comb!A:A,A2135,multi_cap_new_annual_comb!B:B,B2135,multi_cap_new_annual_comb!C:C,C2135,multi_cap_new_annual_comb!E:E,"average",multi_cap_new_annual_comb!F:F,"&gt;0")*SUMIFS(mi_calc!D:D,mi_calc!A:A,VLOOKUP(C2135,mapping!$B$2:$C$18,2,0),mi_calc!B:B,F2135,mi_calc!C:C,"average")/1000</f>
        <v>0</v>
      </c>
      <c r="I2135">
        <f>SUMIFS(multi_cap_new_annual_comb!G:G,multi_cap_new_annual_comb!A:A,A2135,multi_cap_new_annual_comb!B:B,B2135,multi_cap_new_annual_comb!C:C,C2135,multi_cap_new_annual_comb!E:E,"average",multi_cap_new_annual_comb!G:G,"&gt;0")*SUMIFS(mi_calc!D:D,mi_calc!A:A,VLOOKUP(C2135,mapping!$B$2:$C$18,2,0),mi_calc!B:B,F2135,mi_calc!C:C,"average")/1000</f>
        <v>0</v>
      </c>
    </row>
    <row r="2136" spans="1:9">
      <c r="A2136">
        <v>2035</v>
      </c>
      <c r="B2136" t="s">
        <v>21</v>
      </c>
      <c r="C2136" t="s">
        <v>12</v>
      </c>
      <c r="D2136" t="str">
        <f>VLOOKUP(C2136,mapping!$B$2:$D$18,3,0)</f>
        <v>utility-scale solar pv</v>
      </c>
      <c r="E2136" t="s">
        <v>74</v>
      </c>
      <c r="F2136" t="s">
        <v>68</v>
      </c>
      <c r="G2136" t="s">
        <v>77</v>
      </c>
      <c r="H2136">
        <f>SUMIFS(multi_cap_new_annual_comb!F:F,multi_cap_new_annual_comb!A:A,A2136,multi_cap_new_annual_comb!B:B,B2136,multi_cap_new_annual_comb!C:C,C2136,multi_cap_new_annual_comb!E:E,"average",multi_cap_new_annual_comb!F:F,"&gt;0")*SUMIFS(mi_calc!D:D,mi_calc!A:A,VLOOKUP(C2136,mapping!$B$2:$C$18,2,0),mi_calc!B:B,F2136,mi_calc!C:C,"average")/1000</f>
        <v>0</v>
      </c>
      <c r="I2136">
        <f>SUMIFS(multi_cap_new_annual_comb!G:G,multi_cap_new_annual_comb!A:A,A2136,multi_cap_new_annual_comb!B:B,B2136,multi_cap_new_annual_comb!C:C,C2136,multi_cap_new_annual_comb!E:E,"average",multi_cap_new_annual_comb!G:G,"&gt;0")*SUMIFS(mi_calc!D:D,mi_calc!A:A,VLOOKUP(C2136,mapping!$B$2:$C$18,2,0),mi_calc!B:B,F2136,mi_calc!C:C,"average")/1000</f>
        <v>0</v>
      </c>
    </row>
    <row r="2137" spans="1:9">
      <c r="A2137">
        <v>2035</v>
      </c>
      <c r="B2137" t="s">
        <v>21</v>
      </c>
      <c r="C2137" t="s">
        <v>12</v>
      </c>
      <c r="D2137" t="str">
        <f>VLOOKUP(C2137,mapping!$B$2:$D$18,3,0)</f>
        <v>utility-scale solar pv</v>
      </c>
      <c r="E2137" t="s">
        <v>74</v>
      </c>
      <c r="F2137" t="s">
        <v>57</v>
      </c>
      <c r="G2137" t="s">
        <v>77</v>
      </c>
      <c r="H2137">
        <f>SUMIFS(multi_cap_new_annual_comb!F:F,multi_cap_new_annual_comb!A:A,A2137,multi_cap_new_annual_comb!B:B,B2137,multi_cap_new_annual_comb!C:C,C2137,multi_cap_new_annual_comb!E:E,"average",multi_cap_new_annual_comb!F:F,"&gt;0")*SUMIFS(mi_calc!D:D,mi_calc!A:A,VLOOKUP(C2137,mapping!$B$2:$C$18,2,0),mi_calc!B:B,F2137,mi_calc!C:C,"average")/1000</f>
        <v>0</v>
      </c>
      <c r="I2137">
        <f>SUMIFS(multi_cap_new_annual_comb!G:G,multi_cap_new_annual_comb!A:A,A2137,multi_cap_new_annual_comb!B:B,B2137,multi_cap_new_annual_comb!C:C,C2137,multi_cap_new_annual_comb!E:E,"average",multi_cap_new_annual_comb!G:G,"&gt;0")*SUMIFS(mi_calc!D:D,mi_calc!A:A,VLOOKUP(C2137,mapping!$B$2:$C$18,2,0),mi_calc!B:B,F2137,mi_calc!C:C,"average")/1000</f>
        <v>0</v>
      </c>
    </row>
    <row r="2138" spans="1:9">
      <c r="A2138">
        <v>2035</v>
      </c>
      <c r="B2138" t="s">
        <v>33</v>
      </c>
      <c r="C2138" t="s">
        <v>12</v>
      </c>
      <c r="D2138" t="str">
        <f>VLOOKUP(C2138,mapping!$B$2:$D$18,3,0)</f>
        <v>utility-scale solar pv</v>
      </c>
      <c r="E2138" t="s">
        <v>74</v>
      </c>
      <c r="F2138" t="s">
        <v>51</v>
      </c>
      <c r="G2138" t="s">
        <v>77</v>
      </c>
      <c r="H2138">
        <f>SUMIFS(multi_cap_new_annual_comb!F:F,multi_cap_new_annual_comb!A:A,A2138,multi_cap_new_annual_comb!B:B,B2138,multi_cap_new_annual_comb!C:C,C2138,multi_cap_new_annual_comb!E:E,"average",multi_cap_new_annual_comb!F:F,"&gt;0")*SUMIFS(mi_calc!D:D,mi_calc!A:A,VLOOKUP(C2138,mapping!$B$2:$C$18,2,0),mi_calc!B:B,F2138,mi_calc!C:C,"average")/1000</f>
        <v>341.30420930482882</v>
      </c>
      <c r="I2138">
        <f>SUMIFS(multi_cap_new_annual_comb!G:G,multi_cap_new_annual_comb!A:A,A2138,multi_cap_new_annual_comb!B:B,B2138,multi_cap_new_annual_comb!C:C,C2138,multi_cap_new_annual_comb!E:E,"average",multi_cap_new_annual_comb!G:G,"&gt;0")*SUMIFS(mi_calc!D:D,mi_calc!A:A,VLOOKUP(C2138,mapping!$B$2:$C$18,2,0),mi_calc!B:B,F2138,mi_calc!C:C,"average")/1000</f>
        <v>341.30420930482882</v>
      </c>
    </row>
    <row r="2139" spans="1:9">
      <c r="A2139">
        <v>2035</v>
      </c>
      <c r="B2139" t="s">
        <v>33</v>
      </c>
      <c r="C2139" t="s">
        <v>12</v>
      </c>
      <c r="D2139" t="str">
        <f>VLOOKUP(C2139,mapping!$B$2:$D$18,3,0)</f>
        <v>utility-scale solar pv</v>
      </c>
      <c r="E2139" t="s">
        <v>74</v>
      </c>
      <c r="F2139" t="s">
        <v>66</v>
      </c>
      <c r="G2139" t="s">
        <v>77</v>
      </c>
      <c r="H2139">
        <f>SUMIFS(multi_cap_new_annual_comb!F:F,multi_cap_new_annual_comb!A:A,A2139,multi_cap_new_annual_comb!B:B,B2139,multi_cap_new_annual_comb!C:C,C2139,multi_cap_new_annual_comb!E:E,"average",multi_cap_new_annual_comb!F:F,"&gt;0")*SUMIFS(mi_calc!D:D,mi_calc!A:A,VLOOKUP(C2139,mapping!$B$2:$C$18,2,0),mi_calc!B:B,F2139,mi_calc!C:C,"average")/1000</f>
        <v>0</v>
      </c>
      <c r="I2139">
        <f>SUMIFS(multi_cap_new_annual_comb!G:G,multi_cap_new_annual_comb!A:A,A2139,multi_cap_new_annual_comb!B:B,B2139,multi_cap_new_annual_comb!C:C,C2139,multi_cap_new_annual_comb!E:E,"average",multi_cap_new_annual_comb!G:G,"&gt;0")*SUMIFS(mi_calc!D:D,mi_calc!A:A,VLOOKUP(C2139,mapping!$B$2:$C$18,2,0),mi_calc!B:B,F2139,mi_calc!C:C,"average")/1000</f>
        <v>0</v>
      </c>
    </row>
    <row r="2140" spans="1:9">
      <c r="A2140">
        <v>2035</v>
      </c>
      <c r="B2140" t="s">
        <v>33</v>
      </c>
      <c r="C2140" t="s">
        <v>12</v>
      </c>
      <c r="D2140" t="str">
        <f>VLOOKUP(C2140,mapping!$B$2:$D$18,3,0)</f>
        <v>utility-scale solar pv</v>
      </c>
      <c r="E2140" t="s">
        <v>74</v>
      </c>
      <c r="F2140" t="s">
        <v>54</v>
      </c>
      <c r="G2140" t="s">
        <v>77</v>
      </c>
      <c r="H2140">
        <f>SUMIFS(multi_cap_new_annual_comb!F:F,multi_cap_new_annual_comb!A:A,A2140,multi_cap_new_annual_comb!B:B,B2140,multi_cap_new_annual_comb!C:C,C2140,multi_cap_new_annual_comb!E:E,"average",multi_cap_new_annual_comb!F:F,"&gt;0")*SUMIFS(mi_calc!D:D,mi_calc!A:A,VLOOKUP(C2140,mapping!$B$2:$C$18,2,0),mi_calc!B:B,F2140,mi_calc!C:C,"average")/1000</f>
        <v>120.28430433392063</v>
      </c>
      <c r="I2140">
        <f>SUMIFS(multi_cap_new_annual_comb!G:G,multi_cap_new_annual_comb!A:A,A2140,multi_cap_new_annual_comb!B:B,B2140,multi_cap_new_annual_comb!C:C,C2140,multi_cap_new_annual_comb!E:E,"average",multi_cap_new_annual_comb!G:G,"&gt;0")*SUMIFS(mi_calc!D:D,mi_calc!A:A,VLOOKUP(C2140,mapping!$B$2:$C$18,2,0),mi_calc!B:B,F2140,mi_calc!C:C,"average")/1000</f>
        <v>120.28430433392063</v>
      </c>
    </row>
    <row r="2141" spans="1:9">
      <c r="A2141">
        <v>2035</v>
      </c>
      <c r="B2141" t="s">
        <v>33</v>
      </c>
      <c r="C2141" t="s">
        <v>12</v>
      </c>
      <c r="D2141" t="str">
        <f>VLOOKUP(C2141,mapping!$B$2:$D$18,3,0)</f>
        <v>utility-scale solar pv</v>
      </c>
      <c r="E2141" t="s">
        <v>74</v>
      </c>
      <c r="F2141" t="s">
        <v>46</v>
      </c>
      <c r="G2141" t="s">
        <v>77</v>
      </c>
      <c r="H2141">
        <f>SUMIFS(multi_cap_new_annual_comb!F:F,multi_cap_new_annual_comb!A:A,A2141,multi_cap_new_annual_comb!B:B,B2141,multi_cap_new_annual_comb!C:C,C2141,multi_cap_new_annual_comb!E:E,"average",multi_cap_new_annual_comb!F:F,"&gt;0")*SUMIFS(mi_calc!D:D,mi_calc!A:A,VLOOKUP(C2141,mapping!$B$2:$C$18,2,0),mi_calc!B:B,F2141,mi_calc!C:C,"average")/1000</f>
        <v>0</v>
      </c>
      <c r="I2141">
        <f>SUMIFS(multi_cap_new_annual_comb!G:G,multi_cap_new_annual_comb!A:A,A2141,multi_cap_new_annual_comb!B:B,B2141,multi_cap_new_annual_comb!C:C,C2141,multi_cap_new_annual_comb!E:E,"average",multi_cap_new_annual_comb!G:G,"&gt;0")*SUMIFS(mi_calc!D:D,mi_calc!A:A,VLOOKUP(C2141,mapping!$B$2:$C$18,2,0),mi_calc!B:B,F2141,mi_calc!C:C,"average")/1000</f>
        <v>0</v>
      </c>
    </row>
    <row r="2142" spans="1:9">
      <c r="A2142">
        <v>2035</v>
      </c>
      <c r="B2142" t="s">
        <v>33</v>
      </c>
      <c r="C2142" t="s">
        <v>12</v>
      </c>
      <c r="D2142" t="str">
        <f>VLOOKUP(C2142,mapping!$B$2:$D$18,3,0)</f>
        <v>utility-scale solar pv</v>
      </c>
      <c r="E2142" t="s">
        <v>74</v>
      </c>
      <c r="F2142" t="s">
        <v>50</v>
      </c>
      <c r="G2142" t="s">
        <v>77</v>
      </c>
      <c r="H2142">
        <f>SUMIFS(multi_cap_new_annual_comb!F:F,multi_cap_new_annual_comb!A:A,A2142,multi_cap_new_annual_comb!B:B,B2142,multi_cap_new_annual_comb!C:C,C2142,multi_cap_new_annual_comb!E:E,"average",multi_cap_new_annual_comb!F:F,"&gt;0")*SUMIFS(mi_calc!D:D,mi_calc!A:A,VLOOKUP(C2142,mapping!$B$2:$C$18,2,0),mi_calc!B:B,F2142,mi_calc!C:C,"average")/1000</f>
        <v>40.809635275341279</v>
      </c>
      <c r="I2142">
        <f>SUMIFS(multi_cap_new_annual_comb!G:G,multi_cap_new_annual_comb!A:A,A2142,multi_cap_new_annual_comb!B:B,B2142,multi_cap_new_annual_comb!C:C,C2142,multi_cap_new_annual_comb!E:E,"average",multi_cap_new_annual_comb!G:G,"&gt;0")*SUMIFS(mi_calc!D:D,mi_calc!A:A,VLOOKUP(C2142,mapping!$B$2:$C$18,2,0),mi_calc!B:B,F2142,mi_calc!C:C,"average")/1000</f>
        <v>40.809635275341279</v>
      </c>
    </row>
    <row r="2143" spans="1:9">
      <c r="A2143">
        <v>2035</v>
      </c>
      <c r="B2143" t="s">
        <v>33</v>
      </c>
      <c r="C2143" t="s">
        <v>12</v>
      </c>
      <c r="D2143" t="str">
        <f>VLOOKUP(C2143,mapping!$B$2:$D$18,3,0)</f>
        <v>utility-scale solar pv</v>
      </c>
      <c r="E2143" t="s">
        <v>74</v>
      </c>
      <c r="F2143" t="s">
        <v>61</v>
      </c>
      <c r="G2143" t="s">
        <v>77</v>
      </c>
      <c r="H2143">
        <f>SUMIFS(multi_cap_new_annual_comb!F:F,multi_cap_new_annual_comb!A:A,A2143,multi_cap_new_annual_comb!B:B,B2143,multi_cap_new_annual_comb!C:C,C2143,multi_cap_new_annual_comb!E:E,"average",multi_cap_new_annual_comb!F:F,"&gt;0")*SUMIFS(mi_calc!D:D,mi_calc!A:A,VLOOKUP(C2143,mapping!$B$2:$C$18,2,0),mi_calc!B:B,F2143,mi_calc!C:C,"average")/1000</f>
        <v>0</v>
      </c>
      <c r="I2143">
        <f>SUMIFS(multi_cap_new_annual_comb!G:G,multi_cap_new_annual_comb!A:A,A2143,multi_cap_new_annual_comb!B:B,B2143,multi_cap_new_annual_comb!C:C,C2143,multi_cap_new_annual_comb!E:E,"average",multi_cap_new_annual_comb!G:G,"&gt;0")*SUMIFS(mi_calc!D:D,mi_calc!A:A,VLOOKUP(C2143,mapping!$B$2:$C$18,2,0),mi_calc!B:B,F2143,mi_calc!C:C,"average")/1000</f>
        <v>0</v>
      </c>
    </row>
    <row r="2144" spans="1:9">
      <c r="A2144">
        <v>2035</v>
      </c>
      <c r="B2144" t="s">
        <v>33</v>
      </c>
      <c r="C2144" t="s">
        <v>12</v>
      </c>
      <c r="D2144" t="str">
        <f>VLOOKUP(C2144,mapping!$B$2:$D$18,3,0)</f>
        <v>utility-scale solar pv</v>
      </c>
      <c r="E2144" t="s">
        <v>74</v>
      </c>
      <c r="F2144" t="s">
        <v>67</v>
      </c>
      <c r="G2144" t="s">
        <v>77</v>
      </c>
      <c r="H2144">
        <f>SUMIFS(multi_cap_new_annual_comb!F:F,multi_cap_new_annual_comb!A:A,A2144,multi_cap_new_annual_comb!B:B,B2144,multi_cap_new_annual_comb!C:C,C2144,multi_cap_new_annual_comb!E:E,"average",multi_cap_new_annual_comb!F:F,"&gt;0")*SUMIFS(mi_calc!D:D,mi_calc!A:A,VLOOKUP(C2144,mapping!$B$2:$C$18,2,0),mi_calc!B:B,F2144,mi_calc!C:C,"average")/1000</f>
        <v>0</v>
      </c>
      <c r="I2144">
        <f>SUMIFS(multi_cap_new_annual_comb!G:G,multi_cap_new_annual_comb!A:A,A2144,multi_cap_new_annual_comb!B:B,B2144,multi_cap_new_annual_comb!C:C,C2144,multi_cap_new_annual_comb!E:E,"average",multi_cap_new_annual_comb!G:G,"&gt;0")*SUMIFS(mi_calc!D:D,mi_calc!A:A,VLOOKUP(C2144,mapping!$B$2:$C$18,2,0),mi_calc!B:B,F2144,mi_calc!C:C,"average")/1000</f>
        <v>0</v>
      </c>
    </row>
    <row r="2145" spans="1:9">
      <c r="A2145">
        <v>2035</v>
      </c>
      <c r="B2145" t="s">
        <v>33</v>
      </c>
      <c r="C2145" t="s">
        <v>12</v>
      </c>
      <c r="D2145" t="str">
        <f>VLOOKUP(C2145,mapping!$B$2:$D$18,3,0)</f>
        <v>utility-scale solar pv</v>
      </c>
      <c r="E2145" t="s">
        <v>74</v>
      </c>
      <c r="F2145" t="s">
        <v>52</v>
      </c>
      <c r="G2145" t="s">
        <v>77</v>
      </c>
      <c r="H2145">
        <f>SUMIFS(multi_cap_new_annual_comb!F:F,multi_cap_new_annual_comb!A:A,A2145,multi_cap_new_annual_comb!B:B,B2145,multi_cap_new_annual_comb!C:C,C2145,multi_cap_new_annual_comb!E:E,"average",multi_cap_new_annual_comb!F:F,"&gt;0")*SUMIFS(mi_calc!D:D,mi_calc!A:A,VLOOKUP(C2145,mapping!$B$2:$C$18,2,0),mi_calc!B:B,F2145,mi_calc!C:C,"average")/1000</f>
        <v>989.20837766339957</v>
      </c>
      <c r="I2145">
        <f>SUMIFS(multi_cap_new_annual_comb!G:G,multi_cap_new_annual_comb!A:A,A2145,multi_cap_new_annual_comb!B:B,B2145,multi_cap_new_annual_comb!C:C,C2145,multi_cap_new_annual_comb!E:E,"average",multi_cap_new_annual_comb!G:G,"&gt;0")*SUMIFS(mi_calc!D:D,mi_calc!A:A,VLOOKUP(C2145,mapping!$B$2:$C$18,2,0),mi_calc!B:B,F2145,mi_calc!C:C,"average")/1000</f>
        <v>989.20837766339957</v>
      </c>
    </row>
    <row r="2146" spans="1:9">
      <c r="A2146">
        <v>2035</v>
      </c>
      <c r="B2146" t="s">
        <v>33</v>
      </c>
      <c r="C2146" t="s">
        <v>12</v>
      </c>
      <c r="D2146" t="str">
        <f>VLOOKUP(C2146,mapping!$B$2:$D$18,3,0)</f>
        <v>utility-scale solar pv</v>
      </c>
      <c r="E2146" t="s">
        <v>74</v>
      </c>
      <c r="F2146" t="s">
        <v>56</v>
      </c>
      <c r="G2146" t="s">
        <v>77</v>
      </c>
      <c r="H2146">
        <f>SUMIFS(multi_cap_new_annual_comb!F:F,multi_cap_new_annual_comb!A:A,A2146,multi_cap_new_annual_comb!B:B,B2146,multi_cap_new_annual_comb!C:C,C2146,multi_cap_new_annual_comb!E:E,"average",multi_cap_new_annual_comb!F:F,"&gt;0")*SUMIFS(mi_calc!D:D,mi_calc!A:A,VLOOKUP(C2146,mapping!$B$2:$C$18,2,0),mi_calc!B:B,F2146,mi_calc!C:C,"average")/1000</f>
        <v>1.2094516421799877</v>
      </c>
      <c r="I2146">
        <f>SUMIFS(multi_cap_new_annual_comb!G:G,multi_cap_new_annual_comb!A:A,A2146,multi_cap_new_annual_comb!B:B,B2146,multi_cap_new_annual_comb!C:C,C2146,multi_cap_new_annual_comb!E:E,"average",multi_cap_new_annual_comb!G:G,"&gt;0")*SUMIFS(mi_calc!D:D,mi_calc!A:A,VLOOKUP(C2146,mapping!$B$2:$C$18,2,0),mi_calc!B:B,F2146,mi_calc!C:C,"average")/1000</f>
        <v>1.2094516421799877</v>
      </c>
    </row>
    <row r="2147" spans="1:9">
      <c r="A2147">
        <v>2035</v>
      </c>
      <c r="B2147" t="s">
        <v>33</v>
      </c>
      <c r="C2147" t="s">
        <v>12</v>
      </c>
      <c r="D2147" t="str">
        <f>VLOOKUP(C2147,mapping!$B$2:$D$18,3,0)</f>
        <v>utility-scale solar pv</v>
      </c>
      <c r="E2147" t="s">
        <v>74</v>
      </c>
      <c r="F2147" t="s">
        <v>59</v>
      </c>
      <c r="G2147" t="s">
        <v>77</v>
      </c>
      <c r="H2147">
        <f>SUMIFS(multi_cap_new_annual_comb!F:F,multi_cap_new_annual_comb!A:A,A2147,multi_cap_new_annual_comb!B:B,B2147,multi_cap_new_annual_comb!C:C,C2147,multi_cap_new_annual_comb!E:E,"average",multi_cap_new_annual_comb!F:F,"&gt;0")*SUMIFS(mi_calc!D:D,mi_calc!A:A,VLOOKUP(C2147,mapping!$B$2:$C$18,2,0),mi_calc!B:B,F2147,mi_calc!C:C,"average")/1000</f>
        <v>0.83518119208298591</v>
      </c>
      <c r="I2147">
        <f>SUMIFS(multi_cap_new_annual_comb!G:G,multi_cap_new_annual_comb!A:A,A2147,multi_cap_new_annual_comb!B:B,B2147,multi_cap_new_annual_comb!C:C,C2147,multi_cap_new_annual_comb!E:E,"average",multi_cap_new_annual_comb!G:G,"&gt;0")*SUMIFS(mi_calc!D:D,mi_calc!A:A,VLOOKUP(C2147,mapping!$B$2:$C$18,2,0),mi_calc!B:B,F2147,mi_calc!C:C,"average")/1000</f>
        <v>0.83518119208298591</v>
      </c>
    </row>
    <row r="2148" spans="1:9">
      <c r="A2148">
        <v>2035</v>
      </c>
      <c r="B2148" t="s">
        <v>33</v>
      </c>
      <c r="C2148" t="s">
        <v>12</v>
      </c>
      <c r="D2148" t="str">
        <f>VLOOKUP(C2148,mapping!$B$2:$D$18,3,0)</f>
        <v>utility-scale solar pv</v>
      </c>
      <c r="E2148" t="s">
        <v>74</v>
      </c>
      <c r="F2148" t="s">
        <v>55</v>
      </c>
      <c r="G2148" t="s">
        <v>77</v>
      </c>
      <c r="H2148">
        <f>SUMIFS(multi_cap_new_annual_comb!F:F,multi_cap_new_annual_comb!A:A,A2148,multi_cap_new_annual_comb!B:B,B2148,multi_cap_new_annual_comb!C:C,C2148,multi_cap_new_annual_comb!E:E,"average",multi_cap_new_annual_comb!F:F,"&gt;0")*SUMIFS(mi_calc!D:D,mi_calc!A:A,VLOOKUP(C2148,mapping!$B$2:$C$18,2,0),mi_calc!B:B,F2148,mi_calc!C:C,"average")/1000</f>
        <v>0</v>
      </c>
      <c r="I2148">
        <f>SUMIFS(multi_cap_new_annual_comb!G:G,multi_cap_new_annual_comb!A:A,A2148,multi_cap_new_annual_comb!B:B,B2148,multi_cap_new_annual_comb!C:C,C2148,multi_cap_new_annual_comb!E:E,"average",multi_cap_new_annual_comb!G:G,"&gt;0")*SUMIFS(mi_calc!D:D,mi_calc!A:A,VLOOKUP(C2148,mapping!$B$2:$C$18,2,0),mi_calc!B:B,F2148,mi_calc!C:C,"average")/1000</f>
        <v>0</v>
      </c>
    </row>
    <row r="2149" spans="1:9">
      <c r="A2149">
        <v>2035</v>
      </c>
      <c r="B2149" t="s">
        <v>33</v>
      </c>
      <c r="C2149" t="s">
        <v>12</v>
      </c>
      <c r="D2149" t="str">
        <f>VLOOKUP(C2149,mapping!$B$2:$D$18,3,0)</f>
        <v>utility-scale solar pv</v>
      </c>
      <c r="E2149" t="s">
        <v>74</v>
      </c>
      <c r="F2149" t="s">
        <v>47</v>
      </c>
      <c r="G2149" t="s">
        <v>77</v>
      </c>
      <c r="H2149">
        <f>SUMIFS(multi_cap_new_annual_comb!F:F,multi_cap_new_annual_comb!A:A,A2149,multi_cap_new_annual_comb!B:B,B2149,multi_cap_new_annual_comb!C:C,C2149,multi_cap_new_annual_comb!E:E,"average",multi_cap_new_annual_comb!F:F,"&gt;0")*SUMIFS(mi_calc!D:D,mi_calc!A:A,VLOOKUP(C2149,mapping!$B$2:$C$18,2,0),mi_calc!B:B,F2149,mi_calc!C:C,"average")/1000</f>
        <v>0</v>
      </c>
      <c r="I2149">
        <f>SUMIFS(multi_cap_new_annual_comb!G:G,multi_cap_new_annual_comb!A:A,A2149,multi_cap_new_annual_comb!B:B,B2149,multi_cap_new_annual_comb!C:C,C2149,multi_cap_new_annual_comb!E:E,"average",multi_cap_new_annual_comb!G:G,"&gt;0")*SUMIFS(mi_calc!D:D,mi_calc!A:A,VLOOKUP(C2149,mapping!$B$2:$C$18,2,0),mi_calc!B:B,F2149,mi_calc!C:C,"average")/1000</f>
        <v>0</v>
      </c>
    </row>
    <row r="2150" spans="1:9">
      <c r="A2150">
        <v>2035</v>
      </c>
      <c r="B2150" t="s">
        <v>33</v>
      </c>
      <c r="C2150" t="s">
        <v>12</v>
      </c>
      <c r="D2150" t="str">
        <f>VLOOKUP(C2150,mapping!$B$2:$D$18,3,0)</f>
        <v>utility-scale solar pv</v>
      </c>
      <c r="E2150" t="s">
        <v>74</v>
      </c>
      <c r="F2150" t="s">
        <v>60</v>
      </c>
      <c r="G2150" t="s">
        <v>77</v>
      </c>
      <c r="H2150">
        <f>SUMIFS(multi_cap_new_annual_comb!F:F,multi_cap_new_annual_comb!A:A,A2150,multi_cap_new_annual_comb!B:B,B2150,multi_cap_new_annual_comb!C:C,C2150,multi_cap_new_annual_comb!E:E,"average",multi_cap_new_annual_comb!F:F,"&gt;0")*SUMIFS(mi_calc!D:D,mi_calc!A:A,VLOOKUP(C2150,mapping!$B$2:$C$18,2,0),mi_calc!B:B,F2150,mi_calc!C:C,"average")/1000</f>
        <v>0</v>
      </c>
      <c r="I2150">
        <f>SUMIFS(multi_cap_new_annual_comb!G:G,multi_cap_new_annual_comb!A:A,A2150,multi_cap_new_annual_comb!B:B,B2150,multi_cap_new_annual_comb!C:C,C2150,multi_cap_new_annual_comb!E:E,"average",multi_cap_new_annual_comb!G:G,"&gt;0")*SUMIFS(mi_calc!D:D,mi_calc!A:A,VLOOKUP(C2150,mapping!$B$2:$C$18,2,0),mi_calc!B:B,F2150,mi_calc!C:C,"average")/1000</f>
        <v>0</v>
      </c>
    </row>
    <row r="2151" spans="1:9">
      <c r="A2151">
        <v>2035</v>
      </c>
      <c r="B2151" t="s">
        <v>33</v>
      </c>
      <c r="C2151" t="s">
        <v>12</v>
      </c>
      <c r="D2151" t="str">
        <f>VLOOKUP(C2151,mapping!$B$2:$D$18,3,0)</f>
        <v>utility-scale solar pv</v>
      </c>
      <c r="E2151" t="s">
        <v>74</v>
      </c>
      <c r="F2151" t="s">
        <v>48</v>
      </c>
      <c r="G2151" t="s">
        <v>77</v>
      </c>
      <c r="H2151">
        <f>SUMIFS(multi_cap_new_annual_comb!F:F,multi_cap_new_annual_comb!A:A,A2151,multi_cap_new_annual_comb!B:B,B2151,multi_cap_new_annual_comb!C:C,C2151,multi_cap_new_annual_comb!E:E,"average",multi_cap_new_annual_comb!F:F,"&gt;0")*SUMIFS(mi_calc!D:D,mi_calc!A:A,VLOOKUP(C2151,mapping!$B$2:$C$18,2,0),mi_calc!B:B,F2151,mi_calc!C:C,"average")/1000</f>
        <v>1.7796384279899144E-2</v>
      </c>
      <c r="I2151">
        <f>SUMIFS(multi_cap_new_annual_comb!G:G,multi_cap_new_annual_comb!A:A,A2151,multi_cap_new_annual_comb!B:B,B2151,multi_cap_new_annual_comb!C:C,C2151,multi_cap_new_annual_comb!E:E,"average",multi_cap_new_annual_comb!G:G,"&gt;0")*SUMIFS(mi_calc!D:D,mi_calc!A:A,VLOOKUP(C2151,mapping!$B$2:$C$18,2,0),mi_calc!B:B,F2151,mi_calc!C:C,"average")/1000</f>
        <v>1.7796384279899144E-2</v>
      </c>
    </row>
    <row r="2152" spans="1:9">
      <c r="A2152">
        <v>2035</v>
      </c>
      <c r="B2152" t="s">
        <v>33</v>
      </c>
      <c r="C2152" t="s">
        <v>12</v>
      </c>
      <c r="D2152" t="str">
        <f>VLOOKUP(C2152,mapping!$B$2:$D$18,3,0)</f>
        <v>utility-scale solar pv</v>
      </c>
      <c r="E2152" t="s">
        <v>74</v>
      </c>
      <c r="F2152" t="s">
        <v>62</v>
      </c>
      <c r="G2152" t="s">
        <v>77</v>
      </c>
      <c r="H2152">
        <f>SUMIFS(multi_cap_new_annual_comb!F:F,multi_cap_new_annual_comb!A:A,A2152,multi_cap_new_annual_comb!B:B,B2152,multi_cap_new_annual_comb!C:C,C2152,multi_cap_new_annual_comb!E:E,"average",multi_cap_new_annual_comb!F:F,"&gt;0")*SUMIFS(mi_calc!D:D,mi_calc!A:A,VLOOKUP(C2152,mapping!$B$2:$C$18,2,0),mi_calc!B:B,F2152,mi_calc!C:C,"average")/1000</f>
        <v>0</v>
      </c>
      <c r="I2152">
        <f>SUMIFS(multi_cap_new_annual_comb!G:G,multi_cap_new_annual_comb!A:A,A2152,multi_cap_new_annual_comb!B:B,B2152,multi_cap_new_annual_comb!C:C,C2152,multi_cap_new_annual_comb!E:E,"average",multi_cap_new_annual_comb!G:G,"&gt;0")*SUMIFS(mi_calc!D:D,mi_calc!A:A,VLOOKUP(C2152,mapping!$B$2:$C$18,2,0),mi_calc!B:B,F2152,mi_calc!C:C,"average")/1000</f>
        <v>0</v>
      </c>
    </row>
    <row r="2153" spans="1:9">
      <c r="A2153">
        <v>2035</v>
      </c>
      <c r="B2153" t="s">
        <v>33</v>
      </c>
      <c r="C2153" t="s">
        <v>12</v>
      </c>
      <c r="D2153" t="str">
        <f>VLOOKUP(C2153,mapping!$B$2:$D$18,3,0)</f>
        <v>utility-scale solar pv</v>
      </c>
      <c r="E2153" t="s">
        <v>74</v>
      </c>
      <c r="F2153" t="s">
        <v>63</v>
      </c>
      <c r="G2153" t="s">
        <v>77</v>
      </c>
      <c r="H2153">
        <f>SUMIFS(multi_cap_new_annual_comb!F:F,multi_cap_new_annual_comb!A:A,A2153,multi_cap_new_annual_comb!B:B,B2153,multi_cap_new_annual_comb!C:C,C2153,multi_cap_new_annual_comb!E:E,"average",multi_cap_new_annual_comb!F:F,"&gt;0")*SUMIFS(mi_calc!D:D,mi_calc!A:A,VLOOKUP(C2153,mapping!$B$2:$C$18,2,0),mi_calc!B:B,F2153,mi_calc!C:C,"average")/1000</f>
        <v>0</v>
      </c>
      <c r="I2153">
        <f>SUMIFS(multi_cap_new_annual_comb!G:G,multi_cap_new_annual_comb!A:A,A2153,multi_cap_new_annual_comb!B:B,B2153,multi_cap_new_annual_comb!C:C,C2153,multi_cap_new_annual_comb!E:E,"average",multi_cap_new_annual_comb!G:G,"&gt;0")*SUMIFS(mi_calc!D:D,mi_calc!A:A,VLOOKUP(C2153,mapping!$B$2:$C$18,2,0),mi_calc!B:B,F2153,mi_calc!C:C,"average")/1000</f>
        <v>0</v>
      </c>
    </row>
    <row r="2154" spans="1:9">
      <c r="A2154">
        <v>2035</v>
      </c>
      <c r="B2154" t="s">
        <v>33</v>
      </c>
      <c r="C2154" t="s">
        <v>12</v>
      </c>
      <c r="D2154" t="str">
        <f>VLOOKUP(C2154,mapping!$B$2:$D$18,3,0)</f>
        <v>utility-scale solar pv</v>
      </c>
      <c r="E2154" t="s">
        <v>74</v>
      </c>
      <c r="F2154" t="s">
        <v>45</v>
      </c>
      <c r="G2154" t="s">
        <v>77</v>
      </c>
      <c r="H2154">
        <f>SUMIFS(multi_cap_new_annual_comb!F:F,multi_cap_new_annual_comb!A:A,A2154,multi_cap_new_annual_comb!B:B,B2154,multi_cap_new_annual_comb!C:C,C2154,multi_cap_new_annual_comb!E:E,"average",multi_cap_new_annual_comb!F:F,"&gt;0")*SUMIFS(mi_calc!D:D,mi_calc!A:A,VLOOKUP(C2154,mapping!$B$2:$C$18,2,0),mi_calc!B:B,F2154,mi_calc!C:C,"average")/1000</f>
        <v>72.333455941861402</v>
      </c>
      <c r="I2154">
        <f>SUMIFS(multi_cap_new_annual_comb!G:G,multi_cap_new_annual_comb!A:A,A2154,multi_cap_new_annual_comb!B:B,B2154,multi_cap_new_annual_comb!C:C,C2154,multi_cap_new_annual_comb!E:E,"average",multi_cap_new_annual_comb!G:G,"&gt;0")*SUMIFS(mi_calc!D:D,mi_calc!A:A,VLOOKUP(C2154,mapping!$B$2:$C$18,2,0),mi_calc!B:B,F2154,mi_calc!C:C,"average")/1000</f>
        <v>72.333455941861402</v>
      </c>
    </row>
    <row r="2155" spans="1:9">
      <c r="A2155">
        <v>2035</v>
      </c>
      <c r="B2155" t="s">
        <v>33</v>
      </c>
      <c r="C2155" t="s">
        <v>12</v>
      </c>
      <c r="D2155" t="str">
        <f>VLOOKUP(C2155,mapping!$B$2:$D$18,3,0)</f>
        <v>utility-scale solar pv</v>
      </c>
      <c r="E2155" t="s">
        <v>74</v>
      </c>
      <c r="F2155" t="s">
        <v>58</v>
      </c>
      <c r="G2155" t="s">
        <v>77</v>
      </c>
      <c r="H2155">
        <f>SUMIFS(multi_cap_new_annual_comb!F:F,multi_cap_new_annual_comb!A:A,A2155,multi_cap_new_annual_comb!B:B,B2155,multi_cap_new_annual_comb!C:C,C2155,multi_cap_new_annual_comb!E:E,"average",multi_cap_new_annual_comb!F:F,"&gt;0")*SUMIFS(mi_calc!D:D,mi_calc!A:A,VLOOKUP(C2155,mapping!$B$2:$C$18,2,0),mi_calc!B:B,F2155,mi_calc!C:C,"average")/1000</f>
        <v>0.5250135002889208</v>
      </c>
      <c r="I2155">
        <f>SUMIFS(multi_cap_new_annual_comb!G:G,multi_cap_new_annual_comb!A:A,A2155,multi_cap_new_annual_comb!B:B,B2155,multi_cap_new_annual_comb!C:C,C2155,multi_cap_new_annual_comb!E:E,"average",multi_cap_new_annual_comb!G:G,"&gt;0")*SUMIFS(mi_calc!D:D,mi_calc!A:A,VLOOKUP(C2155,mapping!$B$2:$C$18,2,0),mi_calc!B:B,F2155,mi_calc!C:C,"average")/1000</f>
        <v>0.5250135002889208</v>
      </c>
    </row>
    <row r="2156" spans="1:9">
      <c r="A2156">
        <v>2035</v>
      </c>
      <c r="B2156" t="s">
        <v>33</v>
      </c>
      <c r="C2156" t="s">
        <v>12</v>
      </c>
      <c r="D2156" t="str">
        <f>VLOOKUP(C2156,mapping!$B$2:$D$18,3,0)</f>
        <v>utility-scale solar pv</v>
      </c>
      <c r="E2156" t="s">
        <v>74</v>
      </c>
      <c r="F2156" t="s">
        <v>53</v>
      </c>
      <c r="G2156" t="s">
        <v>77</v>
      </c>
      <c r="H2156">
        <f>SUMIFS(multi_cap_new_annual_comb!F:F,multi_cap_new_annual_comb!A:A,A2156,multi_cap_new_annual_comb!B:B,B2156,multi_cap_new_annual_comb!C:C,C2156,multi_cap_new_annual_comb!E:E,"average",multi_cap_new_annual_comb!F:F,"&gt;0")*SUMIFS(mi_calc!D:D,mi_calc!A:A,VLOOKUP(C2156,mapping!$B$2:$C$18,2,0),mi_calc!B:B,F2156,mi_calc!C:C,"average")/1000</f>
        <v>873.42780742136563</v>
      </c>
      <c r="I2156">
        <f>SUMIFS(multi_cap_new_annual_comb!G:G,multi_cap_new_annual_comb!A:A,A2156,multi_cap_new_annual_comb!B:B,B2156,multi_cap_new_annual_comb!C:C,C2156,multi_cap_new_annual_comb!E:E,"average",multi_cap_new_annual_comb!G:G,"&gt;0")*SUMIFS(mi_calc!D:D,mi_calc!A:A,VLOOKUP(C2156,mapping!$B$2:$C$18,2,0),mi_calc!B:B,F2156,mi_calc!C:C,"average")/1000</f>
        <v>873.42780742136563</v>
      </c>
    </row>
    <row r="2157" spans="1:9">
      <c r="A2157">
        <v>2035</v>
      </c>
      <c r="B2157" t="s">
        <v>33</v>
      </c>
      <c r="C2157" t="s">
        <v>12</v>
      </c>
      <c r="D2157" t="str">
        <f>VLOOKUP(C2157,mapping!$B$2:$D$18,3,0)</f>
        <v>utility-scale solar pv</v>
      </c>
      <c r="E2157" t="s">
        <v>74</v>
      </c>
      <c r="F2157" t="s">
        <v>64</v>
      </c>
      <c r="G2157" t="s">
        <v>77</v>
      </c>
      <c r="H2157">
        <f>SUMIFS(multi_cap_new_annual_comb!F:F,multi_cap_new_annual_comb!A:A,A2157,multi_cap_new_annual_comb!B:B,B2157,multi_cap_new_annual_comb!C:C,C2157,multi_cap_new_annual_comb!E:E,"average",multi_cap_new_annual_comb!F:F,"&gt;0")*SUMIFS(mi_calc!D:D,mi_calc!A:A,VLOOKUP(C2157,mapping!$B$2:$C$18,2,0),mi_calc!B:B,F2157,mi_calc!C:C,"average")/1000</f>
        <v>0</v>
      </c>
      <c r="I2157">
        <f>SUMIFS(multi_cap_new_annual_comb!G:G,multi_cap_new_annual_comb!A:A,A2157,multi_cap_new_annual_comb!B:B,B2157,multi_cap_new_annual_comb!C:C,C2157,multi_cap_new_annual_comb!E:E,"average",multi_cap_new_annual_comb!G:G,"&gt;0")*SUMIFS(mi_calc!D:D,mi_calc!A:A,VLOOKUP(C2157,mapping!$B$2:$C$18,2,0),mi_calc!B:B,F2157,mi_calc!C:C,"average")/1000</f>
        <v>0</v>
      </c>
    </row>
    <row r="2158" spans="1:9">
      <c r="A2158">
        <v>2035</v>
      </c>
      <c r="B2158" t="s">
        <v>33</v>
      </c>
      <c r="C2158" t="s">
        <v>12</v>
      </c>
      <c r="D2158" t="str">
        <f>VLOOKUP(C2158,mapping!$B$2:$D$18,3,0)</f>
        <v>utility-scale solar pv</v>
      </c>
      <c r="E2158" t="s">
        <v>74</v>
      </c>
      <c r="F2158" t="s">
        <v>49</v>
      </c>
      <c r="G2158" t="s">
        <v>77</v>
      </c>
      <c r="H2158">
        <f>SUMIFS(multi_cap_new_annual_comb!F:F,multi_cap_new_annual_comb!A:A,A2158,multi_cap_new_annual_comb!B:B,B2158,multi_cap_new_annual_comb!C:C,C2158,multi_cap_new_annual_comb!E:E,"average",multi_cap_new_annual_comb!F:F,"&gt;0")*SUMIFS(mi_calc!D:D,mi_calc!A:A,VLOOKUP(C2158,mapping!$B$2:$C$18,2,0),mi_calc!B:B,F2158,mi_calc!C:C,"average")/1000</f>
        <v>9.0074681837735113</v>
      </c>
      <c r="I2158">
        <f>SUMIFS(multi_cap_new_annual_comb!G:G,multi_cap_new_annual_comb!A:A,A2158,multi_cap_new_annual_comb!B:B,B2158,multi_cap_new_annual_comb!C:C,C2158,multi_cap_new_annual_comb!E:E,"average",multi_cap_new_annual_comb!G:G,"&gt;0")*SUMIFS(mi_calc!D:D,mi_calc!A:A,VLOOKUP(C2158,mapping!$B$2:$C$18,2,0),mi_calc!B:B,F2158,mi_calc!C:C,"average")/1000</f>
        <v>9.0074681837735113</v>
      </c>
    </row>
    <row r="2159" spans="1:9">
      <c r="A2159">
        <v>2035</v>
      </c>
      <c r="B2159" t="s">
        <v>33</v>
      </c>
      <c r="C2159" t="s">
        <v>12</v>
      </c>
      <c r="D2159" t="str">
        <f>VLOOKUP(C2159,mapping!$B$2:$D$18,3,0)</f>
        <v>utility-scale solar pv</v>
      </c>
      <c r="E2159" t="s">
        <v>74</v>
      </c>
      <c r="F2159" t="s">
        <v>65</v>
      </c>
      <c r="G2159" t="s">
        <v>77</v>
      </c>
      <c r="H2159">
        <f>SUMIFS(multi_cap_new_annual_comb!F:F,multi_cap_new_annual_comb!A:A,A2159,multi_cap_new_annual_comb!B:B,B2159,multi_cap_new_annual_comb!C:C,C2159,multi_cap_new_annual_comb!E:E,"average",multi_cap_new_annual_comb!F:F,"&gt;0")*SUMIFS(mi_calc!D:D,mi_calc!A:A,VLOOKUP(C2159,mapping!$B$2:$C$18,2,0),mi_calc!B:B,F2159,mi_calc!C:C,"average")/1000</f>
        <v>0</v>
      </c>
      <c r="I2159">
        <f>SUMIFS(multi_cap_new_annual_comb!G:G,multi_cap_new_annual_comb!A:A,A2159,multi_cap_new_annual_comb!B:B,B2159,multi_cap_new_annual_comb!C:C,C2159,multi_cap_new_annual_comb!E:E,"average",multi_cap_new_annual_comb!G:G,"&gt;0")*SUMIFS(mi_calc!D:D,mi_calc!A:A,VLOOKUP(C2159,mapping!$B$2:$C$18,2,0),mi_calc!B:B,F2159,mi_calc!C:C,"average")/1000</f>
        <v>0</v>
      </c>
    </row>
    <row r="2160" spans="1:9">
      <c r="A2160">
        <v>2035</v>
      </c>
      <c r="B2160" t="s">
        <v>33</v>
      </c>
      <c r="C2160" t="s">
        <v>12</v>
      </c>
      <c r="D2160" t="str">
        <f>VLOOKUP(C2160,mapping!$B$2:$D$18,3,0)</f>
        <v>utility-scale solar pv</v>
      </c>
      <c r="E2160" t="s">
        <v>74</v>
      </c>
      <c r="F2160" t="s">
        <v>68</v>
      </c>
      <c r="G2160" t="s">
        <v>77</v>
      </c>
      <c r="H2160">
        <f>SUMIFS(multi_cap_new_annual_comb!F:F,multi_cap_new_annual_comb!A:A,A2160,multi_cap_new_annual_comb!B:B,B2160,multi_cap_new_annual_comb!C:C,C2160,multi_cap_new_annual_comb!E:E,"average",multi_cap_new_annual_comb!F:F,"&gt;0")*SUMIFS(mi_calc!D:D,mi_calc!A:A,VLOOKUP(C2160,mapping!$B$2:$C$18,2,0),mi_calc!B:B,F2160,mi_calc!C:C,"average")/1000</f>
        <v>0</v>
      </c>
      <c r="I2160">
        <f>SUMIFS(multi_cap_new_annual_comb!G:G,multi_cap_new_annual_comb!A:A,A2160,multi_cap_new_annual_comb!B:B,B2160,multi_cap_new_annual_comb!C:C,C2160,multi_cap_new_annual_comb!E:E,"average",multi_cap_new_annual_comb!G:G,"&gt;0")*SUMIFS(mi_calc!D:D,mi_calc!A:A,VLOOKUP(C2160,mapping!$B$2:$C$18,2,0),mi_calc!B:B,F2160,mi_calc!C:C,"average")/1000</f>
        <v>0</v>
      </c>
    </row>
    <row r="2161" spans="1:9">
      <c r="A2161">
        <v>2035</v>
      </c>
      <c r="B2161" t="s">
        <v>33</v>
      </c>
      <c r="C2161" t="s">
        <v>12</v>
      </c>
      <c r="D2161" t="str">
        <f>VLOOKUP(C2161,mapping!$B$2:$D$18,3,0)</f>
        <v>utility-scale solar pv</v>
      </c>
      <c r="E2161" t="s">
        <v>74</v>
      </c>
      <c r="F2161" t="s">
        <v>57</v>
      </c>
      <c r="G2161" t="s">
        <v>77</v>
      </c>
      <c r="H2161">
        <f>SUMIFS(multi_cap_new_annual_comb!F:F,multi_cap_new_annual_comb!A:A,A2161,multi_cap_new_annual_comb!B:B,B2161,multi_cap_new_annual_comb!C:C,C2161,multi_cap_new_annual_comb!E:E,"average",multi_cap_new_annual_comb!F:F,"&gt;0")*SUMIFS(mi_calc!D:D,mi_calc!A:A,VLOOKUP(C2161,mapping!$B$2:$C$18,2,0),mi_calc!B:B,F2161,mi_calc!C:C,"average")/1000</f>
        <v>0</v>
      </c>
      <c r="I2161">
        <f>SUMIFS(multi_cap_new_annual_comb!G:G,multi_cap_new_annual_comb!A:A,A2161,multi_cap_new_annual_comb!B:B,B2161,multi_cap_new_annual_comb!C:C,C2161,multi_cap_new_annual_comb!E:E,"average",multi_cap_new_annual_comb!G:G,"&gt;0")*SUMIFS(mi_calc!D:D,mi_calc!A:A,VLOOKUP(C2161,mapping!$B$2:$C$18,2,0),mi_calc!B:B,F2161,mi_calc!C:C,"average")/1000</f>
        <v>0</v>
      </c>
    </row>
    <row r="2162" spans="1:9">
      <c r="A2162">
        <v>2025</v>
      </c>
      <c r="B2162" t="s">
        <v>21</v>
      </c>
      <c r="C2162" t="s">
        <v>15</v>
      </c>
      <c r="D2162" t="str">
        <f>VLOOKUP(C2162,mapping!$B$2:$D$18,3,0)</f>
        <v>-</v>
      </c>
      <c r="E2162" t="s">
        <v>74</v>
      </c>
      <c r="F2162" t="s">
        <v>51</v>
      </c>
      <c r="G2162" t="s">
        <v>77</v>
      </c>
      <c r="H2162">
        <f>SUMIFS(multi_cap_new_annual_comb!F:F,multi_cap_new_annual_comb!A:A,A2162,multi_cap_new_annual_comb!B:B,B2162,multi_cap_new_annual_comb!C:C,C2162,multi_cap_new_annual_comb!E:E,"average",multi_cap_new_annual_comb!F:F,"&gt;0")*SUMIFS(mi_calc!D:D,mi_calc!A:A,VLOOKUP(C2162,mapping!$B$2:$C$18,2,0),mi_calc!B:B,F2162,mi_calc!C:C,"average")/1000</f>
        <v>0</v>
      </c>
      <c r="I2162">
        <f>SUMIFS(multi_cap_new_annual_comb!G:G,multi_cap_new_annual_comb!A:A,A2162,multi_cap_new_annual_comb!B:B,B2162,multi_cap_new_annual_comb!C:C,C2162,multi_cap_new_annual_comb!E:E,"average",multi_cap_new_annual_comb!G:G,"&gt;0")*SUMIFS(mi_calc!D:D,mi_calc!A:A,VLOOKUP(C2162,mapping!$B$2:$C$18,2,0),mi_calc!B:B,F2162,mi_calc!C:C,"average")/1000</f>
        <v>0</v>
      </c>
    </row>
    <row r="2163" spans="1:9">
      <c r="A2163">
        <v>2025</v>
      </c>
      <c r="B2163" t="s">
        <v>21</v>
      </c>
      <c r="C2163" t="s">
        <v>15</v>
      </c>
      <c r="D2163" t="str">
        <f>VLOOKUP(C2163,mapping!$B$2:$D$18,3,0)</f>
        <v>-</v>
      </c>
      <c r="E2163" t="s">
        <v>74</v>
      </c>
      <c r="F2163" t="s">
        <v>66</v>
      </c>
      <c r="G2163" t="s">
        <v>77</v>
      </c>
      <c r="H2163">
        <f>SUMIFS(multi_cap_new_annual_comb!F:F,multi_cap_new_annual_comb!A:A,A2163,multi_cap_new_annual_comb!B:B,B2163,multi_cap_new_annual_comb!C:C,C2163,multi_cap_new_annual_comb!E:E,"average",multi_cap_new_annual_comb!F:F,"&gt;0")*SUMIFS(mi_calc!D:D,mi_calc!A:A,VLOOKUP(C2163,mapping!$B$2:$C$18,2,0),mi_calc!B:B,F2163,mi_calc!C:C,"average")/1000</f>
        <v>0</v>
      </c>
      <c r="I2163">
        <f>SUMIFS(multi_cap_new_annual_comb!G:G,multi_cap_new_annual_comb!A:A,A2163,multi_cap_new_annual_comb!B:B,B2163,multi_cap_new_annual_comb!C:C,C2163,multi_cap_new_annual_comb!E:E,"average",multi_cap_new_annual_comb!G:G,"&gt;0")*SUMIFS(mi_calc!D:D,mi_calc!A:A,VLOOKUP(C2163,mapping!$B$2:$C$18,2,0),mi_calc!B:B,F2163,mi_calc!C:C,"average")/1000</f>
        <v>0</v>
      </c>
    </row>
    <row r="2164" spans="1:9">
      <c r="A2164">
        <v>2025</v>
      </c>
      <c r="B2164" t="s">
        <v>21</v>
      </c>
      <c r="C2164" t="s">
        <v>15</v>
      </c>
      <c r="D2164" t="str">
        <f>VLOOKUP(C2164,mapping!$B$2:$D$18,3,0)</f>
        <v>-</v>
      </c>
      <c r="E2164" t="s">
        <v>74</v>
      </c>
      <c r="F2164" t="s">
        <v>54</v>
      </c>
      <c r="G2164" t="s">
        <v>77</v>
      </c>
      <c r="H2164">
        <f>SUMIFS(multi_cap_new_annual_comb!F:F,multi_cap_new_annual_comb!A:A,A2164,multi_cap_new_annual_comb!B:B,B2164,multi_cap_new_annual_comb!C:C,C2164,multi_cap_new_annual_comb!E:E,"average",multi_cap_new_annual_comb!F:F,"&gt;0")*SUMIFS(mi_calc!D:D,mi_calc!A:A,VLOOKUP(C2164,mapping!$B$2:$C$18,2,0),mi_calc!B:B,F2164,mi_calc!C:C,"average")/1000</f>
        <v>0</v>
      </c>
      <c r="I2164">
        <f>SUMIFS(multi_cap_new_annual_comb!G:G,multi_cap_new_annual_comb!A:A,A2164,multi_cap_new_annual_comb!B:B,B2164,multi_cap_new_annual_comb!C:C,C2164,multi_cap_new_annual_comb!E:E,"average",multi_cap_new_annual_comb!G:G,"&gt;0")*SUMIFS(mi_calc!D:D,mi_calc!A:A,VLOOKUP(C2164,mapping!$B$2:$C$18,2,0),mi_calc!B:B,F2164,mi_calc!C:C,"average")/1000</f>
        <v>0</v>
      </c>
    </row>
    <row r="2165" spans="1:9">
      <c r="A2165">
        <v>2025</v>
      </c>
      <c r="B2165" t="s">
        <v>21</v>
      </c>
      <c r="C2165" t="s">
        <v>15</v>
      </c>
      <c r="D2165" t="str">
        <f>VLOOKUP(C2165,mapping!$B$2:$D$18,3,0)</f>
        <v>-</v>
      </c>
      <c r="E2165" t="s">
        <v>74</v>
      </c>
      <c r="F2165" t="s">
        <v>46</v>
      </c>
      <c r="G2165" t="s">
        <v>77</v>
      </c>
      <c r="H2165">
        <f>SUMIFS(multi_cap_new_annual_comb!F:F,multi_cap_new_annual_comb!A:A,A2165,multi_cap_new_annual_comb!B:B,B2165,multi_cap_new_annual_comb!C:C,C2165,multi_cap_new_annual_comb!E:E,"average",multi_cap_new_annual_comb!F:F,"&gt;0")*SUMIFS(mi_calc!D:D,mi_calc!A:A,VLOOKUP(C2165,mapping!$B$2:$C$18,2,0),mi_calc!B:B,F2165,mi_calc!C:C,"average")/1000</f>
        <v>0</v>
      </c>
      <c r="I2165">
        <f>SUMIFS(multi_cap_new_annual_comb!G:G,multi_cap_new_annual_comb!A:A,A2165,multi_cap_new_annual_comb!B:B,B2165,multi_cap_new_annual_comb!C:C,C2165,multi_cap_new_annual_comb!E:E,"average",multi_cap_new_annual_comb!G:G,"&gt;0")*SUMIFS(mi_calc!D:D,mi_calc!A:A,VLOOKUP(C2165,mapping!$B$2:$C$18,2,0),mi_calc!B:B,F2165,mi_calc!C:C,"average")/1000</f>
        <v>0</v>
      </c>
    </row>
    <row r="2166" spans="1:9">
      <c r="A2166">
        <v>2025</v>
      </c>
      <c r="B2166" t="s">
        <v>21</v>
      </c>
      <c r="C2166" t="s">
        <v>15</v>
      </c>
      <c r="D2166" t="str">
        <f>VLOOKUP(C2166,mapping!$B$2:$D$18,3,0)</f>
        <v>-</v>
      </c>
      <c r="E2166" t="s">
        <v>74</v>
      </c>
      <c r="F2166" t="s">
        <v>50</v>
      </c>
      <c r="G2166" t="s">
        <v>77</v>
      </c>
      <c r="H2166">
        <f>SUMIFS(multi_cap_new_annual_comb!F:F,multi_cap_new_annual_comb!A:A,A2166,multi_cap_new_annual_comb!B:B,B2166,multi_cap_new_annual_comb!C:C,C2166,multi_cap_new_annual_comb!E:E,"average",multi_cap_new_annual_comb!F:F,"&gt;0")*SUMIFS(mi_calc!D:D,mi_calc!A:A,VLOOKUP(C2166,mapping!$B$2:$C$18,2,0),mi_calc!B:B,F2166,mi_calc!C:C,"average")/1000</f>
        <v>0</v>
      </c>
      <c r="I2166">
        <f>SUMIFS(multi_cap_new_annual_comb!G:G,multi_cap_new_annual_comb!A:A,A2166,multi_cap_new_annual_comb!B:B,B2166,multi_cap_new_annual_comb!C:C,C2166,multi_cap_new_annual_comb!E:E,"average",multi_cap_new_annual_comb!G:G,"&gt;0")*SUMIFS(mi_calc!D:D,mi_calc!A:A,VLOOKUP(C2166,mapping!$B$2:$C$18,2,0),mi_calc!B:B,F2166,mi_calc!C:C,"average")/1000</f>
        <v>0</v>
      </c>
    </row>
    <row r="2167" spans="1:9">
      <c r="A2167">
        <v>2025</v>
      </c>
      <c r="B2167" t="s">
        <v>21</v>
      </c>
      <c r="C2167" t="s">
        <v>15</v>
      </c>
      <c r="D2167" t="str">
        <f>VLOOKUP(C2167,mapping!$B$2:$D$18,3,0)</f>
        <v>-</v>
      </c>
      <c r="E2167" t="s">
        <v>74</v>
      </c>
      <c r="F2167" t="s">
        <v>61</v>
      </c>
      <c r="G2167" t="s">
        <v>77</v>
      </c>
      <c r="H2167">
        <f>SUMIFS(multi_cap_new_annual_comb!F:F,multi_cap_new_annual_comb!A:A,A2167,multi_cap_new_annual_comb!B:B,B2167,multi_cap_new_annual_comb!C:C,C2167,multi_cap_new_annual_comb!E:E,"average",multi_cap_new_annual_comb!F:F,"&gt;0")*SUMIFS(mi_calc!D:D,mi_calc!A:A,VLOOKUP(C2167,mapping!$B$2:$C$18,2,0),mi_calc!B:B,F2167,mi_calc!C:C,"average")/1000</f>
        <v>0</v>
      </c>
      <c r="I2167">
        <f>SUMIFS(multi_cap_new_annual_comb!G:G,multi_cap_new_annual_comb!A:A,A2167,multi_cap_new_annual_comb!B:B,B2167,multi_cap_new_annual_comb!C:C,C2167,multi_cap_new_annual_comb!E:E,"average",multi_cap_new_annual_comb!G:G,"&gt;0")*SUMIFS(mi_calc!D:D,mi_calc!A:A,VLOOKUP(C2167,mapping!$B$2:$C$18,2,0),mi_calc!B:B,F2167,mi_calc!C:C,"average")/1000</f>
        <v>0</v>
      </c>
    </row>
    <row r="2168" spans="1:9">
      <c r="A2168">
        <v>2025</v>
      </c>
      <c r="B2168" t="s">
        <v>21</v>
      </c>
      <c r="C2168" t="s">
        <v>15</v>
      </c>
      <c r="D2168" t="str">
        <f>VLOOKUP(C2168,mapping!$B$2:$D$18,3,0)</f>
        <v>-</v>
      </c>
      <c r="E2168" t="s">
        <v>74</v>
      </c>
      <c r="F2168" t="s">
        <v>67</v>
      </c>
      <c r="G2168" t="s">
        <v>77</v>
      </c>
      <c r="H2168">
        <f>SUMIFS(multi_cap_new_annual_comb!F:F,multi_cap_new_annual_comb!A:A,A2168,multi_cap_new_annual_comb!B:B,B2168,multi_cap_new_annual_comb!C:C,C2168,multi_cap_new_annual_comb!E:E,"average",multi_cap_new_annual_comb!F:F,"&gt;0")*SUMIFS(mi_calc!D:D,mi_calc!A:A,VLOOKUP(C2168,mapping!$B$2:$C$18,2,0),mi_calc!B:B,F2168,mi_calc!C:C,"average")/1000</f>
        <v>0</v>
      </c>
      <c r="I2168">
        <f>SUMIFS(multi_cap_new_annual_comb!G:G,multi_cap_new_annual_comb!A:A,A2168,multi_cap_new_annual_comb!B:B,B2168,multi_cap_new_annual_comb!C:C,C2168,multi_cap_new_annual_comb!E:E,"average",multi_cap_new_annual_comb!G:G,"&gt;0")*SUMIFS(mi_calc!D:D,mi_calc!A:A,VLOOKUP(C2168,mapping!$B$2:$C$18,2,0),mi_calc!B:B,F2168,mi_calc!C:C,"average")/1000</f>
        <v>0</v>
      </c>
    </row>
    <row r="2169" spans="1:9">
      <c r="A2169">
        <v>2025</v>
      </c>
      <c r="B2169" t="s">
        <v>21</v>
      </c>
      <c r="C2169" t="s">
        <v>15</v>
      </c>
      <c r="D2169" t="str">
        <f>VLOOKUP(C2169,mapping!$B$2:$D$18,3,0)</f>
        <v>-</v>
      </c>
      <c r="E2169" t="s">
        <v>74</v>
      </c>
      <c r="F2169" t="s">
        <v>52</v>
      </c>
      <c r="G2169" t="s">
        <v>77</v>
      </c>
      <c r="H2169">
        <f>SUMIFS(multi_cap_new_annual_comb!F:F,multi_cap_new_annual_comb!A:A,A2169,multi_cap_new_annual_comb!B:B,B2169,multi_cap_new_annual_comb!C:C,C2169,multi_cap_new_annual_comb!E:E,"average",multi_cap_new_annual_comb!F:F,"&gt;0")*SUMIFS(mi_calc!D:D,mi_calc!A:A,VLOOKUP(C2169,mapping!$B$2:$C$18,2,0),mi_calc!B:B,F2169,mi_calc!C:C,"average")/1000</f>
        <v>0</v>
      </c>
      <c r="I2169">
        <f>SUMIFS(multi_cap_new_annual_comb!G:G,multi_cap_new_annual_comb!A:A,A2169,multi_cap_new_annual_comb!B:B,B2169,multi_cap_new_annual_comb!C:C,C2169,multi_cap_new_annual_comb!E:E,"average",multi_cap_new_annual_comb!G:G,"&gt;0")*SUMIFS(mi_calc!D:D,mi_calc!A:A,VLOOKUP(C2169,mapping!$B$2:$C$18,2,0),mi_calc!B:B,F2169,mi_calc!C:C,"average")/1000</f>
        <v>0</v>
      </c>
    </row>
    <row r="2170" spans="1:9">
      <c r="A2170">
        <v>2025</v>
      </c>
      <c r="B2170" t="s">
        <v>21</v>
      </c>
      <c r="C2170" t="s">
        <v>15</v>
      </c>
      <c r="D2170" t="str">
        <f>VLOOKUP(C2170,mapping!$B$2:$D$18,3,0)</f>
        <v>-</v>
      </c>
      <c r="E2170" t="s">
        <v>74</v>
      </c>
      <c r="F2170" t="s">
        <v>56</v>
      </c>
      <c r="G2170" t="s">
        <v>77</v>
      </c>
      <c r="H2170">
        <f>SUMIFS(multi_cap_new_annual_comb!F:F,multi_cap_new_annual_comb!A:A,A2170,multi_cap_new_annual_comb!B:B,B2170,multi_cap_new_annual_comb!C:C,C2170,multi_cap_new_annual_comb!E:E,"average",multi_cap_new_annual_comb!F:F,"&gt;0")*SUMIFS(mi_calc!D:D,mi_calc!A:A,VLOOKUP(C2170,mapping!$B$2:$C$18,2,0),mi_calc!B:B,F2170,mi_calc!C:C,"average")/1000</f>
        <v>0</v>
      </c>
      <c r="I2170">
        <f>SUMIFS(multi_cap_new_annual_comb!G:G,multi_cap_new_annual_comb!A:A,A2170,multi_cap_new_annual_comb!B:B,B2170,multi_cap_new_annual_comb!C:C,C2170,multi_cap_new_annual_comb!E:E,"average",multi_cap_new_annual_comb!G:G,"&gt;0")*SUMIFS(mi_calc!D:D,mi_calc!A:A,VLOOKUP(C2170,mapping!$B$2:$C$18,2,0),mi_calc!B:B,F2170,mi_calc!C:C,"average")/1000</f>
        <v>0</v>
      </c>
    </row>
    <row r="2171" spans="1:9">
      <c r="A2171">
        <v>2025</v>
      </c>
      <c r="B2171" t="s">
        <v>21</v>
      </c>
      <c r="C2171" t="s">
        <v>15</v>
      </c>
      <c r="D2171" t="str">
        <f>VLOOKUP(C2171,mapping!$B$2:$D$18,3,0)</f>
        <v>-</v>
      </c>
      <c r="E2171" t="s">
        <v>74</v>
      </c>
      <c r="F2171" t="s">
        <v>59</v>
      </c>
      <c r="G2171" t="s">
        <v>77</v>
      </c>
      <c r="H2171">
        <f>SUMIFS(multi_cap_new_annual_comb!F:F,multi_cap_new_annual_comb!A:A,A2171,multi_cap_new_annual_comb!B:B,B2171,multi_cap_new_annual_comb!C:C,C2171,multi_cap_new_annual_comb!E:E,"average",multi_cap_new_annual_comb!F:F,"&gt;0")*SUMIFS(mi_calc!D:D,mi_calc!A:A,VLOOKUP(C2171,mapping!$B$2:$C$18,2,0),mi_calc!B:B,F2171,mi_calc!C:C,"average")/1000</f>
        <v>0</v>
      </c>
      <c r="I2171">
        <f>SUMIFS(multi_cap_new_annual_comb!G:G,multi_cap_new_annual_comb!A:A,A2171,multi_cap_new_annual_comb!B:B,B2171,multi_cap_new_annual_comb!C:C,C2171,multi_cap_new_annual_comb!E:E,"average",multi_cap_new_annual_comb!G:G,"&gt;0")*SUMIFS(mi_calc!D:D,mi_calc!A:A,VLOOKUP(C2171,mapping!$B$2:$C$18,2,0),mi_calc!B:B,F2171,mi_calc!C:C,"average")/1000</f>
        <v>0</v>
      </c>
    </row>
    <row r="2172" spans="1:9">
      <c r="A2172">
        <v>2025</v>
      </c>
      <c r="B2172" t="s">
        <v>21</v>
      </c>
      <c r="C2172" t="s">
        <v>15</v>
      </c>
      <c r="D2172" t="str">
        <f>VLOOKUP(C2172,mapping!$B$2:$D$18,3,0)</f>
        <v>-</v>
      </c>
      <c r="E2172" t="s">
        <v>74</v>
      </c>
      <c r="F2172" t="s">
        <v>55</v>
      </c>
      <c r="G2172" t="s">
        <v>77</v>
      </c>
      <c r="H2172">
        <f>SUMIFS(multi_cap_new_annual_comb!F:F,multi_cap_new_annual_comb!A:A,A2172,multi_cap_new_annual_comb!B:B,B2172,multi_cap_new_annual_comb!C:C,C2172,multi_cap_new_annual_comb!E:E,"average",multi_cap_new_annual_comb!F:F,"&gt;0")*SUMIFS(mi_calc!D:D,mi_calc!A:A,VLOOKUP(C2172,mapping!$B$2:$C$18,2,0),mi_calc!B:B,F2172,mi_calc!C:C,"average")/1000</f>
        <v>0</v>
      </c>
      <c r="I2172">
        <f>SUMIFS(multi_cap_new_annual_comb!G:G,multi_cap_new_annual_comb!A:A,A2172,multi_cap_new_annual_comb!B:B,B2172,multi_cap_new_annual_comb!C:C,C2172,multi_cap_new_annual_comb!E:E,"average",multi_cap_new_annual_comb!G:G,"&gt;0")*SUMIFS(mi_calc!D:D,mi_calc!A:A,VLOOKUP(C2172,mapping!$B$2:$C$18,2,0),mi_calc!B:B,F2172,mi_calc!C:C,"average")/1000</f>
        <v>0</v>
      </c>
    </row>
    <row r="2173" spans="1:9">
      <c r="A2173">
        <v>2025</v>
      </c>
      <c r="B2173" t="s">
        <v>21</v>
      </c>
      <c r="C2173" t="s">
        <v>15</v>
      </c>
      <c r="D2173" t="str">
        <f>VLOOKUP(C2173,mapping!$B$2:$D$18,3,0)</f>
        <v>-</v>
      </c>
      <c r="E2173" t="s">
        <v>74</v>
      </c>
      <c r="F2173" t="s">
        <v>47</v>
      </c>
      <c r="G2173" t="s">
        <v>77</v>
      </c>
      <c r="H2173">
        <f>SUMIFS(multi_cap_new_annual_comb!F:F,multi_cap_new_annual_comb!A:A,A2173,multi_cap_new_annual_comb!B:B,B2173,multi_cap_new_annual_comb!C:C,C2173,multi_cap_new_annual_comb!E:E,"average",multi_cap_new_annual_comb!F:F,"&gt;0")*SUMIFS(mi_calc!D:D,mi_calc!A:A,VLOOKUP(C2173,mapping!$B$2:$C$18,2,0),mi_calc!B:B,F2173,mi_calc!C:C,"average")/1000</f>
        <v>0</v>
      </c>
      <c r="I2173">
        <f>SUMIFS(multi_cap_new_annual_comb!G:G,multi_cap_new_annual_comb!A:A,A2173,multi_cap_new_annual_comb!B:B,B2173,multi_cap_new_annual_comb!C:C,C2173,multi_cap_new_annual_comb!E:E,"average",multi_cap_new_annual_comb!G:G,"&gt;0")*SUMIFS(mi_calc!D:D,mi_calc!A:A,VLOOKUP(C2173,mapping!$B$2:$C$18,2,0),mi_calc!B:B,F2173,mi_calc!C:C,"average")/1000</f>
        <v>0</v>
      </c>
    </row>
    <row r="2174" spans="1:9">
      <c r="A2174">
        <v>2025</v>
      </c>
      <c r="B2174" t="s">
        <v>21</v>
      </c>
      <c r="C2174" t="s">
        <v>15</v>
      </c>
      <c r="D2174" t="str">
        <f>VLOOKUP(C2174,mapping!$B$2:$D$18,3,0)</f>
        <v>-</v>
      </c>
      <c r="E2174" t="s">
        <v>74</v>
      </c>
      <c r="F2174" t="s">
        <v>60</v>
      </c>
      <c r="G2174" t="s">
        <v>77</v>
      </c>
      <c r="H2174">
        <f>SUMIFS(multi_cap_new_annual_comb!F:F,multi_cap_new_annual_comb!A:A,A2174,multi_cap_new_annual_comb!B:B,B2174,multi_cap_new_annual_comb!C:C,C2174,multi_cap_new_annual_comb!E:E,"average",multi_cap_new_annual_comb!F:F,"&gt;0")*SUMIFS(mi_calc!D:D,mi_calc!A:A,VLOOKUP(C2174,mapping!$B$2:$C$18,2,0),mi_calc!B:B,F2174,mi_calc!C:C,"average")/1000</f>
        <v>0</v>
      </c>
      <c r="I2174">
        <f>SUMIFS(multi_cap_new_annual_comb!G:G,multi_cap_new_annual_comb!A:A,A2174,multi_cap_new_annual_comb!B:B,B2174,multi_cap_new_annual_comb!C:C,C2174,multi_cap_new_annual_comb!E:E,"average",multi_cap_new_annual_comb!G:G,"&gt;0")*SUMIFS(mi_calc!D:D,mi_calc!A:A,VLOOKUP(C2174,mapping!$B$2:$C$18,2,0),mi_calc!B:B,F2174,mi_calc!C:C,"average")/1000</f>
        <v>0</v>
      </c>
    </row>
    <row r="2175" spans="1:9">
      <c r="A2175">
        <v>2025</v>
      </c>
      <c r="B2175" t="s">
        <v>21</v>
      </c>
      <c r="C2175" t="s">
        <v>15</v>
      </c>
      <c r="D2175" t="str">
        <f>VLOOKUP(C2175,mapping!$B$2:$D$18,3,0)</f>
        <v>-</v>
      </c>
      <c r="E2175" t="s">
        <v>74</v>
      </c>
      <c r="F2175" t="s">
        <v>48</v>
      </c>
      <c r="G2175" t="s">
        <v>77</v>
      </c>
      <c r="H2175">
        <f>SUMIFS(multi_cap_new_annual_comb!F:F,multi_cap_new_annual_comb!A:A,A2175,multi_cap_new_annual_comb!B:B,B2175,multi_cap_new_annual_comb!C:C,C2175,multi_cap_new_annual_comb!E:E,"average",multi_cap_new_annual_comb!F:F,"&gt;0")*SUMIFS(mi_calc!D:D,mi_calc!A:A,VLOOKUP(C2175,mapping!$B$2:$C$18,2,0),mi_calc!B:B,F2175,mi_calc!C:C,"average")/1000</f>
        <v>0</v>
      </c>
      <c r="I2175">
        <f>SUMIFS(multi_cap_new_annual_comb!G:G,multi_cap_new_annual_comb!A:A,A2175,multi_cap_new_annual_comb!B:B,B2175,multi_cap_new_annual_comb!C:C,C2175,multi_cap_new_annual_comb!E:E,"average",multi_cap_new_annual_comb!G:G,"&gt;0")*SUMIFS(mi_calc!D:D,mi_calc!A:A,VLOOKUP(C2175,mapping!$B$2:$C$18,2,0),mi_calc!B:B,F2175,mi_calc!C:C,"average")/1000</f>
        <v>0</v>
      </c>
    </row>
    <row r="2176" spans="1:9">
      <c r="A2176">
        <v>2025</v>
      </c>
      <c r="B2176" t="s">
        <v>21</v>
      </c>
      <c r="C2176" t="s">
        <v>15</v>
      </c>
      <c r="D2176" t="str">
        <f>VLOOKUP(C2176,mapping!$B$2:$D$18,3,0)</f>
        <v>-</v>
      </c>
      <c r="E2176" t="s">
        <v>74</v>
      </c>
      <c r="F2176" t="s">
        <v>62</v>
      </c>
      <c r="G2176" t="s">
        <v>77</v>
      </c>
      <c r="H2176">
        <f>SUMIFS(multi_cap_new_annual_comb!F:F,multi_cap_new_annual_comb!A:A,A2176,multi_cap_new_annual_comb!B:B,B2176,multi_cap_new_annual_comb!C:C,C2176,multi_cap_new_annual_comb!E:E,"average",multi_cap_new_annual_comb!F:F,"&gt;0")*SUMIFS(mi_calc!D:D,mi_calc!A:A,VLOOKUP(C2176,mapping!$B$2:$C$18,2,0),mi_calc!B:B,F2176,mi_calc!C:C,"average")/1000</f>
        <v>0</v>
      </c>
      <c r="I2176">
        <f>SUMIFS(multi_cap_new_annual_comb!G:G,multi_cap_new_annual_comb!A:A,A2176,multi_cap_new_annual_comb!B:B,B2176,multi_cap_new_annual_comb!C:C,C2176,multi_cap_new_annual_comb!E:E,"average",multi_cap_new_annual_comb!G:G,"&gt;0")*SUMIFS(mi_calc!D:D,mi_calc!A:A,VLOOKUP(C2176,mapping!$B$2:$C$18,2,0),mi_calc!B:B,F2176,mi_calc!C:C,"average")/1000</f>
        <v>0</v>
      </c>
    </row>
    <row r="2177" spans="1:9">
      <c r="A2177">
        <v>2025</v>
      </c>
      <c r="B2177" t="s">
        <v>21</v>
      </c>
      <c r="C2177" t="s">
        <v>15</v>
      </c>
      <c r="D2177" t="str">
        <f>VLOOKUP(C2177,mapping!$B$2:$D$18,3,0)</f>
        <v>-</v>
      </c>
      <c r="E2177" t="s">
        <v>74</v>
      </c>
      <c r="F2177" t="s">
        <v>63</v>
      </c>
      <c r="G2177" t="s">
        <v>77</v>
      </c>
      <c r="H2177">
        <f>SUMIFS(multi_cap_new_annual_comb!F:F,multi_cap_new_annual_comb!A:A,A2177,multi_cap_new_annual_comb!B:B,B2177,multi_cap_new_annual_comb!C:C,C2177,multi_cap_new_annual_comb!E:E,"average",multi_cap_new_annual_comb!F:F,"&gt;0")*SUMIFS(mi_calc!D:D,mi_calc!A:A,VLOOKUP(C2177,mapping!$B$2:$C$18,2,0),mi_calc!B:B,F2177,mi_calc!C:C,"average")/1000</f>
        <v>0</v>
      </c>
      <c r="I2177">
        <f>SUMIFS(multi_cap_new_annual_comb!G:G,multi_cap_new_annual_comb!A:A,A2177,multi_cap_new_annual_comb!B:B,B2177,multi_cap_new_annual_comb!C:C,C2177,multi_cap_new_annual_comb!E:E,"average",multi_cap_new_annual_comb!G:G,"&gt;0")*SUMIFS(mi_calc!D:D,mi_calc!A:A,VLOOKUP(C2177,mapping!$B$2:$C$18,2,0),mi_calc!B:B,F2177,mi_calc!C:C,"average")/1000</f>
        <v>0</v>
      </c>
    </row>
    <row r="2178" spans="1:9">
      <c r="A2178">
        <v>2025</v>
      </c>
      <c r="B2178" t="s">
        <v>21</v>
      </c>
      <c r="C2178" t="s">
        <v>15</v>
      </c>
      <c r="D2178" t="str">
        <f>VLOOKUP(C2178,mapping!$B$2:$D$18,3,0)</f>
        <v>-</v>
      </c>
      <c r="E2178" t="s">
        <v>74</v>
      </c>
      <c r="F2178" t="s">
        <v>45</v>
      </c>
      <c r="G2178" t="s">
        <v>77</v>
      </c>
      <c r="H2178">
        <f>SUMIFS(multi_cap_new_annual_comb!F:F,multi_cap_new_annual_comb!A:A,A2178,multi_cap_new_annual_comb!B:B,B2178,multi_cap_new_annual_comb!C:C,C2178,multi_cap_new_annual_comb!E:E,"average",multi_cap_new_annual_comb!F:F,"&gt;0")*SUMIFS(mi_calc!D:D,mi_calc!A:A,VLOOKUP(C2178,mapping!$B$2:$C$18,2,0),mi_calc!B:B,F2178,mi_calc!C:C,"average")/1000</f>
        <v>0</v>
      </c>
      <c r="I2178">
        <f>SUMIFS(multi_cap_new_annual_comb!G:G,multi_cap_new_annual_comb!A:A,A2178,multi_cap_new_annual_comb!B:B,B2178,multi_cap_new_annual_comb!C:C,C2178,multi_cap_new_annual_comb!E:E,"average",multi_cap_new_annual_comb!G:G,"&gt;0")*SUMIFS(mi_calc!D:D,mi_calc!A:A,VLOOKUP(C2178,mapping!$B$2:$C$18,2,0),mi_calc!B:B,F2178,mi_calc!C:C,"average")/1000</f>
        <v>0</v>
      </c>
    </row>
    <row r="2179" spans="1:9">
      <c r="A2179">
        <v>2025</v>
      </c>
      <c r="B2179" t="s">
        <v>21</v>
      </c>
      <c r="C2179" t="s">
        <v>15</v>
      </c>
      <c r="D2179" t="str">
        <f>VLOOKUP(C2179,mapping!$B$2:$D$18,3,0)</f>
        <v>-</v>
      </c>
      <c r="E2179" t="s">
        <v>74</v>
      </c>
      <c r="F2179" t="s">
        <v>58</v>
      </c>
      <c r="G2179" t="s">
        <v>77</v>
      </c>
      <c r="H2179">
        <f>SUMIFS(multi_cap_new_annual_comb!F:F,multi_cap_new_annual_comb!A:A,A2179,multi_cap_new_annual_comb!B:B,B2179,multi_cap_new_annual_comb!C:C,C2179,multi_cap_new_annual_comb!E:E,"average",multi_cap_new_annual_comb!F:F,"&gt;0")*SUMIFS(mi_calc!D:D,mi_calc!A:A,VLOOKUP(C2179,mapping!$B$2:$C$18,2,0),mi_calc!B:B,F2179,mi_calc!C:C,"average")/1000</f>
        <v>0</v>
      </c>
      <c r="I2179">
        <f>SUMIFS(multi_cap_new_annual_comb!G:G,multi_cap_new_annual_comb!A:A,A2179,multi_cap_new_annual_comb!B:B,B2179,multi_cap_new_annual_comb!C:C,C2179,multi_cap_new_annual_comb!E:E,"average",multi_cap_new_annual_comb!G:G,"&gt;0")*SUMIFS(mi_calc!D:D,mi_calc!A:A,VLOOKUP(C2179,mapping!$B$2:$C$18,2,0),mi_calc!B:B,F2179,mi_calc!C:C,"average")/1000</f>
        <v>0</v>
      </c>
    </row>
    <row r="2180" spans="1:9">
      <c r="A2180">
        <v>2025</v>
      </c>
      <c r="B2180" t="s">
        <v>21</v>
      </c>
      <c r="C2180" t="s">
        <v>15</v>
      </c>
      <c r="D2180" t="str">
        <f>VLOOKUP(C2180,mapping!$B$2:$D$18,3,0)</f>
        <v>-</v>
      </c>
      <c r="E2180" t="s">
        <v>74</v>
      </c>
      <c r="F2180" t="s">
        <v>53</v>
      </c>
      <c r="G2180" t="s">
        <v>77</v>
      </c>
      <c r="H2180">
        <f>SUMIFS(multi_cap_new_annual_comb!F:F,multi_cap_new_annual_comb!A:A,A2180,multi_cap_new_annual_comb!B:B,B2180,multi_cap_new_annual_comb!C:C,C2180,multi_cap_new_annual_comb!E:E,"average",multi_cap_new_annual_comb!F:F,"&gt;0")*SUMIFS(mi_calc!D:D,mi_calc!A:A,VLOOKUP(C2180,mapping!$B$2:$C$18,2,0),mi_calc!B:B,F2180,mi_calc!C:C,"average")/1000</f>
        <v>0</v>
      </c>
      <c r="I2180">
        <f>SUMIFS(multi_cap_new_annual_comb!G:G,multi_cap_new_annual_comb!A:A,A2180,multi_cap_new_annual_comb!B:B,B2180,multi_cap_new_annual_comb!C:C,C2180,multi_cap_new_annual_comb!E:E,"average",multi_cap_new_annual_comb!G:G,"&gt;0")*SUMIFS(mi_calc!D:D,mi_calc!A:A,VLOOKUP(C2180,mapping!$B$2:$C$18,2,0),mi_calc!B:B,F2180,mi_calc!C:C,"average")/1000</f>
        <v>0</v>
      </c>
    </row>
    <row r="2181" spans="1:9">
      <c r="A2181">
        <v>2025</v>
      </c>
      <c r="B2181" t="s">
        <v>21</v>
      </c>
      <c r="C2181" t="s">
        <v>15</v>
      </c>
      <c r="D2181" t="str">
        <f>VLOOKUP(C2181,mapping!$B$2:$D$18,3,0)</f>
        <v>-</v>
      </c>
      <c r="E2181" t="s">
        <v>74</v>
      </c>
      <c r="F2181" t="s">
        <v>64</v>
      </c>
      <c r="G2181" t="s">
        <v>77</v>
      </c>
      <c r="H2181">
        <f>SUMIFS(multi_cap_new_annual_comb!F:F,multi_cap_new_annual_comb!A:A,A2181,multi_cap_new_annual_comb!B:B,B2181,multi_cap_new_annual_comb!C:C,C2181,multi_cap_new_annual_comb!E:E,"average",multi_cap_new_annual_comb!F:F,"&gt;0")*SUMIFS(mi_calc!D:D,mi_calc!A:A,VLOOKUP(C2181,mapping!$B$2:$C$18,2,0),mi_calc!B:B,F2181,mi_calc!C:C,"average")/1000</f>
        <v>0</v>
      </c>
      <c r="I2181">
        <f>SUMIFS(multi_cap_new_annual_comb!G:G,multi_cap_new_annual_comb!A:A,A2181,multi_cap_new_annual_comb!B:B,B2181,multi_cap_new_annual_comb!C:C,C2181,multi_cap_new_annual_comb!E:E,"average",multi_cap_new_annual_comb!G:G,"&gt;0")*SUMIFS(mi_calc!D:D,mi_calc!A:A,VLOOKUP(C2181,mapping!$B$2:$C$18,2,0),mi_calc!B:B,F2181,mi_calc!C:C,"average")/1000</f>
        <v>0</v>
      </c>
    </row>
    <row r="2182" spans="1:9">
      <c r="A2182">
        <v>2025</v>
      </c>
      <c r="B2182" t="s">
        <v>21</v>
      </c>
      <c r="C2182" t="s">
        <v>15</v>
      </c>
      <c r="D2182" t="str">
        <f>VLOOKUP(C2182,mapping!$B$2:$D$18,3,0)</f>
        <v>-</v>
      </c>
      <c r="E2182" t="s">
        <v>74</v>
      </c>
      <c r="F2182" t="s">
        <v>49</v>
      </c>
      <c r="G2182" t="s">
        <v>77</v>
      </c>
      <c r="H2182">
        <f>SUMIFS(multi_cap_new_annual_comb!F:F,multi_cap_new_annual_comb!A:A,A2182,multi_cap_new_annual_comb!B:B,B2182,multi_cap_new_annual_comb!C:C,C2182,multi_cap_new_annual_comb!E:E,"average",multi_cap_new_annual_comb!F:F,"&gt;0")*SUMIFS(mi_calc!D:D,mi_calc!A:A,VLOOKUP(C2182,mapping!$B$2:$C$18,2,0),mi_calc!B:B,F2182,mi_calc!C:C,"average")/1000</f>
        <v>0</v>
      </c>
      <c r="I2182">
        <f>SUMIFS(multi_cap_new_annual_comb!G:G,multi_cap_new_annual_comb!A:A,A2182,multi_cap_new_annual_comb!B:B,B2182,multi_cap_new_annual_comb!C:C,C2182,multi_cap_new_annual_comb!E:E,"average",multi_cap_new_annual_comb!G:G,"&gt;0")*SUMIFS(mi_calc!D:D,mi_calc!A:A,VLOOKUP(C2182,mapping!$B$2:$C$18,2,0),mi_calc!B:B,F2182,mi_calc!C:C,"average")/1000</f>
        <v>0</v>
      </c>
    </row>
    <row r="2183" spans="1:9">
      <c r="A2183">
        <v>2025</v>
      </c>
      <c r="B2183" t="s">
        <v>21</v>
      </c>
      <c r="C2183" t="s">
        <v>15</v>
      </c>
      <c r="D2183" t="str">
        <f>VLOOKUP(C2183,mapping!$B$2:$D$18,3,0)</f>
        <v>-</v>
      </c>
      <c r="E2183" t="s">
        <v>74</v>
      </c>
      <c r="F2183" t="s">
        <v>65</v>
      </c>
      <c r="G2183" t="s">
        <v>77</v>
      </c>
      <c r="H2183">
        <f>SUMIFS(multi_cap_new_annual_comb!F:F,multi_cap_new_annual_comb!A:A,A2183,multi_cap_new_annual_comb!B:B,B2183,multi_cap_new_annual_comb!C:C,C2183,multi_cap_new_annual_comb!E:E,"average",multi_cap_new_annual_comb!F:F,"&gt;0")*SUMIFS(mi_calc!D:D,mi_calc!A:A,VLOOKUP(C2183,mapping!$B$2:$C$18,2,0),mi_calc!B:B,F2183,mi_calc!C:C,"average")/1000</f>
        <v>0</v>
      </c>
      <c r="I2183">
        <f>SUMIFS(multi_cap_new_annual_comb!G:G,multi_cap_new_annual_comb!A:A,A2183,multi_cap_new_annual_comb!B:B,B2183,multi_cap_new_annual_comb!C:C,C2183,multi_cap_new_annual_comb!E:E,"average",multi_cap_new_annual_comb!G:G,"&gt;0")*SUMIFS(mi_calc!D:D,mi_calc!A:A,VLOOKUP(C2183,mapping!$B$2:$C$18,2,0),mi_calc!B:B,F2183,mi_calc!C:C,"average")/1000</f>
        <v>0</v>
      </c>
    </row>
    <row r="2184" spans="1:9">
      <c r="A2184">
        <v>2025</v>
      </c>
      <c r="B2184" t="s">
        <v>21</v>
      </c>
      <c r="C2184" t="s">
        <v>15</v>
      </c>
      <c r="D2184" t="str">
        <f>VLOOKUP(C2184,mapping!$B$2:$D$18,3,0)</f>
        <v>-</v>
      </c>
      <c r="E2184" t="s">
        <v>74</v>
      </c>
      <c r="F2184" t="s">
        <v>68</v>
      </c>
      <c r="G2184" t="s">
        <v>77</v>
      </c>
      <c r="H2184">
        <f>SUMIFS(multi_cap_new_annual_comb!F:F,multi_cap_new_annual_comb!A:A,A2184,multi_cap_new_annual_comb!B:B,B2184,multi_cap_new_annual_comb!C:C,C2184,multi_cap_new_annual_comb!E:E,"average",multi_cap_new_annual_comb!F:F,"&gt;0")*SUMIFS(mi_calc!D:D,mi_calc!A:A,VLOOKUP(C2184,mapping!$B$2:$C$18,2,0),mi_calc!B:B,F2184,mi_calc!C:C,"average")/1000</f>
        <v>0</v>
      </c>
      <c r="I2184">
        <f>SUMIFS(multi_cap_new_annual_comb!G:G,multi_cap_new_annual_comb!A:A,A2184,multi_cap_new_annual_comb!B:B,B2184,multi_cap_new_annual_comb!C:C,C2184,multi_cap_new_annual_comb!E:E,"average",multi_cap_new_annual_comb!G:G,"&gt;0")*SUMIFS(mi_calc!D:D,mi_calc!A:A,VLOOKUP(C2184,mapping!$B$2:$C$18,2,0),mi_calc!B:B,F2184,mi_calc!C:C,"average")/1000</f>
        <v>0</v>
      </c>
    </row>
    <row r="2185" spans="1:9">
      <c r="A2185">
        <v>2025</v>
      </c>
      <c r="B2185" t="s">
        <v>21</v>
      </c>
      <c r="C2185" t="s">
        <v>15</v>
      </c>
      <c r="D2185" t="str">
        <f>VLOOKUP(C2185,mapping!$B$2:$D$18,3,0)</f>
        <v>-</v>
      </c>
      <c r="E2185" t="s">
        <v>74</v>
      </c>
      <c r="F2185" t="s">
        <v>57</v>
      </c>
      <c r="G2185" t="s">
        <v>77</v>
      </c>
      <c r="H2185">
        <f>SUMIFS(multi_cap_new_annual_comb!F:F,multi_cap_new_annual_comb!A:A,A2185,multi_cap_new_annual_comb!B:B,B2185,multi_cap_new_annual_comb!C:C,C2185,multi_cap_new_annual_comb!E:E,"average",multi_cap_new_annual_comb!F:F,"&gt;0")*SUMIFS(mi_calc!D:D,mi_calc!A:A,VLOOKUP(C2185,mapping!$B$2:$C$18,2,0),mi_calc!B:B,F2185,mi_calc!C:C,"average")/1000</f>
        <v>0</v>
      </c>
      <c r="I2185">
        <f>SUMIFS(multi_cap_new_annual_comb!G:G,multi_cap_new_annual_comb!A:A,A2185,multi_cap_new_annual_comb!B:B,B2185,multi_cap_new_annual_comb!C:C,C2185,multi_cap_new_annual_comb!E:E,"average",multi_cap_new_annual_comb!G:G,"&gt;0")*SUMIFS(mi_calc!D:D,mi_calc!A:A,VLOOKUP(C2185,mapping!$B$2:$C$18,2,0),mi_calc!B:B,F2185,mi_calc!C:C,"average")/1000</f>
        <v>0</v>
      </c>
    </row>
    <row r="2186" spans="1:9">
      <c r="A2186">
        <v>2025</v>
      </c>
      <c r="B2186" t="s">
        <v>33</v>
      </c>
      <c r="C2186" t="s">
        <v>15</v>
      </c>
      <c r="D2186" t="str">
        <f>VLOOKUP(C2186,mapping!$B$2:$D$18,3,0)</f>
        <v>-</v>
      </c>
      <c r="E2186" t="s">
        <v>74</v>
      </c>
      <c r="F2186" t="s">
        <v>51</v>
      </c>
      <c r="G2186" t="s">
        <v>77</v>
      </c>
      <c r="H2186">
        <f>SUMIFS(multi_cap_new_annual_comb!F:F,multi_cap_new_annual_comb!A:A,A2186,multi_cap_new_annual_comb!B:B,B2186,multi_cap_new_annual_comb!C:C,C2186,multi_cap_new_annual_comb!E:E,"average",multi_cap_new_annual_comb!F:F,"&gt;0")*SUMIFS(mi_calc!D:D,mi_calc!A:A,VLOOKUP(C2186,mapping!$B$2:$C$18,2,0),mi_calc!B:B,F2186,mi_calc!C:C,"average")/1000</f>
        <v>0</v>
      </c>
      <c r="I2186">
        <f>SUMIFS(multi_cap_new_annual_comb!G:G,multi_cap_new_annual_comb!A:A,A2186,multi_cap_new_annual_comb!B:B,B2186,multi_cap_new_annual_comb!C:C,C2186,multi_cap_new_annual_comb!E:E,"average",multi_cap_new_annual_comb!G:G,"&gt;0")*SUMIFS(mi_calc!D:D,mi_calc!A:A,VLOOKUP(C2186,mapping!$B$2:$C$18,2,0),mi_calc!B:B,F2186,mi_calc!C:C,"average")/1000</f>
        <v>0</v>
      </c>
    </row>
    <row r="2187" spans="1:9">
      <c r="A2187">
        <v>2025</v>
      </c>
      <c r="B2187" t="s">
        <v>33</v>
      </c>
      <c r="C2187" t="s">
        <v>15</v>
      </c>
      <c r="D2187" t="str">
        <f>VLOOKUP(C2187,mapping!$B$2:$D$18,3,0)</f>
        <v>-</v>
      </c>
      <c r="E2187" t="s">
        <v>74</v>
      </c>
      <c r="F2187" t="s">
        <v>66</v>
      </c>
      <c r="G2187" t="s">
        <v>77</v>
      </c>
      <c r="H2187">
        <f>SUMIFS(multi_cap_new_annual_comb!F:F,multi_cap_new_annual_comb!A:A,A2187,multi_cap_new_annual_comb!B:B,B2187,multi_cap_new_annual_comb!C:C,C2187,multi_cap_new_annual_comb!E:E,"average",multi_cap_new_annual_comb!F:F,"&gt;0")*SUMIFS(mi_calc!D:D,mi_calc!A:A,VLOOKUP(C2187,mapping!$B$2:$C$18,2,0),mi_calc!B:B,F2187,mi_calc!C:C,"average")/1000</f>
        <v>0</v>
      </c>
      <c r="I2187">
        <f>SUMIFS(multi_cap_new_annual_comb!G:G,multi_cap_new_annual_comb!A:A,A2187,multi_cap_new_annual_comb!B:B,B2187,multi_cap_new_annual_comb!C:C,C2187,multi_cap_new_annual_comb!E:E,"average",multi_cap_new_annual_comb!G:G,"&gt;0")*SUMIFS(mi_calc!D:D,mi_calc!A:A,VLOOKUP(C2187,mapping!$B$2:$C$18,2,0),mi_calc!B:B,F2187,mi_calc!C:C,"average")/1000</f>
        <v>0</v>
      </c>
    </row>
    <row r="2188" spans="1:9">
      <c r="A2188">
        <v>2025</v>
      </c>
      <c r="B2188" t="s">
        <v>33</v>
      </c>
      <c r="C2188" t="s">
        <v>15</v>
      </c>
      <c r="D2188" t="str">
        <f>VLOOKUP(C2188,mapping!$B$2:$D$18,3,0)</f>
        <v>-</v>
      </c>
      <c r="E2188" t="s">
        <v>74</v>
      </c>
      <c r="F2188" t="s">
        <v>54</v>
      </c>
      <c r="G2188" t="s">
        <v>77</v>
      </c>
      <c r="H2188">
        <f>SUMIFS(multi_cap_new_annual_comb!F:F,multi_cap_new_annual_comb!A:A,A2188,multi_cap_new_annual_comb!B:B,B2188,multi_cap_new_annual_comb!C:C,C2188,multi_cap_new_annual_comb!E:E,"average",multi_cap_new_annual_comb!F:F,"&gt;0")*SUMIFS(mi_calc!D:D,mi_calc!A:A,VLOOKUP(C2188,mapping!$B$2:$C$18,2,0),mi_calc!B:B,F2188,mi_calc!C:C,"average")/1000</f>
        <v>0</v>
      </c>
      <c r="I2188">
        <f>SUMIFS(multi_cap_new_annual_comb!G:G,multi_cap_new_annual_comb!A:A,A2188,multi_cap_new_annual_comb!B:B,B2188,multi_cap_new_annual_comb!C:C,C2188,multi_cap_new_annual_comb!E:E,"average",multi_cap_new_annual_comb!G:G,"&gt;0")*SUMIFS(mi_calc!D:D,mi_calc!A:A,VLOOKUP(C2188,mapping!$B$2:$C$18,2,0),mi_calc!B:B,F2188,mi_calc!C:C,"average")/1000</f>
        <v>0</v>
      </c>
    </row>
    <row r="2189" spans="1:9">
      <c r="A2189">
        <v>2025</v>
      </c>
      <c r="B2189" t="s">
        <v>33</v>
      </c>
      <c r="C2189" t="s">
        <v>15</v>
      </c>
      <c r="D2189" t="str">
        <f>VLOOKUP(C2189,mapping!$B$2:$D$18,3,0)</f>
        <v>-</v>
      </c>
      <c r="E2189" t="s">
        <v>74</v>
      </c>
      <c r="F2189" t="s">
        <v>46</v>
      </c>
      <c r="G2189" t="s">
        <v>77</v>
      </c>
      <c r="H2189">
        <f>SUMIFS(multi_cap_new_annual_comb!F:F,multi_cap_new_annual_comb!A:A,A2189,multi_cap_new_annual_comb!B:B,B2189,multi_cap_new_annual_comb!C:C,C2189,multi_cap_new_annual_comb!E:E,"average",multi_cap_new_annual_comb!F:F,"&gt;0")*SUMIFS(mi_calc!D:D,mi_calc!A:A,VLOOKUP(C2189,mapping!$B$2:$C$18,2,0),mi_calc!B:B,F2189,mi_calc!C:C,"average")/1000</f>
        <v>0</v>
      </c>
      <c r="I2189">
        <f>SUMIFS(multi_cap_new_annual_comb!G:G,multi_cap_new_annual_comb!A:A,A2189,multi_cap_new_annual_comb!B:B,B2189,multi_cap_new_annual_comb!C:C,C2189,multi_cap_new_annual_comb!E:E,"average",multi_cap_new_annual_comb!G:G,"&gt;0")*SUMIFS(mi_calc!D:D,mi_calc!A:A,VLOOKUP(C2189,mapping!$B$2:$C$18,2,0),mi_calc!B:B,F2189,mi_calc!C:C,"average")/1000</f>
        <v>0</v>
      </c>
    </row>
    <row r="2190" spans="1:9">
      <c r="A2190">
        <v>2025</v>
      </c>
      <c r="B2190" t="s">
        <v>33</v>
      </c>
      <c r="C2190" t="s">
        <v>15</v>
      </c>
      <c r="D2190" t="str">
        <f>VLOOKUP(C2190,mapping!$B$2:$D$18,3,0)</f>
        <v>-</v>
      </c>
      <c r="E2190" t="s">
        <v>74</v>
      </c>
      <c r="F2190" t="s">
        <v>50</v>
      </c>
      <c r="G2190" t="s">
        <v>77</v>
      </c>
      <c r="H2190">
        <f>SUMIFS(multi_cap_new_annual_comb!F:F,multi_cap_new_annual_comb!A:A,A2190,multi_cap_new_annual_comb!B:B,B2190,multi_cap_new_annual_comb!C:C,C2190,multi_cap_new_annual_comb!E:E,"average",multi_cap_new_annual_comb!F:F,"&gt;0")*SUMIFS(mi_calc!D:D,mi_calc!A:A,VLOOKUP(C2190,mapping!$B$2:$C$18,2,0),mi_calc!B:B,F2190,mi_calc!C:C,"average")/1000</f>
        <v>0</v>
      </c>
      <c r="I2190">
        <f>SUMIFS(multi_cap_new_annual_comb!G:G,multi_cap_new_annual_comb!A:A,A2190,multi_cap_new_annual_comb!B:B,B2190,multi_cap_new_annual_comb!C:C,C2190,multi_cap_new_annual_comb!E:E,"average",multi_cap_new_annual_comb!G:G,"&gt;0")*SUMIFS(mi_calc!D:D,mi_calc!A:A,VLOOKUP(C2190,mapping!$B$2:$C$18,2,0),mi_calc!B:B,F2190,mi_calc!C:C,"average")/1000</f>
        <v>0</v>
      </c>
    </row>
    <row r="2191" spans="1:9">
      <c r="A2191">
        <v>2025</v>
      </c>
      <c r="B2191" t="s">
        <v>33</v>
      </c>
      <c r="C2191" t="s">
        <v>15</v>
      </c>
      <c r="D2191" t="str">
        <f>VLOOKUP(C2191,mapping!$B$2:$D$18,3,0)</f>
        <v>-</v>
      </c>
      <c r="E2191" t="s">
        <v>74</v>
      </c>
      <c r="F2191" t="s">
        <v>61</v>
      </c>
      <c r="G2191" t="s">
        <v>77</v>
      </c>
      <c r="H2191">
        <f>SUMIFS(multi_cap_new_annual_comb!F:F,multi_cap_new_annual_comb!A:A,A2191,multi_cap_new_annual_comb!B:B,B2191,multi_cap_new_annual_comb!C:C,C2191,multi_cap_new_annual_comb!E:E,"average",multi_cap_new_annual_comb!F:F,"&gt;0")*SUMIFS(mi_calc!D:D,mi_calc!A:A,VLOOKUP(C2191,mapping!$B$2:$C$18,2,0),mi_calc!B:B,F2191,mi_calc!C:C,"average")/1000</f>
        <v>0</v>
      </c>
      <c r="I2191">
        <f>SUMIFS(multi_cap_new_annual_comb!G:G,multi_cap_new_annual_comb!A:A,A2191,multi_cap_new_annual_comb!B:B,B2191,multi_cap_new_annual_comb!C:C,C2191,multi_cap_new_annual_comb!E:E,"average",multi_cap_new_annual_comb!G:G,"&gt;0")*SUMIFS(mi_calc!D:D,mi_calc!A:A,VLOOKUP(C2191,mapping!$B$2:$C$18,2,0),mi_calc!B:B,F2191,mi_calc!C:C,"average")/1000</f>
        <v>0</v>
      </c>
    </row>
    <row r="2192" spans="1:9">
      <c r="A2192">
        <v>2025</v>
      </c>
      <c r="B2192" t="s">
        <v>33</v>
      </c>
      <c r="C2192" t="s">
        <v>15</v>
      </c>
      <c r="D2192" t="str">
        <f>VLOOKUP(C2192,mapping!$B$2:$D$18,3,0)</f>
        <v>-</v>
      </c>
      <c r="E2192" t="s">
        <v>74</v>
      </c>
      <c r="F2192" t="s">
        <v>67</v>
      </c>
      <c r="G2192" t="s">
        <v>77</v>
      </c>
      <c r="H2192">
        <f>SUMIFS(multi_cap_new_annual_comb!F:F,multi_cap_new_annual_comb!A:A,A2192,multi_cap_new_annual_comb!B:B,B2192,multi_cap_new_annual_comb!C:C,C2192,multi_cap_new_annual_comb!E:E,"average",multi_cap_new_annual_comb!F:F,"&gt;0")*SUMIFS(mi_calc!D:D,mi_calc!A:A,VLOOKUP(C2192,mapping!$B$2:$C$18,2,0),mi_calc!B:B,F2192,mi_calc!C:C,"average")/1000</f>
        <v>0</v>
      </c>
      <c r="I2192">
        <f>SUMIFS(multi_cap_new_annual_comb!G:G,multi_cap_new_annual_comb!A:A,A2192,multi_cap_new_annual_comb!B:B,B2192,multi_cap_new_annual_comb!C:C,C2192,multi_cap_new_annual_comb!E:E,"average",multi_cap_new_annual_comb!G:G,"&gt;0")*SUMIFS(mi_calc!D:D,mi_calc!A:A,VLOOKUP(C2192,mapping!$B$2:$C$18,2,0),mi_calc!B:B,F2192,mi_calc!C:C,"average")/1000</f>
        <v>0</v>
      </c>
    </row>
    <row r="2193" spans="1:9">
      <c r="A2193">
        <v>2025</v>
      </c>
      <c r="B2193" t="s">
        <v>33</v>
      </c>
      <c r="C2193" t="s">
        <v>15</v>
      </c>
      <c r="D2193" t="str">
        <f>VLOOKUP(C2193,mapping!$B$2:$D$18,3,0)</f>
        <v>-</v>
      </c>
      <c r="E2193" t="s">
        <v>74</v>
      </c>
      <c r="F2193" t="s">
        <v>52</v>
      </c>
      <c r="G2193" t="s">
        <v>77</v>
      </c>
      <c r="H2193">
        <f>SUMIFS(multi_cap_new_annual_comb!F:F,multi_cap_new_annual_comb!A:A,A2193,multi_cap_new_annual_comb!B:B,B2193,multi_cap_new_annual_comb!C:C,C2193,multi_cap_new_annual_comb!E:E,"average",multi_cap_new_annual_comb!F:F,"&gt;0")*SUMIFS(mi_calc!D:D,mi_calc!A:A,VLOOKUP(C2193,mapping!$B$2:$C$18,2,0),mi_calc!B:B,F2193,mi_calc!C:C,"average")/1000</f>
        <v>0</v>
      </c>
      <c r="I2193">
        <f>SUMIFS(multi_cap_new_annual_comb!G:G,multi_cap_new_annual_comb!A:A,A2193,multi_cap_new_annual_comb!B:B,B2193,multi_cap_new_annual_comb!C:C,C2193,multi_cap_new_annual_comb!E:E,"average",multi_cap_new_annual_comb!G:G,"&gt;0")*SUMIFS(mi_calc!D:D,mi_calc!A:A,VLOOKUP(C2193,mapping!$B$2:$C$18,2,0),mi_calc!B:B,F2193,mi_calc!C:C,"average")/1000</f>
        <v>0</v>
      </c>
    </row>
    <row r="2194" spans="1:9">
      <c r="A2194">
        <v>2025</v>
      </c>
      <c r="B2194" t="s">
        <v>33</v>
      </c>
      <c r="C2194" t="s">
        <v>15</v>
      </c>
      <c r="D2194" t="str">
        <f>VLOOKUP(C2194,mapping!$B$2:$D$18,3,0)</f>
        <v>-</v>
      </c>
      <c r="E2194" t="s">
        <v>74</v>
      </c>
      <c r="F2194" t="s">
        <v>56</v>
      </c>
      <c r="G2194" t="s">
        <v>77</v>
      </c>
      <c r="H2194">
        <f>SUMIFS(multi_cap_new_annual_comb!F:F,multi_cap_new_annual_comb!A:A,A2194,multi_cap_new_annual_comb!B:B,B2194,multi_cap_new_annual_comb!C:C,C2194,multi_cap_new_annual_comb!E:E,"average",multi_cap_new_annual_comb!F:F,"&gt;0")*SUMIFS(mi_calc!D:D,mi_calc!A:A,VLOOKUP(C2194,mapping!$B$2:$C$18,2,0),mi_calc!B:B,F2194,mi_calc!C:C,"average")/1000</f>
        <v>0</v>
      </c>
      <c r="I2194">
        <f>SUMIFS(multi_cap_new_annual_comb!G:G,multi_cap_new_annual_comb!A:A,A2194,multi_cap_new_annual_comb!B:B,B2194,multi_cap_new_annual_comb!C:C,C2194,multi_cap_new_annual_comb!E:E,"average",multi_cap_new_annual_comb!G:G,"&gt;0")*SUMIFS(mi_calc!D:D,mi_calc!A:A,VLOOKUP(C2194,mapping!$B$2:$C$18,2,0),mi_calc!B:B,F2194,mi_calc!C:C,"average")/1000</f>
        <v>0</v>
      </c>
    </row>
    <row r="2195" spans="1:9">
      <c r="A2195">
        <v>2025</v>
      </c>
      <c r="B2195" t="s">
        <v>33</v>
      </c>
      <c r="C2195" t="s">
        <v>15</v>
      </c>
      <c r="D2195" t="str">
        <f>VLOOKUP(C2195,mapping!$B$2:$D$18,3,0)</f>
        <v>-</v>
      </c>
      <c r="E2195" t="s">
        <v>74</v>
      </c>
      <c r="F2195" t="s">
        <v>59</v>
      </c>
      <c r="G2195" t="s">
        <v>77</v>
      </c>
      <c r="H2195">
        <f>SUMIFS(multi_cap_new_annual_comb!F:F,multi_cap_new_annual_comb!A:A,A2195,multi_cap_new_annual_comb!B:B,B2195,multi_cap_new_annual_comb!C:C,C2195,multi_cap_new_annual_comb!E:E,"average",multi_cap_new_annual_comb!F:F,"&gt;0")*SUMIFS(mi_calc!D:D,mi_calc!A:A,VLOOKUP(C2195,mapping!$B$2:$C$18,2,0),mi_calc!B:B,F2195,mi_calc!C:C,"average")/1000</f>
        <v>0</v>
      </c>
      <c r="I2195">
        <f>SUMIFS(multi_cap_new_annual_comb!G:G,multi_cap_new_annual_comb!A:A,A2195,multi_cap_new_annual_comb!B:B,B2195,multi_cap_new_annual_comb!C:C,C2195,multi_cap_new_annual_comb!E:E,"average",multi_cap_new_annual_comb!G:G,"&gt;0")*SUMIFS(mi_calc!D:D,mi_calc!A:A,VLOOKUP(C2195,mapping!$B$2:$C$18,2,0),mi_calc!B:B,F2195,mi_calc!C:C,"average")/1000</f>
        <v>0</v>
      </c>
    </row>
    <row r="2196" spans="1:9">
      <c r="A2196">
        <v>2025</v>
      </c>
      <c r="B2196" t="s">
        <v>33</v>
      </c>
      <c r="C2196" t="s">
        <v>15</v>
      </c>
      <c r="D2196" t="str">
        <f>VLOOKUP(C2196,mapping!$B$2:$D$18,3,0)</f>
        <v>-</v>
      </c>
      <c r="E2196" t="s">
        <v>74</v>
      </c>
      <c r="F2196" t="s">
        <v>55</v>
      </c>
      <c r="G2196" t="s">
        <v>77</v>
      </c>
      <c r="H2196">
        <f>SUMIFS(multi_cap_new_annual_comb!F:F,multi_cap_new_annual_comb!A:A,A2196,multi_cap_new_annual_comb!B:B,B2196,multi_cap_new_annual_comb!C:C,C2196,multi_cap_new_annual_comb!E:E,"average",multi_cap_new_annual_comb!F:F,"&gt;0")*SUMIFS(mi_calc!D:D,mi_calc!A:A,VLOOKUP(C2196,mapping!$B$2:$C$18,2,0),mi_calc!B:B,F2196,mi_calc!C:C,"average")/1000</f>
        <v>0</v>
      </c>
      <c r="I2196">
        <f>SUMIFS(multi_cap_new_annual_comb!G:G,multi_cap_new_annual_comb!A:A,A2196,multi_cap_new_annual_comb!B:B,B2196,multi_cap_new_annual_comb!C:C,C2196,multi_cap_new_annual_comb!E:E,"average",multi_cap_new_annual_comb!G:G,"&gt;0")*SUMIFS(mi_calc!D:D,mi_calc!A:A,VLOOKUP(C2196,mapping!$B$2:$C$18,2,0),mi_calc!B:B,F2196,mi_calc!C:C,"average")/1000</f>
        <v>0</v>
      </c>
    </row>
    <row r="2197" spans="1:9">
      <c r="A2197">
        <v>2025</v>
      </c>
      <c r="B2197" t="s">
        <v>33</v>
      </c>
      <c r="C2197" t="s">
        <v>15</v>
      </c>
      <c r="D2197" t="str">
        <f>VLOOKUP(C2197,mapping!$B$2:$D$18,3,0)</f>
        <v>-</v>
      </c>
      <c r="E2197" t="s">
        <v>74</v>
      </c>
      <c r="F2197" t="s">
        <v>47</v>
      </c>
      <c r="G2197" t="s">
        <v>77</v>
      </c>
      <c r="H2197">
        <f>SUMIFS(multi_cap_new_annual_comb!F:F,multi_cap_new_annual_comb!A:A,A2197,multi_cap_new_annual_comb!B:B,B2197,multi_cap_new_annual_comb!C:C,C2197,multi_cap_new_annual_comb!E:E,"average",multi_cap_new_annual_comb!F:F,"&gt;0")*SUMIFS(mi_calc!D:D,mi_calc!A:A,VLOOKUP(C2197,mapping!$B$2:$C$18,2,0),mi_calc!B:B,F2197,mi_calc!C:C,"average")/1000</f>
        <v>0</v>
      </c>
      <c r="I2197">
        <f>SUMIFS(multi_cap_new_annual_comb!G:G,multi_cap_new_annual_comb!A:A,A2197,multi_cap_new_annual_comb!B:B,B2197,multi_cap_new_annual_comb!C:C,C2197,multi_cap_new_annual_comb!E:E,"average",multi_cap_new_annual_comb!G:G,"&gt;0")*SUMIFS(mi_calc!D:D,mi_calc!A:A,VLOOKUP(C2197,mapping!$B$2:$C$18,2,0),mi_calc!B:B,F2197,mi_calc!C:C,"average")/1000</f>
        <v>0</v>
      </c>
    </row>
    <row r="2198" spans="1:9">
      <c r="A2198">
        <v>2025</v>
      </c>
      <c r="B2198" t="s">
        <v>33</v>
      </c>
      <c r="C2198" t="s">
        <v>15</v>
      </c>
      <c r="D2198" t="str">
        <f>VLOOKUP(C2198,mapping!$B$2:$D$18,3,0)</f>
        <v>-</v>
      </c>
      <c r="E2198" t="s">
        <v>74</v>
      </c>
      <c r="F2198" t="s">
        <v>60</v>
      </c>
      <c r="G2198" t="s">
        <v>77</v>
      </c>
      <c r="H2198">
        <f>SUMIFS(multi_cap_new_annual_comb!F:F,multi_cap_new_annual_comb!A:A,A2198,multi_cap_new_annual_comb!B:B,B2198,multi_cap_new_annual_comb!C:C,C2198,multi_cap_new_annual_comb!E:E,"average",multi_cap_new_annual_comb!F:F,"&gt;0")*SUMIFS(mi_calc!D:D,mi_calc!A:A,VLOOKUP(C2198,mapping!$B$2:$C$18,2,0),mi_calc!B:B,F2198,mi_calc!C:C,"average")/1000</f>
        <v>0</v>
      </c>
      <c r="I2198">
        <f>SUMIFS(multi_cap_new_annual_comb!G:G,multi_cap_new_annual_comb!A:A,A2198,multi_cap_new_annual_comb!B:B,B2198,multi_cap_new_annual_comb!C:C,C2198,multi_cap_new_annual_comb!E:E,"average",multi_cap_new_annual_comb!G:G,"&gt;0")*SUMIFS(mi_calc!D:D,mi_calc!A:A,VLOOKUP(C2198,mapping!$B$2:$C$18,2,0),mi_calc!B:B,F2198,mi_calc!C:C,"average")/1000</f>
        <v>0</v>
      </c>
    </row>
    <row r="2199" spans="1:9">
      <c r="A2199">
        <v>2025</v>
      </c>
      <c r="B2199" t="s">
        <v>33</v>
      </c>
      <c r="C2199" t="s">
        <v>15</v>
      </c>
      <c r="D2199" t="str">
        <f>VLOOKUP(C2199,mapping!$B$2:$D$18,3,0)</f>
        <v>-</v>
      </c>
      <c r="E2199" t="s">
        <v>74</v>
      </c>
      <c r="F2199" t="s">
        <v>48</v>
      </c>
      <c r="G2199" t="s">
        <v>77</v>
      </c>
      <c r="H2199">
        <f>SUMIFS(multi_cap_new_annual_comb!F:F,multi_cap_new_annual_comb!A:A,A2199,multi_cap_new_annual_comb!B:B,B2199,multi_cap_new_annual_comb!C:C,C2199,multi_cap_new_annual_comb!E:E,"average",multi_cap_new_annual_comb!F:F,"&gt;0")*SUMIFS(mi_calc!D:D,mi_calc!A:A,VLOOKUP(C2199,mapping!$B$2:$C$18,2,0),mi_calc!B:B,F2199,mi_calc!C:C,"average")/1000</f>
        <v>0</v>
      </c>
      <c r="I2199">
        <f>SUMIFS(multi_cap_new_annual_comb!G:G,multi_cap_new_annual_comb!A:A,A2199,multi_cap_new_annual_comb!B:B,B2199,multi_cap_new_annual_comb!C:C,C2199,multi_cap_new_annual_comb!E:E,"average",multi_cap_new_annual_comb!G:G,"&gt;0")*SUMIFS(mi_calc!D:D,mi_calc!A:A,VLOOKUP(C2199,mapping!$B$2:$C$18,2,0),mi_calc!B:B,F2199,mi_calc!C:C,"average")/1000</f>
        <v>0</v>
      </c>
    </row>
    <row r="2200" spans="1:9">
      <c r="A2200">
        <v>2025</v>
      </c>
      <c r="B2200" t="s">
        <v>33</v>
      </c>
      <c r="C2200" t="s">
        <v>15</v>
      </c>
      <c r="D2200" t="str">
        <f>VLOOKUP(C2200,mapping!$B$2:$D$18,3,0)</f>
        <v>-</v>
      </c>
      <c r="E2200" t="s">
        <v>74</v>
      </c>
      <c r="F2200" t="s">
        <v>62</v>
      </c>
      <c r="G2200" t="s">
        <v>77</v>
      </c>
      <c r="H2200">
        <f>SUMIFS(multi_cap_new_annual_comb!F:F,multi_cap_new_annual_comb!A:A,A2200,multi_cap_new_annual_comb!B:B,B2200,multi_cap_new_annual_comb!C:C,C2200,multi_cap_new_annual_comb!E:E,"average",multi_cap_new_annual_comb!F:F,"&gt;0")*SUMIFS(mi_calc!D:D,mi_calc!A:A,VLOOKUP(C2200,mapping!$B$2:$C$18,2,0),mi_calc!B:B,F2200,mi_calc!C:C,"average")/1000</f>
        <v>0</v>
      </c>
      <c r="I2200">
        <f>SUMIFS(multi_cap_new_annual_comb!G:G,multi_cap_new_annual_comb!A:A,A2200,multi_cap_new_annual_comb!B:B,B2200,multi_cap_new_annual_comb!C:C,C2200,multi_cap_new_annual_comb!E:E,"average",multi_cap_new_annual_comb!G:G,"&gt;0")*SUMIFS(mi_calc!D:D,mi_calc!A:A,VLOOKUP(C2200,mapping!$B$2:$C$18,2,0),mi_calc!B:B,F2200,mi_calc!C:C,"average")/1000</f>
        <v>0</v>
      </c>
    </row>
    <row r="2201" spans="1:9">
      <c r="A2201">
        <v>2025</v>
      </c>
      <c r="B2201" t="s">
        <v>33</v>
      </c>
      <c r="C2201" t="s">
        <v>15</v>
      </c>
      <c r="D2201" t="str">
        <f>VLOOKUP(C2201,mapping!$B$2:$D$18,3,0)</f>
        <v>-</v>
      </c>
      <c r="E2201" t="s">
        <v>74</v>
      </c>
      <c r="F2201" t="s">
        <v>63</v>
      </c>
      <c r="G2201" t="s">
        <v>77</v>
      </c>
      <c r="H2201">
        <f>SUMIFS(multi_cap_new_annual_comb!F:F,multi_cap_new_annual_comb!A:A,A2201,multi_cap_new_annual_comb!B:B,B2201,multi_cap_new_annual_comb!C:C,C2201,multi_cap_new_annual_comb!E:E,"average",multi_cap_new_annual_comb!F:F,"&gt;0")*SUMIFS(mi_calc!D:D,mi_calc!A:A,VLOOKUP(C2201,mapping!$B$2:$C$18,2,0),mi_calc!B:B,F2201,mi_calc!C:C,"average")/1000</f>
        <v>0</v>
      </c>
      <c r="I2201">
        <f>SUMIFS(multi_cap_new_annual_comb!G:G,multi_cap_new_annual_comb!A:A,A2201,multi_cap_new_annual_comb!B:B,B2201,multi_cap_new_annual_comb!C:C,C2201,multi_cap_new_annual_comb!E:E,"average",multi_cap_new_annual_comb!G:G,"&gt;0")*SUMIFS(mi_calc!D:D,mi_calc!A:A,VLOOKUP(C2201,mapping!$B$2:$C$18,2,0),mi_calc!B:B,F2201,mi_calc!C:C,"average")/1000</f>
        <v>0</v>
      </c>
    </row>
    <row r="2202" spans="1:9">
      <c r="A2202">
        <v>2025</v>
      </c>
      <c r="B2202" t="s">
        <v>33</v>
      </c>
      <c r="C2202" t="s">
        <v>15</v>
      </c>
      <c r="D2202" t="str">
        <f>VLOOKUP(C2202,mapping!$B$2:$D$18,3,0)</f>
        <v>-</v>
      </c>
      <c r="E2202" t="s">
        <v>74</v>
      </c>
      <c r="F2202" t="s">
        <v>45</v>
      </c>
      <c r="G2202" t="s">
        <v>77</v>
      </c>
      <c r="H2202">
        <f>SUMIFS(multi_cap_new_annual_comb!F:F,multi_cap_new_annual_comb!A:A,A2202,multi_cap_new_annual_comb!B:B,B2202,multi_cap_new_annual_comb!C:C,C2202,multi_cap_new_annual_comb!E:E,"average",multi_cap_new_annual_comb!F:F,"&gt;0")*SUMIFS(mi_calc!D:D,mi_calc!A:A,VLOOKUP(C2202,mapping!$B$2:$C$18,2,0),mi_calc!B:B,F2202,mi_calc!C:C,"average")/1000</f>
        <v>0</v>
      </c>
      <c r="I2202">
        <f>SUMIFS(multi_cap_new_annual_comb!G:G,multi_cap_new_annual_comb!A:A,A2202,multi_cap_new_annual_comb!B:B,B2202,multi_cap_new_annual_comb!C:C,C2202,multi_cap_new_annual_comb!E:E,"average",multi_cap_new_annual_comb!G:G,"&gt;0")*SUMIFS(mi_calc!D:D,mi_calc!A:A,VLOOKUP(C2202,mapping!$B$2:$C$18,2,0),mi_calc!B:B,F2202,mi_calc!C:C,"average")/1000</f>
        <v>0</v>
      </c>
    </row>
    <row r="2203" spans="1:9">
      <c r="A2203">
        <v>2025</v>
      </c>
      <c r="B2203" t="s">
        <v>33</v>
      </c>
      <c r="C2203" t="s">
        <v>15</v>
      </c>
      <c r="D2203" t="str">
        <f>VLOOKUP(C2203,mapping!$B$2:$D$18,3,0)</f>
        <v>-</v>
      </c>
      <c r="E2203" t="s">
        <v>74</v>
      </c>
      <c r="F2203" t="s">
        <v>58</v>
      </c>
      <c r="G2203" t="s">
        <v>77</v>
      </c>
      <c r="H2203">
        <f>SUMIFS(multi_cap_new_annual_comb!F:F,multi_cap_new_annual_comb!A:A,A2203,multi_cap_new_annual_comb!B:B,B2203,multi_cap_new_annual_comb!C:C,C2203,multi_cap_new_annual_comb!E:E,"average",multi_cap_new_annual_comb!F:F,"&gt;0")*SUMIFS(mi_calc!D:D,mi_calc!A:A,VLOOKUP(C2203,mapping!$B$2:$C$18,2,0),mi_calc!B:B,F2203,mi_calc!C:C,"average")/1000</f>
        <v>0</v>
      </c>
      <c r="I2203">
        <f>SUMIFS(multi_cap_new_annual_comb!G:G,multi_cap_new_annual_comb!A:A,A2203,multi_cap_new_annual_comb!B:B,B2203,multi_cap_new_annual_comb!C:C,C2203,multi_cap_new_annual_comb!E:E,"average",multi_cap_new_annual_comb!G:G,"&gt;0")*SUMIFS(mi_calc!D:D,mi_calc!A:A,VLOOKUP(C2203,mapping!$B$2:$C$18,2,0),mi_calc!B:B,F2203,mi_calc!C:C,"average")/1000</f>
        <v>0</v>
      </c>
    </row>
    <row r="2204" spans="1:9">
      <c r="A2204">
        <v>2025</v>
      </c>
      <c r="B2204" t="s">
        <v>33</v>
      </c>
      <c r="C2204" t="s">
        <v>15</v>
      </c>
      <c r="D2204" t="str">
        <f>VLOOKUP(C2204,mapping!$B$2:$D$18,3,0)</f>
        <v>-</v>
      </c>
      <c r="E2204" t="s">
        <v>74</v>
      </c>
      <c r="F2204" t="s">
        <v>53</v>
      </c>
      <c r="G2204" t="s">
        <v>77</v>
      </c>
      <c r="H2204">
        <f>SUMIFS(multi_cap_new_annual_comb!F:F,multi_cap_new_annual_comb!A:A,A2204,multi_cap_new_annual_comb!B:B,B2204,multi_cap_new_annual_comb!C:C,C2204,multi_cap_new_annual_comb!E:E,"average",multi_cap_new_annual_comb!F:F,"&gt;0")*SUMIFS(mi_calc!D:D,mi_calc!A:A,VLOOKUP(C2204,mapping!$B$2:$C$18,2,0),mi_calc!B:B,F2204,mi_calc!C:C,"average")/1000</f>
        <v>0</v>
      </c>
      <c r="I2204">
        <f>SUMIFS(multi_cap_new_annual_comb!G:G,multi_cap_new_annual_comb!A:A,A2204,multi_cap_new_annual_comb!B:B,B2204,multi_cap_new_annual_comb!C:C,C2204,multi_cap_new_annual_comb!E:E,"average",multi_cap_new_annual_comb!G:G,"&gt;0")*SUMIFS(mi_calc!D:D,mi_calc!A:A,VLOOKUP(C2204,mapping!$B$2:$C$18,2,0),mi_calc!B:B,F2204,mi_calc!C:C,"average")/1000</f>
        <v>0</v>
      </c>
    </row>
    <row r="2205" spans="1:9">
      <c r="A2205">
        <v>2025</v>
      </c>
      <c r="B2205" t="s">
        <v>33</v>
      </c>
      <c r="C2205" t="s">
        <v>15</v>
      </c>
      <c r="D2205" t="str">
        <f>VLOOKUP(C2205,mapping!$B$2:$D$18,3,0)</f>
        <v>-</v>
      </c>
      <c r="E2205" t="s">
        <v>74</v>
      </c>
      <c r="F2205" t="s">
        <v>64</v>
      </c>
      <c r="G2205" t="s">
        <v>77</v>
      </c>
      <c r="H2205">
        <f>SUMIFS(multi_cap_new_annual_comb!F:F,multi_cap_new_annual_comb!A:A,A2205,multi_cap_new_annual_comb!B:B,B2205,multi_cap_new_annual_comb!C:C,C2205,multi_cap_new_annual_comb!E:E,"average",multi_cap_new_annual_comb!F:F,"&gt;0")*SUMIFS(mi_calc!D:D,mi_calc!A:A,VLOOKUP(C2205,mapping!$B$2:$C$18,2,0),mi_calc!B:B,F2205,mi_calc!C:C,"average")/1000</f>
        <v>0</v>
      </c>
      <c r="I2205">
        <f>SUMIFS(multi_cap_new_annual_comb!G:G,multi_cap_new_annual_comb!A:A,A2205,multi_cap_new_annual_comb!B:B,B2205,multi_cap_new_annual_comb!C:C,C2205,multi_cap_new_annual_comb!E:E,"average",multi_cap_new_annual_comb!G:G,"&gt;0")*SUMIFS(mi_calc!D:D,mi_calc!A:A,VLOOKUP(C2205,mapping!$B$2:$C$18,2,0),mi_calc!B:B,F2205,mi_calc!C:C,"average")/1000</f>
        <v>0</v>
      </c>
    </row>
    <row r="2206" spans="1:9">
      <c r="A2206">
        <v>2025</v>
      </c>
      <c r="B2206" t="s">
        <v>33</v>
      </c>
      <c r="C2206" t="s">
        <v>15</v>
      </c>
      <c r="D2206" t="str">
        <f>VLOOKUP(C2206,mapping!$B$2:$D$18,3,0)</f>
        <v>-</v>
      </c>
      <c r="E2206" t="s">
        <v>74</v>
      </c>
      <c r="F2206" t="s">
        <v>49</v>
      </c>
      <c r="G2206" t="s">
        <v>77</v>
      </c>
      <c r="H2206">
        <f>SUMIFS(multi_cap_new_annual_comb!F:F,multi_cap_new_annual_comb!A:A,A2206,multi_cap_new_annual_comb!B:B,B2206,multi_cap_new_annual_comb!C:C,C2206,multi_cap_new_annual_comb!E:E,"average",multi_cap_new_annual_comb!F:F,"&gt;0")*SUMIFS(mi_calc!D:D,mi_calc!A:A,VLOOKUP(C2206,mapping!$B$2:$C$18,2,0),mi_calc!B:B,F2206,mi_calc!C:C,"average")/1000</f>
        <v>0</v>
      </c>
      <c r="I2206">
        <f>SUMIFS(multi_cap_new_annual_comb!G:G,multi_cap_new_annual_comb!A:A,A2206,multi_cap_new_annual_comb!B:B,B2206,multi_cap_new_annual_comb!C:C,C2206,multi_cap_new_annual_comb!E:E,"average",multi_cap_new_annual_comb!G:G,"&gt;0")*SUMIFS(mi_calc!D:D,mi_calc!A:A,VLOOKUP(C2206,mapping!$B$2:$C$18,2,0),mi_calc!B:B,F2206,mi_calc!C:C,"average")/1000</f>
        <v>0</v>
      </c>
    </row>
    <row r="2207" spans="1:9">
      <c r="A2207">
        <v>2025</v>
      </c>
      <c r="B2207" t="s">
        <v>33</v>
      </c>
      <c r="C2207" t="s">
        <v>15</v>
      </c>
      <c r="D2207" t="str">
        <f>VLOOKUP(C2207,mapping!$B$2:$D$18,3,0)</f>
        <v>-</v>
      </c>
      <c r="E2207" t="s">
        <v>74</v>
      </c>
      <c r="F2207" t="s">
        <v>65</v>
      </c>
      <c r="G2207" t="s">
        <v>77</v>
      </c>
      <c r="H2207">
        <f>SUMIFS(multi_cap_new_annual_comb!F:F,multi_cap_new_annual_comb!A:A,A2207,multi_cap_new_annual_comb!B:B,B2207,multi_cap_new_annual_comb!C:C,C2207,multi_cap_new_annual_comb!E:E,"average",multi_cap_new_annual_comb!F:F,"&gt;0")*SUMIFS(mi_calc!D:D,mi_calc!A:A,VLOOKUP(C2207,mapping!$B$2:$C$18,2,0),mi_calc!B:B,F2207,mi_calc!C:C,"average")/1000</f>
        <v>0</v>
      </c>
      <c r="I2207">
        <f>SUMIFS(multi_cap_new_annual_comb!G:G,multi_cap_new_annual_comb!A:A,A2207,multi_cap_new_annual_comb!B:B,B2207,multi_cap_new_annual_comb!C:C,C2207,multi_cap_new_annual_comb!E:E,"average",multi_cap_new_annual_comb!G:G,"&gt;0")*SUMIFS(mi_calc!D:D,mi_calc!A:A,VLOOKUP(C2207,mapping!$B$2:$C$18,2,0),mi_calc!B:B,F2207,mi_calc!C:C,"average")/1000</f>
        <v>0</v>
      </c>
    </row>
    <row r="2208" spans="1:9">
      <c r="A2208">
        <v>2025</v>
      </c>
      <c r="B2208" t="s">
        <v>33</v>
      </c>
      <c r="C2208" t="s">
        <v>15</v>
      </c>
      <c r="D2208" t="str">
        <f>VLOOKUP(C2208,mapping!$B$2:$D$18,3,0)</f>
        <v>-</v>
      </c>
      <c r="E2208" t="s">
        <v>74</v>
      </c>
      <c r="F2208" t="s">
        <v>68</v>
      </c>
      <c r="G2208" t="s">
        <v>77</v>
      </c>
      <c r="H2208">
        <f>SUMIFS(multi_cap_new_annual_comb!F:F,multi_cap_new_annual_comb!A:A,A2208,multi_cap_new_annual_comb!B:B,B2208,multi_cap_new_annual_comb!C:C,C2208,multi_cap_new_annual_comb!E:E,"average",multi_cap_new_annual_comb!F:F,"&gt;0")*SUMIFS(mi_calc!D:D,mi_calc!A:A,VLOOKUP(C2208,mapping!$B$2:$C$18,2,0),mi_calc!B:B,F2208,mi_calc!C:C,"average")/1000</f>
        <v>0</v>
      </c>
      <c r="I2208">
        <f>SUMIFS(multi_cap_new_annual_comb!G:G,multi_cap_new_annual_comb!A:A,A2208,multi_cap_new_annual_comb!B:B,B2208,multi_cap_new_annual_comb!C:C,C2208,multi_cap_new_annual_comb!E:E,"average",multi_cap_new_annual_comb!G:G,"&gt;0")*SUMIFS(mi_calc!D:D,mi_calc!A:A,VLOOKUP(C2208,mapping!$B$2:$C$18,2,0),mi_calc!B:B,F2208,mi_calc!C:C,"average")/1000</f>
        <v>0</v>
      </c>
    </row>
    <row r="2209" spans="1:9">
      <c r="A2209">
        <v>2025</v>
      </c>
      <c r="B2209" t="s">
        <v>33</v>
      </c>
      <c r="C2209" t="s">
        <v>15</v>
      </c>
      <c r="D2209" t="str">
        <f>VLOOKUP(C2209,mapping!$B$2:$D$18,3,0)</f>
        <v>-</v>
      </c>
      <c r="E2209" t="s">
        <v>74</v>
      </c>
      <c r="F2209" t="s">
        <v>57</v>
      </c>
      <c r="G2209" t="s">
        <v>77</v>
      </c>
      <c r="H2209">
        <f>SUMIFS(multi_cap_new_annual_comb!F:F,multi_cap_new_annual_comb!A:A,A2209,multi_cap_new_annual_comb!B:B,B2209,multi_cap_new_annual_comb!C:C,C2209,multi_cap_new_annual_comb!E:E,"average",multi_cap_new_annual_comb!F:F,"&gt;0")*SUMIFS(mi_calc!D:D,mi_calc!A:A,VLOOKUP(C2209,mapping!$B$2:$C$18,2,0),mi_calc!B:B,F2209,mi_calc!C:C,"average")/1000</f>
        <v>0</v>
      </c>
      <c r="I2209">
        <f>SUMIFS(multi_cap_new_annual_comb!G:G,multi_cap_new_annual_comb!A:A,A2209,multi_cap_new_annual_comb!B:B,B2209,multi_cap_new_annual_comb!C:C,C2209,multi_cap_new_annual_comb!E:E,"average",multi_cap_new_annual_comb!G:G,"&gt;0")*SUMIFS(mi_calc!D:D,mi_calc!A:A,VLOOKUP(C2209,mapping!$B$2:$C$18,2,0),mi_calc!B:B,F2209,mi_calc!C:C,"average")/1000</f>
        <v>0</v>
      </c>
    </row>
    <row r="2210" spans="1:9">
      <c r="A2210">
        <v>2030</v>
      </c>
      <c r="B2210" t="s">
        <v>21</v>
      </c>
      <c r="C2210" t="s">
        <v>15</v>
      </c>
      <c r="D2210" t="str">
        <f>VLOOKUP(C2210,mapping!$B$2:$D$18,3,0)</f>
        <v>-</v>
      </c>
      <c r="E2210" t="s">
        <v>74</v>
      </c>
      <c r="F2210" t="s">
        <v>51</v>
      </c>
      <c r="G2210" t="s">
        <v>77</v>
      </c>
      <c r="H2210">
        <f>SUMIFS(multi_cap_new_annual_comb!F:F,multi_cap_new_annual_comb!A:A,A2210,multi_cap_new_annual_comb!B:B,B2210,multi_cap_new_annual_comb!C:C,C2210,multi_cap_new_annual_comb!E:E,"average",multi_cap_new_annual_comb!F:F,"&gt;0")*SUMIFS(mi_calc!D:D,mi_calc!A:A,VLOOKUP(C2210,mapping!$B$2:$C$18,2,0),mi_calc!B:B,F2210,mi_calc!C:C,"average")/1000</f>
        <v>0</v>
      </c>
      <c r="I2210">
        <f>SUMIFS(multi_cap_new_annual_comb!G:G,multi_cap_new_annual_comb!A:A,A2210,multi_cap_new_annual_comb!B:B,B2210,multi_cap_new_annual_comb!C:C,C2210,multi_cap_new_annual_comb!E:E,"average",multi_cap_new_annual_comb!G:G,"&gt;0")*SUMIFS(mi_calc!D:D,mi_calc!A:A,VLOOKUP(C2210,mapping!$B$2:$C$18,2,0),mi_calc!B:B,F2210,mi_calc!C:C,"average")/1000</f>
        <v>0</v>
      </c>
    </row>
    <row r="2211" spans="1:9">
      <c r="A2211">
        <v>2030</v>
      </c>
      <c r="B2211" t="s">
        <v>21</v>
      </c>
      <c r="C2211" t="s">
        <v>15</v>
      </c>
      <c r="D2211" t="str">
        <f>VLOOKUP(C2211,mapping!$B$2:$D$18,3,0)</f>
        <v>-</v>
      </c>
      <c r="E2211" t="s">
        <v>74</v>
      </c>
      <c r="F2211" t="s">
        <v>66</v>
      </c>
      <c r="G2211" t="s">
        <v>77</v>
      </c>
      <c r="H2211">
        <f>SUMIFS(multi_cap_new_annual_comb!F:F,multi_cap_new_annual_comb!A:A,A2211,multi_cap_new_annual_comb!B:B,B2211,multi_cap_new_annual_comb!C:C,C2211,multi_cap_new_annual_comb!E:E,"average",multi_cap_new_annual_comb!F:F,"&gt;0")*SUMIFS(mi_calc!D:D,mi_calc!A:A,VLOOKUP(C2211,mapping!$B$2:$C$18,2,0),mi_calc!B:B,F2211,mi_calc!C:C,"average")/1000</f>
        <v>0</v>
      </c>
      <c r="I2211">
        <f>SUMIFS(multi_cap_new_annual_comb!G:G,multi_cap_new_annual_comb!A:A,A2211,multi_cap_new_annual_comb!B:B,B2211,multi_cap_new_annual_comb!C:C,C2211,multi_cap_new_annual_comb!E:E,"average",multi_cap_new_annual_comb!G:G,"&gt;0")*SUMIFS(mi_calc!D:D,mi_calc!A:A,VLOOKUP(C2211,mapping!$B$2:$C$18,2,0),mi_calc!B:B,F2211,mi_calc!C:C,"average")/1000</f>
        <v>0</v>
      </c>
    </row>
    <row r="2212" spans="1:9">
      <c r="A2212">
        <v>2030</v>
      </c>
      <c r="B2212" t="s">
        <v>21</v>
      </c>
      <c r="C2212" t="s">
        <v>15</v>
      </c>
      <c r="D2212" t="str">
        <f>VLOOKUP(C2212,mapping!$B$2:$D$18,3,0)</f>
        <v>-</v>
      </c>
      <c r="E2212" t="s">
        <v>74</v>
      </c>
      <c r="F2212" t="s">
        <v>54</v>
      </c>
      <c r="G2212" t="s">
        <v>77</v>
      </c>
      <c r="H2212">
        <f>SUMIFS(multi_cap_new_annual_comb!F:F,multi_cap_new_annual_comb!A:A,A2212,multi_cap_new_annual_comb!B:B,B2212,multi_cap_new_annual_comb!C:C,C2212,multi_cap_new_annual_comb!E:E,"average",multi_cap_new_annual_comb!F:F,"&gt;0")*SUMIFS(mi_calc!D:D,mi_calc!A:A,VLOOKUP(C2212,mapping!$B$2:$C$18,2,0),mi_calc!B:B,F2212,mi_calc!C:C,"average")/1000</f>
        <v>0</v>
      </c>
      <c r="I2212">
        <f>SUMIFS(multi_cap_new_annual_comb!G:G,multi_cap_new_annual_comb!A:A,A2212,multi_cap_new_annual_comb!B:B,B2212,multi_cap_new_annual_comb!C:C,C2212,multi_cap_new_annual_comb!E:E,"average",multi_cap_new_annual_comb!G:G,"&gt;0")*SUMIFS(mi_calc!D:D,mi_calc!A:A,VLOOKUP(C2212,mapping!$B$2:$C$18,2,0),mi_calc!B:B,F2212,mi_calc!C:C,"average")/1000</f>
        <v>0</v>
      </c>
    </row>
    <row r="2213" spans="1:9">
      <c r="A2213">
        <v>2030</v>
      </c>
      <c r="B2213" t="s">
        <v>21</v>
      </c>
      <c r="C2213" t="s">
        <v>15</v>
      </c>
      <c r="D2213" t="str">
        <f>VLOOKUP(C2213,mapping!$B$2:$D$18,3,0)</f>
        <v>-</v>
      </c>
      <c r="E2213" t="s">
        <v>74</v>
      </c>
      <c r="F2213" t="s">
        <v>46</v>
      </c>
      <c r="G2213" t="s">
        <v>77</v>
      </c>
      <c r="H2213">
        <f>SUMIFS(multi_cap_new_annual_comb!F:F,multi_cap_new_annual_comb!A:A,A2213,multi_cap_new_annual_comb!B:B,B2213,multi_cap_new_annual_comb!C:C,C2213,multi_cap_new_annual_comb!E:E,"average",multi_cap_new_annual_comb!F:F,"&gt;0")*SUMIFS(mi_calc!D:D,mi_calc!A:A,VLOOKUP(C2213,mapping!$B$2:$C$18,2,0),mi_calc!B:B,F2213,mi_calc!C:C,"average")/1000</f>
        <v>0</v>
      </c>
      <c r="I2213">
        <f>SUMIFS(multi_cap_new_annual_comb!G:G,multi_cap_new_annual_comb!A:A,A2213,multi_cap_new_annual_comb!B:B,B2213,multi_cap_new_annual_comb!C:C,C2213,multi_cap_new_annual_comb!E:E,"average",multi_cap_new_annual_comb!G:G,"&gt;0")*SUMIFS(mi_calc!D:D,mi_calc!A:A,VLOOKUP(C2213,mapping!$B$2:$C$18,2,0),mi_calc!B:B,F2213,mi_calc!C:C,"average")/1000</f>
        <v>0</v>
      </c>
    </row>
    <row r="2214" spans="1:9">
      <c r="A2214">
        <v>2030</v>
      </c>
      <c r="B2214" t="s">
        <v>21</v>
      </c>
      <c r="C2214" t="s">
        <v>15</v>
      </c>
      <c r="D2214" t="str">
        <f>VLOOKUP(C2214,mapping!$B$2:$D$18,3,0)</f>
        <v>-</v>
      </c>
      <c r="E2214" t="s">
        <v>74</v>
      </c>
      <c r="F2214" t="s">
        <v>50</v>
      </c>
      <c r="G2214" t="s">
        <v>77</v>
      </c>
      <c r="H2214">
        <f>SUMIFS(multi_cap_new_annual_comb!F:F,multi_cap_new_annual_comb!A:A,A2214,multi_cap_new_annual_comb!B:B,B2214,multi_cap_new_annual_comb!C:C,C2214,multi_cap_new_annual_comb!E:E,"average",multi_cap_new_annual_comb!F:F,"&gt;0")*SUMIFS(mi_calc!D:D,mi_calc!A:A,VLOOKUP(C2214,mapping!$B$2:$C$18,2,0),mi_calc!B:B,F2214,mi_calc!C:C,"average")/1000</f>
        <v>0</v>
      </c>
      <c r="I2214">
        <f>SUMIFS(multi_cap_new_annual_comb!G:G,multi_cap_new_annual_comb!A:A,A2214,multi_cap_new_annual_comb!B:B,B2214,multi_cap_new_annual_comb!C:C,C2214,multi_cap_new_annual_comb!E:E,"average",multi_cap_new_annual_comb!G:G,"&gt;0")*SUMIFS(mi_calc!D:D,mi_calc!A:A,VLOOKUP(C2214,mapping!$B$2:$C$18,2,0),mi_calc!B:B,F2214,mi_calc!C:C,"average")/1000</f>
        <v>0</v>
      </c>
    </row>
    <row r="2215" spans="1:9">
      <c r="A2215">
        <v>2030</v>
      </c>
      <c r="B2215" t="s">
        <v>21</v>
      </c>
      <c r="C2215" t="s">
        <v>15</v>
      </c>
      <c r="D2215" t="str">
        <f>VLOOKUP(C2215,mapping!$B$2:$D$18,3,0)</f>
        <v>-</v>
      </c>
      <c r="E2215" t="s">
        <v>74</v>
      </c>
      <c r="F2215" t="s">
        <v>61</v>
      </c>
      <c r="G2215" t="s">
        <v>77</v>
      </c>
      <c r="H2215">
        <f>SUMIFS(multi_cap_new_annual_comb!F:F,multi_cap_new_annual_comb!A:A,A2215,multi_cap_new_annual_comb!B:B,B2215,multi_cap_new_annual_comb!C:C,C2215,multi_cap_new_annual_comb!E:E,"average",multi_cap_new_annual_comb!F:F,"&gt;0")*SUMIFS(mi_calc!D:D,mi_calc!A:A,VLOOKUP(C2215,mapping!$B$2:$C$18,2,0),mi_calc!B:B,F2215,mi_calc!C:C,"average")/1000</f>
        <v>0</v>
      </c>
      <c r="I2215">
        <f>SUMIFS(multi_cap_new_annual_comb!G:G,multi_cap_new_annual_comb!A:A,A2215,multi_cap_new_annual_comb!B:B,B2215,multi_cap_new_annual_comb!C:C,C2215,multi_cap_new_annual_comb!E:E,"average",multi_cap_new_annual_comb!G:G,"&gt;0")*SUMIFS(mi_calc!D:D,mi_calc!A:A,VLOOKUP(C2215,mapping!$B$2:$C$18,2,0),mi_calc!B:B,F2215,mi_calc!C:C,"average")/1000</f>
        <v>0</v>
      </c>
    </row>
    <row r="2216" spans="1:9">
      <c r="A2216">
        <v>2030</v>
      </c>
      <c r="B2216" t="s">
        <v>21</v>
      </c>
      <c r="C2216" t="s">
        <v>15</v>
      </c>
      <c r="D2216" t="str">
        <f>VLOOKUP(C2216,mapping!$B$2:$D$18,3,0)</f>
        <v>-</v>
      </c>
      <c r="E2216" t="s">
        <v>74</v>
      </c>
      <c r="F2216" t="s">
        <v>67</v>
      </c>
      <c r="G2216" t="s">
        <v>77</v>
      </c>
      <c r="H2216">
        <f>SUMIFS(multi_cap_new_annual_comb!F:F,multi_cap_new_annual_comb!A:A,A2216,multi_cap_new_annual_comb!B:B,B2216,multi_cap_new_annual_comb!C:C,C2216,multi_cap_new_annual_comb!E:E,"average",multi_cap_new_annual_comb!F:F,"&gt;0")*SUMIFS(mi_calc!D:D,mi_calc!A:A,VLOOKUP(C2216,mapping!$B$2:$C$18,2,0),mi_calc!B:B,F2216,mi_calc!C:C,"average")/1000</f>
        <v>0</v>
      </c>
      <c r="I2216">
        <f>SUMIFS(multi_cap_new_annual_comb!G:G,multi_cap_new_annual_comb!A:A,A2216,multi_cap_new_annual_comb!B:B,B2216,multi_cap_new_annual_comb!C:C,C2216,multi_cap_new_annual_comb!E:E,"average",multi_cap_new_annual_comb!G:G,"&gt;0")*SUMIFS(mi_calc!D:D,mi_calc!A:A,VLOOKUP(C2216,mapping!$B$2:$C$18,2,0),mi_calc!B:B,F2216,mi_calc!C:C,"average")/1000</f>
        <v>0</v>
      </c>
    </row>
    <row r="2217" spans="1:9">
      <c r="A2217">
        <v>2030</v>
      </c>
      <c r="B2217" t="s">
        <v>21</v>
      </c>
      <c r="C2217" t="s">
        <v>15</v>
      </c>
      <c r="D2217" t="str">
        <f>VLOOKUP(C2217,mapping!$B$2:$D$18,3,0)</f>
        <v>-</v>
      </c>
      <c r="E2217" t="s">
        <v>74</v>
      </c>
      <c r="F2217" t="s">
        <v>52</v>
      </c>
      <c r="G2217" t="s">
        <v>77</v>
      </c>
      <c r="H2217">
        <f>SUMIFS(multi_cap_new_annual_comb!F:F,multi_cap_new_annual_comb!A:A,A2217,multi_cap_new_annual_comb!B:B,B2217,multi_cap_new_annual_comb!C:C,C2217,multi_cap_new_annual_comb!E:E,"average",multi_cap_new_annual_comb!F:F,"&gt;0")*SUMIFS(mi_calc!D:D,mi_calc!A:A,VLOOKUP(C2217,mapping!$B$2:$C$18,2,0),mi_calc!B:B,F2217,mi_calc!C:C,"average")/1000</f>
        <v>0</v>
      </c>
      <c r="I2217">
        <f>SUMIFS(multi_cap_new_annual_comb!G:G,multi_cap_new_annual_comb!A:A,A2217,multi_cap_new_annual_comb!B:B,B2217,multi_cap_new_annual_comb!C:C,C2217,multi_cap_new_annual_comb!E:E,"average",multi_cap_new_annual_comb!G:G,"&gt;0")*SUMIFS(mi_calc!D:D,mi_calc!A:A,VLOOKUP(C2217,mapping!$B$2:$C$18,2,0),mi_calc!B:B,F2217,mi_calc!C:C,"average")/1000</f>
        <v>0</v>
      </c>
    </row>
    <row r="2218" spans="1:9">
      <c r="A2218">
        <v>2030</v>
      </c>
      <c r="B2218" t="s">
        <v>21</v>
      </c>
      <c r="C2218" t="s">
        <v>15</v>
      </c>
      <c r="D2218" t="str">
        <f>VLOOKUP(C2218,mapping!$B$2:$D$18,3,0)</f>
        <v>-</v>
      </c>
      <c r="E2218" t="s">
        <v>74</v>
      </c>
      <c r="F2218" t="s">
        <v>56</v>
      </c>
      <c r="G2218" t="s">
        <v>77</v>
      </c>
      <c r="H2218">
        <f>SUMIFS(multi_cap_new_annual_comb!F:F,multi_cap_new_annual_comb!A:A,A2218,multi_cap_new_annual_comb!B:B,B2218,multi_cap_new_annual_comb!C:C,C2218,multi_cap_new_annual_comb!E:E,"average",multi_cap_new_annual_comb!F:F,"&gt;0")*SUMIFS(mi_calc!D:D,mi_calc!A:A,VLOOKUP(C2218,mapping!$B$2:$C$18,2,0),mi_calc!B:B,F2218,mi_calc!C:C,"average")/1000</f>
        <v>0</v>
      </c>
      <c r="I2218">
        <f>SUMIFS(multi_cap_new_annual_comb!G:G,multi_cap_new_annual_comb!A:A,A2218,multi_cap_new_annual_comb!B:B,B2218,multi_cap_new_annual_comb!C:C,C2218,multi_cap_new_annual_comb!E:E,"average",multi_cap_new_annual_comb!G:G,"&gt;0")*SUMIFS(mi_calc!D:D,mi_calc!A:A,VLOOKUP(C2218,mapping!$B$2:$C$18,2,0),mi_calc!B:B,F2218,mi_calc!C:C,"average")/1000</f>
        <v>0</v>
      </c>
    </row>
    <row r="2219" spans="1:9">
      <c r="A2219">
        <v>2030</v>
      </c>
      <c r="B2219" t="s">
        <v>21</v>
      </c>
      <c r="C2219" t="s">
        <v>15</v>
      </c>
      <c r="D2219" t="str">
        <f>VLOOKUP(C2219,mapping!$B$2:$D$18,3,0)</f>
        <v>-</v>
      </c>
      <c r="E2219" t="s">
        <v>74</v>
      </c>
      <c r="F2219" t="s">
        <v>59</v>
      </c>
      <c r="G2219" t="s">
        <v>77</v>
      </c>
      <c r="H2219">
        <f>SUMIFS(multi_cap_new_annual_comb!F:F,multi_cap_new_annual_comb!A:A,A2219,multi_cap_new_annual_comb!B:B,B2219,multi_cap_new_annual_comb!C:C,C2219,multi_cap_new_annual_comb!E:E,"average",multi_cap_new_annual_comb!F:F,"&gt;0")*SUMIFS(mi_calc!D:D,mi_calc!A:A,VLOOKUP(C2219,mapping!$B$2:$C$18,2,0),mi_calc!B:B,F2219,mi_calc!C:C,"average")/1000</f>
        <v>0</v>
      </c>
      <c r="I2219">
        <f>SUMIFS(multi_cap_new_annual_comb!G:G,multi_cap_new_annual_comb!A:A,A2219,multi_cap_new_annual_comb!B:B,B2219,multi_cap_new_annual_comb!C:C,C2219,multi_cap_new_annual_comb!E:E,"average",multi_cap_new_annual_comb!G:G,"&gt;0")*SUMIFS(mi_calc!D:D,mi_calc!A:A,VLOOKUP(C2219,mapping!$B$2:$C$18,2,0),mi_calc!B:B,F2219,mi_calc!C:C,"average")/1000</f>
        <v>0</v>
      </c>
    </row>
    <row r="2220" spans="1:9">
      <c r="A2220">
        <v>2030</v>
      </c>
      <c r="B2220" t="s">
        <v>21</v>
      </c>
      <c r="C2220" t="s">
        <v>15</v>
      </c>
      <c r="D2220" t="str">
        <f>VLOOKUP(C2220,mapping!$B$2:$D$18,3,0)</f>
        <v>-</v>
      </c>
      <c r="E2220" t="s">
        <v>74</v>
      </c>
      <c r="F2220" t="s">
        <v>55</v>
      </c>
      <c r="G2220" t="s">
        <v>77</v>
      </c>
      <c r="H2220">
        <f>SUMIFS(multi_cap_new_annual_comb!F:F,multi_cap_new_annual_comb!A:A,A2220,multi_cap_new_annual_comb!B:B,B2220,multi_cap_new_annual_comb!C:C,C2220,multi_cap_new_annual_comb!E:E,"average",multi_cap_new_annual_comb!F:F,"&gt;0")*SUMIFS(mi_calc!D:D,mi_calc!A:A,VLOOKUP(C2220,mapping!$B$2:$C$18,2,0),mi_calc!B:B,F2220,mi_calc!C:C,"average")/1000</f>
        <v>0</v>
      </c>
      <c r="I2220">
        <f>SUMIFS(multi_cap_new_annual_comb!G:G,multi_cap_new_annual_comb!A:A,A2220,multi_cap_new_annual_comb!B:B,B2220,multi_cap_new_annual_comb!C:C,C2220,multi_cap_new_annual_comb!E:E,"average",multi_cap_new_annual_comb!G:G,"&gt;0")*SUMIFS(mi_calc!D:D,mi_calc!A:A,VLOOKUP(C2220,mapping!$B$2:$C$18,2,0),mi_calc!B:B,F2220,mi_calc!C:C,"average")/1000</f>
        <v>0</v>
      </c>
    </row>
    <row r="2221" spans="1:9">
      <c r="A2221">
        <v>2030</v>
      </c>
      <c r="B2221" t="s">
        <v>21</v>
      </c>
      <c r="C2221" t="s">
        <v>15</v>
      </c>
      <c r="D2221" t="str">
        <f>VLOOKUP(C2221,mapping!$B$2:$D$18,3,0)</f>
        <v>-</v>
      </c>
      <c r="E2221" t="s">
        <v>74</v>
      </c>
      <c r="F2221" t="s">
        <v>47</v>
      </c>
      <c r="G2221" t="s">
        <v>77</v>
      </c>
      <c r="H2221">
        <f>SUMIFS(multi_cap_new_annual_comb!F:F,multi_cap_new_annual_comb!A:A,A2221,multi_cap_new_annual_comb!B:B,B2221,multi_cap_new_annual_comb!C:C,C2221,multi_cap_new_annual_comb!E:E,"average",multi_cap_new_annual_comb!F:F,"&gt;0")*SUMIFS(mi_calc!D:D,mi_calc!A:A,VLOOKUP(C2221,mapping!$B$2:$C$18,2,0),mi_calc!B:B,F2221,mi_calc!C:C,"average")/1000</f>
        <v>0</v>
      </c>
      <c r="I2221">
        <f>SUMIFS(multi_cap_new_annual_comb!G:G,multi_cap_new_annual_comb!A:A,A2221,multi_cap_new_annual_comb!B:B,B2221,multi_cap_new_annual_comb!C:C,C2221,multi_cap_new_annual_comb!E:E,"average",multi_cap_new_annual_comb!G:G,"&gt;0")*SUMIFS(mi_calc!D:D,mi_calc!A:A,VLOOKUP(C2221,mapping!$B$2:$C$18,2,0),mi_calc!B:B,F2221,mi_calc!C:C,"average")/1000</f>
        <v>0</v>
      </c>
    </row>
    <row r="2222" spans="1:9">
      <c r="A2222">
        <v>2030</v>
      </c>
      <c r="B2222" t="s">
        <v>21</v>
      </c>
      <c r="C2222" t="s">
        <v>15</v>
      </c>
      <c r="D2222" t="str">
        <f>VLOOKUP(C2222,mapping!$B$2:$D$18,3,0)</f>
        <v>-</v>
      </c>
      <c r="E2222" t="s">
        <v>74</v>
      </c>
      <c r="F2222" t="s">
        <v>60</v>
      </c>
      <c r="G2222" t="s">
        <v>77</v>
      </c>
      <c r="H2222">
        <f>SUMIFS(multi_cap_new_annual_comb!F:F,multi_cap_new_annual_comb!A:A,A2222,multi_cap_new_annual_comb!B:B,B2222,multi_cap_new_annual_comb!C:C,C2222,multi_cap_new_annual_comb!E:E,"average",multi_cap_new_annual_comb!F:F,"&gt;0")*SUMIFS(mi_calc!D:D,mi_calc!A:A,VLOOKUP(C2222,mapping!$B$2:$C$18,2,0),mi_calc!B:B,F2222,mi_calc!C:C,"average")/1000</f>
        <v>0</v>
      </c>
      <c r="I2222">
        <f>SUMIFS(multi_cap_new_annual_comb!G:G,multi_cap_new_annual_comb!A:A,A2222,multi_cap_new_annual_comb!B:B,B2222,multi_cap_new_annual_comb!C:C,C2222,multi_cap_new_annual_comb!E:E,"average",multi_cap_new_annual_comb!G:G,"&gt;0")*SUMIFS(mi_calc!D:D,mi_calc!A:A,VLOOKUP(C2222,mapping!$B$2:$C$18,2,0),mi_calc!B:B,F2222,mi_calc!C:C,"average")/1000</f>
        <v>0</v>
      </c>
    </row>
    <row r="2223" spans="1:9">
      <c r="A2223">
        <v>2030</v>
      </c>
      <c r="B2223" t="s">
        <v>21</v>
      </c>
      <c r="C2223" t="s">
        <v>15</v>
      </c>
      <c r="D2223" t="str">
        <f>VLOOKUP(C2223,mapping!$B$2:$D$18,3,0)</f>
        <v>-</v>
      </c>
      <c r="E2223" t="s">
        <v>74</v>
      </c>
      <c r="F2223" t="s">
        <v>48</v>
      </c>
      <c r="G2223" t="s">
        <v>77</v>
      </c>
      <c r="H2223">
        <f>SUMIFS(multi_cap_new_annual_comb!F:F,multi_cap_new_annual_comb!A:A,A2223,multi_cap_new_annual_comb!B:B,B2223,multi_cap_new_annual_comb!C:C,C2223,multi_cap_new_annual_comb!E:E,"average",multi_cap_new_annual_comb!F:F,"&gt;0")*SUMIFS(mi_calc!D:D,mi_calc!A:A,VLOOKUP(C2223,mapping!$B$2:$C$18,2,0),mi_calc!B:B,F2223,mi_calc!C:C,"average")/1000</f>
        <v>0</v>
      </c>
      <c r="I2223">
        <f>SUMIFS(multi_cap_new_annual_comb!G:G,multi_cap_new_annual_comb!A:A,A2223,multi_cap_new_annual_comb!B:B,B2223,multi_cap_new_annual_comb!C:C,C2223,multi_cap_new_annual_comb!E:E,"average",multi_cap_new_annual_comb!G:G,"&gt;0")*SUMIFS(mi_calc!D:D,mi_calc!A:A,VLOOKUP(C2223,mapping!$B$2:$C$18,2,0),mi_calc!B:B,F2223,mi_calc!C:C,"average")/1000</f>
        <v>0</v>
      </c>
    </row>
    <row r="2224" spans="1:9">
      <c r="A2224">
        <v>2030</v>
      </c>
      <c r="B2224" t="s">
        <v>21</v>
      </c>
      <c r="C2224" t="s">
        <v>15</v>
      </c>
      <c r="D2224" t="str">
        <f>VLOOKUP(C2224,mapping!$B$2:$D$18,3,0)</f>
        <v>-</v>
      </c>
      <c r="E2224" t="s">
        <v>74</v>
      </c>
      <c r="F2224" t="s">
        <v>62</v>
      </c>
      <c r="G2224" t="s">
        <v>77</v>
      </c>
      <c r="H2224">
        <f>SUMIFS(multi_cap_new_annual_comb!F:F,multi_cap_new_annual_comb!A:A,A2224,multi_cap_new_annual_comb!B:B,B2224,multi_cap_new_annual_comb!C:C,C2224,multi_cap_new_annual_comb!E:E,"average",multi_cap_new_annual_comb!F:F,"&gt;0")*SUMIFS(mi_calc!D:D,mi_calc!A:A,VLOOKUP(C2224,mapping!$B$2:$C$18,2,0),mi_calc!B:B,F2224,mi_calc!C:C,"average")/1000</f>
        <v>0</v>
      </c>
      <c r="I2224">
        <f>SUMIFS(multi_cap_new_annual_comb!G:G,multi_cap_new_annual_comb!A:A,A2224,multi_cap_new_annual_comb!B:B,B2224,multi_cap_new_annual_comb!C:C,C2224,multi_cap_new_annual_comb!E:E,"average",multi_cap_new_annual_comb!G:G,"&gt;0")*SUMIFS(mi_calc!D:D,mi_calc!A:A,VLOOKUP(C2224,mapping!$B$2:$C$18,2,0),mi_calc!B:B,F2224,mi_calc!C:C,"average")/1000</f>
        <v>0</v>
      </c>
    </row>
    <row r="2225" spans="1:9">
      <c r="A2225">
        <v>2030</v>
      </c>
      <c r="B2225" t="s">
        <v>21</v>
      </c>
      <c r="C2225" t="s">
        <v>15</v>
      </c>
      <c r="D2225" t="str">
        <f>VLOOKUP(C2225,mapping!$B$2:$D$18,3,0)</f>
        <v>-</v>
      </c>
      <c r="E2225" t="s">
        <v>74</v>
      </c>
      <c r="F2225" t="s">
        <v>63</v>
      </c>
      <c r="G2225" t="s">
        <v>77</v>
      </c>
      <c r="H2225">
        <f>SUMIFS(multi_cap_new_annual_comb!F:F,multi_cap_new_annual_comb!A:A,A2225,multi_cap_new_annual_comb!B:B,B2225,multi_cap_new_annual_comb!C:C,C2225,multi_cap_new_annual_comb!E:E,"average",multi_cap_new_annual_comb!F:F,"&gt;0")*SUMIFS(mi_calc!D:D,mi_calc!A:A,VLOOKUP(C2225,mapping!$B$2:$C$18,2,0),mi_calc!B:B,F2225,mi_calc!C:C,"average")/1000</f>
        <v>0</v>
      </c>
      <c r="I2225">
        <f>SUMIFS(multi_cap_new_annual_comb!G:G,multi_cap_new_annual_comb!A:A,A2225,multi_cap_new_annual_comb!B:B,B2225,multi_cap_new_annual_comb!C:C,C2225,multi_cap_new_annual_comb!E:E,"average",multi_cap_new_annual_comb!G:G,"&gt;0")*SUMIFS(mi_calc!D:D,mi_calc!A:A,VLOOKUP(C2225,mapping!$B$2:$C$18,2,0),mi_calc!B:B,F2225,mi_calc!C:C,"average")/1000</f>
        <v>0</v>
      </c>
    </row>
    <row r="2226" spans="1:9">
      <c r="A2226">
        <v>2030</v>
      </c>
      <c r="B2226" t="s">
        <v>21</v>
      </c>
      <c r="C2226" t="s">
        <v>15</v>
      </c>
      <c r="D2226" t="str">
        <f>VLOOKUP(C2226,mapping!$B$2:$D$18,3,0)</f>
        <v>-</v>
      </c>
      <c r="E2226" t="s">
        <v>74</v>
      </c>
      <c r="F2226" t="s">
        <v>45</v>
      </c>
      <c r="G2226" t="s">
        <v>77</v>
      </c>
      <c r="H2226">
        <f>SUMIFS(multi_cap_new_annual_comb!F:F,multi_cap_new_annual_comb!A:A,A2226,multi_cap_new_annual_comb!B:B,B2226,multi_cap_new_annual_comb!C:C,C2226,multi_cap_new_annual_comb!E:E,"average",multi_cap_new_annual_comb!F:F,"&gt;0")*SUMIFS(mi_calc!D:D,mi_calc!A:A,VLOOKUP(C2226,mapping!$B$2:$C$18,2,0),mi_calc!B:B,F2226,mi_calc!C:C,"average")/1000</f>
        <v>0</v>
      </c>
      <c r="I2226">
        <f>SUMIFS(multi_cap_new_annual_comb!G:G,multi_cap_new_annual_comb!A:A,A2226,multi_cap_new_annual_comb!B:B,B2226,multi_cap_new_annual_comb!C:C,C2226,multi_cap_new_annual_comb!E:E,"average",multi_cap_new_annual_comb!G:G,"&gt;0")*SUMIFS(mi_calc!D:D,mi_calc!A:A,VLOOKUP(C2226,mapping!$B$2:$C$18,2,0),mi_calc!B:B,F2226,mi_calc!C:C,"average")/1000</f>
        <v>0</v>
      </c>
    </row>
    <row r="2227" spans="1:9">
      <c r="A2227">
        <v>2030</v>
      </c>
      <c r="B2227" t="s">
        <v>21</v>
      </c>
      <c r="C2227" t="s">
        <v>15</v>
      </c>
      <c r="D2227" t="str">
        <f>VLOOKUP(C2227,mapping!$B$2:$D$18,3,0)</f>
        <v>-</v>
      </c>
      <c r="E2227" t="s">
        <v>74</v>
      </c>
      <c r="F2227" t="s">
        <v>58</v>
      </c>
      <c r="G2227" t="s">
        <v>77</v>
      </c>
      <c r="H2227">
        <f>SUMIFS(multi_cap_new_annual_comb!F:F,multi_cap_new_annual_comb!A:A,A2227,multi_cap_new_annual_comb!B:B,B2227,multi_cap_new_annual_comb!C:C,C2227,multi_cap_new_annual_comb!E:E,"average",multi_cap_new_annual_comb!F:F,"&gt;0")*SUMIFS(mi_calc!D:D,mi_calc!A:A,VLOOKUP(C2227,mapping!$B$2:$C$18,2,0),mi_calc!B:B,F2227,mi_calc!C:C,"average")/1000</f>
        <v>0</v>
      </c>
      <c r="I2227">
        <f>SUMIFS(multi_cap_new_annual_comb!G:G,multi_cap_new_annual_comb!A:A,A2227,multi_cap_new_annual_comb!B:B,B2227,multi_cap_new_annual_comb!C:C,C2227,multi_cap_new_annual_comb!E:E,"average",multi_cap_new_annual_comb!G:G,"&gt;0")*SUMIFS(mi_calc!D:D,mi_calc!A:A,VLOOKUP(C2227,mapping!$B$2:$C$18,2,0),mi_calc!B:B,F2227,mi_calc!C:C,"average")/1000</f>
        <v>0</v>
      </c>
    </row>
    <row r="2228" spans="1:9">
      <c r="A2228">
        <v>2030</v>
      </c>
      <c r="B2228" t="s">
        <v>21</v>
      </c>
      <c r="C2228" t="s">
        <v>15</v>
      </c>
      <c r="D2228" t="str">
        <f>VLOOKUP(C2228,mapping!$B$2:$D$18,3,0)</f>
        <v>-</v>
      </c>
      <c r="E2228" t="s">
        <v>74</v>
      </c>
      <c r="F2228" t="s">
        <v>53</v>
      </c>
      <c r="G2228" t="s">
        <v>77</v>
      </c>
      <c r="H2228">
        <f>SUMIFS(multi_cap_new_annual_comb!F:F,multi_cap_new_annual_comb!A:A,A2228,multi_cap_new_annual_comb!B:B,B2228,multi_cap_new_annual_comb!C:C,C2228,multi_cap_new_annual_comb!E:E,"average",multi_cap_new_annual_comb!F:F,"&gt;0")*SUMIFS(mi_calc!D:D,mi_calc!A:A,VLOOKUP(C2228,mapping!$B$2:$C$18,2,0),mi_calc!B:B,F2228,mi_calc!C:C,"average")/1000</f>
        <v>0</v>
      </c>
      <c r="I2228">
        <f>SUMIFS(multi_cap_new_annual_comb!G:G,multi_cap_new_annual_comb!A:A,A2228,multi_cap_new_annual_comb!B:B,B2228,multi_cap_new_annual_comb!C:C,C2228,multi_cap_new_annual_comb!E:E,"average",multi_cap_new_annual_comb!G:G,"&gt;0")*SUMIFS(mi_calc!D:D,mi_calc!A:A,VLOOKUP(C2228,mapping!$B$2:$C$18,2,0),mi_calc!B:B,F2228,mi_calc!C:C,"average")/1000</f>
        <v>0</v>
      </c>
    </row>
    <row r="2229" spans="1:9">
      <c r="A2229">
        <v>2030</v>
      </c>
      <c r="B2229" t="s">
        <v>21</v>
      </c>
      <c r="C2229" t="s">
        <v>15</v>
      </c>
      <c r="D2229" t="str">
        <f>VLOOKUP(C2229,mapping!$B$2:$D$18,3,0)</f>
        <v>-</v>
      </c>
      <c r="E2229" t="s">
        <v>74</v>
      </c>
      <c r="F2229" t="s">
        <v>64</v>
      </c>
      <c r="G2229" t="s">
        <v>77</v>
      </c>
      <c r="H2229">
        <f>SUMIFS(multi_cap_new_annual_comb!F:F,multi_cap_new_annual_comb!A:A,A2229,multi_cap_new_annual_comb!B:B,B2229,multi_cap_new_annual_comb!C:C,C2229,multi_cap_new_annual_comb!E:E,"average",multi_cap_new_annual_comb!F:F,"&gt;0")*SUMIFS(mi_calc!D:D,mi_calc!A:A,VLOOKUP(C2229,mapping!$B$2:$C$18,2,0),mi_calc!B:B,F2229,mi_calc!C:C,"average")/1000</f>
        <v>0</v>
      </c>
      <c r="I2229">
        <f>SUMIFS(multi_cap_new_annual_comb!G:G,multi_cap_new_annual_comb!A:A,A2229,multi_cap_new_annual_comb!B:B,B2229,multi_cap_new_annual_comb!C:C,C2229,multi_cap_new_annual_comb!E:E,"average",multi_cap_new_annual_comb!G:G,"&gt;0")*SUMIFS(mi_calc!D:D,mi_calc!A:A,VLOOKUP(C2229,mapping!$B$2:$C$18,2,0),mi_calc!B:B,F2229,mi_calc!C:C,"average")/1000</f>
        <v>0</v>
      </c>
    </row>
    <row r="2230" spans="1:9">
      <c r="A2230">
        <v>2030</v>
      </c>
      <c r="B2230" t="s">
        <v>21</v>
      </c>
      <c r="C2230" t="s">
        <v>15</v>
      </c>
      <c r="D2230" t="str">
        <f>VLOOKUP(C2230,mapping!$B$2:$D$18,3,0)</f>
        <v>-</v>
      </c>
      <c r="E2230" t="s">
        <v>74</v>
      </c>
      <c r="F2230" t="s">
        <v>49</v>
      </c>
      <c r="G2230" t="s">
        <v>77</v>
      </c>
      <c r="H2230">
        <f>SUMIFS(multi_cap_new_annual_comb!F:F,multi_cap_new_annual_comb!A:A,A2230,multi_cap_new_annual_comb!B:B,B2230,multi_cap_new_annual_comb!C:C,C2230,multi_cap_new_annual_comb!E:E,"average",multi_cap_new_annual_comb!F:F,"&gt;0")*SUMIFS(mi_calc!D:D,mi_calc!A:A,VLOOKUP(C2230,mapping!$B$2:$C$18,2,0),mi_calc!B:B,F2230,mi_calc!C:C,"average")/1000</f>
        <v>0</v>
      </c>
      <c r="I2230">
        <f>SUMIFS(multi_cap_new_annual_comb!G:G,multi_cap_new_annual_comb!A:A,A2230,multi_cap_new_annual_comb!B:B,B2230,multi_cap_new_annual_comb!C:C,C2230,multi_cap_new_annual_comb!E:E,"average",multi_cap_new_annual_comb!G:G,"&gt;0")*SUMIFS(mi_calc!D:D,mi_calc!A:A,VLOOKUP(C2230,mapping!$B$2:$C$18,2,0),mi_calc!B:B,F2230,mi_calc!C:C,"average")/1000</f>
        <v>0</v>
      </c>
    </row>
    <row r="2231" spans="1:9">
      <c r="A2231">
        <v>2030</v>
      </c>
      <c r="B2231" t="s">
        <v>21</v>
      </c>
      <c r="C2231" t="s">
        <v>15</v>
      </c>
      <c r="D2231" t="str">
        <f>VLOOKUP(C2231,mapping!$B$2:$D$18,3,0)</f>
        <v>-</v>
      </c>
      <c r="E2231" t="s">
        <v>74</v>
      </c>
      <c r="F2231" t="s">
        <v>65</v>
      </c>
      <c r="G2231" t="s">
        <v>77</v>
      </c>
      <c r="H2231">
        <f>SUMIFS(multi_cap_new_annual_comb!F:F,multi_cap_new_annual_comb!A:A,A2231,multi_cap_new_annual_comb!B:B,B2231,multi_cap_new_annual_comb!C:C,C2231,multi_cap_new_annual_comb!E:E,"average",multi_cap_new_annual_comb!F:F,"&gt;0")*SUMIFS(mi_calc!D:D,mi_calc!A:A,VLOOKUP(C2231,mapping!$B$2:$C$18,2,0),mi_calc!B:B,F2231,mi_calc!C:C,"average")/1000</f>
        <v>0</v>
      </c>
      <c r="I2231">
        <f>SUMIFS(multi_cap_new_annual_comb!G:G,multi_cap_new_annual_comb!A:A,A2231,multi_cap_new_annual_comb!B:B,B2231,multi_cap_new_annual_comb!C:C,C2231,multi_cap_new_annual_comb!E:E,"average",multi_cap_new_annual_comb!G:G,"&gt;0")*SUMIFS(mi_calc!D:D,mi_calc!A:A,VLOOKUP(C2231,mapping!$B$2:$C$18,2,0),mi_calc!B:B,F2231,mi_calc!C:C,"average")/1000</f>
        <v>0</v>
      </c>
    </row>
    <row r="2232" spans="1:9">
      <c r="A2232">
        <v>2030</v>
      </c>
      <c r="B2232" t="s">
        <v>21</v>
      </c>
      <c r="C2232" t="s">
        <v>15</v>
      </c>
      <c r="D2232" t="str">
        <f>VLOOKUP(C2232,mapping!$B$2:$D$18,3,0)</f>
        <v>-</v>
      </c>
      <c r="E2232" t="s">
        <v>74</v>
      </c>
      <c r="F2232" t="s">
        <v>68</v>
      </c>
      <c r="G2232" t="s">
        <v>77</v>
      </c>
      <c r="H2232">
        <f>SUMIFS(multi_cap_new_annual_comb!F:F,multi_cap_new_annual_comb!A:A,A2232,multi_cap_new_annual_comb!B:B,B2232,multi_cap_new_annual_comb!C:C,C2232,multi_cap_new_annual_comb!E:E,"average",multi_cap_new_annual_comb!F:F,"&gt;0")*SUMIFS(mi_calc!D:D,mi_calc!A:A,VLOOKUP(C2232,mapping!$B$2:$C$18,2,0),mi_calc!B:B,F2232,mi_calc!C:C,"average")/1000</f>
        <v>0</v>
      </c>
      <c r="I2232">
        <f>SUMIFS(multi_cap_new_annual_comb!G:G,multi_cap_new_annual_comb!A:A,A2232,multi_cap_new_annual_comb!B:B,B2232,multi_cap_new_annual_comb!C:C,C2232,multi_cap_new_annual_comb!E:E,"average",multi_cap_new_annual_comb!G:G,"&gt;0")*SUMIFS(mi_calc!D:D,mi_calc!A:A,VLOOKUP(C2232,mapping!$B$2:$C$18,2,0),mi_calc!B:B,F2232,mi_calc!C:C,"average")/1000</f>
        <v>0</v>
      </c>
    </row>
    <row r="2233" spans="1:9">
      <c r="A2233">
        <v>2030</v>
      </c>
      <c r="B2233" t="s">
        <v>21</v>
      </c>
      <c r="C2233" t="s">
        <v>15</v>
      </c>
      <c r="D2233" t="str">
        <f>VLOOKUP(C2233,mapping!$B$2:$D$18,3,0)</f>
        <v>-</v>
      </c>
      <c r="E2233" t="s">
        <v>74</v>
      </c>
      <c r="F2233" t="s">
        <v>57</v>
      </c>
      <c r="G2233" t="s">
        <v>77</v>
      </c>
      <c r="H2233">
        <f>SUMIFS(multi_cap_new_annual_comb!F:F,multi_cap_new_annual_comb!A:A,A2233,multi_cap_new_annual_comb!B:B,B2233,multi_cap_new_annual_comb!C:C,C2233,multi_cap_new_annual_comb!E:E,"average",multi_cap_new_annual_comb!F:F,"&gt;0")*SUMIFS(mi_calc!D:D,mi_calc!A:A,VLOOKUP(C2233,mapping!$B$2:$C$18,2,0),mi_calc!B:B,F2233,mi_calc!C:C,"average")/1000</f>
        <v>0</v>
      </c>
      <c r="I2233">
        <f>SUMIFS(multi_cap_new_annual_comb!G:G,multi_cap_new_annual_comb!A:A,A2233,multi_cap_new_annual_comb!B:B,B2233,multi_cap_new_annual_comb!C:C,C2233,multi_cap_new_annual_comb!E:E,"average",multi_cap_new_annual_comb!G:G,"&gt;0")*SUMIFS(mi_calc!D:D,mi_calc!A:A,VLOOKUP(C2233,mapping!$B$2:$C$18,2,0),mi_calc!B:B,F2233,mi_calc!C:C,"average")/1000</f>
        <v>0</v>
      </c>
    </row>
    <row r="2234" spans="1:9">
      <c r="A2234">
        <v>2030</v>
      </c>
      <c r="B2234" t="s">
        <v>33</v>
      </c>
      <c r="C2234" t="s">
        <v>15</v>
      </c>
      <c r="D2234" t="str">
        <f>VLOOKUP(C2234,mapping!$B$2:$D$18,3,0)</f>
        <v>-</v>
      </c>
      <c r="E2234" t="s">
        <v>74</v>
      </c>
      <c r="F2234" t="s">
        <v>51</v>
      </c>
      <c r="G2234" t="s">
        <v>77</v>
      </c>
      <c r="H2234">
        <f>SUMIFS(multi_cap_new_annual_comb!F:F,multi_cap_new_annual_comb!A:A,A2234,multi_cap_new_annual_comb!B:B,B2234,multi_cap_new_annual_comb!C:C,C2234,multi_cap_new_annual_comb!E:E,"average",multi_cap_new_annual_comb!F:F,"&gt;0")*SUMIFS(mi_calc!D:D,mi_calc!A:A,VLOOKUP(C2234,mapping!$B$2:$C$18,2,0),mi_calc!B:B,F2234,mi_calc!C:C,"average")/1000</f>
        <v>0</v>
      </c>
      <c r="I2234">
        <f>SUMIFS(multi_cap_new_annual_comb!G:G,multi_cap_new_annual_comb!A:A,A2234,multi_cap_new_annual_comb!B:B,B2234,multi_cap_new_annual_comb!C:C,C2234,multi_cap_new_annual_comb!E:E,"average",multi_cap_new_annual_comb!G:G,"&gt;0")*SUMIFS(mi_calc!D:D,mi_calc!A:A,VLOOKUP(C2234,mapping!$B$2:$C$18,2,0),mi_calc!B:B,F2234,mi_calc!C:C,"average")/1000</f>
        <v>0</v>
      </c>
    </row>
    <row r="2235" spans="1:9">
      <c r="A2235">
        <v>2030</v>
      </c>
      <c r="B2235" t="s">
        <v>33</v>
      </c>
      <c r="C2235" t="s">
        <v>15</v>
      </c>
      <c r="D2235" t="str">
        <f>VLOOKUP(C2235,mapping!$B$2:$D$18,3,0)</f>
        <v>-</v>
      </c>
      <c r="E2235" t="s">
        <v>74</v>
      </c>
      <c r="F2235" t="s">
        <v>66</v>
      </c>
      <c r="G2235" t="s">
        <v>77</v>
      </c>
      <c r="H2235">
        <f>SUMIFS(multi_cap_new_annual_comb!F:F,multi_cap_new_annual_comb!A:A,A2235,multi_cap_new_annual_comb!B:B,B2235,multi_cap_new_annual_comb!C:C,C2235,multi_cap_new_annual_comb!E:E,"average",multi_cap_new_annual_comb!F:F,"&gt;0")*SUMIFS(mi_calc!D:D,mi_calc!A:A,VLOOKUP(C2235,mapping!$B$2:$C$18,2,0),mi_calc!B:B,F2235,mi_calc!C:C,"average")/1000</f>
        <v>0</v>
      </c>
      <c r="I2235">
        <f>SUMIFS(multi_cap_new_annual_comb!G:G,multi_cap_new_annual_comb!A:A,A2235,multi_cap_new_annual_comb!B:B,B2235,multi_cap_new_annual_comb!C:C,C2235,multi_cap_new_annual_comb!E:E,"average",multi_cap_new_annual_comb!G:G,"&gt;0")*SUMIFS(mi_calc!D:D,mi_calc!A:A,VLOOKUP(C2235,mapping!$B$2:$C$18,2,0),mi_calc!B:B,F2235,mi_calc!C:C,"average")/1000</f>
        <v>0</v>
      </c>
    </row>
    <row r="2236" spans="1:9">
      <c r="A2236">
        <v>2030</v>
      </c>
      <c r="B2236" t="s">
        <v>33</v>
      </c>
      <c r="C2236" t="s">
        <v>15</v>
      </c>
      <c r="D2236" t="str">
        <f>VLOOKUP(C2236,mapping!$B$2:$D$18,3,0)</f>
        <v>-</v>
      </c>
      <c r="E2236" t="s">
        <v>74</v>
      </c>
      <c r="F2236" t="s">
        <v>54</v>
      </c>
      <c r="G2236" t="s">
        <v>77</v>
      </c>
      <c r="H2236">
        <f>SUMIFS(multi_cap_new_annual_comb!F:F,multi_cap_new_annual_comb!A:A,A2236,multi_cap_new_annual_comb!B:B,B2236,multi_cap_new_annual_comb!C:C,C2236,multi_cap_new_annual_comb!E:E,"average",multi_cap_new_annual_comb!F:F,"&gt;0")*SUMIFS(mi_calc!D:D,mi_calc!A:A,VLOOKUP(C2236,mapping!$B$2:$C$18,2,0),mi_calc!B:B,F2236,mi_calc!C:C,"average")/1000</f>
        <v>0</v>
      </c>
      <c r="I2236">
        <f>SUMIFS(multi_cap_new_annual_comb!G:G,multi_cap_new_annual_comb!A:A,A2236,multi_cap_new_annual_comb!B:B,B2236,multi_cap_new_annual_comb!C:C,C2236,multi_cap_new_annual_comb!E:E,"average",multi_cap_new_annual_comb!G:G,"&gt;0")*SUMIFS(mi_calc!D:D,mi_calc!A:A,VLOOKUP(C2236,mapping!$B$2:$C$18,2,0),mi_calc!B:B,F2236,mi_calc!C:C,"average")/1000</f>
        <v>0</v>
      </c>
    </row>
    <row r="2237" spans="1:9">
      <c r="A2237">
        <v>2030</v>
      </c>
      <c r="B2237" t="s">
        <v>33</v>
      </c>
      <c r="C2237" t="s">
        <v>15</v>
      </c>
      <c r="D2237" t="str">
        <f>VLOOKUP(C2237,mapping!$B$2:$D$18,3,0)</f>
        <v>-</v>
      </c>
      <c r="E2237" t="s">
        <v>74</v>
      </c>
      <c r="F2237" t="s">
        <v>46</v>
      </c>
      <c r="G2237" t="s">
        <v>77</v>
      </c>
      <c r="H2237">
        <f>SUMIFS(multi_cap_new_annual_comb!F:F,multi_cap_new_annual_comb!A:A,A2237,multi_cap_new_annual_comb!B:B,B2237,multi_cap_new_annual_comb!C:C,C2237,multi_cap_new_annual_comb!E:E,"average",multi_cap_new_annual_comb!F:F,"&gt;0")*SUMIFS(mi_calc!D:D,mi_calc!A:A,VLOOKUP(C2237,mapping!$B$2:$C$18,2,0),mi_calc!B:B,F2237,mi_calc!C:C,"average")/1000</f>
        <v>0</v>
      </c>
      <c r="I2237">
        <f>SUMIFS(multi_cap_new_annual_comb!G:G,multi_cap_new_annual_comb!A:A,A2237,multi_cap_new_annual_comb!B:B,B2237,multi_cap_new_annual_comb!C:C,C2237,multi_cap_new_annual_comb!E:E,"average",multi_cap_new_annual_comb!G:G,"&gt;0")*SUMIFS(mi_calc!D:D,mi_calc!A:A,VLOOKUP(C2237,mapping!$B$2:$C$18,2,0),mi_calc!B:B,F2237,mi_calc!C:C,"average")/1000</f>
        <v>0</v>
      </c>
    </row>
    <row r="2238" spans="1:9">
      <c r="A2238">
        <v>2030</v>
      </c>
      <c r="B2238" t="s">
        <v>33</v>
      </c>
      <c r="C2238" t="s">
        <v>15</v>
      </c>
      <c r="D2238" t="str">
        <f>VLOOKUP(C2238,mapping!$B$2:$D$18,3,0)</f>
        <v>-</v>
      </c>
      <c r="E2238" t="s">
        <v>74</v>
      </c>
      <c r="F2238" t="s">
        <v>50</v>
      </c>
      <c r="G2238" t="s">
        <v>77</v>
      </c>
      <c r="H2238">
        <f>SUMIFS(multi_cap_new_annual_comb!F:F,multi_cap_new_annual_comb!A:A,A2238,multi_cap_new_annual_comb!B:B,B2238,multi_cap_new_annual_comb!C:C,C2238,multi_cap_new_annual_comb!E:E,"average",multi_cap_new_annual_comb!F:F,"&gt;0")*SUMIFS(mi_calc!D:D,mi_calc!A:A,VLOOKUP(C2238,mapping!$B$2:$C$18,2,0),mi_calc!B:B,F2238,mi_calc!C:C,"average")/1000</f>
        <v>0</v>
      </c>
      <c r="I2238">
        <f>SUMIFS(multi_cap_new_annual_comb!G:G,multi_cap_new_annual_comb!A:A,A2238,multi_cap_new_annual_comb!B:B,B2238,multi_cap_new_annual_comb!C:C,C2238,multi_cap_new_annual_comb!E:E,"average",multi_cap_new_annual_comb!G:G,"&gt;0")*SUMIFS(mi_calc!D:D,mi_calc!A:A,VLOOKUP(C2238,mapping!$B$2:$C$18,2,0),mi_calc!B:B,F2238,mi_calc!C:C,"average")/1000</f>
        <v>0</v>
      </c>
    </row>
    <row r="2239" spans="1:9">
      <c r="A2239">
        <v>2030</v>
      </c>
      <c r="B2239" t="s">
        <v>33</v>
      </c>
      <c r="C2239" t="s">
        <v>15</v>
      </c>
      <c r="D2239" t="str">
        <f>VLOOKUP(C2239,mapping!$B$2:$D$18,3,0)</f>
        <v>-</v>
      </c>
      <c r="E2239" t="s">
        <v>74</v>
      </c>
      <c r="F2239" t="s">
        <v>61</v>
      </c>
      <c r="G2239" t="s">
        <v>77</v>
      </c>
      <c r="H2239">
        <f>SUMIFS(multi_cap_new_annual_comb!F:F,multi_cap_new_annual_comb!A:A,A2239,multi_cap_new_annual_comb!B:B,B2239,multi_cap_new_annual_comb!C:C,C2239,multi_cap_new_annual_comb!E:E,"average",multi_cap_new_annual_comb!F:F,"&gt;0")*SUMIFS(mi_calc!D:D,mi_calc!A:A,VLOOKUP(C2239,mapping!$B$2:$C$18,2,0),mi_calc!B:B,F2239,mi_calc!C:C,"average")/1000</f>
        <v>0</v>
      </c>
      <c r="I2239">
        <f>SUMIFS(multi_cap_new_annual_comb!G:G,multi_cap_new_annual_comb!A:A,A2239,multi_cap_new_annual_comb!B:B,B2239,multi_cap_new_annual_comb!C:C,C2239,multi_cap_new_annual_comb!E:E,"average",multi_cap_new_annual_comb!G:G,"&gt;0")*SUMIFS(mi_calc!D:D,mi_calc!A:A,VLOOKUP(C2239,mapping!$B$2:$C$18,2,0),mi_calc!B:B,F2239,mi_calc!C:C,"average")/1000</f>
        <v>0</v>
      </c>
    </row>
    <row r="2240" spans="1:9">
      <c r="A2240">
        <v>2030</v>
      </c>
      <c r="B2240" t="s">
        <v>33</v>
      </c>
      <c r="C2240" t="s">
        <v>15</v>
      </c>
      <c r="D2240" t="str">
        <f>VLOOKUP(C2240,mapping!$B$2:$D$18,3,0)</f>
        <v>-</v>
      </c>
      <c r="E2240" t="s">
        <v>74</v>
      </c>
      <c r="F2240" t="s">
        <v>67</v>
      </c>
      <c r="G2240" t="s">
        <v>77</v>
      </c>
      <c r="H2240">
        <f>SUMIFS(multi_cap_new_annual_comb!F:F,multi_cap_new_annual_comb!A:A,A2240,multi_cap_new_annual_comb!B:B,B2240,multi_cap_new_annual_comb!C:C,C2240,multi_cap_new_annual_comb!E:E,"average",multi_cap_new_annual_comb!F:F,"&gt;0")*SUMIFS(mi_calc!D:D,mi_calc!A:A,VLOOKUP(C2240,mapping!$B$2:$C$18,2,0),mi_calc!B:B,F2240,mi_calc!C:C,"average")/1000</f>
        <v>0</v>
      </c>
      <c r="I2240">
        <f>SUMIFS(multi_cap_new_annual_comb!G:G,multi_cap_new_annual_comb!A:A,A2240,multi_cap_new_annual_comb!B:B,B2240,multi_cap_new_annual_comb!C:C,C2240,multi_cap_new_annual_comb!E:E,"average",multi_cap_new_annual_comb!G:G,"&gt;0")*SUMIFS(mi_calc!D:D,mi_calc!A:A,VLOOKUP(C2240,mapping!$B$2:$C$18,2,0),mi_calc!B:B,F2240,mi_calc!C:C,"average")/1000</f>
        <v>0</v>
      </c>
    </row>
    <row r="2241" spans="1:9">
      <c r="A2241">
        <v>2030</v>
      </c>
      <c r="B2241" t="s">
        <v>33</v>
      </c>
      <c r="C2241" t="s">
        <v>15</v>
      </c>
      <c r="D2241" t="str">
        <f>VLOOKUP(C2241,mapping!$B$2:$D$18,3,0)</f>
        <v>-</v>
      </c>
      <c r="E2241" t="s">
        <v>74</v>
      </c>
      <c r="F2241" t="s">
        <v>52</v>
      </c>
      <c r="G2241" t="s">
        <v>77</v>
      </c>
      <c r="H2241">
        <f>SUMIFS(multi_cap_new_annual_comb!F:F,multi_cap_new_annual_comb!A:A,A2241,multi_cap_new_annual_comb!B:B,B2241,multi_cap_new_annual_comb!C:C,C2241,multi_cap_new_annual_comb!E:E,"average",multi_cap_new_annual_comb!F:F,"&gt;0")*SUMIFS(mi_calc!D:D,mi_calc!A:A,VLOOKUP(C2241,mapping!$B$2:$C$18,2,0),mi_calc!B:B,F2241,mi_calc!C:C,"average")/1000</f>
        <v>0</v>
      </c>
      <c r="I2241">
        <f>SUMIFS(multi_cap_new_annual_comb!G:G,multi_cap_new_annual_comb!A:A,A2241,multi_cap_new_annual_comb!B:B,B2241,multi_cap_new_annual_comb!C:C,C2241,multi_cap_new_annual_comb!E:E,"average",multi_cap_new_annual_comb!G:G,"&gt;0")*SUMIFS(mi_calc!D:D,mi_calc!A:A,VLOOKUP(C2241,mapping!$B$2:$C$18,2,0),mi_calc!B:B,F2241,mi_calc!C:C,"average")/1000</f>
        <v>0</v>
      </c>
    </row>
    <row r="2242" spans="1:9">
      <c r="A2242">
        <v>2030</v>
      </c>
      <c r="B2242" t="s">
        <v>33</v>
      </c>
      <c r="C2242" t="s">
        <v>15</v>
      </c>
      <c r="D2242" t="str">
        <f>VLOOKUP(C2242,mapping!$B$2:$D$18,3,0)</f>
        <v>-</v>
      </c>
      <c r="E2242" t="s">
        <v>74</v>
      </c>
      <c r="F2242" t="s">
        <v>56</v>
      </c>
      <c r="G2242" t="s">
        <v>77</v>
      </c>
      <c r="H2242">
        <f>SUMIFS(multi_cap_new_annual_comb!F:F,multi_cap_new_annual_comb!A:A,A2242,multi_cap_new_annual_comb!B:B,B2242,multi_cap_new_annual_comb!C:C,C2242,multi_cap_new_annual_comb!E:E,"average",multi_cap_new_annual_comb!F:F,"&gt;0")*SUMIFS(mi_calc!D:D,mi_calc!A:A,VLOOKUP(C2242,mapping!$B$2:$C$18,2,0),mi_calc!B:B,F2242,mi_calc!C:C,"average")/1000</f>
        <v>0</v>
      </c>
      <c r="I2242">
        <f>SUMIFS(multi_cap_new_annual_comb!G:G,multi_cap_new_annual_comb!A:A,A2242,multi_cap_new_annual_comb!B:B,B2242,multi_cap_new_annual_comb!C:C,C2242,multi_cap_new_annual_comb!E:E,"average",multi_cap_new_annual_comb!G:G,"&gt;0")*SUMIFS(mi_calc!D:D,mi_calc!A:A,VLOOKUP(C2242,mapping!$B$2:$C$18,2,0),mi_calc!B:B,F2242,mi_calc!C:C,"average")/1000</f>
        <v>0</v>
      </c>
    </row>
    <row r="2243" spans="1:9">
      <c r="A2243">
        <v>2030</v>
      </c>
      <c r="B2243" t="s">
        <v>33</v>
      </c>
      <c r="C2243" t="s">
        <v>15</v>
      </c>
      <c r="D2243" t="str">
        <f>VLOOKUP(C2243,mapping!$B$2:$D$18,3,0)</f>
        <v>-</v>
      </c>
      <c r="E2243" t="s">
        <v>74</v>
      </c>
      <c r="F2243" t="s">
        <v>59</v>
      </c>
      <c r="G2243" t="s">
        <v>77</v>
      </c>
      <c r="H2243">
        <f>SUMIFS(multi_cap_new_annual_comb!F:F,multi_cap_new_annual_comb!A:A,A2243,multi_cap_new_annual_comb!B:B,B2243,multi_cap_new_annual_comb!C:C,C2243,multi_cap_new_annual_comb!E:E,"average",multi_cap_new_annual_comb!F:F,"&gt;0")*SUMIFS(mi_calc!D:D,mi_calc!A:A,VLOOKUP(C2243,mapping!$B$2:$C$18,2,0),mi_calc!B:B,F2243,mi_calc!C:C,"average")/1000</f>
        <v>0</v>
      </c>
      <c r="I2243">
        <f>SUMIFS(multi_cap_new_annual_comb!G:G,multi_cap_new_annual_comb!A:A,A2243,multi_cap_new_annual_comb!B:B,B2243,multi_cap_new_annual_comb!C:C,C2243,multi_cap_new_annual_comb!E:E,"average",multi_cap_new_annual_comb!G:G,"&gt;0")*SUMIFS(mi_calc!D:D,mi_calc!A:A,VLOOKUP(C2243,mapping!$B$2:$C$18,2,0),mi_calc!B:B,F2243,mi_calc!C:C,"average")/1000</f>
        <v>0</v>
      </c>
    </row>
    <row r="2244" spans="1:9">
      <c r="A2244">
        <v>2030</v>
      </c>
      <c r="B2244" t="s">
        <v>33</v>
      </c>
      <c r="C2244" t="s">
        <v>15</v>
      </c>
      <c r="D2244" t="str">
        <f>VLOOKUP(C2244,mapping!$B$2:$D$18,3,0)</f>
        <v>-</v>
      </c>
      <c r="E2244" t="s">
        <v>74</v>
      </c>
      <c r="F2244" t="s">
        <v>55</v>
      </c>
      <c r="G2244" t="s">
        <v>77</v>
      </c>
      <c r="H2244">
        <f>SUMIFS(multi_cap_new_annual_comb!F:F,multi_cap_new_annual_comb!A:A,A2244,multi_cap_new_annual_comb!B:B,B2244,multi_cap_new_annual_comb!C:C,C2244,multi_cap_new_annual_comb!E:E,"average",multi_cap_new_annual_comb!F:F,"&gt;0")*SUMIFS(mi_calc!D:D,mi_calc!A:A,VLOOKUP(C2244,mapping!$B$2:$C$18,2,0),mi_calc!B:B,F2244,mi_calc!C:C,"average")/1000</f>
        <v>0</v>
      </c>
      <c r="I2244">
        <f>SUMIFS(multi_cap_new_annual_comb!G:G,multi_cap_new_annual_comb!A:A,A2244,multi_cap_new_annual_comb!B:B,B2244,multi_cap_new_annual_comb!C:C,C2244,multi_cap_new_annual_comb!E:E,"average",multi_cap_new_annual_comb!G:G,"&gt;0")*SUMIFS(mi_calc!D:D,mi_calc!A:A,VLOOKUP(C2244,mapping!$B$2:$C$18,2,0),mi_calc!B:B,F2244,mi_calc!C:C,"average")/1000</f>
        <v>0</v>
      </c>
    </row>
    <row r="2245" spans="1:9">
      <c r="A2245">
        <v>2030</v>
      </c>
      <c r="B2245" t="s">
        <v>33</v>
      </c>
      <c r="C2245" t="s">
        <v>15</v>
      </c>
      <c r="D2245" t="str">
        <f>VLOOKUP(C2245,mapping!$B$2:$D$18,3,0)</f>
        <v>-</v>
      </c>
      <c r="E2245" t="s">
        <v>74</v>
      </c>
      <c r="F2245" t="s">
        <v>47</v>
      </c>
      <c r="G2245" t="s">
        <v>77</v>
      </c>
      <c r="H2245">
        <f>SUMIFS(multi_cap_new_annual_comb!F:F,multi_cap_new_annual_comb!A:A,A2245,multi_cap_new_annual_comb!B:B,B2245,multi_cap_new_annual_comb!C:C,C2245,multi_cap_new_annual_comb!E:E,"average",multi_cap_new_annual_comb!F:F,"&gt;0")*SUMIFS(mi_calc!D:D,mi_calc!A:A,VLOOKUP(C2245,mapping!$B$2:$C$18,2,0),mi_calc!B:B,F2245,mi_calc!C:C,"average")/1000</f>
        <v>0</v>
      </c>
      <c r="I2245">
        <f>SUMIFS(multi_cap_new_annual_comb!G:G,multi_cap_new_annual_comb!A:A,A2245,multi_cap_new_annual_comb!B:B,B2245,multi_cap_new_annual_comb!C:C,C2245,multi_cap_new_annual_comb!E:E,"average",multi_cap_new_annual_comb!G:G,"&gt;0")*SUMIFS(mi_calc!D:D,mi_calc!A:A,VLOOKUP(C2245,mapping!$B$2:$C$18,2,0),mi_calc!B:B,F2245,mi_calc!C:C,"average")/1000</f>
        <v>0</v>
      </c>
    </row>
    <row r="2246" spans="1:9">
      <c r="A2246">
        <v>2030</v>
      </c>
      <c r="B2246" t="s">
        <v>33</v>
      </c>
      <c r="C2246" t="s">
        <v>15</v>
      </c>
      <c r="D2246" t="str">
        <f>VLOOKUP(C2246,mapping!$B$2:$D$18,3,0)</f>
        <v>-</v>
      </c>
      <c r="E2246" t="s">
        <v>74</v>
      </c>
      <c r="F2246" t="s">
        <v>60</v>
      </c>
      <c r="G2246" t="s">
        <v>77</v>
      </c>
      <c r="H2246">
        <f>SUMIFS(multi_cap_new_annual_comb!F:F,multi_cap_new_annual_comb!A:A,A2246,multi_cap_new_annual_comb!B:B,B2246,multi_cap_new_annual_comb!C:C,C2246,multi_cap_new_annual_comb!E:E,"average",multi_cap_new_annual_comb!F:F,"&gt;0")*SUMIFS(mi_calc!D:D,mi_calc!A:A,VLOOKUP(C2246,mapping!$B$2:$C$18,2,0),mi_calc!B:B,F2246,mi_calc!C:C,"average")/1000</f>
        <v>0</v>
      </c>
      <c r="I2246">
        <f>SUMIFS(multi_cap_new_annual_comb!G:G,multi_cap_new_annual_comb!A:A,A2246,multi_cap_new_annual_comb!B:B,B2246,multi_cap_new_annual_comb!C:C,C2246,multi_cap_new_annual_comb!E:E,"average",multi_cap_new_annual_comb!G:G,"&gt;0")*SUMIFS(mi_calc!D:D,mi_calc!A:A,VLOOKUP(C2246,mapping!$B$2:$C$18,2,0),mi_calc!B:B,F2246,mi_calc!C:C,"average")/1000</f>
        <v>0</v>
      </c>
    </row>
    <row r="2247" spans="1:9">
      <c r="A2247">
        <v>2030</v>
      </c>
      <c r="B2247" t="s">
        <v>33</v>
      </c>
      <c r="C2247" t="s">
        <v>15</v>
      </c>
      <c r="D2247" t="str">
        <f>VLOOKUP(C2247,mapping!$B$2:$D$18,3,0)</f>
        <v>-</v>
      </c>
      <c r="E2247" t="s">
        <v>74</v>
      </c>
      <c r="F2247" t="s">
        <v>48</v>
      </c>
      <c r="G2247" t="s">
        <v>77</v>
      </c>
      <c r="H2247">
        <f>SUMIFS(multi_cap_new_annual_comb!F:F,multi_cap_new_annual_comb!A:A,A2247,multi_cap_new_annual_comb!B:B,B2247,multi_cap_new_annual_comb!C:C,C2247,multi_cap_new_annual_comb!E:E,"average",multi_cap_new_annual_comb!F:F,"&gt;0")*SUMIFS(mi_calc!D:D,mi_calc!A:A,VLOOKUP(C2247,mapping!$B$2:$C$18,2,0),mi_calc!B:B,F2247,mi_calc!C:C,"average")/1000</f>
        <v>0</v>
      </c>
      <c r="I2247">
        <f>SUMIFS(multi_cap_new_annual_comb!G:G,multi_cap_new_annual_comb!A:A,A2247,multi_cap_new_annual_comb!B:B,B2247,multi_cap_new_annual_comb!C:C,C2247,multi_cap_new_annual_comb!E:E,"average",multi_cap_new_annual_comb!G:G,"&gt;0")*SUMIFS(mi_calc!D:D,mi_calc!A:A,VLOOKUP(C2247,mapping!$B$2:$C$18,2,0),mi_calc!B:B,F2247,mi_calc!C:C,"average")/1000</f>
        <v>0</v>
      </c>
    </row>
    <row r="2248" spans="1:9">
      <c r="A2248">
        <v>2030</v>
      </c>
      <c r="B2248" t="s">
        <v>33</v>
      </c>
      <c r="C2248" t="s">
        <v>15</v>
      </c>
      <c r="D2248" t="str">
        <f>VLOOKUP(C2248,mapping!$B$2:$D$18,3,0)</f>
        <v>-</v>
      </c>
      <c r="E2248" t="s">
        <v>74</v>
      </c>
      <c r="F2248" t="s">
        <v>62</v>
      </c>
      <c r="G2248" t="s">
        <v>77</v>
      </c>
      <c r="H2248">
        <f>SUMIFS(multi_cap_new_annual_comb!F:F,multi_cap_new_annual_comb!A:A,A2248,multi_cap_new_annual_comb!B:B,B2248,multi_cap_new_annual_comb!C:C,C2248,multi_cap_new_annual_comb!E:E,"average",multi_cap_new_annual_comb!F:F,"&gt;0")*SUMIFS(mi_calc!D:D,mi_calc!A:A,VLOOKUP(C2248,mapping!$B$2:$C$18,2,0),mi_calc!B:B,F2248,mi_calc!C:C,"average")/1000</f>
        <v>0</v>
      </c>
      <c r="I2248">
        <f>SUMIFS(multi_cap_new_annual_comb!G:G,multi_cap_new_annual_comb!A:A,A2248,multi_cap_new_annual_comb!B:B,B2248,multi_cap_new_annual_comb!C:C,C2248,multi_cap_new_annual_comb!E:E,"average",multi_cap_new_annual_comb!G:G,"&gt;0")*SUMIFS(mi_calc!D:D,mi_calc!A:A,VLOOKUP(C2248,mapping!$B$2:$C$18,2,0),mi_calc!B:B,F2248,mi_calc!C:C,"average")/1000</f>
        <v>0</v>
      </c>
    </row>
    <row r="2249" spans="1:9">
      <c r="A2249">
        <v>2030</v>
      </c>
      <c r="B2249" t="s">
        <v>33</v>
      </c>
      <c r="C2249" t="s">
        <v>15</v>
      </c>
      <c r="D2249" t="str">
        <f>VLOOKUP(C2249,mapping!$B$2:$D$18,3,0)</f>
        <v>-</v>
      </c>
      <c r="E2249" t="s">
        <v>74</v>
      </c>
      <c r="F2249" t="s">
        <v>63</v>
      </c>
      <c r="G2249" t="s">
        <v>77</v>
      </c>
      <c r="H2249">
        <f>SUMIFS(multi_cap_new_annual_comb!F:F,multi_cap_new_annual_comb!A:A,A2249,multi_cap_new_annual_comb!B:B,B2249,multi_cap_new_annual_comb!C:C,C2249,multi_cap_new_annual_comb!E:E,"average",multi_cap_new_annual_comb!F:F,"&gt;0")*SUMIFS(mi_calc!D:D,mi_calc!A:A,VLOOKUP(C2249,mapping!$B$2:$C$18,2,0),mi_calc!B:B,F2249,mi_calc!C:C,"average")/1000</f>
        <v>0</v>
      </c>
      <c r="I2249">
        <f>SUMIFS(multi_cap_new_annual_comb!G:G,multi_cap_new_annual_comb!A:A,A2249,multi_cap_new_annual_comb!B:B,B2249,multi_cap_new_annual_comb!C:C,C2249,multi_cap_new_annual_comb!E:E,"average",multi_cap_new_annual_comb!G:G,"&gt;0")*SUMIFS(mi_calc!D:D,mi_calc!A:A,VLOOKUP(C2249,mapping!$B$2:$C$18,2,0),mi_calc!B:B,F2249,mi_calc!C:C,"average")/1000</f>
        <v>0</v>
      </c>
    </row>
    <row r="2250" spans="1:9">
      <c r="A2250">
        <v>2030</v>
      </c>
      <c r="B2250" t="s">
        <v>33</v>
      </c>
      <c r="C2250" t="s">
        <v>15</v>
      </c>
      <c r="D2250" t="str">
        <f>VLOOKUP(C2250,mapping!$B$2:$D$18,3,0)</f>
        <v>-</v>
      </c>
      <c r="E2250" t="s">
        <v>74</v>
      </c>
      <c r="F2250" t="s">
        <v>45</v>
      </c>
      <c r="G2250" t="s">
        <v>77</v>
      </c>
      <c r="H2250">
        <f>SUMIFS(multi_cap_new_annual_comb!F:F,multi_cap_new_annual_comb!A:A,A2250,multi_cap_new_annual_comb!B:B,B2250,multi_cap_new_annual_comb!C:C,C2250,multi_cap_new_annual_comb!E:E,"average",multi_cap_new_annual_comb!F:F,"&gt;0")*SUMIFS(mi_calc!D:D,mi_calc!A:A,VLOOKUP(C2250,mapping!$B$2:$C$18,2,0),mi_calc!B:B,F2250,mi_calc!C:C,"average")/1000</f>
        <v>0</v>
      </c>
      <c r="I2250">
        <f>SUMIFS(multi_cap_new_annual_comb!G:G,multi_cap_new_annual_comb!A:A,A2250,multi_cap_new_annual_comb!B:B,B2250,multi_cap_new_annual_comb!C:C,C2250,multi_cap_new_annual_comb!E:E,"average",multi_cap_new_annual_comb!G:G,"&gt;0")*SUMIFS(mi_calc!D:D,mi_calc!A:A,VLOOKUP(C2250,mapping!$B$2:$C$18,2,0),mi_calc!B:B,F2250,mi_calc!C:C,"average")/1000</f>
        <v>0</v>
      </c>
    </row>
    <row r="2251" spans="1:9">
      <c r="A2251">
        <v>2030</v>
      </c>
      <c r="B2251" t="s">
        <v>33</v>
      </c>
      <c r="C2251" t="s">
        <v>15</v>
      </c>
      <c r="D2251" t="str">
        <f>VLOOKUP(C2251,mapping!$B$2:$D$18,3,0)</f>
        <v>-</v>
      </c>
      <c r="E2251" t="s">
        <v>74</v>
      </c>
      <c r="F2251" t="s">
        <v>58</v>
      </c>
      <c r="G2251" t="s">
        <v>77</v>
      </c>
      <c r="H2251">
        <f>SUMIFS(multi_cap_new_annual_comb!F:F,multi_cap_new_annual_comb!A:A,A2251,multi_cap_new_annual_comb!B:B,B2251,multi_cap_new_annual_comb!C:C,C2251,multi_cap_new_annual_comb!E:E,"average",multi_cap_new_annual_comb!F:F,"&gt;0")*SUMIFS(mi_calc!D:D,mi_calc!A:A,VLOOKUP(C2251,mapping!$B$2:$C$18,2,0),mi_calc!B:B,F2251,mi_calc!C:C,"average")/1000</f>
        <v>0</v>
      </c>
      <c r="I2251">
        <f>SUMIFS(multi_cap_new_annual_comb!G:G,multi_cap_new_annual_comb!A:A,A2251,multi_cap_new_annual_comb!B:B,B2251,multi_cap_new_annual_comb!C:C,C2251,multi_cap_new_annual_comb!E:E,"average",multi_cap_new_annual_comb!G:G,"&gt;0")*SUMIFS(mi_calc!D:D,mi_calc!A:A,VLOOKUP(C2251,mapping!$B$2:$C$18,2,0),mi_calc!B:B,F2251,mi_calc!C:C,"average")/1000</f>
        <v>0</v>
      </c>
    </row>
    <row r="2252" spans="1:9">
      <c r="A2252">
        <v>2030</v>
      </c>
      <c r="B2252" t="s">
        <v>33</v>
      </c>
      <c r="C2252" t="s">
        <v>15</v>
      </c>
      <c r="D2252" t="str">
        <f>VLOOKUP(C2252,mapping!$B$2:$D$18,3,0)</f>
        <v>-</v>
      </c>
      <c r="E2252" t="s">
        <v>74</v>
      </c>
      <c r="F2252" t="s">
        <v>53</v>
      </c>
      <c r="G2252" t="s">
        <v>77</v>
      </c>
      <c r="H2252">
        <f>SUMIFS(multi_cap_new_annual_comb!F:F,multi_cap_new_annual_comb!A:A,A2252,multi_cap_new_annual_comb!B:B,B2252,multi_cap_new_annual_comb!C:C,C2252,multi_cap_new_annual_comb!E:E,"average",multi_cap_new_annual_comb!F:F,"&gt;0")*SUMIFS(mi_calc!D:D,mi_calc!A:A,VLOOKUP(C2252,mapping!$B$2:$C$18,2,0),mi_calc!B:B,F2252,mi_calc!C:C,"average")/1000</f>
        <v>0</v>
      </c>
      <c r="I2252">
        <f>SUMIFS(multi_cap_new_annual_comb!G:G,multi_cap_new_annual_comb!A:A,A2252,multi_cap_new_annual_comb!B:B,B2252,multi_cap_new_annual_comb!C:C,C2252,multi_cap_new_annual_comb!E:E,"average",multi_cap_new_annual_comb!G:G,"&gt;0")*SUMIFS(mi_calc!D:D,mi_calc!A:A,VLOOKUP(C2252,mapping!$B$2:$C$18,2,0),mi_calc!B:B,F2252,mi_calc!C:C,"average")/1000</f>
        <v>0</v>
      </c>
    </row>
    <row r="2253" spans="1:9">
      <c r="A2253">
        <v>2030</v>
      </c>
      <c r="B2253" t="s">
        <v>33</v>
      </c>
      <c r="C2253" t="s">
        <v>15</v>
      </c>
      <c r="D2253" t="str">
        <f>VLOOKUP(C2253,mapping!$B$2:$D$18,3,0)</f>
        <v>-</v>
      </c>
      <c r="E2253" t="s">
        <v>74</v>
      </c>
      <c r="F2253" t="s">
        <v>64</v>
      </c>
      <c r="G2253" t="s">
        <v>77</v>
      </c>
      <c r="H2253">
        <f>SUMIFS(multi_cap_new_annual_comb!F:F,multi_cap_new_annual_comb!A:A,A2253,multi_cap_new_annual_comb!B:B,B2253,multi_cap_new_annual_comb!C:C,C2253,multi_cap_new_annual_comb!E:E,"average",multi_cap_new_annual_comb!F:F,"&gt;0")*SUMIFS(mi_calc!D:D,mi_calc!A:A,VLOOKUP(C2253,mapping!$B$2:$C$18,2,0),mi_calc!B:B,F2253,mi_calc!C:C,"average")/1000</f>
        <v>0</v>
      </c>
      <c r="I2253">
        <f>SUMIFS(multi_cap_new_annual_comb!G:G,multi_cap_new_annual_comb!A:A,A2253,multi_cap_new_annual_comb!B:B,B2253,multi_cap_new_annual_comb!C:C,C2253,multi_cap_new_annual_comb!E:E,"average",multi_cap_new_annual_comb!G:G,"&gt;0")*SUMIFS(mi_calc!D:D,mi_calc!A:A,VLOOKUP(C2253,mapping!$B$2:$C$18,2,0),mi_calc!B:B,F2253,mi_calc!C:C,"average")/1000</f>
        <v>0</v>
      </c>
    </row>
    <row r="2254" spans="1:9">
      <c r="A2254">
        <v>2030</v>
      </c>
      <c r="B2254" t="s">
        <v>33</v>
      </c>
      <c r="C2254" t="s">
        <v>15</v>
      </c>
      <c r="D2254" t="str">
        <f>VLOOKUP(C2254,mapping!$B$2:$D$18,3,0)</f>
        <v>-</v>
      </c>
      <c r="E2254" t="s">
        <v>74</v>
      </c>
      <c r="F2254" t="s">
        <v>49</v>
      </c>
      <c r="G2254" t="s">
        <v>77</v>
      </c>
      <c r="H2254">
        <f>SUMIFS(multi_cap_new_annual_comb!F:F,multi_cap_new_annual_comb!A:A,A2254,multi_cap_new_annual_comb!B:B,B2254,multi_cap_new_annual_comb!C:C,C2254,multi_cap_new_annual_comb!E:E,"average",multi_cap_new_annual_comb!F:F,"&gt;0")*SUMIFS(mi_calc!D:D,mi_calc!A:A,VLOOKUP(C2254,mapping!$B$2:$C$18,2,0),mi_calc!B:B,F2254,mi_calc!C:C,"average")/1000</f>
        <v>0</v>
      </c>
      <c r="I2254">
        <f>SUMIFS(multi_cap_new_annual_comb!G:G,multi_cap_new_annual_comb!A:A,A2254,multi_cap_new_annual_comb!B:B,B2254,multi_cap_new_annual_comb!C:C,C2254,multi_cap_new_annual_comb!E:E,"average",multi_cap_new_annual_comb!G:G,"&gt;0")*SUMIFS(mi_calc!D:D,mi_calc!A:A,VLOOKUP(C2254,mapping!$B$2:$C$18,2,0),mi_calc!B:B,F2254,mi_calc!C:C,"average")/1000</f>
        <v>0</v>
      </c>
    </row>
    <row r="2255" spans="1:9">
      <c r="A2255">
        <v>2030</v>
      </c>
      <c r="B2255" t="s">
        <v>33</v>
      </c>
      <c r="C2255" t="s">
        <v>15</v>
      </c>
      <c r="D2255" t="str">
        <f>VLOOKUP(C2255,mapping!$B$2:$D$18,3,0)</f>
        <v>-</v>
      </c>
      <c r="E2255" t="s">
        <v>74</v>
      </c>
      <c r="F2255" t="s">
        <v>65</v>
      </c>
      <c r="G2255" t="s">
        <v>77</v>
      </c>
      <c r="H2255">
        <f>SUMIFS(multi_cap_new_annual_comb!F:F,multi_cap_new_annual_comb!A:A,A2255,multi_cap_new_annual_comb!B:B,B2255,multi_cap_new_annual_comb!C:C,C2255,multi_cap_new_annual_comb!E:E,"average",multi_cap_new_annual_comb!F:F,"&gt;0")*SUMIFS(mi_calc!D:D,mi_calc!A:A,VLOOKUP(C2255,mapping!$B$2:$C$18,2,0),mi_calc!B:B,F2255,mi_calc!C:C,"average")/1000</f>
        <v>0</v>
      </c>
      <c r="I2255">
        <f>SUMIFS(multi_cap_new_annual_comb!G:G,multi_cap_new_annual_comb!A:A,A2255,multi_cap_new_annual_comb!B:B,B2255,multi_cap_new_annual_comb!C:C,C2255,multi_cap_new_annual_comb!E:E,"average",multi_cap_new_annual_comb!G:G,"&gt;0")*SUMIFS(mi_calc!D:D,mi_calc!A:A,VLOOKUP(C2255,mapping!$B$2:$C$18,2,0),mi_calc!B:B,F2255,mi_calc!C:C,"average")/1000</f>
        <v>0</v>
      </c>
    </row>
    <row r="2256" spans="1:9">
      <c r="A2256">
        <v>2030</v>
      </c>
      <c r="B2256" t="s">
        <v>33</v>
      </c>
      <c r="C2256" t="s">
        <v>15</v>
      </c>
      <c r="D2256" t="str">
        <f>VLOOKUP(C2256,mapping!$B$2:$D$18,3,0)</f>
        <v>-</v>
      </c>
      <c r="E2256" t="s">
        <v>74</v>
      </c>
      <c r="F2256" t="s">
        <v>68</v>
      </c>
      <c r="G2256" t="s">
        <v>77</v>
      </c>
      <c r="H2256">
        <f>SUMIFS(multi_cap_new_annual_comb!F:F,multi_cap_new_annual_comb!A:A,A2256,multi_cap_new_annual_comb!B:B,B2256,multi_cap_new_annual_comb!C:C,C2256,multi_cap_new_annual_comb!E:E,"average",multi_cap_new_annual_comb!F:F,"&gt;0")*SUMIFS(mi_calc!D:D,mi_calc!A:A,VLOOKUP(C2256,mapping!$B$2:$C$18,2,0),mi_calc!B:B,F2256,mi_calc!C:C,"average")/1000</f>
        <v>0</v>
      </c>
      <c r="I2256">
        <f>SUMIFS(multi_cap_new_annual_comb!G:G,multi_cap_new_annual_comb!A:A,A2256,multi_cap_new_annual_comb!B:B,B2256,multi_cap_new_annual_comb!C:C,C2256,multi_cap_new_annual_comb!E:E,"average",multi_cap_new_annual_comb!G:G,"&gt;0")*SUMIFS(mi_calc!D:D,mi_calc!A:A,VLOOKUP(C2256,mapping!$B$2:$C$18,2,0),mi_calc!B:B,F2256,mi_calc!C:C,"average")/1000</f>
        <v>0</v>
      </c>
    </row>
    <row r="2257" spans="1:9">
      <c r="A2257">
        <v>2030</v>
      </c>
      <c r="B2257" t="s">
        <v>33</v>
      </c>
      <c r="C2257" t="s">
        <v>15</v>
      </c>
      <c r="D2257" t="str">
        <f>VLOOKUP(C2257,mapping!$B$2:$D$18,3,0)</f>
        <v>-</v>
      </c>
      <c r="E2257" t="s">
        <v>74</v>
      </c>
      <c r="F2257" t="s">
        <v>57</v>
      </c>
      <c r="G2257" t="s">
        <v>77</v>
      </c>
      <c r="H2257">
        <f>SUMIFS(multi_cap_new_annual_comb!F:F,multi_cap_new_annual_comb!A:A,A2257,multi_cap_new_annual_comb!B:B,B2257,multi_cap_new_annual_comb!C:C,C2257,multi_cap_new_annual_comb!E:E,"average",multi_cap_new_annual_comb!F:F,"&gt;0")*SUMIFS(mi_calc!D:D,mi_calc!A:A,VLOOKUP(C2257,mapping!$B$2:$C$18,2,0),mi_calc!B:B,F2257,mi_calc!C:C,"average")/1000</f>
        <v>0</v>
      </c>
      <c r="I2257">
        <f>SUMIFS(multi_cap_new_annual_comb!G:G,multi_cap_new_annual_comb!A:A,A2257,multi_cap_new_annual_comb!B:B,B2257,multi_cap_new_annual_comb!C:C,C2257,multi_cap_new_annual_comb!E:E,"average",multi_cap_new_annual_comb!G:G,"&gt;0")*SUMIFS(mi_calc!D:D,mi_calc!A:A,VLOOKUP(C2257,mapping!$B$2:$C$18,2,0),mi_calc!B:B,F2257,mi_calc!C:C,"average")/1000</f>
        <v>0</v>
      </c>
    </row>
    <row r="2258" spans="1:9">
      <c r="A2258">
        <v>2035</v>
      </c>
      <c r="B2258" t="s">
        <v>21</v>
      </c>
      <c r="C2258" t="s">
        <v>15</v>
      </c>
      <c r="D2258" t="str">
        <f>VLOOKUP(C2258,mapping!$B$2:$D$18,3,0)</f>
        <v>-</v>
      </c>
      <c r="E2258" t="s">
        <v>74</v>
      </c>
      <c r="F2258" t="s">
        <v>51</v>
      </c>
      <c r="G2258" t="s">
        <v>77</v>
      </c>
      <c r="H2258">
        <f>SUMIFS(multi_cap_new_annual_comb!F:F,multi_cap_new_annual_comb!A:A,A2258,multi_cap_new_annual_comb!B:B,B2258,multi_cap_new_annual_comb!C:C,C2258,multi_cap_new_annual_comb!E:E,"average",multi_cap_new_annual_comb!F:F,"&gt;0")*SUMIFS(mi_calc!D:D,mi_calc!A:A,VLOOKUP(C2258,mapping!$B$2:$C$18,2,0),mi_calc!B:B,F2258,mi_calc!C:C,"average")/1000</f>
        <v>0</v>
      </c>
      <c r="I2258">
        <f>SUMIFS(multi_cap_new_annual_comb!G:G,multi_cap_new_annual_comb!A:A,A2258,multi_cap_new_annual_comb!B:B,B2258,multi_cap_new_annual_comb!C:C,C2258,multi_cap_new_annual_comb!E:E,"average",multi_cap_new_annual_comb!G:G,"&gt;0")*SUMIFS(mi_calc!D:D,mi_calc!A:A,VLOOKUP(C2258,mapping!$B$2:$C$18,2,0),mi_calc!B:B,F2258,mi_calc!C:C,"average")/1000</f>
        <v>0</v>
      </c>
    </row>
    <row r="2259" spans="1:9">
      <c r="A2259">
        <v>2035</v>
      </c>
      <c r="B2259" t="s">
        <v>21</v>
      </c>
      <c r="C2259" t="s">
        <v>15</v>
      </c>
      <c r="D2259" t="str">
        <f>VLOOKUP(C2259,mapping!$B$2:$D$18,3,0)</f>
        <v>-</v>
      </c>
      <c r="E2259" t="s">
        <v>74</v>
      </c>
      <c r="F2259" t="s">
        <v>66</v>
      </c>
      <c r="G2259" t="s">
        <v>77</v>
      </c>
      <c r="H2259">
        <f>SUMIFS(multi_cap_new_annual_comb!F:F,multi_cap_new_annual_comb!A:A,A2259,multi_cap_new_annual_comb!B:B,B2259,multi_cap_new_annual_comb!C:C,C2259,multi_cap_new_annual_comb!E:E,"average",multi_cap_new_annual_comb!F:F,"&gt;0")*SUMIFS(mi_calc!D:D,mi_calc!A:A,VLOOKUP(C2259,mapping!$B$2:$C$18,2,0),mi_calc!B:B,F2259,mi_calc!C:C,"average")/1000</f>
        <v>0</v>
      </c>
      <c r="I2259">
        <f>SUMIFS(multi_cap_new_annual_comb!G:G,multi_cap_new_annual_comb!A:A,A2259,multi_cap_new_annual_comb!B:B,B2259,multi_cap_new_annual_comb!C:C,C2259,multi_cap_new_annual_comb!E:E,"average",multi_cap_new_annual_comb!G:G,"&gt;0")*SUMIFS(mi_calc!D:D,mi_calc!A:A,VLOOKUP(C2259,mapping!$B$2:$C$18,2,0),mi_calc!B:B,F2259,mi_calc!C:C,"average")/1000</f>
        <v>0</v>
      </c>
    </row>
    <row r="2260" spans="1:9">
      <c r="A2260">
        <v>2035</v>
      </c>
      <c r="B2260" t="s">
        <v>21</v>
      </c>
      <c r="C2260" t="s">
        <v>15</v>
      </c>
      <c r="D2260" t="str">
        <f>VLOOKUP(C2260,mapping!$B$2:$D$18,3,0)</f>
        <v>-</v>
      </c>
      <c r="E2260" t="s">
        <v>74</v>
      </c>
      <c r="F2260" t="s">
        <v>54</v>
      </c>
      <c r="G2260" t="s">
        <v>77</v>
      </c>
      <c r="H2260">
        <f>SUMIFS(multi_cap_new_annual_comb!F:F,multi_cap_new_annual_comb!A:A,A2260,multi_cap_new_annual_comb!B:B,B2260,multi_cap_new_annual_comb!C:C,C2260,multi_cap_new_annual_comb!E:E,"average",multi_cap_new_annual_comb!F:F,"&gt;0")*SUMIFS(mi_calc!D:D,mi_calc!A:A,VLOOKUP(C2260,mapping!$B$2:$C$18,2,0),mi_calc!B:B,F2260,mi_calc!C:C,"average")/1000</f>
        <v>0</v>
      </c>
      <c r="I2260">
        <f>SUMIFS(multi_cap_new_annual_comb!G:G,multi_cap_new_annual_comb!A:A,A2260,multi_cap_new_annual_comb!B:B,B2260,multi_cap_new_annual_comb!C:C,C2260,multi_cap_new_annual_comb!E:E,"average",multi_cap_new_annual_comb!G:G,"&gt;0")*SUMIFS(mi_calc!D:D,mi_calc!A:A,VLOOKUP(C2260,mapping!$B$2:$C$18,2,0),mi_calc!B:B,F2260,mi_calc!C:C,"average")/1000</f>
        <v>0</v>
      </c>
    </row>
    <row r="2261" spans="1:9">
      <c r="A2261">
        <v>2035</v>
      </c>
      <c r="B2261" t="s">
        <v>21</v>
      </c>
      <c r="C2261" t="s">
        <v>15</v>
      </c>
      <c r="D2261" t="str">
        <f>VLOOKUP(C2261,mapping!$B$2:$D$18,3,0)</f>
        <v>-</v>
      </c>
      <c r="E2261" t="s">
        <v>74</v>
      </c>
      <c r="F2261" t="s">
        <v>46</v>
      </c>
      <c r="G2261" t="s">
        <v>77</v>
      </c>
      <c r="H2261">
        <f>SUMIFS(multi_cap_new_annual_comb!F:F,multi_cap_new_annual_comb!A:A,A2261,multi_cap_new_annual_comb!B:B,B2261,multi_cap_new_annual_comb!C:C,C2261,multi_cap_new_annual_comb!E:E,"average",multi_cap_new_annual_comb!F:F,"&gt;0")*SUMIFS(mi_calc!D:D,mi_calc!A:A,VLOOKUP(C2261,mapping!$B$2:$C$18,2,0),mi_calc!B:B,F2261,mi_calc!C:C,"average")/1000</f>
        <v>0</v>
      </c>
      <c r="I2261">
        <f>SUMIFS(multi_cap_new_annual_comb!G:G,multi_cap_new_annual_comb!A:A,A2261,multi_cap_new_annual_comb!B:B,B2261,multi_cap_new_annual_comb!C:C,C2261,multi_cap_new_annual_comb!E:E,"average",multi_cap_new_annual_comb!G:G,"&gt;0")*SUMIFS(mi_calc!D:D,mi_calc!A:A,VLOOKUP(C2261,mapping!$B$2:$C$18,2,0),mi_calc!B:B,F2261,mi_calc!C:C,"average")/1000</f>
        <v>0</v>
      </c>
    </row>
    <row r="2262" spans="1:9">
      <c r="A2262">
        <v>2035</v>
      </c>
      <c r="B2262" t="s">
        <v>21</v>
      </c>
      <c r="C2262" t="s">
        <v>15</v>
      </c>
      <c r="D2262" t="str">
        <f>VLOOKUP(C2262,mapping!$B$2:$D$18,3,0)</f>
        <v>-</v>
      </c>
      <c r="E2262" t="s">
        <v>74</v>
      </c>
      <c r="F2262" t="s">
        <v>50</v>
      </c>
      <c r="G2262" t="s">
        <v>77</v>
      </c>
      <c r="H2262">
        <f>SUMIFS(multi_cap_new_annual_comb!F:F,multi_cap_new_annual_comb!A:A,A2262,multi_cap_new_annual_comb!B:B,B2262,multi_cap_new_annual_comb!C:C,C2262,multi_cap_new_annual_comb!E:E,"average",multi_cap_new_annual_comb!F:F,"&gt;0")*SUMIFS(mi_calc!D:D,mi_calc!A:A,VLOOKUP(C2262,mapping!$B$2:$C$18,2,0),mi_calc!B:B,F2262,mi_calc!C:C,"average")/1000</f>
        <v>0</v>
      </c>
      <c r="I2262">
        <f>SUMIFS(multi_cap_new_annual_comb!G:G,multi_cap_new_annual_comb!A:A,A2262,multi_cap_new_annual_comb!B:B,B2262,multi_cap_new_annual_comb!C:C,C2262,multi_cap_new_annual_comb!E:E,"average",multi_cap_new_annual_comb!G:G,"&gt;0")*SUMIFS(mi_calc!D:D,mi_calc!A:A,VLOOKUP(C2262,mapping!$B$2:$C$18,2,0),mi_calc!B:B,F2262,mi_calc!C:C,"average")/1000</f>
        <v>0</v>
      </c>
    </row>
    <row r="2263" spans="1:9">
      <c r="A2263">
        <v>2035</v>
      </c>
      <c r="B2263" t="s">
        <v>21</v>
      </c>
      <c r="C2263" t="s">
        <v>15</v>
      </c>
      <c r="D2263" t="str">
        <f>VLOOKUP(C2263,mapping!$B$2:$D$18,3,0)</f>
        <v>-</v>
      </c>
      <c r="E2263" t="s">
        <v>74</v>
      </c>
      <c r="F2263" t="s">
        <v>61</v>
      </c>
      <c r="G2263" t="s">
        <v>77</v>
      </c>
      <c r="H2263">
        <f>SUMIFS(multi_cap_new_annual_comb!F:F,multi_cap_new_annual_comb!A:A,A2263,multi_cap_new_annual_comb!B:B,B2263,multi_cap_new_annual_comb!C:C,C2263,multi_cap_new_annual_comb!E:E,"average",multi_cap_new_annual_comb!F:F,"&gt;0")*SUMIFS(mi_calc!D:D,mi_calc!A:A,VLOOKUP(C2263,mapping!$B$2:$C$18,2,0),mi_calc!B:B,F2263,mi_calc!C:C,"average")/1000</f>
        <v>0</v>
      </c>
      <c r="I2263">
        <f>SUMIFS(multi_cap_new_annual_comb!G:G,multi_cap_new_annual_comb!A:A,A2263,multi_cap_new_annual_comb!B:B,B2263,multi_cap_new_annual_comb!C:C,C2263,multi_cap_new_annual_comb!E:E,"average",multi_cap_new_annual_comb!G:G,"&gt;0")*SUMIFS(mi_calc!D:D,mi_calc!A:A,VLOOKUP(C2263,mapping!$B$2:$C$18,2,0),mi_calc!B:B,F2263,mi_calc!C:C,"average")/1000</f>
        <v>0</v>
      </c>
    </row>
    <row r="2264" spans="1:9">
      <c r="A2264">
        <v>2035</v>
      </c>
      <c r="B2264" t="s">
        <v>21</v>
      </c>
      <c r="C2264" t="s">
        <v>15</v>
      </c>
      <c r="D2264" t="str">
        <f>VLOOKUP(C2264,mapping!$B$2:$D$18,3,0)</f>
        <v>-</v>
      </c>
      <c r="E2264" t="s">
        <v>74</v>
      </c>
      <c r="F2264" t="s">
        <v>67</v>
      </c>
      <c r="G2264" t="s">
        <v>77</v>
      </c>
      <c r="H2264">
        <f>SUMIFS(multi_cap_new_annual_comb!F:F,multi_cap_new_annual_comb!A:A,A2264,multi_cap_new_annual_comb!B:B,B2264,multi_cap_new_annual_comb!C:C,C2264,multi_cap_new_annual_comb!E:E,"average",multi_cap_new_annual_comb!F:F,"&gt;0")*SUMIFS(mi_calc!D:D,mi_calc!A:A,VLOOKUP(C2264,mapping!$B$2:$C$18,2,0),mi_calc!B:B,F2264,mi_calc!C:C,"average")/1000</f>
        <v>0</v>
      </c>
      <c r="I2264">
        <f>SUMIFS(multi_cap_new_annual_comb!G:G,multi_cap_new_annual_comb!A:A,A2264,multi_cap_new_annual_comb!B:B,B2264,multi_cap_new_annual_comb!C:C,C2264,multi_cap_new_annual_comb!E:E,"average",multi_cap_new_annual_comb!G:G,"&gt;0")*SUMIFS(mi_calc!D:D,mi_calc!A:A,VLOOKUP(C2264,mapping!$B$2:$C$18,2,0),mi_calc!B:B,F2264,mi_calc!C:C,"average")/1000</f>
        <v>0</v>
      </c>
    </row>
    <row r="2265" spans="1:9">
      <c r="A2265">
        <v>2035</v>
      </c>
      <c r="B2265" t="s">
        <v>21</v>
      </c>
      <c r="C2265" t="s">
        <v>15</v>
      </c>
      <c r="D2265" t="str">
        <f>VLOOKUP(C2265,mapping!$B$2:$D$18,3,0)</f>
        <v>-</v>
      </c>
      <c r="E2265" t="s">
        <v>74</v>
      </c>
      <c r="F2265" t="s">
        <v>52</v>
      </c>
      <c r="G2265" t="s">
        <v>77</v>
      </c>
      <c r="H2265">
        <f>SUMIFS(multi_cap_new_annual_comb!F:F,multi_cap_new_annual_comb!A:A,A2265,multi_cap_new_annual_comb!B:B,B2265,multi_cap_new_annual_comb!C:C,C2265,multi_cap_new_annual_comb!E:E,"average",multi_cap_new_annual_comb!F:F,"&gt;0")*SUMIFS(mi_calc!D:D,mi_calc!A:A,VLOOKUP(C2265,mapping!$B$2:$C$18,2,0),mi_calc!B:B,F2265,mi_calc!C:C,"average")/1000</f>
        <v>0</v>
      </c>
      <c r="I2265">
        <f>SUMIFS(multi_cap_new_annual_comb!G:G,multi_cap_new_annual_comb!A:A,A2265,multi_cap_new_annual_comb!B:B,B2265,multi_cap_new_annual_comb!C:C,C2265,multi_cap_new_annual_comb!E:E,"average",multi_cap_new_annual_comb!G:G,"&gt;0")*SUMIFS(mi_calc!D:D,mi_calc!A:A,VLOOKUP(C2265,mapping!$B$2:$C$18,2,0),mi_calc!B:B,F2265,mi_calc!C:C,"average")/1000</f>
        <v>0</v>
      </c>
    </row>
    <row r="2266" spans="1:9">
      <c r="A2266">
        <v>2035</v>
      </c>
      <c r="B2266" t="s">
        <v>21</v>
      </c>
      <c r="C2266" t="s">
        <v>15</v>
      </c>
      <c r="D2266" t="str">
        <f>VLOOKUP(C2266,mapping!$B$2:$D$18,3,0)</f>
        <v>-</v>
      </c>
      <c r="E2266" t="s">
        <v>74</v>
      </c>
      <c r="F2266" t="s">
        <v>56</v>
      </c>
      <c r="G2266" t="s">
        <v>77</v>
      </c>
      <c r="H2266">
        <f>SUMIFS(multi_cap_new_annual_comb!F:F,multi_cap_new_annual_comb!A:A,A2266,multi_cap_new_annual_comb!B:B,B2266,multi_cap_new_annual_comb!C:C,C2266,multi_cap_new_annual_comb!E:E,"average",multi_cap_new_annual_comb!F:F,"&gt;0")*SUMIFS(mi_calc!D:D,mi_calc!A:A,VLOOKUP(C2266,mapping!$B$2:$C$18,2,0),mi_calc!B:B,F2266,mi_calc!C:C,"average")/1000</f>
        <v>0</v>
      </c>
      <c r="I2266">
        <f>SUMIFS(multi_cap_new_annual_comb!G:G,multi_cap_new_annual_comb!A:A,A2266,multi_cap_new_annual_comb!B:B,B2266,multi_cap_new_annual_comb!C:C,C2266,multi_cap_new_annual_comb!E:E,"average",multi_cap_new_annual_comb!G:G,"&gt;0")*SUMIFS(mi_calc!D:D,mi_calc!A:A,VLOOKUP(C2266,mapping!$B$2:$C$18,2,0),mi_calc!B:B,F2266,mi_calc!C:C,"average")/1000</f>
        <v>0</v>
      </c>
    </row>
    <row r="2267" spans="1:9">
      <c r="A2267">
        <v>2035</v>
      </c>
      <c r="B2267" t="s">
        <v>21</v>
      </c>
      <c r="C2267" t="s">
        <v>15</v>
      </c>
      <c r="D2267" t="str">
        <f>VLOOKUP(C2267,mapping!$B$2:$D$18,3,0)</f>
        <v>-</v>
      </c>
      <c r="E2267" t="s">
        <v>74</v>
      </c>
      <c r="F2267" t="s">
        <v>59</v>
      </c>
      <c r="G2267" t="s">
        <v>77</v>
      </c>
      <c r="H2267">
        <f>SUMIFS(multi_cap_new_annual_comb!F:F,multi_cap_new_annual_comb!A:A,A2267,multi_cap_new_annual_comb!B:B,B2267,multi_cap_new_annual_comb!C:C,C2267,multi_cap_new_annual_comb!E:E,"average",multi_cap_new_annual_comb!F:F,"&gt;0")*SUMIFS(mi_calc!D:D,mi_calc!A:A,VLOOKUP(C2267,mapping!$B$2:$C$18,2,0),mi_calc!B:B,F2267,mi_calc!C:C,"average")/1000</f>
        <v>0</v>
      </c>
      <c r="I2267">
        <f>SUMIFS(multi_cap_new_annual_comb!G:G,multi_cap_new_annual_comb!A:A,A2267,multi_cap_new_annual_comb!B:B,B2267,multi_cap_new_annual_comb!C:C,C2267,multi_cap_new_annual_comb!E:E,"average",multi_cap_new_annual_comb!G:G,"&gt;0")*SUMIFS(mi_calc!D:D,mi_calc!A:A,VLOOKUP(C2267,mapping!$B$2:$C$18,2,0),mi_calc!B:B,F2267,mi_calc!C:C,"average")/1000</f>
        <v>0</v>
      </c>
    </row>
    <row r="2268" spans="1:9">
      <c r="A2268">
        <v>2035</v>
      </c>
      <c r="B2268" t="s">
        <v>21</v>
      </c>
      <c r="C2268" t="s">
        <v>15</v>
      </c>
      <c r="D2268" t="str">
        <f>VLOOKUP(C2268,mapping!$B$2:$D$18,3,0)</f>
        <v>-</v>
      </c>
      <c r="E2268" t="s">
        <v>74</v>
      </c>
      <c r="F2268" t="s">
        <v>55</v>
      </c>
      <c r="G2268" t="s">
        <v>77</v>
      </c>
      <c r="H2268">
        <f>SUMIFS(multi_cap_new_annual_comb!F:F,multi_cap_new_annual_comb!A:A,A2268,multi_cap_new_annual_comb!B:B,B2268,multi_cap_new_annual_comb!C:C,C2268,multi_cap_new_annual_comb!E:E,"average",multi_cap_new_annual_comb!F:F,"&gt;0")*SUMIFS(mi_calc!D:D,mi_calc!A:A,VLOOKUP(C2268,mapping!$B$2:$C$18,2,0),mi_calc!B:B,F2268,mi_calc!C:C,"average")/1000</f>
        <v>0</v>
      </c>
      <c r="I2268">
        <f>SUMIFS(multi_cap_new_annual_comb!G:G,multi_cap_new_annual_comb!A:A,A2268,multi_cap_new_annual_comb!B:B,B2268,multi_cap_new_annual_comb!C:C,C2268,multi_cap_new_annual_comb!E:E,"average",multi_cap_new_annual_comb!G:G,"&gt;0")*SUMIFS(mi_calc!D:D,mi_calc!A:A,VLOOKUP(C2268,mapping!$B$2:$C$18,2,0),mi_calc!B:B,F2268,mi_calc!C:C,"average")/1000</f>
        <v>0</v>
      </c>
    </row>
    <row r="2269" spans="1:9">
      <c r="A2269">
        <v>2035</v>
      </c>
      <c r="B2269" t="s">
        <v>21</v>
      </c>
      <c r="C2269" t="s">
        <v>15</v>
      </c>
      <c r="D2269" t="str">
        <f>VLOOKUP(C2269,mapping!$B$2:$D$18,3,0)</f>
        <v>-</v>
      </c>
      <c r="E2269" t="s">
        <v>74</v>
      </c>
      <c r="F2269" t="s">
        <v>47</v>
      </c>
      <c r="G2269" t="s">
        <v>77</v>
      </c>
      <c r="H2269">
        <f>SUMIFS(multi_cap_new_annual_comb!F:F,multi_cap_new_annual_comb!A:A,A2269,multi_cap_new_annual_comb!B:B,B2269,multi_cap_new_annual_comb!C:C,C2269,multi_cap_new_annual_comb!E:E,"average",multi_cap_new_annual_comb!F:F,"&gt;0")*SUMIFS(mi_calc!D:D,mi_calc!A:A,VLOOKUP(C2269,mapping!$B$2:$C$18,2,0),mi_calc!B:B,F2269,mi_calc!C:C,"average")/1000</f>
        <v>0</v>
      </c>
      <c r="I2269">
        <f>SUMIFS(multi_cap_new_annual_comb!G:G,multi_cap_new_annual_comb!A:A,A2269,multi_cap_new_annual_comb!B:B,B2269,multi_cap_new_annual_comb!C:C,C2269,multi_cap_new_annual_comb!E:E,"average",multi_cap_new_annual_comb!G:G,"&gt;0")*SUMIFS(mi_calc!D:D,mi_calc!A:A,VLOOKUP(C2269,mapping!$B$2:$C$18,2,0),mi_calc!B:B,F2269,mi_calc!C:C,"average")/1000</f>
        <v>0</v>
      </c>
    </row>
    <row r="2270" spans="1:9">
      <c r="A2270">
        <v>2035</v>
      </c>
      <c r="B2270" t="s">
        <v>21</v>
      </c>
      <c r="C2270" t="s">
        <v>15</v>
      </c>
      <c r="D2270" t="str">
        <f>VLOOKUP(C2270,mapping!$B$2:$D$18,3,0)</f>
        <v>-</v>
      </c>
      <c r="E2270" t="s">
        <v>74</v>
      </c>
      <c r="F2270" t="s">
        <v>60</v>
      </c>
      <c r="G2270" t="s">
        <v>77</v>
      </c>
      <c r="H2270">
        <f>SUMIFS(multi_cap_new_annual_comb!F:F,multi_cap_new_annual_comb!A:A,A2270,multi_cap_new_annual_comb!B:B,B2270,multi_cap_new_annual_comb!C:C,C2270,multi_cap_new_annual_comb!E:E,"average",multi_cap_new_annual_comb!F:F,"&gt;0")*SUMIFS(mi_calc!D:D,mi_calc!A:A,VLOOKUP(C2270,mapping!$B$2:$C$18,2,0),mi_calc!B:B,F2270,mi_calc!C:C,"average")/1000</f>
        <v>0</v>
      </c>
      <c r="I2270">
        <f>SUMIFS(multi_cap_new_annual_comb!G:G,multi_cap_new_annual_comb!A:A,A2270,multi_cap_new_annual_comb!B:B,B2270,multi_cap_new_annual_comb!C:C,C2270,multi_cap_new_annual_comb!E:E,"average",multi_cap_new_annual_comb!G:G,"&gt;0")*SUMIFS(mi_calc!D:D,mi_calc!A:A,VLOOKUP(C2270,mapping!$B$2:$C$18,2,0),mi_calc!B:B,F2270,mi_calc!C:C,"average")/1000</f>
        <v>0</v>
      </c>
    </row>
    <row r="2271" spans="1:9">
      <c r="A2271">
        <v>2035</v>
      </c>
      <c r="B2271" t="s">
        <v>21</v>
      </c>
      <c r="C2271" t="s">
        <v>15</v>
      </c>
      <c r="D2271" t="str">
        <f>VLOOKUP(C2271,mapping!$B$2:$D$18,3,0)</f>
        <v>-</v>
      </c>
      <c r="E2271" t="s">
        <v>74</v>
      </c>
      <c r="F2271" t="s">
        <v>48</v>
      </c>
      <c r="G2271" t="s">
        <v>77</v>
      </c>
      <c r="H2271">
        <f>SUMIFS(multi_cap_new_annual_comb!F:F,multi_cap_new_annual_comb!A:A,A2271,multi_cap_new_annual_comb!B:B,B2271,multi_cap_new_annual_comb!C:C,C2271,multi_cap_new_annual_comb!E:E,"average",multi_cap_new_annual_comb!F:F,"&gt;0")*SUMIFS(mi_calc!D:D,mi_calc!A:A,VLOOKUP(C2271,mapping!$B$2:$C$18,2,0),mi_calc!B:B,F2271,mi_calc!C:C,"average")/1000</f>
        <v>0</v>
      </c>
      <c r="I2271">
        <f>SUMIFS(multi_cap_new_annual_comb!G:G,multi_cap_new_annual_comb!A:A,A2271,multi_cap_new_annual_comb!B:B,B2271,multi_cap_new_annual_comb!C:C,C2271,multi_cap_new_annual_comb!E:E,"average",multi_cap_new_annual_comb!G:G,"&gt;0")*SUMIFS(mi_calc!D:D,mi_calc!A:A,VLOOKUP(C2271,mapping!$B$2:$C$18,2,0),mi_calc!B:B,F2271,mi_calc!C:C,"average")/1000</f>
        <v>0</v>
      </c>
    </row>
    <row r="2272" spans="1:9">
      <c r="A2272">
        <v>2035</v>
      </c>
      <c r="B2272" t="s">
        <v>21</v>
      </c>
      <c r="C2272" t="s">
        <v>15</v>
      </c>
      <c r="D2272" t="str">
        <f>VLOOKUP(C2272,mapping!$B$2:$D$18,3,0)</f>
        <v>-</v>
      </c>
      <c r="E2272" t="s">
        <v>74</v>
      </c>
      <c r="F2272" t="s">
        <v>62</v>
      </c>
      <c r="G2272" t="s">
        <v>77</v>
      </c>
      <c r="H2272">
        <f>SUMIFS(multi_cap_new_annual_comb!F:F,multi_cap_new_annual_comb!A:A,A2272,multi_cap_new_annual_comb!B:B,B2272,multi_cap_new_annual_comb!C:C,C2272,multi_cap_new_annual_comb!E:E,"average",multi_cap_new_annual_comb!F:F,"&gt;0")*SUMIFS(mi_calc!D:D,mi_calc!A:A,VLOOKUP(C2272,mapping!$B$2:$C$18,2,0),mi_calc!B:B,F2272,mi_calc!C:C,"average")/1000</f>
        <v>0</v>
      </c>
      <c r="I2272">
        <f>SUMIFS(multi_cap_new_annual_comb!G:G,multi_cap_new_annual_comb!A:A,A2272,multi_cap_new_annual_comb!B:B,B2272,multi_cap_new_annual_comb!C:C,C2272,multi_cap_new_annual_comb!E:E,"average",multi_cap_new_annual_comb!G:G,"&gt;0")*SUMIFS(mi_calc!D:D,mi_calc!A:A,VLOOKUP(C2272,mapping!$B$2:$C$18,2,0),mi_calc!B:B,F2272,mi_calc!C:C,"average")/1000</f>
        <v>0</v>
      </c>
    </row>
    <row r="2273" spans="1:9">
      <c r="A2273">
        <v>2035</v>
      </c>
      <c r="B2273" t="s">
        <v>21</v>
      </c>
      <c r="C2273" t="s">
        <v>15</v>
      </c>
      <c r="D2273" t="str">
        <f>VLOOKUP(C2273,mapping!$B$2:$D$18,3,0)</f>
        <v>-</v>
      </c>
      <c r="E2273" t="s">
        <v>74</v>
      </c>
      <c r="F2273" t="s">
        <v>63</v>
      </c>
      <c r="G2273" t="s">
        <v>77</v>
      </c>
      <c r="H2273">
        <f>SUMIFS(multi_cap_new_annual_comb!F:F,multi_cap_new_annual_comb!A:A,A2273,multi_cap_new_annual_comb!B:B,B2273,multi_cap_new_annual_comb!C:C,C2273,multi_cap_new_annual_comb!E:E,"average",multi_cap_new_annual_comb!F:F,"&gt;0")*SUMIFS(mi_calc!D:D,mi_calc!A:A,VLOOKUP(C2273,mapping!$B$2:$C$18,2,0),mi_calc!B:B,F2273,mi_calc!C:C,"average")/1000</f>
        <v>0</v>
      </c>
      <c r="I2273">
        <f>SUMIFS(multi_cap_new_annual_comb!G:G,multi_cap_new_annual_comb!A:A,A2273,multi_cap_new_annual_comb!B:B,B2273,multi_cap_new_annual_comb!C:C,C2273,multi_cap_new_annual_comb!E:E,"average",multi_cap_new_annual_comb!G:G,"&gt;0")*SUMIFS(mi_calc!D:D,mi_calc!A:A,VLOOKUP(C2273,mapping!$B$2:$C$18,2,0),mi_calc!B:B,F2273,mi_calc!C:C,"average")/1000</f>
        <v>0</v>
      </c>
    </row>
    <row r="2274" spans="1:9">
      <c r="A2274">
        <v>2035</v>
      </c>
      <c r="B2274" t="s">
        <v>21</v>
      </c>
      <c r="C2274" t="s">
        <v>15</v>
      </c>
      <c r="D2274" t="str">
        <f>VLOOKUP(C2274,mapping!$B$2:$D$18,3,0)</f>
        <v>-</v>
      </c>
      <c r="E2274" t="s">
        <v>74</v>
      </c>
      <c r="F2274" t="s">
        <v>45</v>
      </c>
      <c r="G2274" t="s">
        <v>77</v>
      </c>
      <c r="H2274">
        <f>SUMIFS(multi_cap_new_annual_comb!F:F,multi_cap_new_annual_comb!A:A,A2274,multi_cap_new_annual_comb!B:B,B2274,multi_cap_new_annual_comb!C:C,C2274,multi_cap_new_annual_comb!E:E,"average",multi_cap_new_annual_comb!F:F,"&gt;0")*SUMIFS(mi_calc!D:D,mi_calc!A:A,VLOOKUP(C2274,mapping!$B$2:$C$18,2,0),mi_calc!B:B,F2274,mi_calc!C:C,"average")/1000</f>
        <v>0</v>
      </c>
      <c r="I2274">
        <f>SUMIFS(multi_cap_new_annual_comb!G:G,multi_cap_new_annual_comb!A:A,A2274,multi_cap_new_annual_comb!B:B,B2274,multi_cap_new_annual_comb!C:C,C2274,multi_cap_new_annual_comb!E:E,"average",multi_cap_new_annual_comb!G:G,"&gt;0")*SUMIFS(mi_calc!D:D,mi_calc!A:A,VLOOKUP(C2274,mapping!$B$2:$C$18,2,0),mi_calc!B:B,F2274,mi_calc!C:C,"average")/1000</f>
        <v>0</v>
      </c>
    </row>
    <row r="2275" spans="1:9">
      <c r="A2275">
        <v>2035</v>
      </c>
      <c r="B2275" t="s">
        <v>21</v>
      </c>
      <c r="C2275" t="s">
        <v>15</v>
      </c>
      <c r="D2275" t="str">
        <f>VLOOKUP(C2275,mapping!$B$2:$D$18,3,0)</f>
        <v>-</v>
      </c>
      <c r="E2275" t="s">
        <v>74</v>
      </c>
      <c r="F2275" t="s">
        <v>58</v>
      </c>
      <c r="G2275" t="s">
        <v>77</v>
      </c>
      <c r="H2275">
        <f>SUMIFS(multi_cap_new_annual_comb!F:F,multi_cap_new_annual_comb!A:A,A2275,multi_cap_new_annual_comb!B:B,B2275,multi_cap_new_annual_comb!C:C,C2275,multi_cap_new_annual_comb!E:E,"average",multi_cap_new_annual_comb!F:F,"&gt;0")*SUMIFS(mi_calc!D:D,mi_calc!A:A,VLOOKUP(C2275,mapping!$B$2:$C$18,2,0),mi_calc!B:B,F2275,mi_calc!C:C,"average")/1000</f>
        <v>0</v>
      </c>
      <c r="I2275">
        <f>SUMIFS(multi_cap_new_annual_comb!G:G,multi_cap_new_annual_comb!A:A,A2275,multi_cap_new_annual_comb!B:B,B2275,multi_cap_new_annual_comb!C:C,C2275,multi_cap_new_annual_comb!E:E,"average",multi_cap_new_annual_comb!G:G,"&gt;0")*SUMIFS(mi_calc!D:D,mi_calc!A:A,VLOOKUP(C2275,mapping!$B$2:$C$18,2,0),mi_calc!B:B,F2275,mi_calc!C:C,"average")/1000</f>
        <v>0</v>
      </c>
    </row>
    <row r="2276" spans="1:9">
      <c r="A2276">
        <v>2035</v>
      </c>
      <c r="B2276" t="s">
        <v>21</v>
      </c>
      <c r="C2276" t="s">
        <v>15</v>
      </c>
      <c r="D2276" t="str">
        <f>VLOOKUP(C2276,mapping!$B$2:$D$18,3,0)</f>
        <v>-</v>
      </c>
      <c r="E2276" t="s">
        <v>74</v>
      </c>
      <c r="F2276" t="s">
        <v>53</v>
      </c>
      <c r="G2276" t="s">
        <v>77</v>
      </c>
      <c r="H2276">
        <f>SUMIFS(multi_cap_new_annual_comb!F:F,multi_cap_new_annual_comb!A:A,A2276,multi_cap_new_annual_comb!B:B,B2276,multi_cap_new_annual_comb!C:C,C2276,multi_cap_new_annual_comb!E:E,"average",multi_cap_new_annual_comb!F:F,"&gt;0")*SUMIFS(mi_calc!D:D,mi_calc!A:A,VLOOKUP(C2276,mapping!$B$2:$C$18,2,0),mi_calc!B:B,F2276,mi_calc!C:C,"average")/1000</f>
        <v>0</v>
      </c>
      <c r="I2276">
        <f>SUMIFS(multi_cap_new_annual_comb!G:G,multi_cap_new_annual_comb!A:A,A2276,multi_cap_new_annual_comb!B:B,B2276,multi_cap_new_annual_comb!C:C,C2276,multi_cap_new_annual_comb!E:E,"average",multi_cap_new_annual_comb!G:G,"&gt;0")*SUMIFS(mi_calc!D:D,mi_calc!A:A,VLOOKUP(C2276,mapping!$B$2:$C$18,2,0),mi_calc!B:B,F2276,mi_calc!C:C,"average")/1000</f>
        <v>0</v>
      </c>
    </row>
    <row r="2277" spans="1:9">
      <c r="A2277">
        <v>2035</v>
      </c>
      <c r="B2277" t="s">
        <v>21</v>
      </c>
      <c r="C2277" t="s">
        <v>15</v>
      </c>
      <c r="D2277" t="str">
        <f>VLOOKUP(C2277,mapping!$B$2:$D$18,3,0)</f>
        <v>-</v>
      </c>
      <c r="E2277" t="s">
        <v>74</v>
      </c>
      <c r="F2277" t="s">
        <v>64</v>
      </c>
      <c r="G2277" t="s">
        <v>77</v>
      </c>
      <c r="H2277">
        <f>SUMIFS(multi_cap_new_annual_comb!F:F,multi_cap_new_annual_comb!A:A,A2277,multi_cap_new_annual_comb!B:B,B2277,multi_cap_new_annual_comb!C:C,C2277,multi_cap_new_annual_comb!E:E,"average",multi_cap_new_annual_comb!F:F,"&gt;0")*SUMIFS(mi_calc!D:D,mi_calc!A:A,VLOOKUP(C2277,mapping!$B$2:$C$18,2,0),mi_calc!B:B,F2277,mi_calc!C:C,"average")/1000</f>
        <v>0</v>
      </c>
      <c r="I2277">
        <f>SUMIFS(multi_cap_new_annual_comb!G:G,multi_cap_new_annual_comb!A:A,A2277,multi_cap_new_annual_comb!B:B,B2277,multi_cap_new_annual_comb!C:C,C2277,multi_cap_new_annual_comb!E:E,"average",multi_cap_new_annual_comb!G:G,"&gt;0")*SUMIFS(mi_calc!D:D,mi_calc!A:A,VLOOKUP(C2277,mapping!$B$2:$C$18,2,0),mi_calc!B:B,F2277,mi_calc!C:C,"average")/1000</f>
        <v>0</v>
      </c>
    </row>
    <row r="2278" spans="1:9">
      <c r="A2278">
        <v>2035</v>
      </c>
      <c r="B2278" t="s">
        <v>21</v>
      </c>
      <c r="C2278" t="s">
        <v>15</v>
      </c>
      <c r="D2278" t="str">
        <f>VLOOKUP(C2278,mapping!$B$2:$D$18,3,0)</f>
        <v>-</v>
      </c>
      <c r="E2278" t="s">
        <v>74</v>
      </c>
      <c r="F2278" t="s">
        <v>49</v>
      </c>
      <c r="G2278" t="s">
        <v>77</v>
      </c>
      <c r="H2278">
        <f>SUMIFS(multi_cap_new_annual_comb!F:F,multi_cap_new_annual_comb!A:A,A2278,multi_cap_new_annual_comb!B:B,B2278,multi_cap_new_annual_comb!C:C,C2278,multi_cap_new_annual_comb!E:E,"average",multi_cap_new_annual_comb!F:F,"&gt;0")*SUMIFS(mi_calc!D:D,mi_calc!A:A,VLOOKUP(C2278,mapping!$B$2:$C$18,2,0),mi_calc!B:B,F2278,mi_calc!C:C,"average")/1000</f>
        <v>0</v>
      </c>
      <c r="I2278">
        <f>SUMIFS(multi_cap_new_annual_comb!G:G,multi_cap_new_annual_comb!A:A,A2278,multi_cap_new_annual_comb!B:B,B2278,multi_cap_new_annual_comb!C:C,C2278,multi_cap_new_annual_comb!E:E,"average",multi_cap_new_annual_comb!G:G,"&gt;0")*SUMIFS(mi_calc!D:D,mi_calc!A:A,VLOOKUP(C2278,mapping!$B$2:$C$18,2,0),mi_calc!B:B,F2278,mi_calc!C:C,"average")/1000</f>
        <v>0</v>
      </c>
    </row>
    <row r="2279" spans="1:9">
      <c r="A2279">
        <v>2035</v>
      </c>
      <c r="B2279" t="s">
        <v>21</v>
      </c>
      <c r="C2279" t="s">
        <v>15</v>
      </c>
      <c r="D2279" t="str">
        <f>VLOOKUP(C2279,mapping!$B$2:$D$18,3,0)</f>
        <v>-</v>
      </c>
      <c r="E2279" t="s">
        <v>74</v>
      </c>
      <c r="F2279" t="s">
        <v>65</v>
      </c>
      <c r="G2279" t="s">
        <v>77</v>
      </c>
      <c r="H2279">
        <f>SUMIFS(multi_cap_new_annual_comb!F:F,multi_cap_new_annual_comb!A:A,A2279,multi_cap_new_annual_comb!B:B,B2279,multi_cap_new_annual_comb!C:C,C2279,multi_cap_new_annual_comb!E:E,"average",multi_cap_new_annual_comb!F:F,"&gt;0")*SUMIFS(mi_calc!D:D,mi_calc!A:A,VLOOKUP(C2279,mapping!$B$2:$C$18,2,0),mi_calc!B:B,F2279,mi_calc!C:C,"average")/1000</f>
        <v>0</v>
      </c>
      <c r="I2279">
        <f>SUMIFS(multi_cap_new_annual_comb!G:G,multi_cap_new_annual_comb!A:A,A2279,multi_cap_new_annual_comb!B:B,B2279,multi_cap_new_annual_comb!C:C,C2279,multi_cap_new_annual_comb!E:E,"average",multi_cap_new_annual_comb!G:G,"&gt;0")*SUMIFS(mi_calc!D:D,mi_calc!A:A,VLOOKUP(C2279,mapping!$B$2:$C$18,2,0),mi_calc!B:B,F2279,mi_calc!C:C,"average")/1000</f>
        <v>0</v>
      </c>
    </row>
    <row r="2280" spans="1:9">
      <c r="A2280">
        <v>2035</v>
      </c>
      <c r="B2280" t="s">
        <v>21</v>
      </c>
      <c r="C2280" t="s">
        <v>15</v>
      </c>
      <c r="D2280" t="str">
        <f>VLOOKUP(C2280,mapping!$B$2:$D$18,3,0)</f>
        <v>-</v>
      </c>
      <c r="E2280" t="s">
        <v>74</v>
      </c>
      <c r="F2280" t="s">
        <v>68</v>
      </c>
      <c r="G2280" t="s">
        <v>77</v>
      </c>
      <c r="H2280">
        <f>SUMIFS(multi_cap_new_annual_comb!F:F,multi_cap_new_annual_comb!A:A,A2280,multi_cap_new_annual_comb!B:B,B2280,multi_cap_new_annual_comb!C:C,C2280,multi_cap_new_annual_comb!E:E,"average",multi_cap_new_annual_comb!F:F,"&gt;0")*SUMIFS(mi_calc!D:D,mi_calc!A:A,VLOOKUP(C2280,mapping!$B$2:$C$18,2,0),mi_calc!B:B,F2280,mi_calc!C:C,"average")/1000</f>
        <v>0</v>
      </c>
      <c r="I2280">
        <f>SUMIFS(multi_cap_new_annual_comb!G:G,multi_cap_new_annual_comb!A:A,A2280,multi_cap_new_annual_comb!B:B,B2280,multi_cap_new_annual_comb!C:C,C2280,multi_cap_new_annual_comb!E:E,"average",multi_cap_new_annual_comb!G:G,"&gt;0")*SUMIFS(mi_calc!D:D,mi_calc!A:A,VLOOKUP(C2280,mapping!$B$2:$C$18,2,0),mi_calc!B:B,F2280,mi_calc!C:C,"average")/1000</f>
        <v>0</v>
      </c>
    </row>
    <row r="2281" spans="1:9">
      <c r="A2281">
        <v>2035</v>
      </c>
      <c r="B2281" t="s">
        <v>21</v>
      </c>
      <c r="C2281" t="s">
        <v>15</v>
      </c>
      <c r="D2281" t="str">
        <f>VLOOKUP(C2281,mapping!$B$2:$D$18,3,0)</f>
        <v>-</v>
      </c>
      <c r="E2281" t="s">
        <v>74</v>
      </c>
      <c r="F2281" t="s">
        <v>57</v>
      </c>
      <c r="G2281" t="s">
        <v>77</v>
      </c>
      <c r="H2281">
        <f>SUMIFS(multi_cap_new_annual_comb!F:F,multi_cap_new_annual_comb!A:A,A2281,multi_cap_new_annual_comb!B:B,B2281,multi_cap_new_annual_comb!C:C,C2281,multi_cap_new_annual_comb!E:E,"average",multi_cap_new_annual_comb!F:F,"&gt;0")*SUMIFS(mi_calc!D:D,mi_calc!A:A,VLOOKUP(C2281,mapping!$B$2:$C$18,2,0),mi_calc!B:B,F2281,mi_calc!C:C,"average")/1000</f>
        <v>0</v>
      </c>
      <c r="I2281">
        <f>SUMIFS(multi_cap_new_annual_comb!G:G,multi_cap_new_annual_comb!A:A,A2281,multi_cap_new_annual_comb!B:B,B2281,multi_cap_new_annual_comb!C:C,C2281,multi_cap_new_annual_comb!E:E,"average",multi_cap_new_annual_comb!G:G,"&gt;0")*SUMIFS(mi_calc!D:D,mi_calc!A:A,VLOOKUP(C2281,mapping!$B$2:$C$18,2,0),mi_calc!B:B,F2281,mi_calc!C:C,"average")/1000</f>
        <v>0</v>
      </c>
    </row>
    <row r="2282" spans="1:9">
      <c r="A2282">
        <v>2035</v>
      </c>
      <c r="B2282" t="s">
        <v>33</v>
      </c>
      <c r="C2282" t="s">
        <v>15</v>
      </c>
      <c r="D2282" t="str">
        <f>VLOOKUP(C2282,mapping!$B$2:$D$18,3,0)</f>
        <v>-</v>
      </c>
      <c r="E2282" t="s">
        <v>74</v>
      </c>
      <c r="F2282" t="s">
        <v>51</v>
      </c>
      <c r="G2282" t="s">
        <v>77</v>
      </c>
      <c r="H2282">
        <f>SUMIFS(multi_cap_new_annual_comb!F:F,multi_cap_new_annual_comb!A:A,A2282,multi_cap_new_annual_comb!B:B,B2282,multi_cap_new_annual_comb!C:C,C2282,multi_cap_new_annual_comb!E:E,"average",multi_cap_new_annual_comb!F:F,"&gt;0")*SUMIFS(mi_calc!D:D,mi_calc!A:A,VLOOKUP(C2282,mapping!$B$2:$C$18,2,0),mi_calc!B:B,F2282,mi_calc!C:C,"average")/1000</f>
        <v>0</v>
      </c>
      <c r="I2282">
        <f>SUMIFS(multi_cap_new_annual_comb!G:G,multi_cap_new_annual_comb!A:A,A2282,multi_cap_new_annual_comb!B:B,B2282,multi_cap_new_annual_comb!C:C,C2282,multi_cap_new_annual_comb!E:E,"average",multi_cap_new_annual_comb!G:G,"&gt;0")*SUMIFS(mi_calc!D:D,mi_calc!A:A,VLOOKUP(C2282,mapping!$B$2:$C$18,2,0),mi_calc!B:B,F2282,mi_calc!C:C,"average")/1000</f>
        <v>0</v>
      </c>
    </row>
    <row r="2283" spans="1:9">
      <c r="A2283">
        <v>2035</v>
      </c>
      <c r="B2283" t="s">
        <v>33</v>
      </c>
      <c r="C2283" t="s">
        <v>15</v>
      </c>
      <c r="D2283" t="str">
        <f>VLOOKUP(C2283,mapping!$B$2:$D$18,3,0)</f>
        <v>-</v>
      </c>
      <c r="E2283" t="s">
        <v>74</v>
      </c>
      <c r="F2283" t="s">
        <v>66</v>
      </c>
      <c r="G2283" t="s">
        <v>77</v>
      </c>
      <c r="H2283">
        <f>SUMIFS(multi_cap_new_annual_comb!F:F,multi_cap_new_annual_comb!A:A,A2283,multi_cap_new_annual_comb!B:B,B2283,multi_cap_new_annual_comb!C:C,C2283,multi_cap_new_annual_comb!E:E,"average",multi_cap_new_annual_comb!F:F,"&gt;0")*SUMIFS(mi_calc!D:D,mi_calc!A:A,VLOOKUP(C2283,mapping!$B$2:$C$18,2,0),mi_calc!B:B,F2283,mi_calc!C:C,"average")/1000</f>
        <v>0</v>
      </c>
      <c r="I2283">
        <f>SUMIFS(multi_cap_new_annual_comb!G:G,multi_cap_new_annual_comb!A:A,A2283,multi_cap_new_annual_comb!B:B,B2283,multi_cap_new_annual_comb!C:C,C2283,multi_cap_new_annual_comb!E:E,"average",multi_cap_new_annual_comb!G:G,"&gt;0")*SUMIFS(mi_calc!D:D,mi_calc!A:A,VLOOKUP(C2283,mapping!$B$2:$C$18,2,0),mi_calc!B:B,F2283,mi_calc!C:C,"average")/1000</f>
        <v>0</v>
      </c>
    </row>
    <row r="2284" spans="1:9">
      <c r="A2284">
        <v>2035</v>
      </c>
      <c r="B2284" t="s">
        <v>33</v>
      </c>
      <c r="C2284" t="s">
        <v>15</v>
      </c>
      <c r="D2284" t="str">
        <f>VLOOKUP(C2284,mapping!$B$2:$D$18,3,0)</f>
        <v>-</v>
      </c>
      <c r="E2284" t="s">
        <v>74</v>
      </c>
      <c r="F2284" t="s">
        <v>54</v>
      </c>
      <c r="G2284" t="s">
        <v>77</v>
      </c>
      <c r="H2284">
        <f>SUMIFS(multi_cap_new_annual_comb!F:F,multi_cap_new_annual_comb!A:A,A2284,multi_cap_new_annual_comb!B:B,B2284,multi_cap_new_annual_comb!C:C,C2284,multi_cap_new_annual_comb!E:E,"average",multi_cap_new_annual_comb!F:F,"&gt;0")*SUMIFS(mi_calc!D:D,mi_calc!A:A,VLOOKUP(C2284,mapping!$B$2:$C$18,2,0),mi_calc!B:B,F2284,mi_calc!C:C,"average")/1000</f>
        <v>0</v>
      </c>
      <c r="I2284">
        <f>SUMIFS(multi_cap_new_annual_comb!G:G,multi_cap_new_annual_comb!A:A,A2284,multi_cap_new_annual_comb!B:B,B2284,multi_cap_new_annual_comb!C:C,C2284,multi_cap_new_annual_comb!E:E,"average",multi_cap_new_annual_comb!G:G,"&gt;0")*SUMIFS(mi_calc!D:D,mi_calc!A:A,VLOOKUP(C2284,mapping!$B$2:$C$18,2,0),mi_calc!B:B,F2284,mi_calc!C:C,"average")/1000</f>
        <v>0</v>
      </c>
    </row>
    <row r="2285" spans="1:9">
      <c r="A2285">
        <v>2035</v>
      </c>
      <c r="B2285" t="s">
        <v>33</v>
      </c>
      <c r="C2285" t="s">
        <v>15</v>
      </c>
      <c r="D2285" t="str">
        <f>VLOOKUP(C2285,mapping!$B$2:$D$18,3,0)</f>
        <v>-</v>
      </c>
      <c r="E2285" t="s">
        <v>74</v>
      </c>
      <c r="F2285" t="s">
        <v>46</v>
      </c>
      <c r="G2285" t="s">
        <v>77</v>
      </c>
      <c r="H2285">
        <f>SUMIFS(multi_cap_new_annual_comb!F:F,multi_cap_new_annual_comb!A:A,A2285,multi_cap_new_annual_comb!B:B,B2285,multi_cap_new_annual_comb!C:C,C2285,multi_cap_new_annual_comb!E:E,"average",multi_cap_new_annual_comb!F:F,"&gt;0")*SUMIFS(mi_calc!D:D,mi_calc!A:A,VLOOKUP(C2285,mapping!$B$2:$C$18,2,0),mi_calc!B:B,F2285,mi_calc!C:C,"average")/1000</f>
        <v>0</v>
      </c>
      <c r="I2285">
        <f>SUMIFS(multi_cap_new_annual_comb!G:G,multi_cap_new_annual_comb!A:A,A2285,multi_cap_new_annual_comb!B:B,B2285,multi_cap_new_annual_comb!C:C,C2285,multi_cap_new_annual_comb!E:E,"average",multi_cap_new_annual_comb!G:G,"&gt;0")*SUMIFS(mi_calc!D:D,mi_calc!A:A,VLOOKUP(C2285,mapping!$B$2:$C$18,2,0),mi_calc!B:B,F2285,mi_calc!C:C,"average")/1000</f>
        <v>0</v>
      </c>
    </row>
    <row r="2286" spans="1:9">
      <c r="A2286">
        <v>2035</v>
      </c>
      <c r="B2286" t="s">
        <v>33</v>
      </c>
      <c r="C2286" t="s">
        <v>15</v>
      </c>
      <c r="D2286" t="str">
        <f>VLOOKUP(C2286,mapping!$B$2:$D$18,3,0)</f>
        <v>-</v>
      </c>
      <c r="E2286" t="s">
        <v>74</v>
      </c>
      <c r="F2286" t="s">
        <v>50</v>
      </c>
      <c r="G2286" t="s">
        <v>77</v>
      </c>
      <c r="H2286">
        <f>SUMIFS(multi_cap_new_annual_comb!F:F,multi_cap_new_annual_comb!A:A,A2286,multi_cap_new_annual_comb!B:B,B2286,multi_cap_new_annual_comb!C:C,C2286,multi_cap_new_annual_comb!E:E,"average",multi_cap_new_annual_comb!F:F,"&gt;0")*SUMIFS(mi_calc!D:D,mi_calc!A:A,VLOOKUP(C2286,mapping!$B$2:$C$18,2,0),mi_calc!B:B,F2286,mi_calc!C:C,"average")/1000</f>
        <v>0</v>
      </c>
      <c r="I2286">
        <f>SUMIFS(multi_cap_new_annual_comb!G:G,multi_cap_new_annual_comb!A:A,A2286,multi_cap_new_annual_comb!B:B,B2286,multi_cap_new_annual_comb!C:C,C2286,multi_cap_new_annual_comb!E:E,"average",multi_cap_new_annual_comb!G:G,"&gt;0")*SUMIFS(mi_calc!D:D,mi_calc!A:A,VLOOKUP(C2286,mapping!$B$2:$C$18,2,0),mi_calc!B:B,F2286,mi_calc!C:C,"average")/1000</f>
        <v>0</v>
      </c>
    </row>
    <row r="2287" spans="1:9">
      <c r="A2287">
        <v>2035</v>
      </c>
      <c r="B2287" t="s">
        <v>33</v>
      </c>
      <c r="C2287" t="s">
        <v>15</v>
      </c>
      <c r="D2287" t="str">
        <f>VLOOKUP(C2287,mapping!$B$2:$D$18,3,0)</f>
        <v>-</v>
      </c>
      <c r="E2287" t="s">
        <v>74</v>
      </c>
      <c r="F2287" t="s">
        <v>61</v>
      </c>
      <c r="G2287" t="s">
        <v>77</v>
      </c>
      <c r="H2287">
        <f>SUMIFS(multi_cap_new_annual_comb!F:F,multi_cap_new_annual_comb!A:A,A2287,multi_cap_new_annual_comb!B:B,B2287,multi_cap_new_annual_comb!C:C,C2287,multi_cap_new_annual_comb!E:E,"average",multi_cap_new_annual_comb!F:F,"&gt;0")*SUMIFS(mi_calc!D:D,mi_calc!A:A,VLOOKUP(C2287,mapping!$B$2:$C$18,2,0),mi_calc!B:B,F2287,mi_calc!C:C,"average")/1000</f>
        <v>0</v>
      </c>
      <c r="I2287">
        <f>SUMIFS(multi_cap_new_annual_comb!G:G,multi_cap_new_annual_comb!A:A,A2287,multi_cap_new_annual_comb!B:B,B2287,multi_cap_new_annual_comb!C:C,C2287,multi_cap_new_annual_comb!E:E,"average",multi_cap_new_annual_comb!G:G,"&gt;0")*SUMIFS(mi_calc!D:D,mi_calc!A:A,VLOOKUP(C2287,mapping!$B$2:$C$18,2,0),mi_calc!B:B,F2287,mi_calc!C:C,"average")/1000</f>
        <v>0</v>
      </c>
    </row>
    <row r="2288" spans="1:9">
      <c r="A2288">
        <v>2035</v>
      </c>
      <c r="B2288" t="s">
        <v>33</v>
      </c>
      <c r="C2288" t="s">
        <v>15</v>
      </c>
      <c r="D2288" t="str">
        <f>VLOOKUP(C2288,mapping!$B$2:$D$18,3,0)</f>
        <v>-</v>
      </c>
      <c r="E2288" t="s">
        <v>74</v>
      </c>
      <c r="F2288" t="s">
        <v>67</v>
      </c>
      <c r="G2288" t="s">
        <v>77</v>
      </c>
      <c r="H2288">
        <f>SUMIFS(multi_cap_new_annual_comb!F:F,multi_cap_new_annual_comb!A:A,A2288,multi_cap_new_annual_comb!B:B,B2288,multi_cap_new_annual_comb!C:C,C2288,multi_cap_new_annual_comb!E:E,"average",multi_cap_new_annual_comb!F:F,"&gt;0")*SUMIFS(mi_calc!D:D,mi_calc!A:A,VLOOKUP(C2288,mapping!$B$2:$C$18,2,0),mi_calc!B:B,F2288,mi_calc!C:C,"average")/1000</f>
        <v>0</v>
      </c>
      <c r="I2288">
        <f>SUMIFS(multi_cap_new_annual_comb!G:G,multi_cap_new_annual_comb!A:A,A2288,multi_cap_new_annual_comb!B:B,B2288,multi_cap_new_annual_comb!C:C,C2288,multi_cap_new_annual_comb!E:E,"average",multi_cap_new_annual_comb!G:G,"&gt;0")*SUMIFS(mi_calc!D:D,mi_calc!A:A,VLOOKUP(C2288,mapping!$B$2:$C$18,2,0),mi_calc!B:B,F2288,mi_calc!C:C,"average")/1000</f>
        <v>0</v>
      </c>
    </row>
    <row r="2289" spans="1:9">
      <c r="A2289">
        <v>2035</v>
      </c>
      <c r="B2289" t="s">
        <v>33</v>
      </c>
      <c r="C2289" t="s">
        <v>15</v>
      </c>
      <c r="D2289" t="str">
        <f>VLOOKUP(C2289,mapping!$B$2:$D$18,3,0)</f>
        <v>-</v>
      </c>
      <c r="E2289" t="s">
        <v>74</v>
      </c>
      <c r="F2289" t="s">
        <v>52</v>
      </c>
      <c r="G2289" t="s">
        <v>77</v>
      </c>
      <c r="H2289">
        <f>SUMIFS(multi_cap_new_annual_comb!F:F,multi_cap_new_annual_comb!A:A,A2289,multi_cap_new_annual_comb!B:B,B2289,multi_cap_new_annual_comb!C:C,C2289,multi_cap_new_annual_comb!E:E,"average",multi_cap_new_annual_comb!F:F,"&gt;0")*SUMIFS(mi_calc!D:D,mi_calc!A:A,VLOOKUP(C2289,mapping!$B$2:$C$18,2,0),mi_calc!B:B,F2289,mi_calc!C:C,"average")/1000</f>
        <v>0</v>
      </c>
      <c r="I2289">
        <f>SUMIFS(multi_cap_new_annual_comb!G:G,multi_cap_new_annual_comb!A:A,A2289,multi_cap_new_annual_comb!B:B,B2289,multi_cap_new_annual_comb!C:C,C2289,multi_cap_new_annual_comb!E:E,"average",multi_cap_new_annual_comb!G:G,"&gt;0")*SUMIFS(mi_calc!D:D,mi_calc!A:A,VLOOKUP(C2289,mapping!$B$2:$C$18,2,0),mi_calc!B:B,F2289,mi_calc!C:C,"average")/1000</f>
        <v>0</v>
      </c>
    </row>
    <row r="2290" spans="1:9">
      <c r="A2290">
        <v>2035</v>
      </c>
      <c r="B2290" t="s">
        <v>33</v>
      </c>
      <c r="C2290" t="s">
        <v>15</v>
      </c>
      <c r="D2290" t="str">
        <f>VLOOKUP(C2290,mapping!$B$2:$D$18,3,0)</f>
        <v>-</v>
      </c>
      <c r="E2290" t="s">
        <v>74</v>
      </c>
      <c r="F2290" t="s">
        <v>56</v>
      </c>
      <c r="G2290" t="s">
        <v>77</v>
      </c>
      <c r="H2290">
        <f>SUMIFS(multi_cap_new_annual_comb!F:F,multi_cap_new_annual_comb!A:A,A2290,multi_cap_new_annual_comb!B:B,B2290,multi_cap_new_annual_comb!C:C,C2290,multi_cap_new_annual_comb!E:E,"average",multi_cap_new_annual_comb!F:F,"&gt;0")*SUMIFS(mi_calc!D:D,mi_calc!A:A,VLOOKUP(C2290,mapping!$B$2:$C$18,2,0),mi_calc!B:B,F2290,mi_calc!C:C,"average")/1000</f>
        <v>0</v>
      </c>
      <c r="I2290">
        <f>SUMIFS(multi_cap_new_annual_comb!G:G,multi_cap_new_annual_comb!A:A,A2290,multi_cap_new_annual_comb!B:B,B2290,multi_cap_new_annual_comb!C:C,C2290,multi_cap_new_annual_comb!E:E,"average",multi_cap_new_annual_comb!G:G,"&gt;0")*SUMIFS(mi_calc!D:D,mi_calc!A:A,VLOOKUP(C2290,mapping!$B$2:$C$18,2,0),mi_calc!B:B,F2290,mi_calc!C:C,"average")/1000</f>
        <v>0</v>
      </c>
    </row>
    <row r="2291" spans="1:9">
      <c r="A2291">
        <v>2035</v>
      </c>
      <c r="B2291" t="s">
        <v>33</v>
      </c>
      <c r="C2291" t="s">
        <v>15</v>
      </c>
      <c r="D2291" t="str">
        <f>VLOOKUP(C2291,mapping!$B$2:$D$18,3,0)</f>
        <v>-</v>
      </c>
      <c r="E2291" t="s">
        <v>74</v>
      </c>
      <c r="F2291" t="s">
        <v>59</v>
      </c>
      <c r="G2291" t="s">
        <v>77</v>
      </c>
      <c r="H2291">
        <f>SUMIFS(multi_cap_new_annual_comb!F:F,multi_cap_new_annual_comb!A:A,A2291,multi_cap_new_annual_comb!B:B,B2291,multi_cap_new_annual_comb!C:C,C2291,multi_cap_new_annual_comb!E:E,"average",multi_cap_new_annual_comb!F:F,"&gt;0")*SUMIFS(mi_calc!D:D,mi_calc!A:A,VLOOKUP(C2291,mapping!$B$2:$C$18,2,0),mi_calc!B:B,F2291,mi_calc!C:C,"average")/1000</f>
        <v>0</v>
      </c>
      <c r="I2291">
        <f>SUMIFS(multi_cap_new_annual_comb!G:G,multi_cap_new_annual_comb!A:A,A2291,multi_cap_new_annual_comb!B:B,B2291,multi_cap_new_annual_comb!C:C,C2291,multi_cap_new_annual_comb!E:E,"average",multi_cap_new_annual_comb!G:G,"&gt;0")*SUMIFS(mi_calc!D:D,mi_calc!A:A,VLOOKUP(C2291,mapping!$B$2:$C$18,2,0),mi_calc!B:B,F2291,mi_calc!C:C,"average")/1000</f>
        <v>0</v>
      </c>
    </row>
    <row r="2292" spans="1:9">
      <c r="A2292">
        <v>2035</v>
      </c>
      <c r="B2292" t="s">
        <v>33</v>
      </c>
      <c r="C2292" t="s">
        <v>15</v>
      </c>
      <c r="D2292" t="str">
        <f>VLOOKUP(C2292,mapping!$B$2:$D$18,3,0)</f>
        <v>-</v>
      </c>
      <c r="E2292" t="s">
        <v>74</v>
      </c>
      <c r="F2292" t="s">
        <v>55</v>
      </c>
      <c r="G2292" t="s">
        <v>77</v>
      </c>
      <c r="H2292">
        <f>SUMIFS(multi_cap_new_annual_comb!F:F,multi_cap_new_annual_comb!A:A,A2292,multi_cap_new_annual_comb!B:B,B2292,multi_cap_new_annual_comb!C:C,C2292,multi_cap_new_annual_comb!E:E,"average",multi_cap_new_annual_comb!F:F,"&gt;0")*SUMIFS(mi_calc!D:D,mi_calc!A:A,VLOOKUP(C2292,mapping!$B$2:$C$18,2,0),mi_calc!B:B,F2292,mi_calc!C:C,"average")/1000</f>
        <v>0</v>
      </c>
      <c r="I2292">
        <f>SUMIFS(multi_cap_new_annual_comb!G:G,multi_cap_new_annual_comb!A:A,A2292,multi_cap_new_annual_comb!B:B,B2292,multi_cap_new_annual_comb!C:C,C2292,multi_cap_new_annual_comb!E:E,"average",multi_cap_new_annual_comb!G:G,"&gt;0")*SUMIFS(mi_calc!D:D,mi_calc!A:A,VLOOKUP(C2292,mapping!$B$2:$C$18,2,0),mi_calc!B:B,F2292,mi_calc!C:C,"average")/1000</f>
        <v>0</v>
      </c>
    </row>
    <row r="2293" spans="1:9">
      <c r="A2293">
        <v>2035</v>
      </c>
      <c r="B2293" t="s">
        <v>33</v>
      </c>
      <c r="C2293" t="s">
        <v>15</v>
      </c>
      <c r="D2293" t="str">
        <f>VLOOKUP(C2293,mapping!$B$2:$D$18,3,0)</f>
        <v>-</v>
      </c>
      <c r="E2293" t="s">
        <v>74</v>
      </c>
      <c r="F2293" t="s">
        <v>47</v>
      </c>
      <c r="G2293" t="s">
        <v>77</v>
      </c>
      <c r="H2293">
        <f>SUMIFS(multi_cap_new_annual_comb!F:F,multi_cap_new_annual_comb!A:A,A2293,multi_cap_new_annual_comb!B:B,B2293,multi_cap_new_annual_comb!C:C,C2293,multi_cap_new_annual_comb!E:E,"average",multi_cap_new_annual_comb!F:F,"&gt;0")*SUMIFS(mi_calc!D:D,mi_calc!A:A,VLOOKUP(C2293,mapping!$B$2:$C$18,2,0),mi_calc!B:B,F2293,mi_calc!C:C,"average")/1000</f>
        <v>0</v>
      </c>
      <c r="I2293">
        <f>SUMIFS(multi_cap_new_annual_comb!G:G,multi_cap_new_annual_comb!A:A,A2293,multi_cap_new_annual_comb!B:B,B2293,multi_cap_new_annual_comb!C:C,C2293,multi_cap_new_annual_comb!E:E,"average",multi_cap_new_annual_comb!G:G,"&gt;0")*SUMIFS(mi_calc!D:D,mi_calc!A:A,VLOOKUP(C2293,mapping!$B$2:$C$18,2,0),mi_calc!B:B,F2293,mi_calc!C:C,"average")/1000</f>
        <v>0</v>
      </c>
    </row>
    <row r="2294" spans="1:9">
      <c r="A2294">
        <v>2035</v>
      </c>
      <c r="B2294" t="s">
        <v>33</v>
      </c>
      <c r="C2294" t="s">
        <v>15</v>
      </c>
      <c r="D2294" t="str">
        <f>VLOOKUP(C2294,mapping!$B$2:$D$18,3,0)</f>
        <v>-</v>
      </c>
      <c r="E2294" t="s">
        <v>74</v>
      </c>
      <c r="F2294" t="s">
        <v>60</v>
      </c>
      <c r="G2294" t="s">
        <v>77</v>
      </c>
      <c r="H2294">
        <f>SUMIFS(multi_cap_new_annual_comb!F:F,multi_cap_new_annual_comb!A:A,A2294,multi_cap_new_annual_comb!B:B,B2294,multi_cap_new_annual_comb!C:C,C2294,multi_cap_new_annual_comb!E:E,"average",multi_cap_new_annual_comb!F:F,"&gt;0")*SUMIFS(mi_calc!D:D,mi_calc!A:A,VLOOKUP(C2294,mapping!$B$2:$C$18,2,0),mi_calc!B:B,F2294,mi_calc!C:C,"average")/1000</f>
        <v>0</v>
      </c>
      <c r="I2294">
        <f>SUMIFS(multi_cap_new_annual_comb!G:G,multi_cap_new_annual_comb!A:A,A2294,multi_cap_new_annual_comb!B:B,B2294,multi_cap_new_annual_comb!C:C,C2294,multi_cap_new_annual_comb!E:E,"average",multi_cap_new_annual_comb!G:G,"&gt;0")*SUMIFS(mi_calc!D:D,mi_calc!A:A,VLOOKUP(C2294,mapping!$B$2:$C$18,2,0),mi_calc!B:B,F2294,mi_calc!C:C,"average")/1000</f>
        <v>0</v>
      </c>
    </row>
    <row r="2295" spans="1:9">
      <c r="A2295">
        <v>2035</v>
      </c>
      <c r="B2295" t="s">
        <v>33</v>
      </c>
      <c r="C2295" t="s">
        <v>15</v>
      </c>
      <c r="D2295" t="str">
        <f>VLOOKUP(C2295,mapping!$B$2:$D$18,3,0)</f>
        <v>-</v>
      </c>
      <c r="E2295" t="s">
        <v>74</v>
      </c>
      <c r="F2295" t="s">
        <v>48</v>
      </c>
      <c r="G2295" t="s">
        <v>77</v>
      </c>
      <c r="H2295">
        <f>SUMIFS(multi_cap_new_annual_comb!F:F,multi_cap_new_annual_comb!A:A,A2295,multi_cap_new_annual_comb!B:B,B2295,multi_cap_new_annual_comb!C:C,C2295,multi_cap_new_annual_comb!E:E,"average",multi_cap_new_annual_comb!F:F,"&gt;0")*SUMIFS(mi_calc!D:D,mi_calc!A:A,VLOOKUP(C2295,mapping!$B$2:$C$18,2,0),mi_calc!B:B,F2295,mi_calc!C:C,"average")/1000</f>
        <v>0</v>
      </c>
      <c r="I2295">
        <f>SUMIFS(multi_cap_new_annual_comb!G:G,multi_cap_new_annual_comb!A:A,A2295,multi_cap_new_annual_comb!B:B,B2295,multi_cap_new_annual_comb!C:C,C2295,multi_cap_new_annual_comb!E:E,"average",multi_cap_new_annual_comb!G:G,"&gt;0")*SUMIFS(mi_calc!D:D,mi_calc!A:A,VLOOKUP(C2295,mapping!$B$2:$C$18,2,0),mi_calc!B:B,F2295,mi_calc!C:C,"average")/1000</f>
        <v>0</v>
      </c>
    </row>
    <row r="2296" spans="1:9">
      <c r="A2296">
        <v>2035</v>
      </c>
      <c r="B2296" t="s">
        <v>33</v>
      </c>
      <c r="C2296" t="s">
        <v>15</v>
      </c>
      <c r="D2296" t="str">
        <f>VLOOKUP(C2296,mapping!$B$2:$D$18,3,0)</f>
        <v>-</v>
      </c>
      <c r="E2296" t="s">
        <v>74</v>
      </c>
      <c r="F2296" t="s">
        <v>62</v>
      </c>
      <c r="G2296" t="s">
        <v>77</v>
      </c>
      <c r="H2296">
        <f>SUMIFS(multi_cap_new_annual_comb!F:F,multi_cap_new_annual_comb!A:A,A2296,multi_cap_new_annual_comb!B:B,B2296,multi_cap_new_annual_comb!C:C,C2296,multi_cap_new_annual_comb!E:E,"average",multi_cap_new_annual_comb!F:F,"&gt;0")*SUMIFS(mi_calc!D:D,mi_calc!A:A,VLOOKUP(C2296,mapping!$B$2:$C$18,2,0),mi_calc!B:B,F2296,mi_calc!C:C,"average")/1000</f>
        <v>0</v>
      </c>
      <c r="I2296">
        <f>SUMIFS(multi_cap_new_annual_comb!G:G,multi_cap_new_annual_comb!A:A,A2296,multi_cap_new_annual_comb!B:B,B2296,multi_cap_new_annual_comb!C:C,C2296,multi_cap_new_annual_comb!E:E,"average",multi_cap_new_annual_comb!G:G,"&gt;0")*SUMIFS(mi_calc!D:D,mi_calc!A:A,VLOOKUP(C2296,mapping!$B$2:$C$18,2,0),mi_calc!B:B,F2296,mi_calc!C:C,"average")/1000</f>
        <v>0</v>
      </c>
    </row>
    <row r="2297" spans="1:9">
      <c r="A2297">
        <v>2035</v>
      </c>
      <c r="B2297" t="s">
        <v>33</v>
      </c>
      <c r="C2297" t="s">
        <v>15</v>
      </c>
      <c r="D2297" t="str">
        <f>VLOOKUP(C2297,mapping!$B$2:$D$18,3,0)</f>
        <v>-</v>
      </c>
      <c r="E2297" t="s">
        <v>74</v>
      </c>
      <c r="F2297" t="s">
        <v>63</v>
      </c>
      <c r="G2297" t="s">
        <v>77</v>
      </c>
      <c r="H2297">
        <f>SUMIFS(multi_cap_new_annual_comb!F:F,multi_cap_new_annual_comb!A:A,A2297,multi_cap_new_annual_comb!B:B,B2297,multi_cap_new_annual_comb!C:C,C2297,multi_cap_new_annual_comb!E:E,"average",multi_cap_new_annual_comb!F:F,"&gt;0")*SUMIFS(mi_calc!D:D,mi_calc!A:A,VLOOKUP(C2297,mapping!$B$2:$C$18,2,0),mi_calc!B:B,F2297,mi_calc!C:C,"average")/1000</f>
        <v>0</v>
      </c>
      <c r="I2297">
        <f>SUMIFS(multi_cap_new_annual_comb!G:G,multi_cap_new_annual_comb!A:A,A2297,multi_cap_new_annual_comb!B:B,B2297,multi_cap_new_annual_comb!C:C,C2297,multi_cap_new_annual_comb!E:E,"average",multi_cap_new_annual_comb!G:G,"&gt;0")*SUMIFS(mi_calc!D:D,mi_calc!A:A,VLOOKUP(C2297,mapping!$B$2:$C$18,2,0),mi_calc!B:B,F2297,mi_calc!C:C,"average")/1000</f>
        <v>0</v>
      </c>
    </row>
    <row r="2298" spans="1:9">
      <c r="A2298">
        <v>2035</v>
      </c>
      <c r="B2298" t="s">
        <v>33</v>
      </c>
      <c r="C2298" t="s">
        <v>15</v>
      </c>
      <c r="D2298" t="str">
        <f>VLOOKUP(C2298,mapping!$B$2:$D$18,3,0)</f>
        <v>-</v>
      </c>
      <c r="E2298" t="s">
        <v>74</v>
      </c>
      <c r="F2298" t="s">
        <v>45</v>
      </c>
      <c r="G2298" t="s">
        <v>77</v>
      </c>
      <c r="H2298">
        <f>SUMIFS(multi_cap_new_annual_comb!F:F,multi_cap_new_annual_comb!A:A,A2298,multi_cap_new_annual_comb!B:B,B2298,multi_cap_new_annual_comb!C:C,C2298,multi_cap_new_annual_comb!E:E,"average",multi_cap_new_annual_comb!F:F,"&gt;0")*SUMIFS(mi_calc!D:D,mi_calc!A:A,VLOOKUP(C2298,mapping!$B$2:$C$18,2,0),mi_calc!B:B,F2298,mi_calc!C:C,"average")/1000</f>
        <v>0</v>
      </c>
      <c r="I2298">
        <f>SUMIFS(multi_cap_new_annual_comb!G:G,multi_cap_new_annual_comb!A:A,A2298,multi_cap_new_annual_comb!B:B,B2298,multi_cap_new_annual_comb!C:C,C2298,multi_cap_new_annual_comb!E:E,"average",multi_cap_new_annual_comb!G:G,"&gt;0")*SUMIFS(mi_calc!D:D,mi_calc!A:A,VLOOKUP(C2298,mapping!$B$2:$C$18,2,0),mi_calc!B:B,F2298,mi_calc!C:C,"average")/1000</f>
        <v>0</v>
      </c>
    </row>
    <row r="2299" spans="1:9">
      <c r="A2299">
        <v>2035</v>
      </c>
      <c r="B2299" t="s">
        <v>33</v>
      </c>
      <c r="C2299" t="s">
        <v>15</v>
      </c>
      <c r="D2299" t="str">
        <f>VLOOKUP(C2299,mapping!$B$2:$D$18,3,0)</f>
        <v>-</v>
      </c>
      <c r="E2299" t="s">
        <v>74</v>
      </c>
      <c r="F2299" t="s">
        <v>58</v>
      </c>
      <c r="G2299" t="s">
        <v>77</v>
      </c>
      <c r="H2299">
        <f>SUMIFS(multi_cap_new_annual_comb!F:F,multi_cap_new_annual_comb!A:A,A2299,multi_cap_new_annual_comb!B:B,B2299,multi_cap_new_annual_comb!C:C,C2299,multi_cap_new_annual_comb!E:E,"average",multi_cap_new_annual_comb!F:F,"&gt;0")*SUMIFS(mi_calc!D:D,mi_calc!A:A,VLOOKUP(C2299,mapping!$B$2:$C$18,2,0),mi_calc!B:B,F2299,mi_calc!C:C,"average")/1000</f>
        <v>0</v>
      </c>
      <c r="I2299">
        <f>SUMIFS(multi_cap_new_annual_comb!G:G,multi_cap_new_annual_comb!A:A,A2299,multi_cap_new_annual_comb!B:B,B2299,multi_cap_new_annual_comb!C:C,C2299,multi_cap_new_annual_comb!E:E,"average",multi_cap_new_annual_comb!G:G,"&gt;0")*SUMIFS(mi_calc!D:D,mi_calc!A:A,VLOOKUP(C2299,mapping!$B$2:$C$18,2,0),mi_calc!B:B,F2299,mi_calc!C:C,"average")/1000</f>
        <v>0</v>
      </c>
    </row>
    <row r="2300" spans="1:9">
      <c r="A2300">
        <v>2035</v>
      </c>
      <c r="B2300" t="s">
        <v>33</v>
      </c>
      <c r="C2300" t="s">
        <v>15</v>
      </c>
      <c r="D2300" t="str">
        <f>VLOOKUP(C2300,mapping!$B$2:$D$18,3,0)</f>
        <v>-</v>
      </c>
      <c r="E2300" t="s">
        <v>74</v>
      </c>
      <c r="F2300" t="s">
        <v>53</v>
      </c>
      <c r="G2300" t="s">
        <v>77</v>
      </c>
      <c r="H2300">
        <f>SUMIFS(multi_cap_new_annual_comb!F:F,multi_cap_new_annual_comb!A:A,A2300,multi_cap_new_annual_comb!B:B,B2300,multi_cap_new_annual_comb!C:C,C2300,multi_cap_new_annual_comb!E:E,"average",multi_cap_new_annual_comb!F:F,"&gt;0")*SUMIFS(mi_calc!D:D,mi_calc!A:A,VLOOKUP(C2300,mapping!$B$2:$C$18,2,0),mi_calc!B:B,F2300,mi_calc!C:C,"average")/1000</f>
        <v>0</v>
      </c>
      <c r="I2300">
        <f>SUMIFS(multi_cap_new_annual_comb!G:G,multi_cap_new_annual_comb!A:A,A2300,multi_cap_new_annual_comb!B:B,B2300,multi_cap_new_annual_comb!C:C,C2300,multi_cap_new_annual_comb!E:E,"average",multi_cap_new_annual_comb!G:G,"&gt;0")*SUMIFS(mi_calc!D:D,mi_calc!A:A,VLOOKUP(C2300,mapping!$B$2:$C$18,2,0),mi_calc!B:B,F2300,mi_calc!C:C,"average")/1000</f>
        <v>0</v>
      </c>
    </row>
    <row r="2301" spans="1:9">
      <c r="A2301">
        <v>2035</v>
      </c>
      <c r="B2301" t="s">
        <v>33</v>
      </c>
      <c r="C2301" t="s">
        <v>15</v>
      </c>
      <c r="D2301" t="str">
        <f>VLOOKUP(C2301,mapping!$B$2:$D$18,3,0)</f>
        <v>-</v>
      </c>
      <c r="E2301" t="s">
        <v>74</v>
      </c>
      <c r="F2301" t="s">
        <v>64</v>
      </c>
      <c r="G2301" t="s">
        <v>77</v>
      </c>
      <c r="H2301">
        <f>SUMIFS(multi_cap_new_annual_comb!F:F,multi_cap_new_annual_comb!A:A,A2301,multi_cap_new_annual_comb!B:B,B2301,multi_cap_new_annual_comb!C:C,C2301,multi_cap_new_annual_comb!E:E,"average",multi_cap_new_annual_comb!F:F,"&gt;0")*SUMIFS(mi_calc!D:D,mi_calc!A:A,VLOOKUP(C2301,mapping!$B$2:$C$18,2,0),mi_calc!B:B,F2301,mi_calc!C:C,"average")/1000</f>
        <v>0</v>
      </c>
      <c r="I2301">
        <f>SUMIFS(multi_cap_new_annual_comb!G:G,multi_cap_new_annual_comb!A:A,A2301,multi_cap_new_annual_comb!B:B,B2301,multi_cap_new_annual_comb!C:C,C2301,multi_cap_new_annual_comb!E:E,"average",multi_cap_new_annual_comb!G:G,"&gt;0")*SUMIFS(mi_calc!D:D,mi_calc!A:A,VLOOKUP(C2301,mapping!$B$2:$C$18,2,0),mi_calc!B:B,F2301,mi_calc!C:C,"average")/1000</f>
        <v>0</v>
      </c>
    </row>
    <row r="2302" spans="1:9">
      <c r="A2302">
        <v>2035</v>
      </c>
      <c r="B2302" t="s">
        <v>33</v>
      </c>
      <c r="C2302" t="s">
        <v>15</v>
      </c>
      <c r="D2302" t="str">
        <f>VLOOKUP(C2302,mapping!$B$2:$D$18,3,0)</f>
        <v>-</v>
      </c>
      <c r="E2302" t="s">
        <v>74</v>
      </c>
      <c r="F2302" t="s">
        <v>49</v>
      </c>
      <c r="G2302" t="s">
        <v>77</v>
      </c>
      <c r="H2302">
        <f>SUMIFS(multi_cap_new_annual_comb!F:F,multi_cap_new_annual_comb!A:A,A2302,multi_cap_new_annual_comb!B:B,B2302,multi_cap_new_annual_comb!C:C,C2302,multi_cap_new_annual_comb!E:E,"average",multi_cap_new_annual_comb!F:F,"&gt;0")*SUMIFS(mi_calc!D:D,mi_calc!A:A,VLOOKUP(C2302,mapping!$B$2:$C$18,2,0),mi_calc!B:B,F2302,mi_calc!C:C,"average")/1000</f>
        <v>0</v>
      </c>
      <c r="I2302">
        <f>SUMIFS(multi_cap_new_annual_comb!G:G,multi_cap_new_annual_comb!A:A,A2302,multi_cap_new_annual_comb!B:B,B2302,multi_cap_new_annual_comb!C:C,C2302,multi_cap_new_annual_comb!E:E,"average",multi_cap_new_annual_comb!G:G,"&gt;0")*SUMIFS(mi_calc!D:D,mi_calc!A:A,VLOOKUP(C2302,mapping!$B$2:$C$18,2,0),mi_calc!B:B,F2302,mi_calc!C:C,"average")/1000</f>
        <v>0</v>
      </c>
    </row>
    <row r="2303" spans="1:9">
      <c r="A2303">
        <v>2035</v>
      </c>
      <c r="B2303" t="s">
        <v>33</v>
      </c>
      <c r="C2303" t="s">
        <v>15</v>
      </c>
      <c r="D2303" t="str">
        <f>VLOOKUP(C2303,mapping!$B$2:$D$18,3,0)</f>
        <v>-</v>
      </c>
      <c r="E2303" t="s">
        <v>74</v>
      </c>
      <c r="F2303" t="s">
        <v>65</v>
      </c>
      <c r="G2303" t="s">
        <v>77</v>
      </c>
      <c r="H2303">
        <f>SUMIFS(multi_cap_new_annual_comb!F:F,multi_cap_new_annual_comb!A:A,A2303,multi_cap_new_annual_comb!B:B,B2303,multi_cap_new_annual_comb!C:C,C2303,multi_cap_new_annual_comb!E:E,"average",multi_cap_new_annual_comb!F:F,"&gt;0")*SUMIFS(mi_calc!D:D,mi_calc!A:A,VLOOKUP(C2303,mapping!$B$2:$C$18,2,0),mi_calc!B:B,F2303,mi_calc!C:C,"average")/1000</f>
        <v>0</v>
      </c>
      <c r="I2303">
        <f>SUMIFS(multi_cap_new_annual_comb!G:G,multi_cap_new_annual_comb!A:A,A2303,multi_cap_new_annual_comb!B:B,B2303,multi_cap_new_annual_comb!C:C,C2303,multi_cap_new_annual_comb!E:E,"average",multi_cap_new_annual_comb!G:G,"&gt;0")*SUMIFS(mi_calc!D:D,mi_calc!A:A,VLOOKUP(C2303,mapping!$B$2:$C$18,2,0),mi_calc!B:B,F2303,mi_calc!C:C,"average")/1000</f>
        <v>0</v>
      </c>
    </row>
    <row r="2304" spans="1:9">
      <c r="A2304">
        <v>2035</v>
      </c>
      <c r="B2304" t="s">
        <v>33</v>
      </c>
      <c r="C2304" t="s">
        <v>15</v>
      </c>
      <c r="D2304" t="str">
        <f>VLOOKUP(C2304,mapping!$B$2:$D$18,3,0)</f>
        <v>-</v>
      </c>
      <c r="E2304" t="s">
        <v>74</v>
      </c>
      <c r="F2304" t="s">
        <v>68</v>
      </c>
      <c r="G2304" t="s">
        <v>77</v>
      </c>
      <c r="H2304">
        <f>SUMIFS(multi_cap_new_annual_comb!F:F,multi_cap_new_annual_comb!A:A,A2304,multi_cap_new_annual_comb!B:B,B2304,multi_cap_new_annual_comb!C:C,C2304,multi_cap_new_annual_comb!E:E,"average",multi_cap_new_annual_comb!F:F,"&gt;0")*SUMIFS(mi_calc!D:D,mi_calc!A:A,VLOOKUP(C2304,mapping!$B$2:$C$18,2,0),mi_calc!B:B,F2304,mi_calc!C:C,"average")/1000</f>
        <v>0</v>
      </c>
      <c r="I2304">
        <f>SUMIFS(multi_cap_new_annual_comb!G:G,multi_cap_new_annual_comb!A:A,A2304,multi_cap_new_annual_comb!B:B,B2304,multi_cap_new_annual_comb!C:C,C2304,multi_cap_new_annual_comb!E:E,"average",multi_cap_new_annual_comb!G:G,"&gt;0")*SUMIFS(mi_calc!D:D,mi_calc!A:A,VLOOKUP(C2304,mapping!$B$2:$C$18,2,0),mi_calc!B:B,F2304,mi_calc!C:C,"average")/1000</f>
        <v>0</v>
      </c>
    </row>
    <row r="2305" spans="1:9">
      <c r="A2305">
        <v>2035</v>
      </c>
      <c r="B2305" t="s">
        <v>33</v>
      </c>
      <c r="C2305" t="s">
        <v>15</v>
      </c>
      <c r="D2305" t="str">
        <f>VLOOKUP(C2305,mapping!$B$2:$D$18,3,0)</f>
        <v>-</v>
      </c>
      <c r="E2305" t="s">
        <v>74</v>
      </c>
      <c r="F2305" t="s">
        <v>57</v>
      </c>
      <c r="G2305" t="s">
        <v>77</v>
      </c>
      <c r="H2305">
        <f>SUMIFS(multi_cap_new_annual_comb!F:F,multi_cap_new_annual_comb!A:A,A2305,multi_cap_new_annual_comb!B:B,B2305,multi_cap_new_annual_comb!C:C,C2305,multi_cap_new_annual_comb!E:E,"average",multi_cap_new_annual_comb!F:F,"&gt;0")*SUMIFS(mi_calc!D:D,mi_calc!A:A,VLOOKUP(C2305,mapping!$B$2:$C$18,2,0),mi_calc!B:B,F2305,mi_calc!C:C,"average")/1000</f>
        <v>0</v>
      </c>
      <c r="I2305">
        <f>SUMIFS(multi_cap_new_annual_comb!G:G,multi_cap_new_annual_comb!A:A,A2305,multi_cap_new_annual_comb!B:B,B2305,multi_cap_new_annual_comb!C:C,C2305,multi_cap_new_annual_comb!E:E,"average",multi_cap_new_annual_comb!G:G,"&gt;0")*SUMIFS(mi_calc!D:D,mi_calc!A:A,VLOOKUP(C2305,mapping!$B$2:$C$18,2,0),mi_calc!B:B,F2305,mi_calc!C:C,"average")/1000</f>
        <v>0</v>
      </c>
    </row>
    <row r="2306" spans="1:9">
      <c r="A2306">
        <v>2025</v>
      </c>
      <c r="B2306" t="s">
        <v>21</v>
      </c>
      <c r="C2306" t="s">
        <v>11</v>
      </c>
      <c r="D2306" t="str">
        <f>VLOOKUP(C2306,mapping!$B$2:$D$18,3,0)</f>
        <v>onshore wind</v>
      </c>
      <c r="E2306" t="s">
        <v>74</v>
      </c>
      <c r="F2306" t="s">
        <v>51</v>
      </c>
      <c r="G2306" t="s">
        <v>77</v>
      </c>
      <c r="H2306">
        <f>SUMIFS(multi_cap_new_annual_comb!F:F,multi_cap_new_annual_comb!A:A,A2306,multi_cap_new_annual_comb!B:B,B2306,multi_cap_new_annual_comb!C:C,C2306,multi_cap_new_annual_comb!E:E,"average",multi_cap_new_annual_comb!F:F,"&gt;0")*SUMIFS(mi_calc!D:D,mi_calc!A:A,VLOOKUP(C2306,mapping!$B$2:$C$18,2,0),mi_calc!B:B,F2306,mi_calc!C:C,"average")/1000</f>
        <v>5.2688884164050167</v>
      </c>
      <c r="I2306">
        <f>SUMIFS(multi_cap_new_annual_comb!G:G,multi_cap_new_annual_comb!A:A,A2306,multi_cap_new_annual_comb!B:B,B2306,multi_cap_new_annual_comb!C:C,C2306,multi_cap_new_annual_comb!E:E,"average",multi_cap_new_annual_comb!G:G,"&gt;0")*SUMIFS(mi_calc!D:D,mi_calc!A:A,VLOOKUP(C2306,mapping!$B$2:$C$18,2,0),mi_calc!B:B,F2306,mi_calc!C:C,"average")/1000</f>
        <v>24.876145329807013</v>
      </c>
    </row>
    <row r="2307" spans="1:9">
      <c r="A2307">
        <v>2025</v>
      </c>
      <c r="B2307" t="s">
        <v>21</v>
      </c>
      <c r="C2307" t="s">
        <v>11</v>
      </c>
      <c r="D2307" t="str">
        <f>VLOOKUP(C2307,mapping!$B$2:$D$18,3,0)</f>
        <v>onshore wind</v>
      </c>
      <c r="E2307" t="s">
        <v>74</v>
      </c>
      <c r="F2307" t="s">
        <v>66</v>
      </c>
      <c r="G2307" t="s">
        <v>77</v>
      </c>
      <c r="H2307">
        <f>SUMIFS(multi_cap_new_annual_comb!F:F,multi_cap_new_annual_comb!A:A,A2307,multi_cap_new_annual_comb!B:B,B2307,multi_cap_new_annual_comb!C:C,C2307,multi_cap_new_annual_comb!E:E,"average",multi_cap_new_annual_comb!F:F,"&gt;0")*SUMIFS(mi_calc!D:D,mi_calc!A:A,VLOOKUP(C2307,mapping!$B$2:$C$18,2,0),mi_calc!B:B,F2307,mi_calc!C:C,"average")/1000</f>
        <v>7.0073894740423446E-3</v>
      </c>
      <c r="I2307">
        <f>SUMIFS(multi_cap_new_annual_comb!G:G,multi_cap_new_annual_comb!A:A,A2307,multi_cap_new_annual_comb!B:B,B2307,multi_cap_new_annual_comb!C:C,C2307,multi_cap_new_annual_comb!E:E,"average",multi_cap_new_annual_comb!G:G,"&gt;0")*SUMIFS(mi_calc!D:D,mi_calc!A:A,VLOOKUP(C2307,mapping!$B$2:$C$18,2,0),mi_calc!B:B,F2307,mi_calc!C:C,"average")/1000</f>
        <v>3.3084177375267768E-2</v>
      </c>
    </row>
    <row r="2308" spans="1:9">
      <c r="A2308">
        <v>2025</v>
      </c>
      <c r="B2308" t="s">
        <v>21</v>
      </c>
      <c r="C2308" t="s">
        <v>11</v>
      </c>
      <c r="D2308" t="str">
        <f>VLOOKUP(C2308,mapping!$B$2:$D$18,3,0)</f>
        <v>onshore wind</v>
      </c>
      <c r="E2308" t="s">
        <v>74</v>
      </c>
      <c r="F2308" t="s">
        <v>54</v>
      </c>
      <c r="G2308" t="s">
        <v>77</v>
      </c>
      <c r="H2308">
        <f>SUMIFS(multi_cap_new_annual_comb!F:F,multi_cap_new_annual_comb!A:A,A2308,multi_cap_new_annual_comb!B:B,B2308,multi_cap_new_annual_comb!C:C,C2308,multi_cap_new_annual_comb!E:E,"average",multi_cap_new_annual_comb!F:F,"&gt;0")*SUMIFS(mi_calc!D:D,mi_calc!A:A,VLOOKUP(C2308,mapping!$B$2:$C$18,2,0),mi_calc!B:B,F2308,mi_calc!C:C,"average")/1000</f>
        <v>142.14620936647535</v>
      </c>
      <c r="I2308">
        <f>SUMIFS(multi_cap_new_annual_comb!G:G,multi_cap_new_annual_comb!A:A,A2308,multi_cap_new_annual_comb!B:B,B2308,multi_cap_new_annual_comb!C:C,C2308,multi_cap_new_annual_comb!E:E,"average",multi_cap_new_annual_comb!G:G,"&gt;0")*SUMIFS(mi_calc!D:D,mi_calc!A:A,VLOOKUP(C2308,mapping!$B$2:$C$18,2,0),mi_calc!B:B,F2308,mi_calc!C:C,"average")/1000</f>
        <v>671.11874134056472</v>
      </c>
    </row>
    <row r="2309" spans="1:9">
      <c r="A2309">
        <v>2025</v>
      </c>
      <c r="B2309" t="s">
        <v>21</v>
      </c>
      <c r="C2309" t="s">
        <v>11</v>
      </c>
      <c r="D2309" t="str">
        <f>VLOOKUP(C2309,mapping!$B$2:$D$18,3,0)</f>
        <v>onshore wind</v>
      </c>
      <c r="E2309" t="s">
        <v>74</v>
      </c>
      <c r="F2309" t="s">
        <v>46</v>
      </c>
      <c r="G2309" t="s">
        <v>77</v>
      </c>
      <c r="H2309">
        <f>SUMIFS(multi_cap_new_annual_comb!F:F,multi_cap_new_annual_comb!A:A,A2309,multi_cap_new_annual_comb!B:B,B2309,multi_cap_new_annual_comb!C:C,C2309,multi_cap_new_annual_comb!E:E,"average",multi_cap_new_annual_comb!F:F,"&gt;0")*SUMIFS(mi_calc!D:D,mi_calc!A:A,VLOOKUP(C2309,mapping!$B$2:$C$18,2,0),mi_calc!B:B,F2309,mi_calc!C:C,"average")/1000</f>
        <v>1.3834951815707079</v>
      </c>
      <c r="I2309">
        <f>SUMIFS(multi_cap_new_annual_comb!G:G,multi_cap_new_annual_comb!A:A,A2309,multi_cap_new_annual_comb!B:B,B2309,multi_cap_new_annual_comb!C:C,C2309,multi_cap_new_annual_comb!E:E,"average",multi_cap_new_annual_comb!G:G,"&gt;0")*SUMIFS(mi_calc!D:D,mi_calc!A:A,VLOOKUP(C2309,mapping!$B$2:$C$18,2,0),mi_calc!B:B,F2309,mi_calc!C:C,"average")/1000</f>
        <v>6.5319332048642735</v>
      </c>
    </row>
    <row r="2310" spans="1:9">
      <c r="A2310">
        <v>2025</v>
      </c>
      <c r="B2310" t="s">
        <v>21</v>
      </c>
      <c r="C2310" t="s">
        <v>11</v>
      </c>
      <c r="D2310" t="str">
        <f>VLOOKUP(C2310,mapping!$B$2:$D$18,3,0)</f>
        <v>onshore wind</v>
      </c>
      <c r="E2310" t="s">
        <v>74</v>
      </c>
      <c r="F2310" t="s">
        <v>50</v>
      </c>
      <c r="G2310" t="s">
        <v>77</v>
      </c>
      <c r="H2310">
        <f>SUMIFS(multi_cap_new_annual_comb!F:F,multi_cap_new_annual_comb!A:A,A2310,multi_cap_new_annual_comb!B:B,B2310,multi_cap_new_annual_comb!C:C,C2310,multi_cap_new_annual_comb!E:E,"average",multi_cap_new_annual_comb!F:F,"&gt;0")*SUMIFS(mi_calc!D:D,mi_calc!A:A,VLOOKUP(C2310,mapping!$B$2:$C$18,2,0),mi_calc!B:B,F2310,mi_calc!C:C,"average")/1000</f>
        <v>9.1980414803385582</v>
      </c>
      <c r="I2310">
        <f>SUMIFS(multi_cap_new_annual_comb!G:G,multi_cap_new_annual_comb!A:A,A2310,multi_cap_new_annual_comb!B:B,B2310,multi_cap_new_annual_comb!C:C,C2310,multi_cap_new_annual_comb!E:E,"average",multi_cap_new_annual_comb!G:G,"&gt;0")*SUMIFS(mi_calc!D:D,mi_calc!A:A,VLOOKUP(C2310,mapping!$B$2:$C$18,2,0),mi_calc!B:B,F2310,mi_calc!C:C,"average")/1000</f>
        <v>43.426961918964757</v>
      </c>
    </row>
    <row r="2311" spans="1:9">
      <c r="A2311">
        <v>2025</v>
      </c>
      <c r="B2311" t="s">
        <v>21</v>
      </c>
      <c r="C2311" t="s">
        <v>11</v>
      </c>
      <c r="D2311" t="str">
        <f>VLOOKUP(C2311,mapping!$B$2:$D$18,3,0)</f>
        <v>onshore wind</v>
      </c>
      <c r="E2311" t="s">
        <v>74</v>
      </c>
      <c r="F2311" t="s">
        <v>61</v>
      </c>
      <c r="G2311" t="s">
        <v>77</v>
      </c>
      <c r="H2311">
        <f>SUMIFS(multi_cap_new_annual_comb!F:F,multi_cap_new_annual_comb!A:A,A2311,multi_cap_new_annual_comb!B:B,B2311,multi_cap_new_annual_comb!C:C,C2311,multi_cap_new_annual_comb!E:E,"average",multi_cap_new_annual_comb!F:F,"&gt;0")*SUMIFS(mi_calc!D:D,mi_calc!A:A,VLOOKUP(C2311,mapping!$B$2:$C$18,2,0),mi_calc!B:B,F2311,mi_calc!C:C,"average")/1000</f>
        <v>3.532059755051737E-2</v>
      </c>
      <c r="I2311">
        <f>SUMIFS(multi_cap_new_annual_comb!G:G,multi_cap_new_annual_comb!A:A,A2311,multi_cap_new_annual_comb!B:B,B2311,multi_cap_new_annual_comb!C:C,C2311,multi_cap_new_annual_comb!E:E,"average",multi_cap_new_annual_comb!G:G,"&gt;0")*SUMIFS(mi_calc!D:D,mi_calc!A:A,VLOOKUP(C2311,mapping!$B$2:$C$18,2,0),mi_calc!B:B,F2311,mi_calc!C:C,"average")/1000</f>
        <v>0.16676009214136964</v>
      </c>
    </row>
    <row r="2312" spans="1:9">
      <c r="A2312">
        <v>2025</v>
      </c>
      <c r="B2312" t="s">
        <v>21</v>
      </c>
      <c r="C2312" t="s">
        <v>11</v>
      </c>
      <c r="D2312" t="str">
        <f>VLOOKUP(C2312,mapping!$B$2:$D$18,3,0)</f>
        <v>onshore wind</v>
      </c>
      <c r="E2312" t="s">
        <v>74</v>
      </c>
      <c r="F2312" t="s">
        <v>67</v>
      </c>
      <c r="G2312" t="s">
        <v>77</v>
      </c>
      <c r="H2312">
        <f>SUMIFS(multi_cap_new_annual_comb!F:F,multi_cap_new_annual_comb!A:A,A2312,multi_cap_new_annual_comb!B:B,B2312,multi_cap_new_annual_comb!C:C,C2312,multi_cap_new_annual_comb!E:E,"average",multi_cap_new_annual_comb!F:F,"&gt;0")*SUMIFS(mi_calc!D:D,mi_calc!A:A,VLOOKUP(C2312,mapping!$B$2:$C$18,2,0),mi_calc!B:B,F2312,mi_calc!C:C,"average")/1000</f>
        <v>22.738978843267411</v>
      </c>
      <c r="I2312">
        <f>SUMIFS(multi_cap_new_annual_comb!G:G,multi_cap_new_annual_comb!A:A,A2312,multi_cap_new_annual_comb!B:B,B2312,multi_cap_new_annual_comb!C:C,C2312,multi_cap_new_annual_comb!E:E,"average",multi_cap_new_annual_comb!G:G,"&gt;0")*SUMIFS(mi_calc!D:D,mi_calc!A:A,VLOOKUP(C2312,mapping!$B$2:$C$18,2,0),mi_calc!B:B,F2312,mi_calc!C:C,"average")/1000</f>
        <v>107.35815558274393</v>
      </c>
    </row>
    <row r="2313" spans="1:9">
      <c r="A2313">
        <v>2025</v>
      </c>
      <c r="B2313" t="s">
        <v>21</v>
      </c>
      <c r="C2313" t="s">
        <v>11</v>
      </c>
      <c r="D2313" t="str">
        <f>VLOOKUP(C2313,mapping!$B$2:$D$18,3,0)</f>
        <v>onshore wind</v>
      </c>
      <c r="E2313" t="s">
        <v>74</v>
      </c>
      <c r="F2313" t="s">
        <v>52</v>
      </c>
      <c r="G2313" t="s">
        <v>77</v>
      </c>
      <c r="H2313">
        <f>SUMIFS(multi_cap_new_annual_comb!F:F,multi_cap_new_annual_comb!A:A,A2313,multi_cap_new_annual_comb!B:B,B2313,multi_cap_new_annual_comb!C:C,C2313,multi_cap_new_annual_comb!E:E,"average",multi_cap_new_annual_comb!F:F,"&gt;0")*SUMIFS(mi_calc!D:D,mi_calc!A:A,VLOOKUP(C2313,mapping!$B$2:$C$18,2,0),mi_calc!B:B,F2313,mi_calc!C:C,"average")/1000</f>
        <v>0</v>
      </c>
      <c r="I2313">
        <f>SUMIFS(multi_cap_new_annual_comb!G:G,multi_cap_new_annual_comb!A:A,A2313,multi_cap_new_annual_comb!B:B,B2313,multi_cap_new_annual_comb!C:C,C2313,multi_cap_new_annual_comb!E:E,"average",multi_cap_new_annual_comb!G:G,"&gt;0")*SUMIFS(mi_calc!D:D,mi_calc!A:A,VLOOKUP(C2313,mapping!$B$2:$C$18,2,0),mi_calc!B:B,F2313,mi_calc!C:C,"average")/1000</f>
        <v>0</v>
      </c>
    </row>
    <row r="2314" spans="1:9">
      <c r="A2314">
        <v>2025</v>
      </c>
      <c r="B2314" t="s">
        <v>21</v>
      </c>
      <c r="C2314" t="s">
        <v>11</v>
      </c>
      <c r="D2314" t="str">
        <f>VLOOKUP(C2314,mapping!$B$2:$D$18,3,0)</f>
        <v>onshore wind</v>
      </c>
      <c r="E2314" t="s">
        <v>74</v>
      </c>
      <c r="F2314" t="s">
        <v>56</v>
      </c>
      <c r="G2314" t="s">
        <v>77</v>
      </c>
      <c r="H2314">
        <f>SUMIFS(multi_cap_new_annual_comb!F:F,multi_cap_new_annual_comb!A:A,A2314,multi_cap_new_annual_comb!B:B,B2314,multi_cap_new_annual_comb!C:C,C2314,multi_cap_new_annual_comb!E:E,"average",multi_cap_new_annual_comb!F:F,"&gt;0")*SUMIFS(mi_calc!D:D,mi_calc!A:A,VLOOKUP(C2314,mapping!$B$2:$C$18,2,0),mi_calc!B:B,F2314,mi_calc!C:C,"average")/1000</f>
        <v>17.658621474586706</v>
      </c>
      <c r="I2314">
        <f>SUMIFS(multi_cap_new_annual_comb!G:G,multi_cap_new_annual_comb!A:A,A2314,multi_cap_new_annual_comb!B:B,B2314,multi_cap_new_annual_comb!C:C,C2314,multi_cap_new_annual_comb!E:E,"average",multi_cap_new_annual_comb!G:G,"&gt;0")*SUMIFS(mi_calc!D:D,mi_calc!A:A,VLOOKUP(C2314,mapping!$B$2:$C$18,2,0),mi_calc!B:B,F2314,mi_calc!C:C,"average")/1000</f>
        <v>83.372126985674782</v>
      </c>
    </row>
    <row r="2315" spans="1:9">
      <c r="A2315">
        <v>2025</v>
      </c>
      <c r="B2315" t="s">
        <v>21</v>
      </c>
      <c r="C2315" t="s">
        <v>11</v>
      </c>
      <c r="D2315" t="str">
        <f>VLOOKUP(C2315,mapping!$B$2:$D$18,3,0)</f>
        <v>onshore wind</v>
      </c>
      <c r="E2315" t="s">
        <v>74</v>
      </c>
      <c r="F2315" t="s">
        <v>59</v>
      </c>
      <c r="G2315" t="s">
        <v>77</v>
      </c>
      <c r="H2315">
        <f>SUMIFS(multi_cap_new_annual_comb!F:F,multi_cap_new_annual_comb!A:A,A2315,multi_cap_new_annual_comb!B:B,B2315,multi_cap_new_annual_comb!C:C,C2315,multi_cap_new_annual_comb!E:E,"average",multi_cap_new_annual_comb!F:F,"&gt;0")*SUMIFS(mi_calc!D:D,mi_calc!A:A,VLOOKUP(C2315,mapping!$B$2:$C$18,2,0),mi_calc!B:B,F2315,mi_calc!C:C,"average")/1000</f>
        <v>0</v>
      </c>
      <c r="I2315">
        <f>SUMIFS(multi_cap_new_annual_comb!G:G,multi_cap_new_annual_comb!A:A,A2315,multi_cap_new_annual_comb!B:B,B2315,multi_cap_new_annual_comb!C:C,C2315,multi_cap_new_annual_comb!E:E,"average",multi_cap_new_annual_comb!G:G,"&gt;0")*SUMIFS(mi_calc!D:D,mi_calc!A:A,VLOOKUP(C2315,mapping!$B$2:$C$18,2,0),mi_calc!B:B,F2315,mi_calc!C:C,"average")/1000</f>
        <v>0</v>
      </c>
    </row>
    <row r="2316" spans="1:9">
      <c r="A2316">
        <v>2025</v>
      </c>
      <c r="B2316" t="s">
        <v>21</v>
      </c>
      <c r="C2316" t="s">
        <v>11</v>
      </c>
      <c r="D2316" t="str">
        <f>VLOOKUP(C2316,mapping!$B$2:$D$18,3,0)</f>
        <v>onshore wind</v>
      </c>
      <c r="E2316" t="s">
        <v>74</v>
      </c>
      <c r="F2316" t="s">
        <v>55</v>
      </c>
      <c r="G2316" t="s">
        <v>77</v>
      </c>
      <c r="H2316">
        <f>SUMIFS(multi_cap_new_annual_comb!F:F,multi_cap_new_annual_comb!A:A,A2316,multi_cap_new_annual_comb!B:B,B2316,multi_cap_new_annual_comb!C:C,C2316,multi_cap_new_annual_comb!E:E,"average",multi_cap_new_annual_comb!F:F,"&gt;0")*SUMIFS(mi_calc!D:D,mi_calc!A:A,VLOOKUP(C2316,mapping!$B$2:$C$18,2,0),mi_calc!B:B,F2316,mi_calc!C:C,"average")/1000</f>
        <v>2.0759391316850446</v>
      </c>
      <c r="I2316">
        <f>SUMIFS(multi_cap_new_annual_comb!G:G,multi_cap_new_annual_comb!A:A,A2316,multi_cap_new_annual_comb!B:B,B2316,multi_cap_new_annual_comb!C:C,C2316,multi_cap_new_annual_comb!E:E,"average",multi_cap_new_annual_comb!G:G,"&gt;0")*SUMIFS(mi_calc!D:D,mi_calc!A:A,VLOOKUP(C2316,mapping!$B$2:$C$18,2,0),mi_calc!B:B,F2316,mi_calc!C:C,"average")/1000</f>
        <v>9.8011875474230763</v>
      </c>
    </row>
    <row r="2317" spans="1:9">
      <c r="A2317">
        <v>2025</v>
      </c>
      <c r="B2317" t="s">
        <v>21</v>
      </c>
      <c r="C2317" t="s">
        <v>11</v>
      </c>
      <c r="D2317" t="str">
        <f>VLOOKUP(C2317,mapping!$B$2:$D$18,3,0)</f>
        <v>onshore wind</v>
      </c>
      <c r="E2317" t="s">
        <v>74</v>
      </c>
      <c r="F2317" t="s">
        <v>47</v>
      </c>
      <c r="G2317" t="s">
        <v>77</v>
      </c>
      <c r="H2317">
        <f>SUMIFS(multi_cap_new_annual_comb!F:F,multi_cap_new_annual_comb!A:A,A2317,multi_cap_new_annual_comb!B:B,B2317,multi_cap_new_annual_comb!C:C,C2317,multi_cap_new_annual_comb!E:E,"average",multi_cap_new_annual_comb!F:F,"&gt;0")*SUMIFS(mi_calc!D:D,mi_calc!A:A,VLOOKUP(C2317,mapping!$B$2:$C$18,2,0),mi_calc!B:B,F2317,mi_calc!C:C,"average")/1000</f>
        <v>0.26428807363192836</v>
      </c>
      <c r="I2317">
        <f>SUMIFS(multi_cap_new_annual_comb!G:G,multi_cap_new_annual_comb!A:A,A2317,multi_cap_new_annual_comb!B:B,B2317,multi_cap_new_annual_comb!C:C,C2317,multi_cap_new_annual_comb!E:E,"average",multi_cap_new_annual_comb!G:G,"&gt;0")*SUMIFS(mi_calc!D:D,mi_calc!A:A,VLOOKUP(C2317,mapping!$B$2:$C$18,2,0),mi_calc!B:B,F2317,mi_calc!C:C,"average")/1000</f>
        <v>1.2477904273190836</v>
      </c>
    </row>
    <row r="2318" spans="1:9">
      <c r="A2318">
        <v>2025</v>
      </c>
      <c r="B2318" t="s">
        <v>21</v>
      </c>
      <c r="C2318" t="s">
        <v>11</v>
      </c>
      <c r="D2318" t="str">
        <f>VLOOKUP(C2318,mapping!$B$2:$D$18,3,0)</f>
        <v>onshore wind</v>
      </c>
      <c r="E2318" t="s">
        <v>74</v>
      </c>
      <c r="F2318" t="s">
        <v>60</v>
      </c>
      <c r="G2318" t="s">
        <v>77</v>
      </c>
      <c r="H2318">
        <f>SUMIFS(multi_cap_new_annual_comb!F:F,multi_cap_new_annual_comb!A:A,A2318,multi_cap_new_annual_comb!B:B,B2318,multi_cap_new_annual_comb!C:C,C2318,multi_cap_new_annual_comb!E:E,"average",multi_cap_new_annual_comb!F:F,"&gt;0")*SUMIFS(mi_calc!D:D,mi_calc!A:A,VLOOKUP(C2318,mapping!$B$2:$C$18,2,0),mi_calc!B:B,F2318,mi_calc!C:C,"average")/1000</f>
        <v>0.32307761873282764</v>
      </c>
      <c r="I2318">
        <f>SUMIFS(multi_cap_new_annual_comb!G:G,multi_cap_new_annual_comb!A:A,A2318,multi_cap_new_annual_comb!B:B,B2318,multi_cap_new_annual_comb!C:C,C2318,multi_cap_new_annual_comb!E:E,"average",multi_cap_new_annual_comb!G:G,"&gt;0")*SUMIFS(mi_calc!D:D,mi_calc!A:A,VLOOKUP(C2318,mapping!$B$2:$C$18,2,0),mi_calc!B:B,F2318,mi_calc!C:C,"average")/1000</f>
        <v>1.5253550960354987</v>
      </c>
    </row>
    <row r="2319" spans="1:9">
      <c r="A2319">
        <v>2025</v>
      </c>
      <c r="B2319" t="s">
        <v>21</v>
      </c>
      <c r="C2319" t="s">
        <v>11</v>
      </c>
      <c r="D2319" t="str">
        <f>VLOOKUP(C2319,mapping!$B$2:$D$18,3,0)</f>
        <v>onshore wind</v>
      </c>
      <c r="E2319" t="s">
        <v>74</v>
      </c>
      <c r="F2319" t="s">
        <v>48</v>
      </c>
      <c r="G2319" t="s">
        <v>77</v>
      </c>
      <c r="H2319">
        <f>SUMIFS(multi_cap_new_annual_comb!F:F,multi_cap_new_annual_comb!A:A,A2319,multi_cap_new_annual_comb!B:B,B2319,multi_cap_new_annual_comb!C:C,C2319,multi_cap_new_annual_comb!E:E,"average",multi_cap_new_annual_comb!F:F,"&gt;0")*SUMIFS(mi_calc!D:D,mi_calc!A:A,VLOOKUP(C2319,mapping!$B$2:$C$18,2,0),mi_calc!B:B,F2319,mi_calc!C:C,"average")/1000</f>
        <v>0.65645763622788234</v>
      </c>
      <c r="I2319">
        <f>SUMIFS(multi_cap_new_annual_comb!G:G,multi_cap_new_annual_comb!A:A,A2319,multi_cap_new_annual_comb!B:B,B2319,multi_cap_new_annual_comb!C:C,C2319,multi_cap_new_annual_comb!E:E,"average",multi_cap_new_annual_comb!G:G,"&gt;0")*SUMIFS(mi_calc!D:D,mi_calc!A:A,VLOOKUP(C2319,mapping!$B$2:$C$18,2,0),mi_calc!B:B,F2319,mi_calc!C:C,"average")/1000</f>
        <v>3.0993511858822962</v>
      </c>
    </row>
    <row r="2320" spans="1:9">
      <c r="A2320">
        <v>2025</v>
      </c>
      <c r="B2320" t="s">
        <v>21</v>
      </c>
      <c r="C2320" t="s">
        <v>11</v>
      </c>
      <c r="D2320" t="str">
        <f>VLOOKUP(C2320,mapping!$B$2:$D$18,3,0)</f>
        <v>onshore wind</v>
      </c>
      <c r="E2320" t="s">
        <v>74</v>
      </c>
      <c r="F2320" t="s">
        <v>62</v>
      </c>
      <c r="G2320" t="s">
        <v>77</v>
      </c>
      <c r="H2320">
        <f>SUMIFS(multi_cap_new_annual_comb!F:F,multi_cap_new_annual_comb!A:A,A2320,multi_cap_new_annual_comb!B:B,B2320,multi_cap_new_annual_comb!C:C,C2320,multi_cap_new_annual_comb!E:E,"average",multi_cap_new_annual_comb!F:F,"&gt;0")*SUMIFS(mi_calc!D:D,mi_calc!A:A,VLOOKUP(C2320,mapping!$B$2:$C$18,2,0),mi_calc!B:B,F2320,mi_calc!C:C,"average")/1000</f>
        <v>9.9066968689273657E-2</v>
      </c>
      <c r="I2320">
        <f>SUMIFS(multi_cap_new_annual_comb!G:G,multi_cap_new_annual_comb!A:A,A2320,multi_cap_new_annual_comb!B:B,B2320,multi_cap_new_annual_comb!C:C,C2320,multi_cap_new_annual_comb!E:E,"average",multi_cap_new_annual_comb!G:G,"&gt;0")*SUMIFS(mi_calc!D:D,mi_calc!A:A,VLOOKUP(C2320,mapping!$B$2:$C$18,2,0),mi_calc!B:B,F2320,mi_calc!C:C,"average")/1000</f>
        <v>0.46772755764284812</v>
      </c>
    </row>
    <row r="2321" spans="1:9">
      <c r="A2321">
        <v>2025</v>
      </c>
      <c r="B2321" t="s">
        <v>21</v>
      </c>
      <c r="C2321" t="s">
        <v>11</v>
      </c>
      <c r="D2321" t="str">
        <f>VLOOKUP(C2321,mapping!$B$2:$D$18,3,0)</f>
        <v>onshore wind</v>
      </c>
      <c r="E2321" t="s">
        <v>74</v>
      </c>
      <c r="F2321" t="s">
        <v>63</v>
      </c>
      <c r="G2321" t="s">
        <v>77</v>
      </c>
      <c r="H2321">
        <f>SUMIFS(multi_cap_new_annual_comb!F:F,multi_cap_new_annual_comb!A:A,A2321,multi_cap_new_annual_comb!B:B,B2321,multi_cap_new_annual_comb!C:C,C2321,multi_cap_new_annual_comb!E:E,"average",multi_cap_new_annual_comb!F:F,"&gt;0")*SUMIFS(mi_calc!D:D,mi_calc!A:A,VLOOKUP(C2321,mapping!$B$2:$C$18,2,0),mi_calc!B:B,F2321,mi_calc!C:C,"average")/1000</f>
        <v>4.8280913476151759E-2</v>
      </c>
      <c r="I2321">
        <f>SUMIFS(multi_cap_new_annual_comb!G:G,multi_cap_new_annual_comb!A:A,A2321,multi_cap_new_annual_comb!B:B,B2321,multi_cap_new_annual_comb!C:C,C2321,multi_cap_new_annual_comb!E:E,"average",multi_cap_new_annual_comb!G:G,"&gt;0")*SUMIFS(mi_calc!D:D,mi_calc!A:A,VLOOKUP(C2321,mapping!$B$2:$C$18,2,0),mi_calc!B:B,F2321,mi_calc!C:C,"average")/1000</f>
        <v>0.22794998211559497</v>
      </c>
    </row>
    <row r="2322" spans="1:9">
      <c r="A2322">
        <v>2025</v>
      </c>
      <c r="B2322" t="s">
        <v>21</v>
      </c>
      <c r="C2322" t="s">
        <v>11</v>
      </c>
      <c r="D2322" t="str">
        <f>VLOOKUP(C2322,mapping!$B$2:$D$18,3,0)</f>
        <v>onshore wind</v>
      </c>
      <c r="E2322" t="s">
        <v>74</v>
      </c>
      <c r="F2322" t="s">
        <v>45</v>
      </c>
      <c r="G2322" t="s">
        <v>77</v>
      </c>
      <c r="H2322">
        <f>SUMIFS(multi_cap_new_annual_comb!F:F,multi_cap_new_annual_comb!A:A,A2322,multi_cap_new_annual_comb!B:B,B2322,multi_cap_new_annual_comb!C:C,C2322,multi_cap_new_annual_comb!E:E,"average",multi_cap_new_annual_comb!F:F,"&gt;0")*SUMIFS(mi_calc!D:D,mi_calc!A:A,VLOOKUP(C2322,mapping!$B$2:$C$18,2,0),mi_calc!B:B,F2322,mi_calc!C:C,"average")/1000</f>
        <v>0</v>
      </c>
      <c r="I2322">
        <f>SUMIFS(multi_cap_new_annual_comb!G:G,multi_cap_new_annual_comb!A:A,A2322,multi_cap_new_annual_comb!B:B,B2322,multi_cap_new_annual_comb!C:C,C2322,multi_cap_new_annual_comb!E:E,"average",multi_cap_new_annual_comb!G:G,"&gt;0")*SUMIFS(mi_calc!D:D,mi_calc!A:A,VLOOKUP(C2322,mapping!$B$2:$C$18,2,0),mi_calc!B:B,F2322,mi_calc!C:C,"average")/1000</f>
        <v>0</v>
      </c>
    </row>
    <row r="2323" spans="1:9">
      <c r="A2323">
        <v>2025</v>
      </c>
      <c r="B2323" t="s">
        <v>21</v>
      </c>
      <c r="C2323" t="s">
        <v>11</v>
      </c>
      <c r="D2323" t="str">
        <f>VLOOKUP(C2323,mapping!$B$2:$D$18,3,0)</f>
        <v>onshore wind</v>
      </c>
      <c r="E2323" t="s">
        <v>74</v>
      </c>
      <c r="F2323" t="s">
        <v>58</v>
      </c>
      <c r="G2323" t="s">
        <v>77</v>
      </c>
      <c r="H2323">
        <f>SUMIFS(multi_cap_new_annual_comb!F:F,multi_cap_new_annual_comb!A:A,A2323,multi_cap_new_annual_comb!B:B,B2323,multi_cap_new_annual_comb!C:C,C2323,multi_cap_new_annual_comb!E:E,"average",multi_cap_new_annual_comb!F:F,"&gt;0")*SUMIFS(mi_calc!D:D,mi_calc!A:A,VLOOKUP(C2323,mapping!$B$2:$C$18,2,0),mi_calc!B:B,F2323,mi_calc!C:C,"average")/1000</f>
        <v>0</v>
      </c>
      <c r="I2323">
        <f>SUMIFS(multi_cap_new_annual_comb!G:G,multi_cap_new_annual_comb!A:A,A2323,multi_cap_new_annual_comb!B:B,B2323,multi_cap_new_annual_comb!C:C,C2323,multi_cap_new_annual_comb!E:E,"average",multi_cap_new_annual_comb!G:G,"&gt;0")*SUMIFS(mi_calc!D:D,mi_calc!A:A,VLOOKUP(C2323,mapping!$B$2:$C$18,2,0),mi_calc!B:B,F2323,mi_calc!C:C,"average")/1000</f>
        <v>0</v>
      </c>
    </row>
    <row r="2324" spans="1:9">
      <c r="A2324">
        <v>2025</v>
      </c>
      <c r="B2324" t="s">
        <v>21</v>
      </c>
      <c r="C2324" t="s">
        <v>11</v>
      </c>
      <c r="D2324" t="str">
        <f>VLOOKUP(C2324,mapping!$B$2:$D$18,3,0)</f>
        <v>onshore wind</v>
      </c>
      <c r="E2324" t="s">
        <v>74</v>
      </c>
      <c r="F2324" t="s">
        <v>53</v>
      </c>
      <c r="G2324" t="s">
        <v>77</v>
      </c>
      <c r="H2324">
        <f>SUMIFS(multi_cap_new_annual_comb!F:F,multi_cap_new_annual_comb!A:A,A2324,multi_cap_new_annual_comb!B:B,B2324,multi_cap_new_annual_comb!C:C,C2324,multi_cap_new_annual_comb!E:E,"average",multi_cap_new_annual_comb!F:F,"&gt;0")*SUMIFS(mi_calc!D:D,mi_calc!A:A,VLOOKUP(C2324,mapping!$B$2:$C$18,2,0),mi_calc!B:B,F2324,mi_calc!C:C,"average")/1000</f>
        <v>321.47806164587092</v>
      </c>
      <c r="I2324">
        <f>SUMIFS(multi_cap_new_annual_comb!G:G,multi_cap_new_annual_comb!A:A,A2324,multi_cap_new_annual_comb!B:B,B2324,multi_cap_new_annual_comb!C:C,C2324,multi_cap_new_annual_comb!E:E,"average",multi_cap_new_annual_comb!G:G,"&gt;0")*SUMIFS(mi_calc!D:D,mi_calc!A:A,VLOOKUP(C2324,mapping!$B$2:$C$18,2,0),mi_calc!B:B,F2324,mi_calc!C:C,"average")/1000</f>
        <v>1517.8030639152953</v>
      </c>
    </row>
    <row r="2325" spans="1:9">
      <c r="A2325">
        <v>2025</v>
      </c>
      <c r="B2325" t="s">
        <v>21</v>
      </c>
      <c r="C2325" t="s">
        <v>11</v>
      </c>
      <c r="D2325" t="str">
        <f>VLOOKUP(C2325,mapping!$B$2:$D$18,3,0)</f>
        <v>onshore wind</v>
      </c>
      <c r="E2325" t="s">
        <v>74</v>
      </c>
      <c r="F2325" t="s">
        <v>64</v>
      </c>
      <c r="G2325" t="s">
        <v>77</v>
      </c>
      <c r="H2325">
        <f>SUMIFS(multi_cap_new_annual_comb!F:F,multi_cap_new_annual_comb!A:A,A2325,multi_cap_new_annual_comb!B:B,B2325,multi_cap_new_annual_comb!C:C,C2325,multi_cap_new_annual_comb!E:E,"average",multi_cap_new_annual_comb!F:F,"&gt;0")*SUMIFS(mi_calc!D:D,mi_calc!A:A,VLOOKUP(C2325,mapping!$B$2:$C$18,2,0),mi_calc!B:B,F2325,mi_calc!C:C,"average")/1000</f>
        <v>1.8952798718073902E-2</v>
      </c>
      <c r="I2325">
        <f>SUMIFS(multi_cap_new_annual_comb!G:G,multi_cap_new_annual_comb!A:A,A2325,multi_cap_new_annual_comb!B:B,B2325,multi_cap_new_annual_comb!C:C,C2325,multi_cap_new_annual_comb!E:E,"average",multi_cap_new_annual_comb!G:G,"&gt;0")*SUMIFS(mi_calc!D:D,mi_calc!A:A,VLOOKUP(C2325,mapping!$B$2:$C$18,2,0),mi_calc!B:B,F2325,mi_calc!C:C,"average")/1000</f>
        <v>8.9482360994669552E-2</v>
      </c>
    </row>
    <row r="2326" spans="1:9">
      <c r="A2326">
        <v>2025</v>
      </c>
      <c r="B2326" t="s">
        <v>21</v>
      </c>
      <c r="C2326" t="s">
        <v>11</v>
      </c>
      <c r="D2326" t="str">
        <f>VLOOKUP(C2326,mapping!$B$2:$D$18,3,0)</f>
        <v>onshore wind</v>
      </c>
      <c r="E2326" t="s">
        <v>74</v>
      </c>
      <c r="F2326" t="s">
        <v>49</v>
      </c>
      <c r="G2326" t="s">
        <v>77</v>
      </c>
      <c r="H2326">
        <f>SUMIFS(multi_cap_new_annual_comb!F:F,multi_cap_new_annual_comb!A:A,A2326,multi_cap_new_annual_comb!B:B,B2326,multi_cap_new_annual_comb!C:C,C2326,multi_cap_new_annual_comb!E:E,"average",multi_cap_new_annual_comb!F:F,"&gt;0")*SUMIFS(mi_calc!D:D,mi_calc!A:A,VLOOKUP(C2326,mapping!$B$2:$C$18,2,0),mi_calc!B:B,F2326,mi_calc!C:C,"average")/1000</f>
        <v>0</v>
      </c>
      <c r="I2326">
        <f>SUMIFS(multi_cap_new_annual_comb!G:G,multi_cap_new_annual_comb!A:A,A2326,multi_cap_new_annual_comb!B:B,B2326,multi_cap_new_annual_comb!C:C,C2326,multi_cap_new_annual_comb!E:E,"average",multi_cap_new_annual_comb!G:G,"&gt;0")*SUMIFS(mi_calc!D:D,mi_calc!A:A,VLOOKUP(C2326,mapping!$B$2:$C$18,2,0),mi_calc!B:B,F2326,mi_calc!C:C,"average")/1000</f>
        <v>0</v>
      </c>
    </row>
    <row r="2327" spans="1:9">
      <c r="A2327">
        <v>2025</v>
      </c>
      <c r="B2327" t="s">
        <v>21</v>
      </c>
      <c r="C2327" t="s">
        <v>11</v>
      </c>
      <c r="D2327" t="str">
        <f>VLOOKUP(C2327,mapping!$B$2:$D$18,3,0)</f>
        <v>onshore wind</v>
      </c>
      <c r="E2327" t="s">
        <v>74</v>
      </c>
      <c r="F2327" t="s">
        <v>65</v>
      </c>
      <c r="G2327" t="s">
        <v>77</v>
      </c>
      <c r="H2327">
        <f>SUMIFS(multi_cap_new_annual_comb!F:F,multi_cap_new_annual_comb!A:A,A2327,multi_cap_new_annual_comb!B:B,B2327,multi_cap_new_annual_comb!C:C,C2327,multi_cap_new_annual_comb!E:E,"average",multi_cap_new_annual_comb!F:F,"&gt;0")*SUMIFS(mi_calc!D:D,mi_calc!A:A,VLOOKUP(C2327,mapping!$B$2:$C$18,2,0),mi_calc!B:B,F2327,mi_calc!C:C,"average")/1000</f>
        <v>0.23702494895948231</v>
      </c>
      <c r="I2327">
        <f>SUMIFS(multi_cap_new_annual_comb!G:G,multi_cap_new_annual_comb!A:A,A2327,multi_cap_new_annual_comb!B:B,B2327,multi_cap_new_annual_comb!C:C,C2327,multi_cap_new_annual_comb!E:E,"average",multi_cap_new_annual_comb!G:G,"&gt;0")*SUMIFS(mi_calc!D:D,mi_calc!A:A,VLOOKUP(C2327,mapping!$B$2:$C$18,2,0),mi_calc!B:B,F2327,mi_calc!C:C,"average")/1000</f>
        <v>1.1190722997184324</v>
      </c>
    </row>
    <row r="2328" spans="1:9">
      <c r="A2328">
        <v>2025</v>
      </c>
      <c r="B2328" t="s">
        <v>21</v>
      </c>
      <c r="C2328" t="s">
        <v>11</v>
      </c>
      <c r="D2328" t="str">
        <f>VLOOKUP(C2328,mapping!$B$2:$D$18,3,0)</f>
        <v>onshore wind</v>
      </c>
      <c r="E2328" t="s">
        <v>74</v>
      </c>
      <c r="F2328" t="s">
        <v>68</v>
      </c>
      <c r="G2328" t="s">
        <v>77</v>
      </c>
      <c r="H2328">
        <f>SUMIFS(multi_cap_new_annual_comb!F:F,multi_cap_new_annual_comb!A:A,A2328,multi_cap_new_annual_comb!B:B,B2328,multi_cap_new_annual_comb!C:C,C2328,multi_cap_new_annual_comb!E:E,"average",multi_cap_new_annual_comb!F:F,"&gt;0")*SUMIFS(mi_calc!D:D,mi_calc!A:A,VLOOKUP(C2328,mapping!$B$2:$C$18,2,0),mi_calc!B:B,F2328,mi_calc!C:C,"average")/1000</f>
        <v>3.2190195396382022E-3</v>
      </c>
      <c r="I2328">
        <f>SUMIFS(multi_cap_new_annual_comb!G:G,multi_cap_new_annual_comb!A:A,A2328,multi_cap_new_annual_comb!B:B,B2328,multi_cap_new_annual_comb!C:C,C2328,multi_cap_new_annual_comb!E:E,"average",multi_cap_new_annual_comb!G:G,"&gt;0")*SUMIFS(mi_calc!D:D,mi_calc!A:A,VLOOKUP(C2328,mapping!$B$2:$C$18,2,0),mi_calc!B:B,F2328,mi_calc!C:C,"average")/1000</f>
        <v>1.5198043981763634E-2</v>
      </c>
    </row>
    <row r="2329" spans="1:9">
      <c r="A2329">
        <v>2025</v>
      </c>
      <c r="B2329" t="s">
        <v>21</v>
      </c>
      <c r="C2329" t="s">
        <v>11</v>
      </c>
      <c r="D2329" t="str">
        <f>VLOOKUP(C2329,mapping!$B$2:$D$18,3,0)</f>
        <v>onshore wind</v>
      </c>
      <c r="E2329" t="s">
        <v>74</v>
      </c>
      <c r="F2329" t="s">
        <v>57</v>
      </c>
      <c r="G2329" t="s">
        <v>77</v>
      </c>
      <c r="H2329">
        <f>SUMIFS(multi_cap_new_annual_comb!F:F,multi_cap_new_annual_comb!A:A,A2329,multi_cap_new_annual_comb!B:B,B2329,multi_cap_new_annual_comb!C:C,C2329,multi_cap_new_annual_comb!E:E,"average",multi_cap_new_annual_comb!F:F,"&gt;0")*SUMIFS(mi_calc!D:D,mi_calc!A:A,VLOOKUP(C2329,mapping!$B$2:$C$18,2,0),mi_calc!B:B,F2329,mi_calc!C:C,"average")/1000</f>
        <v>14.452740790212335</v>
      </c>
      <c r="I2329">
        <f>SUMIFS(multi_cap_new_annual_comb!G:G,multi_cap_new_annual_comb!A:A,A2329,multi_cap_new_annual_comb!B:B,B2329,multi_cap_new_annual_comb!C:C,C2329,multi_cap_new_annual_comb!E:E,"average",multi_cap_new_annual_comb!G:G,"&gt;0")*SUMIFS(mi_calc!D:D,mi_calc!A:A,VLOOKUP(C2329,mapping!$B$2:$C$18,2,0),mi_calc!B:B,F2329,mi_calc!C:C,"average")/1000</f>
        <v>68.236115836489773</v>
      </c>
    </row>
    <row r="2330" spans="1:9">
      <c r="A2330">
        <v>2025</v>
      </c>
      <c r="B2330" t="s">
        <v>33</v>
      </c>
      <c r="C2330" t="s">
        <v>11</v>
      </c>
      <c r="D2330" t="str">
        <f>VLOOKUP(C2330,mapping!$B$2:$D$18,3,0)</f>
        <v>onshore wind</v>
      </c>
      <c r="E2330" t="s">
        <v>74</v>
      </c>
      <c r="F2330" t="s">
        <v>51</v>
      </c>
      <c r="G2330" t="s">
        <v>77</v>
      </c>
      <c r="H2330">
        <f>SUMIFS(multi_cap_new_annual_comb!F:F,multi_cap_new_annual_comb!A:A,A2330,multi_cap_new_annual_comb!B:B,B2330,multi_cap_new_annual_comb!C:C,C2330,multi_cap_new_annual_comb!E:E,"average",multi_cap_new_annual_comb!F:F,"&gt;0")*SUMIFS(mi_calc!D:D,mi_calc!A:A,VLOOKUP(C2330,mapping!$B$2:$C$18,2,0),mi_calc!B:B,F2330,mi_calc!C:C,"average")/1000</f>
        <v>0</v>
      </c>
      <c r="I2330">
        <f>SUMIFS(multi_cap_new_annual_comb!G:G,multi_cap_new_annual_comb!A:A,A2330,multi_cap_new_annual_comb!B:B,B2330,multi_cap_new_annual_comb!C:C,C2330,multi_cap_new_annual_comb!E:E,"average",multi_cap_new_annual_comb!G:G,"&gt;0")*SUMIFS(mi_calc!D:D,mi_calc!A:A,VLOOKUP(C2330,mapping!$B$2:$C$18,2,0),mi_calc!B:B,F2330,mi_calc!C:C,"average")/1000</f>
        <v>12.704042798931688</v>
      </c>
    </row>
    <row r="2331" spans="1:9">
      <c r="A2331">
        <v>2025</v>
      </c>
      <c r="B2331" t="s">
        <v>33</v>
      </c>
      <c r="C2331" t="s">
        <v>11</v>
      </c>
      <c r="D2331" t="str">
        <f>VLOOKUP(C2331,mapping!$B$2:$D$18,3,0)</f>
        <v>onshore wind</v>
      </c>
      <c r="E2331" t="s">
        <v>74</v>
      </c>
      <c r="F2331" t="s">
        <v>66</v>
      </c>
      <c r="G2331" t="s">
        <v>77</v>
      </c>
      <c r="H2331">
        <f>SUMIFS(multi_cap_new_annual_comb!F:F,multi_cap_new_annual_comb!A:A,A2331,multi_cap_new_annual_comb!B:B,B2331,multi_cap_new_annual_comb!C:C,C2331,multi_cap_new_annual_comb!E:E,"average",multi_cap_new_annual_comb!F:F,"&gt;0")*SUMIFS(mi_calc!D:D,mi_calc!A:A,VLOOKUP(C2331,mapping!$B$2:$C$18,2,0),mi_calc!B:B,F2331,mi_calc!C:C,"average")/1000</f>
        <v>0</v>
      </c>
      <c r="I2331">
        <f>SUMIFS(multi_cap_new_annual_comb!G:G,multi_cap_new_annual_comb!A:A,A2331,multi_cap_new_annual_comb!B:B,B2331,multi_cap_new_annual_comb!C:C,C2331,multi_cap_new_annual_comb!E:E,"average",multi_cap_new_annual_comb!G:G,"&gt;0")*SUMIFS(mi_calc!D:D,mi_calc!A:A,VLOOKUP(C2331,mapping!$B$2:$C$18,2,0),mi_calc!B:B,F2331,mi_calc!C:C,"average")/1000</f>
        <v>1.6895817248632785E-2</v>
      </c>
    </row>
    <row r="2332" spans="1:9">
      <c r="A2332">
        <v>2025</v>
      </c>
      <c r="B2332" t="s">
        <v>33</v>
      </c>
      <c r="C2332" t="s">
        <v>11</v>
      </c>
      <c r="D2332" t="str">
        <f>VLOOKUP(C2332,mapping!$B$2:$D$18,3,0)</f>
        <v>onshore wind</v>
      </c>
      <c r="E2332" t="s">
        <v>74</v>
      </c>
      <c r="F2332" t="s">
        <v>54</v>
      </c>
      <c r="G2332" t="s">
        <v>77</v>
      </c>
      <c r="H2332">
        <f>SUMIFS(multi_cap_new_annual_comb!F:F,multi_cap_new_annual_comb!A:A,A2332,multi_cap_new_annual_comb!B:B,B2332,multi_cap_new_annual_comb!C:C,C2332,multi_cap_new_annual_comb!E:E,"average",multi_cap_new_annual_comb!F:F,"&gt;0")*SUMIFS(mi_calc!D:D,mi_calc!A:A,VLOOKUP(C2332,mapping!$B$2:$C$18,2,0),mi_calc!B:B,F2332,mi_calc!C:C,"average")/1000</f>
        <v>0</v>
      </c>
      <c r="I2332">
        <f>SUMIFS(multi_cap_new_annual_comb!G:G,multi_cap_new_annual_comb!A:A,A2332,multi_cap_new_annual_comb!B:B,B2332,multi_cap_new_annual_comb!C:C,C2332,multi_cap_new_annual_comb!E:E,"average",multi_cap_new_annual_comb!G:G,"&gt;0")*SUMIFS(mi_calc!D:D,mi_calc!A:A,VLOOKUP(C2332,mapping!$B$2:$C$18,2,0),mi_calc!B:B,F2332,mi_calc!C:C,"average")/1000</f>
        <v>342.73482085425019</v>
      </c>
    </row>
    <row r="2333" spans="1:9">
      <c r="A2333">
        <v>2025</v>
      </c>
      <c r="B2333" t="s">
        <v>33</v>
      </c>
      <c r="C2333" t="s">
        <v>11</v>
      </c>
      <c r="D2333" t="str">
        <f>VLOOKUP(C2333,mapping!$B$2:$D$18,3,0)</f>
        <v>onshore wind</v>
      </c>
      <c r="E2333" t="s">
        <v>74</v>
      </c>
      <c r="F2333" t="s">
        <v>46</v>
      </c>
      <c r="G2333" t="s">
        <v>77</v>
      </c>
      <c r="H2333">
        <f>SUMIFS(multi_cap_new_annual_comb!F:F,multi_cap_new_annual_comb!A:A,A2333,multi_cap_new_annual_comb!B:B,B2333,multi_cap_new_annual_comb!C:C,C2333,multi_cap_new_annual_comb!E:E,"average",multi_cap_new_annual_comb!F:F,"&gt;0")*SUMIFS(mi_calc!D:D,mi_calc!A:A,VLOOKUP(C2333,mapping!$B$2:$C$18,2,0),mi_calc!B:B,F2333,mi_calc!C:C,"average")/1000</f>
        <v>0</v>
      </c>
      <c r="I2333">
        <f>SUMIFS(multi_cap_new_annual_comb!G:G,multi_cap_new_annual_comb!A:A,A2333,multi_cap_new_annual_comb!B:B,B2333,multi_cap_new_annual_comb!C:C,C2333,multi_cap_new_annual_comb!E:E,"average",multi_cap_new_annual_comb!G:G,"&gt;0")*SUMIFS(mi_calc!D:D,mi_calc!A:A,VLOOKUP(C2333,mapping!$B$2:$C$18,2,0),mi_calc!B:B,F2333,mi_calc!C:C,"average")/1000</f>
        <v>3.3358045587122533</v>
      </c>
    </row>
    <row r="2334" spans="1:9">
      <c r="A2334">
        <v>2025</v>
      </c>
      <c r="B2334" t="s">
        <v>33</v>
      </c>
      <c r="C2334" t="s">
        <v>11</v>
      </c>
      <c r="D2334" t="str">
        <f>VLOOKUP(C2334,mapping!$B$2:$D$18,3,0)</f>
        <v>onshore wind</v>
      </c>
      <c r="E2334" t="s">
        <v>74</v>
      </c>
      <c r="F2334" t="s">
        <v>50</v>
      </c>
      <c r="G2334" t="s">
        <v>77</v>
      </c>
      <c r="H2334">
        <f>SUMIFS(multi_cap_new_annual_comb!F:F,multi_cap_new_annual_comb!A:A,A2334,multi_cap_new_annual_comb!B:B,B2334,multi_cap_new_annual_comb!C:C,C2334,multi_cap_new_annual_comb!E:E,"average",multi_cap_new_annual_comb!F:F,"&gt;0")*SUMIFS(mi_calc!D:D,mi_calc!A:A,VLOOKUP(C2334,mapping!$B$2:$C$18,2,0),mi_calc!B:B,F2334,mi_calc!C:C,"average")/1000</f>
        <v>0</v>
      </c>
      <c r="I2334">
        <f>SUMIFS(multi_cap_new_annual_comb!G:G,multi_cap_new_annual_comb!A:A,A2334,multi_cap_new_annual_comb!B:B,B2334,multi_cap_new_annual_comb!C:C,C2334,multi_cap_new_annual_comb!E:E,"average",multi_cap_new_annual_comb!G:G,"&gt;0")*SUMIFS(mi_calc!D:D,mi_calc!A:A,VLOOKUP(C2334,mapping!$B$2:$C$18,2,0),mi_calc!B:B,F2334,mi_calc!C:C,"average")/1000</f>
        <v>22.177792239581876</v>
      </c>
    </row>
    <row r="2335" spans="1:9">
      <c r="A2335">
        <v>2025</v>
      </c>
      <c r="B2335" t="s">
        <v>33</v>
      </c>
      <c r="C2335" t="s">
        <v>11</v>
      </c>
      <c r="D2335" t="str">
        <f>VLOOKUP(C2335,mapping!$B$2:$D$18,3,0)</f>
        <v>onshore wind</v>
      </c>
      <c r="E2335" t="s">
        <v>74</v>
      </c>
      <c r="F2335" t="s">
        <v>61</v>
      </c>
      <c r="G2335" t="s">
        <v>77</v>
      </c>
      <c r="H2335">
        <f>SUMIFS(multi_cap_new_annual_comb!F:F,multi_cap_new_annual_comb!A:A,A2335,multi_cap_new_annual_comb!B:B,B2335,multi_cap_new_annual_comb!C:C,C2335,multi_cap_new_annual_comb!E:E,"average",multi_cap_new_annual_comb!F:F,"&gt;0")*SUMIFS(mi_calc!D:D,mi_calc!A:A,VLOOKUP(C2335,mapping!$B$2:$C$18,2,0),mi_calc!B:B,F2335,mi_calc!C:C,"average")/1000</f>
        <v>0</v>
      </c>
      <c r="I2335">
        <f>SUMIFS(multi_cap_new_annual_comb!G:G,multi_cap_new_annual_comb!A:A,A2335,multi_cap_new_annual_comb!B:B,B2335,multi_cap_new_annual_comb!C:C,C2335,multi_cap_new_annual_comb!E:E,"average",multi_cap_new_annual_comb!G:G,"&gt;0")*SUMIFS(mi_calc!D:D,mi_calc!A:A,VLOOKUP(C2335,mapping!$B$2:$C$18,2,0),mi_calc!B:B,F2335,mi_calc!C:C,"average")/1000</f>
        <v>8.5163007356260187E-2</v>
      </c>
    </row>
    <row r="2336" spans="1:9">
      <c r="A2336">
        <v>2025</v>
      </c>
      <c r="B2336" t="s">
        <v>33</v>
      </c>
      <c r="C2336" t="s">
        <v>11</v>
      </c>
      <c r="D2336" t="str">
        <f>VLOOKUP(C2336,mapping!$B$2:$D$18,3,0)</f>
        <v>onshore wind</v>
      </c>
      <c r="E2336" t="s">
        <v>74</v>
      </c>
      <c r="F2336" t="s">
        <v>67</v>
      </c>
      <c r="G2336" t="s">
        <v>77</v>
      </c>
      <c r="H2336">
        <f>SUMIFS(multi_cap_new_annual_comb!F:F,multi_cap_new_annual_comb!A:A,A2336,multi_cap_new_annual_comb!B:B,B2336,multi_cap_new_annual_comb!C:C,C2336,multi_cap_new_annual_comb!E:E,"average",multi_cap_new_annual_comb!F:F,"&gt;0")*SUMIFS(mi_calc!D:D,mi_calc!A:A,VLOOKUP(C2336,mapping!$B$2:$C$18,2,0),mi_calc!B:B,F2336,mi_calc!C:C,"average")/1000</f>
        <v>0</v>
      </c>
      <c r="I2336">
        <f>SUMIFS(multi_cap_new_annual_comb!G:G,multi_cap_new_annual_comb!A:A,A2336,multi_cap_new_annual_comb!B:B,B2336,multi_cap_new_annual_comb!C:C,C2336,multi_cap_new_annual_comb!E:E,"average",multi_cap_new_annual_comb!G:G,"&gt;0")*SUMIFS(mi_calc!D:D,mi_calc!A:A,VLOOKUP(C2336,mapping!$B$2:$C$18,2,0),mi_calc!B:B,F2336,mi_calc!C:C,"average")/1000</f>
        <v>54.826926971813393</v>
      </c>
    </row>
    <row r="2337" spans="1:9">
      <c r="A2337">
        <v>2025</v>
      </c>
      <c r="B2337" t="s">
        <v>33</v>
      </c>
      <c r="C2337" t="s">
        <v>11</v>
      </c>
      <c r="D2337" t="str">
        <f>VLOOKUP(C2337,mapping!$B$2:$D$18,3,0)</f>
        <v>onshore wind</v>
      </c>
      <c r="E2337" t="s">
        <v>74</v>
      </c>
      <c r="F2337" t="s">
        <v>52</v>
      </c>
      <c r="G2337" t="s">
        <v>77</v>
      </c>
      <c r="H2337">
        <f>SUMIFS(multi_cap_new_annual_comb!F:F,multi_cap_new_annual_comb!A:A,A2337,multi_cap_new_annual_comb!B:B,B2337,multi_cap_new_annual_comb!C:C,C2337,multi_cap_new_annual_comb!E:E,"average",multi_cap_new_annual_comb!F:F,"&gt;0")*SUMIFS(mi_calc!D:D,mi_calc!A:A,VLOOKUP(C2337,mapping!$B$2:$C$18,2,0),mi_calc!B:B,F2337,mi_calc!C:C,"average")/1000</f>
        <v>0</v>
      </c>
      <c r="I2337">
        <f>SUMIFS(multi_cap_new_annual_comb!G:G,multi_cap_new_annual_comb!A:A,A2337,multi_cap_new_annual_comb!B:B,B2337,multi_cap_new_annual_comb!C:C,C2337,multi_cap_new_annual_comb!E:E,"average",multi_cap_new_annual_comb!G:G,"&gt;0")*SUMIFS(mi_calc!D:D,mi_calc!A:A,VLOOKUP(C2337,mapping!$B$2:$C$18,2,0),mi_calc!B:B,F2337,mi_calc!C:C,"average")/1000</f>
        <v>0</v>
      </c>
    </row>
    <row r="2338" spans="1:9">
      <c r="A2338">
        <v>2025</v>
      </c>
      <c r="B2338" t="s">
        <v>33</v>
      </c>
      <c r="C2338" t="s">
        <v>11</v>
      </c>
      <c r="D2338" t="str">
        <f>VLOOKUP(C2338,mapping!$B$2:$D$18,3,0)</f>
        <v>onshore wind</v>
      </c>
      <c r="E2338" t="s">
        <v>74</v>
      </c>
      <c r="F2338" t="s">
        <v>56</v>
      </c>
      <c r="G2338" t="s">
        <v>77</v>
      </c>
      <c r="H2338">
        <f>SUMIFS(multi_cap_new_annual_comb!F:F,multi_cap_new_annual_comb!A:A,A2338,multi_cap_new_annual_comb!B:B,B2338,multi_cap_new_annual_comb!C:C,C2338,multi_cap_new_annual_comb!E:E,"average",multi_cap_new_annual_comb!F:F,"&gt;0")*SUMIFS(mi_calc!D:D,mi_calc!A:A,VLOOKUP(C2338,mapping!$B$2:$C$18,2,0),mi_calc!B:B,F2338,mi_calc!C:C,"average")/1000</f>
        <v>0</v>
      </c>
      <c r="I2338">
        <f>SUMIFS(multi_cap_new_annual_comb!G:G,multi_cap_new_annual_comb!A:A,A2338,multi_cap_new_annual_comb!B:B,B2338,multi_cap_new_annual_comb!C:C,C2338,multi_cap_new_annual_comb!E:E,"average",multi_cap_new_annual_comb!G:G,"&gt;0")*SUMIFS(mi_calc!D:D,mi_calc!A:A,VLOOKUP(C2338,mapping!$B$2:$C$18,2,0),mi_calc!B:B,F2338,mi_calc!C:C,"average")/1000</f>
        <v>42.577459466554615</v>
      </c>
    </row>
    <row r="2339" spans="1:9">
      <c r="A2339">
        <v>2025</v>
      </c>
      <c r="B2339" t="s">
        <v>33</v>
      </c>
      <c r="C2339" t="s">
        <v>11</v>
      </c>
      <c r="D2339" t="str">
        <f>VLOOKUP(C2339,mapping!$B$2:$D$18,3,0)</f>
        <v>onshore wind</v>
      </c>
      <c r="E2339" t="s">
        <v>74</v>
      </c>
      <c r="F2339" t="s">
        <v>59</v>
      </c>
      <c r="G2339" t="s">
        <v>77</v>
      </c>
      <c r="H2339">
        <f>SUMIFS(multi_cap_new_annual_comb!F:F,multi_cap_new_annual_comb!A:A,A2339,multi_cap_new_annual_comb!B:B,B2339,multi_cap_new_annual_comb!C:C,C2339,multi_cap_new_annual_comb!E:E,"average",multi_cap_new_annual_comb!F:F,"&gt;0")*SUMIFS(mi_calc!D:D,mi_calc!A:A,VLOOKUP(C2339,mapping!$B$2:$C$18,2,0),mi_calc!B:B,F2339,mi_calc!C:C,"average")/1000</f>
        <v>0</v>
      </c>
      <c r="I2339">
        <f>SUMIFS(multi_cap_new_annual_comb!G:G,multi_cap_new_annual_comb!A:A,A2339,multi_cap_new_annual_comb!B:B,B2339,multi_cap_new_annual_comb!C:C,C2339,multi_cap_new_annual_comb!E:E,"average",multi_cap_new_annual_comb!G:G,"&gt;0")*SUMIFS(mi_calc!D:D,mi_calc!A:A,VLOOKUP(C2339,mapping!$B$2:$C$18,2,0),mi_calc!B:B,F2339,mi_calc!C:C,"average")/1000</f>
        <v>0</v>
      </c>
    </row>
    <row r="2340" spans="1:9">
      <c r="A2340">
        <v>2025</v>
      </c>
      <c r="B2340" t="s">
        <v>33</v>
      </c>
      <c r="C2340" t="s">
        <v>11</v>
      </c>
      <c r="D2340" t="str">
        <f>VLOOKUP(C2340,mapping!$B$2:$D$18,3,0)</f>
        <v>onshore wind</v>
      </c>
      <c r="E2340" t="s">
        <v>74</v>
      </c>
      <c r="F2340" t="s">
        <v>55</v>
      </c>
      <c r="G2340" t="s">
        <v>77</v>
      </c>
      <c r="H2340">
        <f>SUMIFS(multi_cap_new_annual_comb!F:F,multi_cap_new_annual_comb!A:A,A2340,multi_cap_new_annual_comb!B:B,B2340,multi_cap_new_annual_comb!C:C,C2340,multi_cap_new_annual_comb!E:E,"average",multi_cap_new_annual_comb!F:F,"&gt;0")*SUMIFS(mi_calc!D:D,mi_calc!A:A,VLOOKUP(C2340,mapping!$B$2:$C$18,2,0),mi_calc!B:B,F2340,mi_calc!C:C,"average")/1000</f>
        <v>0</v>
      </c>
      <c r="I2340">
        <f>SUMIFS(multi_cap_new_annual_comb!G:G,multi_cap_new_annual_comb!A:A,A2340,multi_cap_new_annual_comb!B:B,B2340,multi_cap_new_annual_comb!C:C,C2340,multi_cap_new_annual_comb!E:E,"average",multi_cap_new_annual_comb!G:G,"&gt;0")*SUMIFS(mi_calc!D:D,mi_calc!A:A,VLOOKUP(C2340,mapping!$B$2:$C$18,2,0),mi_calc!B:B,F2340,mi_calc!C:C,"average")/1000</f>
        <v>5.005385859907463</v>
      </c>
    </row>
    <row r="2341" spans="1:9">
      <c r="A2341">
        <v>2025</v>
      </c>
      <c r="B2341" t="s">
        <v>33</v>
      </c>
      <c r="C2341" t="s">
        <v>11</v>
      </c>
      <c r="D2341" t="str">
        <f>VLOOKUP(C2341,mapping!$B$2:$D$18,3,0)</f>
        <v>onshore wind</v>
      </c>
      <c r="E2341" t="s">
        <v>74</v>
      </c>
      <c r="F2341" t="s">
        <v>47</v>
      </c>
      <c r="G2341" t="s">
        <v>77</v>
      </c>
      <c r="H2341">
        <f>SUMIFS(multi_cap_new_annual_comb!F:F,multi_cap_new_annual_comb!A:A,A2341,multi_cap_new_annual_comb!B:B,B2341,multi_cap_new_annual_comb!C:C,C2341,multi_cap_new_annual_comb!E:E,"average",multi_cap_new_annual_comb!F:F,"&gt;0")*SUMIFS(mi_calc!D:D,mi_calc!A:A,VLOOKUP(C2341,mapping!$B$2:$C$18,2,0),mi_calc!B:B,F2341,mi_calc!C:C,"average")/1000</f>
        <v>0</v>
      </c>
      <c r="I2341">
        <f>SUMIFS(multi_cap_new_annual_comb!G:G,multi_cap_new_annual_comb!A:A,A2341,multi_cap_new_annual_comb!B:B,B2341,multi_cap_new_annual_comb!C:C,C2341,multi_cap_new_annual_comb!E:E,"average",multi_cap_new_annual_comb!G:G,"&gt;0")*SUMIFS(mi_calc!D:D,mi_calc!A:A,VLOOKUP(C2341,mapping!$B$2:$C$18,2,0),mi_calc!B:B,F2341,mi_calc!C:C,"average")/1000</f>
        <v>0.63723630741796589</v>
      </c>
    </row>
    <row r="2342" spans="1:9">
      <c r="A2342">
        <v>2025</v>
      </c>
      <c r="B2342" t="s">
        <v>33</v>
      </c>
      <c r="C2342" t="s">
        <v>11</v>
      </c>
      <c r="D2342" t="str">
        <f>VLOOKUP(C2342,mapping!$B$2:$D$18,3,0)</f>
        <v>onshore wind</v>
      </c>
      <c r="E2342" t="s">
        <v>74</v>
      </c>
      <c r="F2342" t="s">
        <v>60</v>
      </c>
      <c r="G2342" t="s">
        <v>77</v>
      </c>
      <c r="H2342">
        <f>SUMIFS(multi_cap_new_annual_comb!F:F,multi_cap_new_annual_comb!A:A,A2342,multi_cap_new_annual_comb!B:B,B2342,multi_cap_new_annual_comb!C:C,C2342,multi_cap_new_annual_comb!E:E,"average",multi_cap_new_annual_comb!F:F,"&gt;0")*SUMIFS(mi_calc!D:D,mi_calc!A:A,VLOOKUP(C2342,mapping!$B$2:$C$18,2,0),mi_calc!B:B,F2342,mi_calc!C:C,"average")/1000</f>
        <v>0</v>
      </c>
      <c r="I2342">
        <f>SUMIFS(multi_cap_new_annual_comb!G:G,multi_cap_new_annual_comb!A:A,A2342,multi_cap_new_annual_comb!B:B,B2342,multi_cap_new_annual_comb!C:C,C2342,multi_cap_new_annual_comb!E:E,"average",multi_cap_new_annual_comb!G:G,"&gt;0")*SUMIFS(mi_calc!D:D,mi_calc!A:A,VLOOKUP(C2342,mapping!$B$2:$C$18,2,0),mi_calc!B:B,F2342,mi_calc!C:C,"average")/1000</f>
        <v>0.77898630059795804</v>
      </c>
    </row>
    <row r="2343" spans="1:9">
      <c r="A2343">
        <v>2025</v>
      </c>
      <c r="B2343" t="s">
        <v>33</v>
      </c>
      <c r="C2343" t="s">
        <v>11</v>
      </c>
      <c r="D2343" t="str">
        <f>VLOOKUP(C2343,mapping!$B$2:$D$18,3,0)</f>
        <v>onshore wind</v>
      </c>
      <c r="E2343" t="s">
        <v>74</v>
      </c>
      <c r="F2343" t="s">
        <v>48</v>
      </c>
      <c r="G2343" t="s">
        <v>77</v>
      </c>
      <c r="H2343">
        <f>SUMIFS(multi_cap_new_annual_comb!F:F,multi_cap_new_annual_comb!A:A,A2343,multi_cap_new_annual_comb!B:B,B2343,multi_cap_new_annual_comb!C:C,C2343,multi_cap_new_annual_comb!E:E,"average",multi_cap_new_annual_comb!F:F,"&gt;0")*SUMIFS(mi_calc!D:D,mi_calc!A:A,VLOOKUP(C2343,mapping!$B$2:$C$18,2,0),mi_calc!B:B,F2343,mi_calc!C:C,"average")/1000</f>
        <v>0</v>
      </c>
      <c r="I2343">
        <f>SUMIFS(multi_cap_new_annual_comb!G:G,multi_cap_new_annual_comb!A:A,A2343,multi_cap_new_annual_comb!B:B,B2343,multi_cap_new_annual_comb!C:C,C2343,multi_cap_new_annual_comb!E:E,"average",multi_cap_new_annual_comb!G:G,"&gt;0")*SUMIFS(mi_calc!D:D,mi_calc!A:A,VLOOKUP(C2343,mapping!$B$2:$C$18,2,0),mi_calc!B:B,F2343,mi_calc!C:C,"average")/1000</f>
        <v>1.5828131566344181</v>
      </c>
    </row>
    <row r="2344" spans="1:9">
      <c r="A2344">
        <v>2025</v>
      </c>
      <c r="B2344" t="s">
        <v>33</v>
      </c>
      <c r="C2344" t="s">
        <v>11</v>
      </c>
      <c r="D2344" t="str">
        <f>VLOOKUP(C2344,mapping!$B$2:$D$18,3,0)</f>
        <v>onshore wind</v>
      </c>
      <c r="E2344" t="s">
        <v>74</v>
      </c>
      <c r="F2344" t="s">
        <v>62</v>
      </c>
      <c r="G2344" t="s">
        <v>77</v>
      </c>
      <c r="H2344">
        <f>SUMIFS(multi_cap_new_annual_comb!F:F,multi_cap_new_annual_comb!A:A,A2344,multi_cap_new_annual_comb!B:B,B2344,multi_cap_new_annual_comb!C:C,C2344,multi_cap_new_annual_comb!E:E,"average",multi_cap_new_annual_comb!F:F,"&gt;0")*SUMIFS(mi_calc!D:D,mi_calc!A:A,VLOOKUP(C2344,mapping!$B$2:$C$18,2,0),mi_calc!B:B,F2344,mi_calc!C:C,"average")/1000</f>
        <v>0</v>
      </c>
      <c r="I2344">
        <f>SUMIFS(multi_cap_new_annual_comb!G:G,multi_cap_new_annual_comb!A:A,A2344,multi_cap_new_annual_comb!B:B,B2344,multi_cap_new_annual_comb!C:C,C2344,multi_cap_new_annual_comb!E:E,"average",multi_cap_new_annual_comb!G:G,"&gt;0")*SUMIFS(mi_calc!D:D,mi_calc!A:A,VLOOKUP(C2344,mapping!$B$2:$C$18,2,0),mi_calc!B:B,F2344,mi_calc!C:C,"average")/1000</f>
        <v>0.23886461635254602</v>
      </c>
    </row>
    <row r="2345" spans="1:9">
      <c r="A2345">
        <v>2025</v>
      </c>
      <c r="B2345" t="s">
        <v>33</v>
      </c>
      <c r="C2345" t="s">
        <v>11</v>
      </c>
      <c r="D2345" t="str">
        <f>VLOOKUP(C2345,mapping!$B$2:$D$18,3,0)</f>
        <v>onshore wind</v>
      </c>
      <c r="E2345" t="s">
        <v>74</v>
      </c>
      <c r="F2345" t="s">
        <v>63</v>
      </c>
      <c r="G2345" t="s">
        <v>77</v>
      </c>
      <c r="H2345">
        <f>SUMIFS(multi_cap_new_annual_comb!F:F,multi_cap_new_annual_comb!A:A,A2345,multi_cap_new_annual_comb!B:B,B2345,multi_cap_new_annual_comb!C:C,C2345,multi_cap_new_annual_comb!E:E,"average",multi_cap_new_annual_comb!F:F,"&gt;0")*SUMIFS(mi_calc!D:D,mi_calc!A:A,VLOOKUP(C2345,mapping!$B$2:$C$18,2,0),mi_calc!B:B,F2345,mi_calc!C:C,"average")/1000</f>
        <v>0</v>
      </c>
      <c r="I2345">
        <f>SUMIFS(multi_cap_new_annual_comb!G:G,multi_cap_new_annual_comb!A:A,A2345,multi_cap_new_annual_comb!B:B,B2345,multi_cap_new_annual_comb!C:C,C2345,multi_cap_new_annual_comb!E:E,"average",multi_cap_new_annual_comb!G:G,"&gt;0")*SUMIFS(mi_calc!D:D,mi_calc!A:A,VLOOKUP(C2345,mapping!$B$2:$C$18,2,0),mi_calc!B:B,F2345,mi_calc!C:C,"average")/1000</f>
        <v>0.11641218084307992</v>
      </c>
    </row>
    <row r="2346" spans="1:9">
      <c r="A2346">
        <v>2025</v>
      </c>
      <c r="B2346" t="s">
        <v>33</v>
      </c>
      <c r="C2346" t="s">
        <v>11</v>
      </c>
      <c r="D2346" t="str">
        <f>VLOOKUP(C2346,mapping!$B$2:$D$18,3,0)</f>
        <v>onshore wind</v>
      </c>
      <c r="E2346" t="s">
        <v>74</v>
      </c>
      <c r="F2346" t="s">
        <v>45</v>
      </c>
      <c r="G2346" t="s">
        <v>77</v>
      </c>
      <c r="H2346">
        <f>SUMIFS(multi_cap_new_annual_comb!F:F,multi_cap_new_annual_comb!A:A,A2346,multi_cap_new_annual_comb!B:B,B2346,multi_cap_new_annual_comb!C:C,C2346,multi_cap_new_annual_comb!E:E,"average",multi_cap_new_annual_comb!F:F,"&gt;0")*SUMIFS(mi_calc!D:D,mi_calc!A:A,VLOOKUP(C2346,mapping!$B$2:$C$18,2,0),mi_calc!B:B,F2346,mi_calc!C:C,"average")/1000</f>
        <v>0</v>
      </c>
      <c r="I2346">
        <f>SUMIFS(multi_cap_new_annual_comb!G:G,multi_cap_new_annual_comb!A:A,A2346,multi_cap_new_annual_comb!B:B,B2346,multi_cap_new_annual_comb!C:C,C2346,multi_cap_new_annual_comb!E:E,"average",multi_cap_new_annual_comb!G:G,"&gt;0")*SUMIFS(mi_calc!D:D,mi_calc!A:A,VLOOKUP(C2346,mapping!$B$2:$C$18,2,0),mi_calc!B:B,F2346,mi_calc!C:C,"average")/1000</f>
        <v>0</v>
      </c>
    </row>
    <row r="2347" spans="1:9">
      <c r="A2347">
        <v>2025</v>
      </c>
      <c r="B2347" t="s">
        <v>33</v>
      </c>
      <c r="C2347" t="s">
        <v>11</v>
      </c>
      <c r="D2347" t="str">
        <f>VLOOKUP(C2347,mapping!$B$2:$D$18,3,0)</f>
        <v>onshore wind</v>
      </c>
      <c r="E2347" t="s">
        <v>74</v>
      </c>
      <c r="F2347" t="s">
        <v>58</v>
      </c>
      <c r="G2347" t="s">
        <v>77</v>
      </c>
      <c r="H2347">
        <f>SUMIFS(multi_cap_new_annual_comb!F:F,multi_cap_new_annual_comb!A:A,A2347,multi_cap_new_annual_comb!B:B,B2347,multi_cap_new_annual_comb!C:C,C2347,multi_cap_new_annual_comb!E:E,"average",multi_cap_new_annual_comb!F:F,"&gt;0")*SUMIFS(mi_calc!D:D,mi_calc!A:A,VLOOKUP(C2347,mapping!$B$2:$C$18,2,0),mi_calc!B:B,F2347,mi_calc!C:C,"average")/1000</f>
        <v>0</v>
      </c>
      <c r="I2347">
        <f>SUMIFS(multi_cap_new_annual_comb!G:G,multi_cap_new_annual_comb!A:A,A2347,multi_cap_new_annual_comb!B:B,B2347,multi_cap_new_annual_comb!C:C,C2347,multi_cap_new_annual_comb!E:E,"average",multi_cap_new_annual_comb!G:G,"&gt;0")*SUMIFS(mi_calc!D:D,mi_calc!A:A,VLOOKUP(C2347,mapping!$B$2:$C$18,2,0),mi_calc!B:B,F2347,mi_calc!C:C,"average")/1000</f>
        <v>0</v>
      </c>
    </row>
    <row r="2348" spans="1:9">
      <c r="A2348">
        <v>2025</v>
      </c>
      <c r="B2348" t="s">
        <v>33</v>
      </c>
      <c r="C2348" t="s">
        <v>11</v>
      </c>
      <c r="D2348" t="str">
        <f>VLOOKUP(C2348,mapping!$B$2:$D$18,3,0)</f>
        <v>onshore wind</v>
      </c>
      <c r="E2348" t="s">
        <v>74</v>
      </c>
      <c r="F2348" t="s">
        <v>53</v>
      </c>
      <c r="G2348" t="s">
        <v>77</v>
      </c>
      <c r="H2348">
        <f>SUMIFS(multi_cap_new_annual_comb!F:F,multi_cap_new_annual_comb!A:A,A2348,multi_cap_new_annual_comb!B:B,B2348,multi_cap_new_annual_comb!C:C,C2348,multi_cap_new_annual_comb!E:E,"average",multi_cap_new_annual_comb!F:F,"&gt;0")*SUMIFS(mi_calc!D:D,mi_calc!A:A,VLOOKUP(C2348,mapping!$B$2:$C$18,2,0),mi_calc!B:B,F2348,mi_calc!C:C,"average")/1000</f>
        <v>0</v>
      </c>
      <c r="I2348">
        <f>SUMIFS(multi_cap_new_annual_comb!G:G,multi_cap_new_annual_comb!A:A,A2348,multi_cap_new_annual_comb!B:B,B2348,multi_cap_new_annual_comb!C:C,C2348,multi_cap_new_annual_comb!E:E,"average",multi_cap_new_annual_comb!G:G,"&gt;0")*SUMIFS(mi_calc!D:D,mi_calc!A:A,VLOOKUP(C2348,mapping!$B$2:$C$18,2,0),mi_calc!B:B,F2348,mi_calc!C:C,"average")/1000</f>
        <v>775.12953991409859</v>
      </c>
    </row>
    <row r="2349" spans="1:9">
      <c r="A2349">
        <v>2025</v>
      </c>
      <c r="B2349" t="s">
        <v>33</v>
      </c>
      <c r="C2349" t="s">
        <v>11</v>
      </c>
      <c r="D2349" t="str">
        <f>VLOOKUP(C2349,mapping!$B$2:$D$18,3,0)</f>
        <v>onshore wind</v>
      </c>
      <c r="E2349" t="s">
        <v>74</v>
      </c>
      <c r="F2349" t="s">
        <v>64</v>
      </c>
      <c r="G2349" t="s">
        <v>77</v>
      </c>
      <c r="H2349">
        <f>SUMIFS(multi_cap_new_annual_comb!F:F,multi_cap_new_annual_comb!A:A,A2349,multi_cap_new_annual_comb!B:B,B2349,multi_cap_new_annual_comb!C:C,C2349,multi_cap_new_annual_comb!E:E,"average",multi_cap_new_annual_comb!F:F,"&gt;0")*SUMIFS(mi_calc!D:D,mi_calc!A:A,VLOOKUP(C2349,mapping!$B$2:$C$18,2,0),mi_calc!B:B,F2349,mi_calc!C:C,"average")/1000</f>
        <v>0</v>
      </c>
      <c r="I2349">
        <f>SUMIFS(multi_cap_new_annual_comb!G:G,multi_cap_new_annual_comb!A:A,A2349,multi_cap_new_annual_comb!B:B,B2349,multi_cap_new_annual_comb!C:C,C2349,multi_cap_new_annual_comb!E:E,"average",multi_cap_new_annual_comb!G:G,"&gt;0")*SUMIFS(mi_calc!D:D,mi_calc!A:A,VLOOKUP(C2349,mapping!$B$2:$C$18,2,0),mi_calc!B:B,F2349,mi_calc!C:C,"average")/1000</f>
        <v>4.5697905714661487E-2</v>
      </c>
    </row>
    <row r="2350" spans="1:9">
      <c r="A2350">
        <v>2025</v>
      </c>
      <c r="B2350" t="s">
        <v>33</v>
      </c>
      <c r="C2350" t="s">
        <v>11</v>
      </c>
      <c r="D2350" t="str">
        <f>VLOOKUP(C2350,mapping!$B$2:$D$18,3,0)</f>
        <v>onshore wind</v>
      </c>
      <c r="E2350" t="s">
        <v>74</v>
      </c>
      <c r="F2350" t="s">
        <v>49</v>
      </c>
      <c r="G2350" t="s">
        <v>77</v>
      </c>
      <c r="H2350">
        <f>SUMIFS(multi_cap_new_annual_comb!F:F,multi_cap_new_annual_comb!A:A,A2350,multi_cap_new_annual_comb!B:B,B2350,multi_cap_new_annual_comb!C:C,C2350,multi_cap_new_annual_comb!E:E,"average",multi_cap_new_annual_comb!F:F,"&gt;0")*SUMIFS(mi_calc!D:D,mi_calc!A:A,VLOOKUP(C2350,mapping!$B$2:$C$18,2,0),mi_calc!B:B,F2350,mi_calc!C:C,"average")/1000</f>
        <v>0</v>
      </c>
      <c r="I2350">
        <f>SUMIFS(multi_cap_new_annual_comb!G:G,multi_cap_new_annual_comb!A:A,A2350,multi_cap_new_annual_comb!B:B,B2350,multi_cap_new_annual_comb!C:C,C2350,multi_cap_new_annual_comb!E:E,"average",multi_cap_new_annual_comb!G:G,"&gt;0")*SUMIFS(mi_calc!D:D,mi_calc!A:A,VLOOKUP(C2350,mapping!$B$2:$C$18,2,0),mi_calc!B:B,F2350,mi_calc!C:C,"average")/1000</f>
        <v>0</v>
      </c>
    </row>
    <row r="2351" spans="1:9">
      <c r="A2351">
        <v>2025</v>
      </c>
      <c r="B2351" t="s">
        <v>33</v>
      </c>
      <c r="C2351" t="s">
        <v>11</v>
      </c>
      <c r="D2351" t="str">
        <f>VLOOKUP(C2351,mapping!$B$2:$D$18,3,0)</f>
        <v>onshore wind</v>
      </c>
      <c r="E2351" t="s">
        <v>74</v>
      </c>
      <c r="F2351" t="s">
        <v>65</v>
      </c>
      <c r="G2351" t="s">
        <v>77</v>
      </c>
      <c r="H2351">
        <f>SUMIFS(multi_cap_new_annual_comb!F:F,multi_cap_new_annual_comb!A:A,A2351,multi_cap_new_annual_comb!B:B,B2351,multi_cap_new_annual_comb!C:C,C2351,multi_cap_new_annual_comb!E:E,"average",multi_cap_new_annual_comb!F:F,"&gt;0")*SUMIFS(mi_calc!D:D,mi_calc!A:A,VLOOKUP(C2351,mapping!$B$2:$C$18,2,0),mi_calc!B:B,F2351,mi_calc!C:C,"average")/1000</f>
        <v>0</v>
      </c>
      <c r="I2351">
        <f>SUMIFS(multi_cap_new_annual_comb!G:G,multi_cap_new_annual_comb!A:A,A2351,multi_cap_new_annual_comb!B:B,B2351,multi_cap_new_annual_comb!C:C,C2351,multi_cap_new_annual_comb!E:E,"average",multi_cap_new_annual_comb!G:G,"&gt;0")*SUMIFS(mi_calc!D:D,mi_calc!A:A,VLOOKUP(C2351,mapping!$B$2:$C$18,2,0),mi_calc!B:B,F2351,mi_calc!C:C,"average")/1000</f>
        <v>0.571501018435004</v>
      </c>
    </row>
    <row r="2352" spans="1:9">
      <c r="A2352">
        <v>2025</v>
      </c>
      <c r="B2352" t="s">
        <v>33</v>
      </c>
      <c r="C2352" t="s">
        <v>11</v>
      </c>
      <c r="D2352" t="str">
        <f>VLOOKUP(C2352,mapping!$B$2:$D$18,3,0)</f>
        <v>onshore wind</v>
      </c>
      <c r="E2352" t="s">
        <v>74</v>
      </c>
      <c r="F2352" t="s">
        <v>68</v>
      </c>
      <c r="G2352" t="s">
        <v>77</v>
      </c>
      <c r="H2352">
        <f>SUMIFS(multi_cap_new_annual_comb!F:F,multi_cap_new_annual_comb!A:A,A2352,multi_cap_new_annual_comb!B:B,B2352,multi_cap_new_annual_comb!C:C,C2352,multi_cap_new_annual_comb!E:E,"average",multi_cap_new_annual_comb!F:F,"&gt;0")*SUMIFS(mi_calc!D:D,mi_calc!A:A,VLOOKUP(C2352,mapping!$B$2:$C$18,2,0),mi_calc!B:B,F2352,mi_calc!C:C,"average")/1000</f>
        <v>0</v>
      </c>
      <c r="I2352">
        <f>SUMIFS(multi_cap_new_annual_comb!G:G,multi_cap_new_annual_comb!A:A,A2352,multi_cap_new_annual_comb!B:B,B2352,multi_cap_new_annual_comb!C:C,C2352,multi_cap_new_annual_comb!E:E,"average",multi_cap_new_annual_comb!G:G,"&gt;0")*SUMIFS(mi_calc!D:D,mi_calc!A:A,VLOOKUP(C2352,mapping!$B$2:$C$18,2,0),mi_calc!B:B,F2352,mi_calc!C:C,"average")/1000</f>
        <v>7.7615160485906866E-3</v>
      </c>
    </row>
    <row r="2353" spans="1:9">
      <c r="A2353">
        <v>2025</v>
      </c>
      <c r="B2353" t="s">
        <v>33</v>
      </c>
      <c r="C2353" t="s">
        <v>11</v>
      </c>
      <c r="D2353" t="str">
        <f>VLOOKUP(C2353,mapping!$B$2:$D$18,3,0)</f>
        <v>onshore wind</v>
      </c>
      <c r="E2353" t="s">
        <v>74</v>
      </c>
      <c r="F2353" t="s">
        <v>57</v>
      </c>
      <c r="G2353" t="s">
        <v>77</v>
      </c>
      <c r="H2353">
        <f>SUMIFS(multi_cap_new_annual_comb!F:F,multi_cap_new_annual_comb!A:A,A2353,multi_cap_new_annual_comb!B:B,B2353,multi_cap_new_annual_comb!C:C,C2353,multi_cap_new_annual_comb!E:E,"average",multi_cap_new_annual_comb!F:F,"&gt;0")*SUMIFS(mi_calc!D:D,mi_calc!A:A,VLOOKUP(C2353,mapping!$B$2:$C$18,2,0),mi_calc!B:B,F2353,mi_calc!C:C,"average")/1000</f>
        <v>0</v>
      </c>
      <c r="I2353">
        <f>SUMIFS(multi_cap_new_annual_comb!G:G,multi_cap_new_annual_comb!A:A,A2353,multi_cap_new_annual_comb!B:B,B2353,multi_cap_new_annual_comb!C:C,C2353,multi_cap_new_annual_comb!E:E,"average",multi_cap_new_annual_comb!G:G,"&gt;0")*SUMIFS(mi_calc!D:D,mi_calc!A:A,VLOOKUP(C2353,mapping!$B$2:$C$18,2,0),mi_calc!B:B,F2353,mi_calc!C:C,"average")/1000</f>
        <v>34.847623075305123</v>
      </c>
    </row>
    <row r="2354" spans="1:9">
      <c r="A2354">
        <v>2030</v>
      </c>
      <c r="B2354" t="s">
        <v>21</v>
      </c>
      <c r="C2354" t="s">
        <v>11</v>
      </c>
      <c r="D2354" t="str">
        <f>VLOOKUP(C2354,mapping!$B$2:$D$18,3,0)</f>
        <v>onshore wind</v>
      </c>
      <c r="E2354" t="s">
        <v>74</v>
      </c>
      <c r="F2354" t="s">
        <v>51</v>
      </c>
      <c r="G2354" t="s">
        <v>77</v>
      </c>
      <c r="H2354">
        <f>SUMIFS(multi_cap_new_annual_comb!F:F,multi_cap_new_annual_comb!A:A,A2354,multi_cap_new_annual_comb!B:B,B2354,multi_cap_new_annual_comb!C:C,C2354,multi_cap_new_annual_comb!E:E,"average",multi_cap_new_annual_comb!F:F,"&gt;0")*SUMIFS(mi_calc!D:D,mi_calc!A:A,VLOOKUP(C2354,mapping!$B$2:$C$18,2,0),mi_calc!B:B,F2354,mi_calc!C:C,"average")/1000</f>
        <v>62.568167005355733</v>
      </c>
      <c r="I2354">
        <f>SUMIFS(multi_cap_new_annual_comb!G:G,multi_cap_new_annual_comb!A:A,A2354,multi_cap_new_annual_comb!B:B,B2354,multi_cap_new_annual_comb!C:C,C2354,multi_cap_new_annual_comb!E:E,"average",multi_cap_new_annual_comb!G:G,"&gt;0")*SUMIFS(mi_calc!D:D,mi_calc!A:A,VLOOKUP(C2354,mapping!$B$2:$C$18,2,0),mi_calc!B:B,F2354,mi_calc!C:C,"average")/1000</f>
        <v>46.882361474634116</v>
      </c>
    </row>
    <row r="2355" spans="1:9">
      <c r="A2355">
        <v>2030</v>
      </c>
      <c r="B2355" t="s">
        <v>21</v>
      </c>
      <c r="C2355" t="s">
        <v>11</v>
      </c>
      <c r="D2355" t="str">
        <f>VLOOKUP(C2355,mapping!$B$2:$D$18,3,0)</f>
        <v>onshore wind</v>
      </c>
      <c r="E2355" t="s">
        <v>74</v>
      </c>
      <c r="F2355" t="s">
        <v>66</v>
      </c>
      <c r="G2355" t="s">
        <v>77</v>
      </c>
      <c r="H2355">
        <f>SUMIFS(multi_cap_new_annual_comb!F:F,multi_cap_new_annual_comb!A:A,A2355,multi_cap_new_annual_comb!B:B,B2355,multi_cap_new_annual_comb!C:C,C2355,multi_cap_new_annual_comb!E:E,"average",multi_cap_new_annual_comb!F:F,"&gt;0")*SUMIFS(mi_calc!D:D,mi_calc!A:A,VLOOKUP(C2355,mapping!$B$2:$C$18,2,0),mi_calc!B:B,F2355,mi_calc!C:C,"average")/1000</f>
        <v>8.3212905689622141E-2</v>
      </c>
      <c r="I2355">
        <f>SUMIFS(multi_cap_new_annual_comb!G:G,multi_cap_new_annual_comb!A:A,A2355,multi_cap_new_annual_comb!B:B,B2355,multi_cap_new_annual_comb!C:C,C2355,multi_cap_new_annual_comb!E:E,"average",multi_cap_new_annual_comb!G:G,"&gt;0")*SUMIFS(mi_calc!D:D,mi_calc!A:A,VLOOKUP(C2355,mapping!$B$2:$C$18,2,0),mi_calc!B:B,F2355,mi_calc!C:C,"average")/1000</f>
        <v>6.2351475368641794E-2</v>
      </c>
    </row>
    <row r="2356" spans="1:9">
      <c r="A2356">
        <v>2030</v>
      </c>
      <c r="B2356" t="s">
        <v>21</v>
      </c>
      <c r="C2356" t="s">
        <v>11</v>
      </c>
      <c r="D2356" t="str">
        <f>VLOOKUP(C2356,mapping!$B$2:$D$18,3,0)</f>
        <v>onshore wind</v>
      </c>
      <c r="E2356" t="s">
        <v>74</v>
      </c>
      <c r="F2356" t="s">
        <v>54</v>
      </c>
      <c r="G2356" t="s">
        <v>77</v>
      </c>
      <c r="H2356">
        <f>SUMIFS(multi_cap_new_annual_comb!F:F,multi_cap_new_annual_comb!A:A,A2356,multi_cap_new_annual_comb!B:B,B2356,multi_cap_new_annual_comb!C:C,C2356,multi_cap_new_annual_comb!E:E,"average",multi_cap_new_annual_comb!F:F,"&gt;0")*SUMIFS(mi_calc!D:D,mi_calc!A:A,VLOOKUP(C2356,mapping!$B$2:$C$18,2,0),mi_calc!B:B,F2356,mi_calc!C:C,"average")/1000</f>
        <v>1687.9893943338025</v>
      </c>
      <c r="I2356">
        <f>SUMIFS(multi_cap_new_annual_comb!G:G,multi_cap_new_annual_comb!A:A,A2356,multi_cap_new_annual_comb!B:B,B2356,multi_cap_new_annual_comb!C:C,C2356,multi_cap_new_annual_comb!E:E,"average",multi_cap_new_annual_comb!G:G,"&gt;0")*SUMIFS(mi_calc!D:D,mi_calc!A:A,VLOOKUP(C2356,mapping!$B$2:$C$18,2,0),mi_calc!B:B,F2356,mi_calc!C:C,"average")/1000</f>
        <v>1264.8113687545306</v>
      </c>
    </row>
    <row r="2357" spans="1:9">
      <c r="A2357">
        <v>2030</v>
      </c>
      <c r="B2357" t="s">
        <v>21</v>
      </c>
      <c r="C2357" t="s">
        <v>11</v>
      </c>
      <c r="D2357" t="str">
        <f>VLOOKUP(C2357,mapping!$B$2:$D$18,3,0)</f>
        <v>onshore wind</v>
      </c>
      <c r="E2357" t="s">
        <v>74</v>
      </c>
      <c r="F2357" t="s">
        <v>46</v>
      </c>
      <c r="G2357" t="s">
        <v>77</v>
      </c>
      <c r="H2357">
        <f>SUMIFS(multi_cap_new_annual_comb!F:F,multi_cap_new_annual_comb!A:A,A2357,multi_cap_new_annual_comb!B:B,B2357,multi_cap_new_annual_comb!C:C,C2357,multi_cap_new_annual_comb!E:E,"average",multi_cap_new_annual_comb!F:F,"&gt;0")*SUMIFS(mi_calc!D:D,mi_calc!A:A,VLOOKUP(C2357,mapping!$B$2:$C$18,2,0),mi_calc!B:B,F2357,mi_calc!C:C,"average")/1000</f>
        <v>16.42903601869844</v>
      </c>
      <c r="I2357">
        <f>SUMIFS(multi_cap_new_annual_comb!G:G,multi_cap_new_annual_comb!A:A,A2357,multi_cap_new_annual_comb!B:B,B2357,multi_cap_new_annual_comb!C:C,C2357,multi_cap_new_annual_comb!E:E,"average",multi_cap_new_annual_comb!G:G,"&gt;0")*SUMIFS(mi_calc!D:D,mi_calc!A:A,VLOOKUP(C2357,mapping!$B$2:$C$18,2,0),mi_calc!B:B,F2357,mi_calc!C:C,"average")/1000</f>
        <v>12.310285600063581</v>
      </c>
    </row>
    <row r="2358" spans="1:9">
      <c r="A2358">
        <v>2030</v>
      </c>
      <c r="B2358" t="s">
        <v>21</v>
      </c>
      <c r="C2358" t="s">
        <v>11</v>
      </c>
      <c r="D2358" t="str">
        <f>VLOOKUP(C2358,mapping!$B$2:$D$18,3,0)</f>
        <v>onshore wind</v>
      </c>
      <c r="E2358" t="s">
        <v>74</v>
      </c>
      <c r="F2358" t="s">
        <v>50</v>
      </c>
      <c r="G2358" t="s">
        <v>77</v>
      </c>
      <c r="H2358">
        <f>SUMIFS(multi_cap_new_annual_comb!F:F,multi_cap_new_annual_comb!A:A,A2358,multi_cap_new_annual_comb!B:B,B2358,multi_cap_new_annual_comb!C:C,C2358,multi_cap_new_annual_comb!E:E,"average",multi_cap_new_annual_comb!F:F,"&gt;0")*SUMIFS(mi_calc!D:D,mi_calc!A:A,VLOOKUP(C2358,mapping!$B$2:$C$18,2,0),mi_calc!B:B,F2358,mi_calc!C:C,"average")/1000</f>
        <v>109.22694693479224</v>
      </c>
      <c r="I2358">
        <f>SUMIFS(multi_cap_new_annual_comb!G:G,multi_cap_new_annual_comb!A:A,A2358,multi_cap_new_annual_comb!B:B,B2358,multi_cap_new_annual_comb!C:C,C2358,multi_cap_new_annual_comb!E:E,"average",multi_cap_new_annual_comb!G:G,"&gt;0")*SUMIFS(mi_calc!D:D,mi_calc!A:A,VLOOKUP(C2358,mapping!$B$2:$C$18,2,0),mi_calc!B:B,F2358,mi_calc!C:C,"average")/1000</f>
        <v>81.843810583891255</v>
      </c>
    </row>
    <row r="2359" spans="1:9">
      <c r="A2359">
        <v>2030</v>
      </c>
      <c r="B2359" t="s">
        <v>21</v>
      </c>
      <c r="C2359" t="s">
        <v>11</v>
      </c>
      <c r="D2359" t="str">
        <f>VLOOKUP(C2359,mapping!$B$2:$D$18,3,0)</f>
        <v>onshore wind</v>
      </c>
      <c r="E2359" t="s">
        <v>74</v>
      </c>
      <c r="F2359" t="s">
        <v>61</v>
      </c>
      <c r="G2359" t="s">
        <v>77</v>
      </c>
      <c r="H2359">
        <f>SUMIFS(multi_cap_new_annual_comb!F:F,multi_cap_new_annual_comb!A:A,A2359,multi_cap_new_annual_comb!B:B,B2359,multi_cap_new_annual_comb!C:C,C2359,multi_cap_new_annual_comb!E:E,"average",multi_cap_new_annual_comb!F:F,"&gt;0")*SUMIFS(mi_calc!D:D,mi_calc!A:A,VLOOKUP(C2359,mapping!$B$2:$C$18,2,0),mi_calc!B:B,F2359,mi_calc!C:C,"average")/1000</f>
        <v>0.41943288064118539</v>
      </c>
      <c r="I2359">
        <f>SUMIFS(multi_cap_new_annual_comb!G:G,multi_cap_new_annual_comb!A:A,A2359,multi_cap_new_annual_comb!B:B,B2359,multi_cap_new_annual_comb!C:C,C2359,multi_cap_new_annual_comb!E:E,"average",multi_cap_new_annual_comb!G:G,"&gt;0")*SUMIFS(mi_calc!D:D,mi_calc!A:A,VLOOKUP(C2359,mapping!$B$2:$C$18,2,0),mi_calc!B:B,F2359,mi_calc!C:C,"average")/1000</f>
        <v>0.31428128496850349</v>
      </c>
    </row>
    <row r="2360" spans="1:9">
      <c r="A2360">
        <v>2030</v>
      </c>
      <c r="B2360" t="s">
        <v>21</v>
      </c>
      <c r="C2360" t="s">
        <v>11</v>
      </c>
      <c r="D2360" t="str">
        <f>VLOOKUP(C2360,mapping!$B$2:$D$18,3,0)</f>
        <v>onshore wind</v>
      </c>
      <c r="E2360" t="s">
        <v>74</v>
      </c>
      <c r="F2360" t="s">
        <v>67</v>
      </c>
      <c r="G2360" t="s">
        <v>77</v>
      </c>
      <c r="H2360">
        <f>SUMIFS(multi_cap_new_annual_comb!F:F,multi_cap_new_annual_comb!A:A,A2360,multi_cap_new_annual_comb!B:B,B2360,multi_cap_new_annual_comb!C:C,C2360,multi_cap_new_annual_comb!E:E,"average",multi_cap_new_annual_comb!F:F,"&gt;0")*SUMIFS(mi_calc!D:D,mi_calc!A:A,VLOOKUP(C2360,mapping!$B$2:$C$18,2,0),mi_calc!B:B,F2360,mi_calc!C:C,"average")/1000</f>
        <v>270.02587896282387</v>
      </c>
      <c r="I2360">
        <f>SUMIFS(multi_cap_new_annual_comb!G:G,multi_cap_new_annual_comb!A:A,A2360,multi_cap_new_annual_comb!B:B,B2360,multi_cap_new_annual_comb!C:C,C2360,multi_cap_new_annual_comb!E:E,"average",multi_cap_new_annual_comb!G:G,"&gt;0")*SUMIFS(mi_calc!D:D,mi_calc!A:A,VLOOKUP(C2360,mapping!$B$2:$C$18,2,0),mi_calc!B:B,F2360,mi_calc!C:C,"average")/1000</f>
        <v>202.33053757124264</v>
      </c>
    </row>
    <row r="2361" spans="1:9">
      <c r="A2361">
        <v>2030</v>
      </c>
      <c r="B2361" t="s">
        <v>21</v>
      </c>
      <c r="C2361" t="s">
        <v>11</v>
      </c>
      <c r="D2361" t="str">
        <f>VLOOKUP(C2361,mapping!$B$2:$D$18,3,0)</f>
        <v>onshore wind</v>
      </c>
      <c r="E2361" t="s">
        <v>74</v>
      </c>
      <c r="F2361" t="s">
        <v>52</v>
      </c>
      <c r="G2361" t="s">
        <v>77</v>
      </c>
      <c r="H2361">
        <f>SUMIFS(multi_cap_new_annual_comb!F:F,multi_cap_new_annual_comb!A:A,A2361,multi_cap_new_annual_comb!B:B,B2361,multi_cap_new_annual_comb!C:C,C2361,multi_cap_new_annual_comb!E:E,"average",multi_cap_new_annual_comb!F:F,"&gt;0")*SUMIFS(mi_calc!D:D,mi_calc!A:A,VLOOKUP(C2361,mapping!$B$2:$C$18,2,0),mi_calc!B:B,F2361,mi_calc!C:C,"average")/1000</f>
        <v>0</v>
      </c>
      <c r="I2361">
        <f>SUMIFS(multi_cap_new_annual_comb!G:G,multi_cap_new_annual_comb!A:A,A2361,multi_cap_new_annual_comb!B:B,B2361,multi_cap_new_annual_comb!C:C,C2361,multi_cap_new_annual_comb!E:E,"average",multi_cap_new_annual_comb!G:G,"&gt;0")*SUMIFS(mi_calc!D:D,mi_calc!A:A,VLOOKUP(C2361,mapping!$B$2:$C$18,2,0),mi_calc!B:B,F2361,mi_calc!C:C,"average")/1000</f>
        <v>0</v>
      </c>
    </row>
    <row r="2362" spans="1:9">
      <c r="A2362">
        <v>2030</v>
      </c>
      <c r="B2362" t="s">
        <v>21</v>
      </c>
      <c r="C2362" t="s">
        <v>11</v>
      </c>
      <c r="D2362" t="str">
        <f>VLOOKUP(C2362,mapping!$B$2:$D$18,3,0)</f>
        <v>onshore wind</v>
      </c>
      <c r="E2362" t="s">
        <v>74</v>
      </c>
      <c r="F2362" t="s">
        <v>56</v>
      </c>
      <c r="G2362" t="s">
        <v>77</v>
      </c>
      <c r="H2362">
        <f>SUMIFS(multi_cap_new_annual_comb!F:F,multi_cap_new_annual_comb!A:A,A2362,multi_cap_new_annual_comb!B:B,B2362,multi_cap_new_annual_comb!C:C,C2362,multi_cap_new_annual_comb!E:E,"average",multi_cap_new_annual_comb!F:F,"&gt;0")*SUMIFS(mi_calc!D:D,mi_calc!A:A,VLOOKUP(C2362,mapping!$B$2:$C$18,2,0),mi_calc!B:B,F2362,mi_calc!C:C,"average")/1000</f>
        <v>209.69652233784782</v>
      </c>
      <c r="I2362">
        <f>SUMIFS(multi_cap_new_annual_comb!G:G,multi_cap_new_annual_comb!A:A,A2362,multi_cap_new_annual_comb!B:B,B2362,multi_cap_new_annual_comb!C:C,C2362,multi_cap_new_annual_comb!E:E,"average",multi_cap_new_annual_comb!G:G,"&gt;0")*SUMIFS(mi_calc!D:D,mi_calc!A:A,VLOOKUP(C2362,mapping!$B$2:$C$18,2,0),mi_calc!B:B,F2362,mi_calc!C:C,"average")/1000</f>
        <v>157.12571792897734</v>
      </c>
    </row>
    <row r="2363" spans="1:9">
      <c r="A2363">
        <v>2030</v>
      </c>
      <c r="B2363" t="s">
        <v>21</v>
      </c>
      <c r="C2363" t="s">
        <v>11</v>
      </c>
      <c r="D2363" t="str">
        <f>VLOOKUP(C2363,mapping!$B$2:$D$18,3,0)</f>
        <v>onshore wind</v>
      </c>
      <c r="E2363" t="s">
        <v>74</v>
      </c>
      <c r="F2363" t="s">
        <v>59</v>
      </c>
      <c r="G2363" t="s">
        <v>77</v>
      </c>
      <c r="H2363">
        <f>SUMIFS(multi_cap_new_annual_comb!F:F,multi_cap_new_annual_comb!A:A,A2363,multi_cap_new_annual_comb!B:B,B2363,multi_cap_new_annual_comb!C:C,C2363,multi_cap_new_annual_comb!E:E,"average",multi_cap_new_annual_comb!F:F,"&gt;0")*SUMIFS(mi_calc!D:D,mi_calc!A:A,VLOOKUP(C2363,mapping!$B$2:$C$18,2,0),mi_calc!B:B,F2363,mi_calc!C:C,"average")/1000</f>
        <v>0</v>
      </c>
      <c r="I2363">
        <f>SUMIFS(multi_cap_new_annual_comb!G:G,multi_cap_new_annual_comb!A:A,A2363,multi_cap_new_annual_comb!B:B,B2363,multi_cap_new_annual_comb!C:C,C2363,multi_cap_new_annual_comb!E:E,"average",multi_cap_new_annual_comb!G:G,"&gt;0")*SUMIFS(mi_calc!D:D,mi_calc!A:A,VLOOKUP(C2363,mapping!$B$2:$C$18,2,0),mi_calc!B:B,F2363,mi_calc!C:C,"average")/1000</f>
        <v>0</v>
      </c>
    </row>
    <row r="2364" spans="1:9">
      <c r="A2364">
        <v>2030</v>
      </c>
      <c r="B2364" t="s">
        <v>21</v>
      </c>
      <c r="C2364" t="s">
        <v>11</v>
      </c>
      <c r="D2364" t="str">
        <f>VLOOKUP(C2364,mapping!$B$2:$D$18,3,0)</f>
        <v>onshore wind</v>
      </c>
      <c r="E2364" t="s">
        <v>74</v>
      </c>
      <c r="F2364" t="s">
        <v>55</v>
      </c>
      <c r="G2364" t="s">
        <v>77</v>
      </c>
      <c r="H2364">
        <f>SUMIFS(multi_cap_new_annual_comb!F:F,multi_cap_new_annual_comb!A:A,A2364,multi_cap_new_annual_comb!B:B,B2364,multi_cap_new_annual_comb!C:C,C2364,multi_cap_new_annual_comb!E:E,"average",multi_cap_new_annual_comb!F:F,"&gt;0")*SUMIFS(mi_calc!D:D,mi_calc!A:A,VLOOKUP(C2364,mapping!$B$2:$C$18,2,0),mi_calc!B:B,F2364,mi_calc!C:C,"average")/1000</f>
        <v>24.651823310550565</v>
      </c>
      <c r="I2364">
        <f>SUMIFS(multi_cap_new_annual_comb!G:G,multi_cap_new_annual_comb!A:A,A2364,multi_cap_new_annual_comb!B:B,B2364,multi_cap_new_annual_comb!C:C,C2364,multi_cap_new_annual_comb!E:E,"average",multi_cap_new_annual_comb!G:G,"&gt;0")*SUMIFS(mi_calc!D:D,mi_calc!A:A,VLOOKUP(C2364,mapping!$B$2:$C$18,2,0),mi_calc!B:B,F2364,mi_calc!C:C,"average")/1000</f>
        <v>18.471624577960132</v>
      </c>
    </row>
    <row r="2365" spans="1:9">
      <c r="A2365">
        <v>2030</v>
      </c>
      <c r="B2365" t="s">
        <v>21</v>
      </c>
      <c r="C2365" t="s">
        <v>11</v>
      </c>
      <c r="D2365" t="str">
        <f>VLOOKUP(C2365,mapping!$B$2:$D$18,3,0)</f>
        <v>onshore wind</v>
      </c>
      <c r="E2365" t="s">
        <v>74</v>
      </c>
      <c r="F2365" t="s">
        <v>47</v>
      </c>
      <c r="G2365" t="s">
        <v>77</v>
      </c>
      <c r="H2365">
        <f>SUMIFS(multi_cap_new_annual_comb!F:F,multi_cap_new_annual_comb!A:A,A2365,multi_cap_new_annual_comb!B:B,B2365,multi_cap_new_annual_comb!C:C,C2365,multi_cap_new_annual_comb!E:E,"average",multi_cap_new_annual_comb!F:F,"&gt;0")*SUMIFS(mi_calc!D:D,mi_calc!A:A,VLOOKUP(C2365,mapping!$B$2:$C$18,2,0),mi_calc!B:B,F2365,mi_calc!C:C,"average")/1000</f>
        <v>3.1384267461501558</v>
      </c>
      <c r="I2365">
        <f>SUMIFS(multi_cap_new_annual_comb!G:G,multi_cap_new_annual_comb!A:A,A2365,multi_cap_new_annual_comb!B:B,B2365,multi_cap_new_annual_comb!C:C,C2365,multi_cap_new_annual_comb!E:E,"average",multi_cap_new_annual_comb!G:G,"&gt;0")*SUMIFS(mi_calc!D:D,mi_calc!A:A,VLOOKUP(C2365,mapping!$B$2:$C$18,2,0),mi_calc!B:B,F2365,mi_calc!C:C,"average")/1000</f>
        <v>2.3516248632004308</v>
      </c>
    </row>
    <row r="2366" spans="1:9">
      <c r="A2366">
        <v>2030</v>
      </c>
      <c r="B2366" t="s">
        <v>21</v>
      </c>
      <c r="C2366" t="s">
        <v>11</v>
      </c>
      <c r="D2366" t="str">
        <f>VLOOKUP(C2366,mapping!$B$2:$D$18,3,0)</f>
        <v>onshore wind</v>
      </c>
      <c r="E2366" t="s">
        <v>74</v>
      </c>
      <c r="F2366" t="s">
        <v>60</v>
      </c>
      <c r="G2366" t="s">
        <v>77</v>
      </c>
      <c r="H2366">
        <f>SUMIFS(multi_cap_new_annual_comb!F:F,multi_cap_new_annual_comb!A:A,A2366,multi_cap_new_annual_comb!B:B,B2366,multi_cap_new_annual_comb!C:C,C2366,multi_cap_new_annual_comb!E:E,"average",multi_cap_new_annual_comb!F:F,"&gt;0")*SUMIFS(mi_calc!D:D,mi_calc!A:A,VLOOKUP(C2366,mapping!$B$2:$C$18,2,0),mi_calc!B:B,F2366,mi_calc!C:C,"average")/1000</f>
        <v>3.8365539003690943</v>
      </c>
      <c r="I2366">
        <f>SUMIFS(multi_cap_new_annual_comb!G:G,multi_cap_new_annual_comb!A:A,A2366,multi_cap_new_annual_comb!B:B,B2366,multi_cap_new_annual_comb!C:C,C2366,multi_cap_new_annual_comb!E:E,"average",multi_cap_new_annual_comb!G:G,"&gt;0")*SUMIFS(mi_calc!D:D,mi_calc!A:A,VLOOKUP(C2366,mapping!$B$2:$C$18,2,0),mi_calc!B:B,F2366,mi_calc!C:C,"average")/1000</f>
        <v>2.8747319185269564</v>
      </c>
    </row>
    <row r="2367" spans="1:9">
      <c r="A2367">
        <v>2030</v>
      </c>
      <c r="B2367" t="s">
        <v>21</v>
      </c>
      <c r="C2367" t="s">
        <v>11</v>
      </c>
      <c r="D2367" t="str">
        <f>VLOOKUP(C2367,mapping!$B$2:$D$18,3,0)</f>
        <v>onshore wind</v>
      </c>
      <c r="E2367" t="s">
        <v>74</v>
      </c>
      <c r="F2367" t="s">
        <v>48</v>
      </c>
      <c r="G2367" t="s">
        <v>77</v>
      </c>
      <c r="H2367">
        <f>SUMIFS(multi_cap_new_annual_comb!F:F,multi_cap_new_annual_comb!A:A,A2367,multi_cap_new_annual_comb!B:B,B2367,multi_cap_new_annual_comb!C:C,C2367,multi_cap_new_annual_comb!E:E,"average",multi_cap_new_annual_comb!F:F,"&gt;0")*SUMIFS(mi_calc!D:D,mi_calc!A:A,VLOOKUP(C2367,mapping!$B$2:$C$18,2,0),mi_calc!B:B,F2367,mi_calc!C:C,"average")/1000</f>
        <v>7.7954490149312567</v>
      </c>
      <c r="I2367">
        <f>SUMIFS(multi_cap_new_annual_comb!G:G,multi_cap_new_annual_comb!A:A,A2367,multi_cap_new_annual_comb!B:B,B2367,multi_cap_new_annual_comb!C:C,C2367,multi_cap_new_annual_comb!E:E,"average",multi_cap_new_annual_comb!G:G,"&gt;0")*SUMIFS(mi_calc!D:D,mi_calc!A:A,VLOOKUP(C2367,mapping!$B$2:$C$18,2,0),mi_calc!B:B,F2367,mi_calc!C:C,"average")/1000</f>
        <v>5.8411341752077233</v>
      </c>
    </row>
    <row r="2368" spans="1:9">
      <c r="A2368">
        <v>2030</v>
      </c>
      <c r="B2368" t="s">
        <v>21</v>
      </c>
      <c r="C2368" t="s">
        <v>11</v>
      </c>
      <c r="D2368" t="str">
        <f>VLOOKUP(C2368,mapping!$B$2:$D$18,3,0)</f>
        <v>onshore wind</v>
      </c>
      <c r="E2368" t="s">
        <v>74</v>
      </c>
      <c r="F2368" t="s">
        <v>62</v>
      </c>
      <c r="G2368" t="s">
        <v>77</v>
      </c>
      <c r="H2368">
        <f>SUMIFS(multi_cap_new_annual_comb!F:F,multi_cap_new_annual_comb!A:A,A2368,multi_cap_new_annual_comb!B:B,B2368,multi_cap_new_annual_comb!C:C,C2368,multi_cap_new_annual_comb!E:E,"average",multi_cap_new_annual_comb!F:F,"&gt;0")*SUMIFS(mi_calc!D:D,mi_calc!A:A,VLOOKUP(C2368,mapping!$B$2:$C$18,2,0),mi_calc!B:B,F2368,mi_calc!C:C,"average")/1000</f>
        <v>1.1764224541870332</v>
      </c>
      <c r="I2368">
        <f>SUMIFS(multi_cap_new_annual_comb!G:G,multi_cap_new_annual_comb!A:A,A2368,multi_cap_new_annual_comb!B:B,B2368,multi_cap_new_annual_comb!C:C,C2368,multi_cap_new_annual_comb!E:E,"average",multi_cap_new_annual_comb!G:G,"&gt;0")*SUMIFS(mi_calc!D:D,mi_calc!A:A,VLOOKUP(C2368,mapping!$B$2:$C$18,2,0),mi_calc!B:B,F2368,mi_calc!C:C,"average")/1000</f>
        <v>0.88149398302417337</v>
      </c>
    </row>
    <row r="2369" spans="1:9">
      <c r="A2369">
        <v>2030</v>
      </c>
      <c r="B2369" t="s">
        <v>21</v>
      </c>
      <c r="C2369" t="s">
        <v>11</v>
      </c>
      <c r="D2369" t="str">
        <f>VLOOKUP(C2369,mapping!$B$2:$D$18,3,0)</f>
        <v>onshore wind</v>
      </c>
      <c r="E2369" t="s">
        <v>74</v>
      </c>
      <c r="F2369" t="s">
        <v>63</v>
      </c>
      <c r="G2369" t="s">
        <v>77</v>
      </c>
      <c r="H2369">
        <f>SUMIFS(multi_cap_new_annual_comb!F:F,multi_cap_new_annual_comb!A:A,A2369,multi_cap_new_annual_comb!B:B,B2369,multi_cap_new_annual_comb!C:C,C2369,multi_cap_new_annual_comb!E:E,"average",multi_cap_new_annual_comb!F:F,"&gt;0")*SUMIFS(mi_calc!D:D,mi_calc!A:A,VLOOKUP(C2369,mapping!$B$2:$C$18,2,0),mi_calc!B:B,F2369,mi_calc!C:C,"average")/1000</f>
        <v>0.57333692020149674</v>
      </c>
      <c r="I2369">
        <f>SUMIFS(multi_cap_new_annual_comb!G:G,multi_cap_new_annual_comb!A:A,A2369,multi_cap_new_annual_comb!B:B,B2369,multi_cap_new_annual_comb!C:C,C2369,multi_cap_new_annual_comb!E:E,"average",multi_cap_new_annual_comb!G:G,"&gt;0")*SUMIFS(mi_calc!D:D,mi_calc!A:A,VLOOKUP(C2369,mapping!$B$2:$C$18,2,0),mi_calc!B:B,F2369,mi_calc!C:C,"average")/1000</f>
        <v>0.42960166528994198</v>
      </c>
    </row>
    <row r="2370" spans="1:9">
      <c r="A2370">
        <v>2030</v>
      </c>
      <c r="B2370" t="s">
        <v>21</v>
      </c>
      <c r="C2370" t="s">
        <v>11</v>
      </c>
      <c r="D2370" t="str">
        <f>VLOOKUP(C2370,mapping!$B$2:$D$18,3,0)</f>
        <v>onshore wind</v>
      </c>
      <c r="E2370" t="s">
        <v>74</v>
      </c>
      <c r="F2370" t="s">
        <v>45</v>
      </c>
      <c r="G2370" t="s">
        <v>77</v>
      </c>
      <c r="H2370">
        <f>SUMIFS(multi_cap_new_annual_comb!F:F,multi_cap_new_annual_comb!A:A,A2370,multi_cap_new_annual_comb!B:B,B2370,multi_cap_new_annual_comb!C:C,C2370,multi_cap_new_annual_comb!E:E,"average",multi_cap_new_annual_comb!F:F,"&gt;0")*SUMIFS(mi_calc!D:D,mi_calc!A:A,VLOOKUP(C2370,mapping!$B$2:$C$18,2,0),mi_calc!B:B,F2370,mi_calc!C:C,"average")/1000</f>
        <v>0</v>
      </c>
      <c r="I2370">
        <f>SUMIFS(multi_cap_new_annual_comb!G:G,multi_cap_new_annual_comb!A:A,A2370,multi_cap_new_annual_comb!B:B,B2370,multi_cap_new_annual_comb!C:C,C2370,multi_cap_new_annual_comb!E:E,"average",multi_cap_new_annual_comb!G:G,"&gt;0")*SUMIFS(mi_calc!D:D,mi_calc!A:A,VLOOKUP(C2370,mapping!$B$2:$C$18,2,0),mi_calc!B:B,F2370,mi_calc!C:C,"average")/1000</f>
        <v>0</v>
      </c>
    </row>
    <row r="2371" spans="1:9">
      <c r="A2371">
        <v>2030</v>
      </c>
      <c r="B2371" t="s">
        <v>21</v>
      </c>
      <c r="C2371" t="s">
        <v>11</v>
      </c>
      <c r="D2371" t="str">
        <f>VLOOKUP(C2371,mapping!$B$2:$D$18,3,0)</f>
        <v>onshore wind</v>
      </c>
      <c r="E2371" t="s">
        <v>74</v>
      </c>
      <c r="F2371" t="s">
        <v>58</v>
      </c>
      <c r="G2371" t="s">
        <v>77</v>
      </c>
      <c r="H2371">
        <f>SUMIFS(multi_cap_new_annual_comb!F:F,multi_cap_new_annual_comb!A:A,A2371,multi_cap_new_annual_comb!B:B,B2371,multi_cap_new_annual_comb!C:C,C2371,multi_cap_new_annual_comb!E:E,"average",multi_cap_new_annual_comb!F:F,"&gt;0")*SUMIFS(mi_calc!D:D,mi_calc!A:A,VLOOKUP(C2371,mapping!$B$2:$C$18,2,0),mi_calc!B:B,F2371,mi_calc!C:C,"average")/1000</f>
        <v>0</v>
      </c>
      <c r="I2371">
        <f>SUMIFS(multi_cap_new_annual_comb!G:G,multi_cap_new_annual_comb!A:A,A2371,multi_cap_new_annual_comb!B:B,B2371,multi_cap_new_annual_comb!C:C,C2371,multi_cap_new_annual_comb!E:E,"average",multi_cap_new_annual_comb!G:G,"&gt;0")*SUMIFS(mi_calc!D:D,mi_calc!A:A,VLOOKUP(C2371,mapping!$B$2:$C$18,2,0),mi_calc!B:B,F2371,mi_calc!C:C,"average")/1000</f>
        <v>0</v>
      </c>
    </row>
    <row r="2372" spans="1:9">
      <c r="A2372">
        <v>2030</v>
      </c>
      <c r="B2372" t="s">
        <v>21</v>
      </c>
      <c r="C2372" t="s">
        <v>11</v>
      </c>
      <c r="D2372" t="str">
        <f>VLOOKUP(C2372,mapping!$B$2:$D$18,3,0)</f>
        <v>onshore wind</v>
      </c>
      <c r="E2372" t="s">
        <v>74</v>
      </c>
      <c r="F2372" t="s">
        <v>53</v>
      </c>
      <c r="G2372" t="s">
        <v>77</v>
      </c>
      <c r="H2372">
        <f>SUMIFS(multi_cap_new_annual_comb!F:F,multi_cap_new_annual_comb!A:A,A2372,multi_cap_new_annual_comb!B:B,B2372,multi_cap_new_annual_comb!C:C,C2372,multi_cap_new_annual_comb!E:E,"average",multi_cap_new_annual_comb!F:F,"&gt;0")*SUMIFS(mi_calc!D:D,mi_calc!A:A,VLOOKUP(C2372,mapping!$B$2:$C$18,2,0),mi_calc!B:B,F2372,mi_calc!C:C,"average")/1000</f>
        <v>3817.5591244236211</v>
      </c>
      <c r="I2372">
        <f>SUMIFS(multi_cap_new_annual_comb!G:G,multi_cap_new_annual_comb!A:A,A2372,multi_cap_new_annual_comb!B:B,B2372,multi_cap_new_annual_comb!C:C,C2372,multi_cap_new_annual_comb!E:E,"average",multi_cap_new_annual_comb!G:G,"&gt;0")*SUMIFS(mi_calc!D:D,mi_calc!A:A,VLOOKUP(C2372,mapping!$B$2:$C$18,2,0),mi_calc!B:B,F2372,mi_calc!C:C,"average")/1000</f>
        <v>2860.4991226080811</v>
      </c>
    </row>
    <row r="2373" spans="1:9">
      <c r="A2373">
        <v>2030</v>
      </c>
      <c r="B2373" t="s">
        <v>21</v>
      </c>
      <c r="C2373" t="s">
        <v>11</v>
      </c>
      <c r="D2373" t="str">
        <f>VLOOKUP(C2373,mapping!$B$2:$D$18,3,0)</f>
        <v>onshore wind</v>
      </c>
      <c r="E2373" t="s">
        <v>74</v>
      </c>
      <c r="F2373" t="s">
        <v>64</v>
      </c>
      <c r="G2373" t="s">
        <v>77</v>
      </c>
      <c r="H2373">
        <f>SUMIFS(multi_cap_new_annual_comb!F:F,multi_cap_new_annual_comb!A:A,A2373,multi_cap_new_annual_comb!B:B,B2373,multi_cap_new_annual_comb!C:C,C2373,multi_cap_new_annual_comb!E:E,"average",multi_cap_new_annual_comb!F:F,"&gt;0")*SUMIFS(mi_calc!D:D,mi_calc!A:A,VLOOKUP(C2373,mapping!$B$2:$C$18,2,0),mi_calc!B:B,F2373,mi_calc!C:C,"average")/1000</f>
        <v>0.22506490585739994</v>
      </c>
      <c r="I2373">
        <f>SUMIFS(multi_cap_new_annual_comb!G:G,multi_cap_new_annual_comb!A:A,A2373,multi_cap_new_annual_comb!B:B,B2373,multi_cap_new_annual_comb!C:C,C2373,multi_cap_new_annual_comb!E:E,"average",multi_cap_new_annual_comb!G:G,"&gt;0")*SUMIFS(mi_calc!D:D,mi_calc!A:A,VLOOKUP(C2373,mapping!$B$2:$C$18,2,0),mi_calc!B:B,F2373,mi_calc!C:C,"average")/1000</f>
        <v>0.16864125603612337</v>
      </c>
    </row>
    <row r="2374" spans="1:9">
      <c r="A2374">
        <v>2030</v>
      </c>
      <c r="B2374" t="s">
        <v>21</v>
      </c>
      <c r="C2374" t="s">
        <v>11</v>
      </c>
      <c r="D2374" t="str">
        <f>VLOOKUP(C2374,mapping!$B$2:$D$18,3,0)</f>
        <v>onshore wind</v>
      </c>
      <c r="E2374" t="s">
        <v>74</v>
      </c>
      <c r="F2374" t="s">
        <v>49</v>
      </c>
      <c r="G2374" t="s">
        <v>77</v>
      </c>
      <c r="H2374">
        <f>SUMIFS(multi_cap_new_annual_comb!F:F,multi_cap_new_annual_comb!A:A,A2374,multi_cap_new_annual_comb!B:B,B2374,multi_cap_new_annual_comb!C:C,C2374,multi_cap_new_annual_comb!E:E,"average",multi_cap_new_annual_comb!F:F,"&gt;0")*SUMIFS(mi_calc!D:D,mi_calc!A:A,VLOOKUP(C2374,mapping!$B$2:$C$18,2,0),mi_calc!B:B,F2374,mi_calc!C:C,"average")/1000</f>
        <v>0</v>
      </c>
      <c r="I2374">
        <f>SUMIFS(multi_cap_new_annual_comb!G:G,multi_cap_new_annual_comb!A:A,A2374,multi_cap_new_annual_comb!B:B,B2374,multi_cap_new_annual_comb!C:C,C2374,multi_cap_new_annual_comb!E:E,"average",multi_cap_new_annual_comb!G:G,"&gt;0")*SUMIFS(mi_calc!D:D,mi_calc!A:A,VLOOKUP(C2374,mapping!$B$2:$C$18,2,0),mi_calc!B:B,F2374,mi_calc!C:C,"average")/1000</f>
        <v>0</v>
      </c>
    </row>
    <row r="2375" spans="1:9">
      <c r="A2375">
        <v>2030</v>
      </c>
      <c r="B2375" t="s">
        <v>21</v>
      </c>
      <c r="C2375" t="s">
        <v>11</v>
      </c>
      <c r="D2375" t="str">
        <f>VLOOKUP(C2375,mapping!$B$2:$D$18,3,0)</f>
        <v>onshore wind</v>
      </c>
      <c r="E2375" t="s">
        <v>74</v>
      </c>
      <c r="F2375" t="s">
        <v>65</v>
      </c>
      <c r="G2375" t="s">
        <v>77</v>
      </c>
      <c r="H2375">
        <f>SUMIFS(multi_cap_new_annual_comb!F:F,multi_cap_new_annual_comb!A:A,A2375,multi_cap_new_annual_comb!B:B,B2375,multi_cap_new_annual_comb!C:C,C2375,multi_cap_new_annual_comb!E:E,"average",multi_cap_new_annual_comb!F:F,"&gt;0")*SUMIFS(mi_calc!D:D,mi_calc!A:A,VLOOKUP(C2375,mapping!$B$2:$C$18,2,0),mi_calc!B:B,F2375,mi_calc!C:C,"average")/1000</f>
        <v>2.8146765349514693</v>
      </c>
      <c r="I2375">
        <f>SUMIFS(multi_cap_new_annual_comb!G:G,multi_cap_new_annual_comb!A:A,A2375,multi_cap_new_annual_comb!B:B,B2375,multi_cap_new_annual_comb!C:C,C2375,multi_cap_new_annual_comb!E:E,"average",multi_cap_new_annual_comb!G:G,"&gt;0")*SUMIFS(mi_calc!D:D,mi_calc!A:A,VLOOKUP(C2375,mapping!$B$2:$C$18,2,0),mi_calc!B:B,F2375,mi_calc!C:C,"average")/1000</f>
        <v>2.1090386543443089</v>
      </c>
    </row>
    <row r="2376" spans="1:9">
      <c r="A2376">
        <v>2030</v>
      </c>
      <c r="B2376" t="s">
        <v>21</v>
      </c>
      <c r="C2376" t="s">
        <v>11</v>
      </c>
      <c r="D2376" t="str">
        <f>VLOOKUP(C2376,mapping!$B$2:$D$18,3,0)</f>
        <v>onshore wind</v>
      </c>
      <c r="E2376" t="s">
        <v>74</v>
      </c>
      <c r="F2376" t="s">
        <v>68</v>
      </c>
      <c r="G2376" t="s">
        <v>77</v>
      </c>
      <c r="H2376">
        <f>SUMIFS(multi_cap_new_annual_comb!F:F,multi_cap_new_annual_comb!A:A,A2376,multi_cap_new_annual_comb!B:B,B2376,multi_cap_new_annual_comb!C:C,C2376,multi_cap_new_annual_comb!E:E,"average",multi_cap_new_annual_comb!F:F,"&gt;0")*SUMIFS(mi_calc!D:D,mi_calc!A:A,VLOOKUP(C2376,mapping!$B$2:$C$18,2,0),mi_calc!B:B,F2376,mi_calc!C:C,"average")/1000</f>
        <v>3.8225928551170178E-2</v>
      </c>
      <c r="I2376">
        <f>SUMIFS(multi_cap_new_annual_comb!G:G,multi_cap_new_annual_comb!A:A,A2376,multi_cap_new_annual_comb!B:B,B2376,multi_cap_new_annual_comb!C:C,C2376,multi_cap_new_annual_comb!E:E,"average",multi_cap_new_annual_comb!G:G,"&gt;0")*SUMIFS(mi_calc!D:D,mi_calc!A:A,VLOOKUP(C2376,mapping!$B$2:$C$18,2,0),mi_calc!B:B,F2376,mi_calc!C:C,"average")/1000</f>
        <v>2.8642708997469828E-2</v>
      </c>
    </row>
    <row r="2377" spans="1:9">
      <c r="A2377">
        <v>2030</v>
      </c>
      <c r="B2377" t="s">
        <v>21</v>
      </c>
      <c r="C2377" t="s">
        <v>11</v>
      </c>
      <c r="D2377" t="str">
        <f>VLOOKUP(C2377,mapping!$B$2:$D$18,3,0)</f>
        <v>onshore wind</v>
      </c>
      <c r="E2377" t="s">
        <v>74</v>
      </c>
      <c r="F2377" t="s">
        <v>57</v>
      </c>
      <c r="G2377" t="s">
        <v>77</v>
      </c>
      <c r="H2377">
        <f>SUMIFS(multi_cap_new_annual_comb!F:F,multi_cap_new_annual_comb!A:A,A2377,multi_cap_new_annual_comb!B:B,B2377,multi_cap_new_annual_comb!C:C,C2377,multi_cap_new_annual_comb!E:E,"average",multi_cap_new_annual_comb!F:F,"&gt;0")*SUMIFS(mi_calc!D:D,mi_calc!A:A,VLOOKUP(C2377,mapping!$B$2:$C$18,2,0),mi_calc!B:B,F2377,mi_calc!C:C,"average")/1000</f>
        <v>171.62661798484572</v>
      </c>
      <c r="I2377">
        <f>SUMIFS(multi_cap_new_annual_comb!G:G,multi_cap_new_annual_comb!A:A,A2377,multi_cap_new_annual_comb!B:B,B2377,multi_cap_new_annual_comb!C:C,C2377,multi_cap_new_annual_comb!E:E,"average",multi_cap_new_annual_comb!G:G,"&gt;0")*SUMIFS(mi_calc!D:D,mi_calc!A:A,VLOOKUP(C2377,mapping!$B$2:$C$18,2,0),mi_calc!B:B,F2377,mi_calc!C:C,"average")/1000</f>
        <v>128.59991794782371</v>
      </c>
    </row>
    <row r="2378" spans="1:9">
      <c r="A2378">
        <v>2030</v>
      </c>
      <c r="B2378" t="s">
        <v>33</v>
      </c>
      <c r="C2378" t="s">
        <v>11</v>
      </c>
      <c r="D2378" t="str">
        <f>VLOOKUP(C2378,mapping!$B$2:$D$18,3,0)</f>
        <v>onshore wind</v>
      </c>
      <c r="E2378" t="s">
        <v>74</v>
      </c>
      <c r="F2378" t="s">
        <v>51</v>
      </c>
      <c r="G2378" t="s">
        <v>77</v>
      </c>
      <c r="H2378">
        <f>SUMIFS(multi_cap_new_annual_comb!F:F,multi_cap_new_annual_comb!A:A,A2378,multi_cap_new_annual_comb!B:B,B2378,multi_cap_new_annual_comb!C:C,C2378,multi_cap_new_annual_comb!E:E,"average",multi_cap_new_annual_comb!F:F,"&gt;0")*SUMIFS(mi_calc!D:D,mi_calc!A:A,VLOOKUP(C2378,mapping!$B$2:$C$18,2,0),mi_calc!B:B,F2378,mi_calc!C:C,"average")/1000</f>
        <v>27.397042471823706</v>
      </c>
      <c r="I2378">
        <f>SUMIFS(multi_cap_new_annual_comb!G:G,multi_cap_new_annual_comb!A:A,A2378,multi_cap_new_annual_comb!B:B,B2378,multi_cap_new_annual_comb!C:C,C2378,multi_cap_new_annual_comb!E:E,"average",multi_cap_new_annual_comb!G:G,"&gt;0")*SUMIFS(mi_calc!D:D,mi_calc!A:A,VLOOKUP(C2378,mapping!$B$2:$C$18,2,0),mi_calc!B:B,F2378,mi_calc!C:C,"average")/1000</f>
        <v>13.846362231527488</v>
      </c>
    </row>
    <row r="2379" spans="1:9">
      <c r="A2379">
        <v>2030</v>
      </c>
      <c r="B2379" t="s">
        <v>33</v>
      </c>
      <c r="C2379" t="s">
        <v>11</v>
      </c>
      <c r="D2379" t="str">
        <f>VLOOKUP(C2379,mapping!$B$2:$D$18,3,0)</f>
        <v>onshore wind</v>
      </c>
      <c r="E2379" t="s">
        <v>74</v>
      </c>
      <c r="F2379" t="s">
        <v>66</v>
      </c>
      <c r="G2379" t="s">
        <v>77</v>
      </c>
      <c r="H2379">
        <f>SUMIFS(multi_cap_new_annual_comb!F:F,multi_cap_new_annual_comb!A:A,A2379,multi_cap_new_annual_comb!B:B,B2379,multi_cap_new_annual_comb!C:C,C2379,multi_cap_new_annual_comb!E:E,"average",multi_cap_new_annual_comb!F:F,"&gt;0")*SUMIFS(mi_calc!D:D,mi_calc!A:A,VLOOKUP(C2379,mapping!$B$2:$C$18,2,0),mi_calc!B:B,F2379,mi_calc!C:C,"average")/1000</f>
        <v>3.6436859516554038E-2</v>
      </c>
      <c r="I2379">
        <f>SUMIFS(multi_cap_new_annual_comb!G:G,multi_cap_new_annual_comb!A:A,A2379,multi_cap_new_annual_comb!B:B,B2379,multi_cap_new_annual_comb!C:C,C2379,multi_cap_new_annual_comb!E:E,"average",multi_cap_new_annual_comb!G:G,"&gt;0")*SUMIFS(mi_calc!D:D,mi_calc!A:A,VLOOKUP(C2379,mapping!$B$2:$C$18,2,0),mi_calc!B:B,F2379,mi_calc!C:C,"average")/1000</f>
        <v>1.8415051769341696E-2</v>
      </c>
    </row>
    <row r="2380" spans="1:9">
      <c r="A2380">
        <v>2030</v>
      </c>
      <c r="B2380" t="s">
        <v>33</v>
      </c>
      <c r="C2380" t="s">
        <v>11</v>
      </c>
      <c r="D2380" t="str">
        <f>VLOOKUP(C2380,mapping!$B$2:$D$18,3,0)</f>
        <v>onshore wind</v>
      </c>
      <c r="E2380" t="s">
        <v>74</v>
      </c>
      <c r="F2380" t="s">
        <v>54</v>
      </c>
      <c r="G2380" t="s">
        <v>77</v>
      </c>
      <c r="H2380">
        <f>SUMIFS(multi_cap_new_annual_comb!F:F,multi_cap_new_annual_comb!A:A,A2380,multi_cap_new_annual_comb!B:B,B2380,multi_cap_new_annual_comb!C:C,C2380,multi_cap_new_annual_comb!E:E,"average",multi_cap_new_annual_comb!F:F,"&gt;0")*SUMIFS(mi_calc!D:D,mi_calc!A:A,VLOOKUP(C2380,mapping!$B$2:$C$18,2,0),mi_calc!B:B,F2380,mi_calc!C:C,"average")/1000</f>
        <v>739.12852720445812</v>
      </c>
      <c r="I2380">
        <f>SUMIFS(multi_cap_new_annual_comb!G:G,multi_cap_new_annual_comb!A:A,A2380,multi_cap_new_annual_comb!B:B,B2380,multi_cap_new_annual_comb!C:C,C2380,multi_cap_new_annual_comb!E:E,"average",multi_cap_new_annual_comb!G:G,"&gt;0")*SUMIFS(mi_calc!D:D,mi_calc!A:A,VLOOKUP(C2380,mapping!$B$2:$C$18,2,0),mi_calc!B:B,F2380,mi_calc!C:C,"average")/1000</f>
        <v>373.55277796330313</v>
      </c>
    </row>
    <row r="2381" spans="1:9">
      <c r="A2381">
        <v>2030</v>
      </c>
      <c r="B2381" t="s">
        <v>33</v>
      </c>
      <c r="C2381" t="s">
        <v>11</v>
      </c>
      <c r="D2381" t="str">
        <f>VLOOKUP(C2381,mapping!$B$2:$D$18,3,0)</f>
        <v>onshore wind</v>
      </c>
      <c r="E2381" t="s">
        <v>74</v>
      </c>
      <c r="F2381" t="s">
        <v>46</v>
      </c>
      <c r="G2381" t="s">
        <v>77</v>
      </c>
      <c r="H2381">
        <f>SUMIFS(multi_cap_new_annual_comb!F:F,multi_cap_new_annual_comb!A:A,A2381,multi_cap_new_annual_comb!B:B,B2381,multi_cap_new_annual_comb!C:C,C2381,multi_cap_new_annual_comb!E:E,"average",multi_cap_new_annual_comb!F:F,"&gt;0")*SUMIFS(mi_calc!D:D,mi_calc!A:A,VLOOKUP(C2381,mapping!$B$2:$C$18,2,0),mi_calc!B:B,F2381,mi_calc!C:C,"average")/1000</f>
        <v>7.1938658125764512</v>
      </c>
      <c r="I2381">
        <f>SUMIFS(multi_cap_new_annual_comb!G:G,multi_cap_new_annual_comb!A:A,A2381,multi_cap_new_annual_comb!B:B,B2381,multi_cap_new_annual_comb!C:C,C2381,multi_cap_new_annual_comb!E:E,"average",multi_cap_new_annual_comb!G:G,"&gt;0")*SUMIFS(mi_calc!D:D,mi_calc!A:A,VLOOKUP(C2381,mapping!$B$2:$C$18,2,0),mi_calc!B:B,F2381,mi_calc!C:C,"average")/1000</f>
        <v>3.6357527272652668</v>
      </c>
    </row>
    <row r="2382" spans="1:9">
      <c r="A2382">
        <v>2030</v>
      </c>
      <c r="B2382" t="s">
        <v>33</v>
      </c>
      <c r="C2382" t="s">
        <v>11</v>
      </c>
      <c r="D2382" t="str">
        <f>VLOOKUP(C2382,mapping!$B$2:$D$18,3,0)</f>
        <v>onshore wind</v>
      </c>
      <c r="E2382" t="s">
        <v>74</v>
      </c>
      <c r="F2382" t="s">
        <v>50</v>
      </c>
      <c r="G2382" t="s">
        <v>77</v>
      </c>
      <c r="H2382">
        <f>SUMIFS(multi_cap_new_annual_comb!F:F,multi_cap_new_annual_comb!A:A,A2382,multi_cap_new_annual_comb!B:B,B2382,multi_cap_new_annual_comb!C:C,C2382,multi_cap_new_annual_comb!E:E,"average",multi_cap_new_annual_comb!F:F,"&gt;0")*SUMIFS(mi_calc!D:D,mi_calc!A:A,VLOOKUP(C2382,mapping!$B$2:$C$18,2,0),mi_calc!B:B,F2382,mi_calc!C:C,"average")/1000</f>
        <v>47.827760464582326</v>
      </c>
      <c r="I2382">
        <f>SUMIFS(multi_cap_new_annual_comb!G:G,multi_cap_new_annual_comb!A:A,A2382,multi_cap_new_annual_comb!B:B,B2382,multi_cap_new_annual_comb!C:C,C2382,multi_cap_new_annual_comb!E:E,"average",multi_cap_new_annual_comb!G:G,"&gt;0")*SUMIFS(mi_calc!D:D,mi_calc!A:A,VLOOKUP(C2382,mapping!$B$2:$C$18,2,0),mi_calc!B:B,F2382,mi_calc!C:C,"average")/1000</f>
        <v>24.171970270017752</v>
      </c>
    </row>
    <row r="2383" spans="1:9">
      <c r="A2383">
        <v>2030</v>
      </c>
      <c r="B2383" t="s">
        <v>33</v>
      </c>
      <c r="C2383" t="s">
        <v>11</v>
      </c>
      <c r="D2383" t="str">
        <f>VLOOKUP(C2383,mapping!$B$2:$D$18,3,0)</f>
        <v>onshore wind</v>
      </c>
      <c r="E2383" t="s">
        <v>74</v>
      </c>
      <c r="F2383" t="s">
        <v>61</v>
      </c>
      <c r="G2383" t="s">
        <v>77</v>
      </c>
      <c r="H2383">
        <f>SUMIFS(multi_cap_new_annual_comb!F:F,multi_cap_new_annual_comb!A:A,A2383,multi_cap_new_annual_comb!B:B,B2383,multi_cap_new_annual_comb!C:C,C2383,multi_cap_new_annual_comb!E:E,"average",multi_cap_new_annual_comb!F:F,"&gt;0")*SUMIFS(mi_calc!D:D,mi_calc!A:A,VLOOKUP(C2383,mapping!$B$2:$C$18,2,0),mi_calc!B:B,F2383,mi_calc!C:C,"average")/1000</f>
        <v>0.1836592151408605</v>
      </c>
      <c r="I2383">
        <f>SUMIFS(multi_cap_new_annual_comb!G:G,multi_cap_new_annual_comb!A:A,A2383,multi_cap_new_annual_comb!B:B,B2383,multi_cap_new_annual_comb!C:C,C2383,multi_cap_new_annual_comb!E:E,"average",multi_cap_new_annual_comb!G:G,"&gt;0")*SUMIFS(mi_calc!D:D,mi_calc!A:A,VLOOKUP(C2383,mapping!$B$2:$C$18,2,0),mi_calc!B:B,F2383,mi_calc!C:C,"average")/1000</f>
        <v>9.282067663375472E-2</v>
      </c>
    </row>
    <row r="2384" spans="1:9">
      <c r="A2384">
        <v>2030</v>
      </c>
      <c r="B2384" t="s">
        <v>33</v>
      </c>
      <c r="C2384" t="s">
        <v>11</v>
      </c>
      <c r="D2384" t="str">
        <f>VLOOKUP(C2384,mapping!$B$2:$D$18,3,0)</f>
        <v>onshore wind</v>
      </c>
      <c r="E2384" t="s">
        <v>74</v>
      </c>
      <c r="F2384" t="s">
        <v>67</v>
      </c>
      <c r="G2384" t="s">
        <v>77</v>
      </c>
      <c r="H2384">
        <f>SUMIFS(multi_cap_new_annual_comb!F:F,multi_cap_new_annual_comb!A:A,A2384,multi_cap_new_annual_comb!B:B,B2384,multi_cap_new_annual_comb!C:C,C2384,multi_cap_new_annual_comb!E:E,"average",multi_cap_new_annual_comb!F:F,"&gt;0")*SUMIFS(mi_calc!D:D,mi_calc!A:A,VLOOKUP(C2384,mapping!$B$2:$C$18,2,0),mi_calc!B:B,F2384,mi_calc!C:C,"average")/1000</f>
        <v>118.23760913121788</v>
      </c>
      <c r="I2384">
        <f>SUMIFS(multi_cap_new_annual_comb!G:G,multi_cap_new_annual_comb!A:A,A2384,multi_cap_new_annual_comb!B:B,B2384,multi_cap_new_annual_comb!C:C,C2384,multi_cap_new_annual_comb!E:E,"average",multi_cap_new_annual_comb!G:G,"&gt;0")*SUMIFS(mi_calc!D:D,mi_calc!A:A,VLOOKUP(C2384,mapping!$B$2:$C$18,2,0),mi_calc!B:B,F2384,mi_calc!C:C,"average")/1000</f>
        <v>59.756842991513821</v>
      </c>
    </row>
    <row r="2385" spans="1:9">
      <c r="A2385">
        <v>2030</v>
      </c>
      <c r="B2385" t="s">
        <v>33</v>
      </c>
      <c r="C2385" t="s">
        <v>11</v>
      </c>
      <c r="D2385" t="str">
        <f>VLOOKUP(C2385,mapping!$B$2:$D$18,3,0)</f>
        <v>onshore wind</v>
      </c>
      <c r="E2385" t="s">
        <v>74</v>
      </c>
      <c r="F2385" t="s">
        <v>52</v>
      </c>
      <c r="G2385" t="s">
        <v>77</v>
      </c>
      <c r="H2385">
        <f>SUMIFS(multi_cap_new_annual_comb!F:F,multi_cap_new_annual_comb!A:A,A2385,multi_cap_new_annual_comb!B:B,B2385,multi_cap_new_annual_comb!C:C,C2385,multi_cap_new_annual_comb!E:E,"average",multi_cap_new_annual_comb!F:F,"&gt;0")*SUMIFS(mi_calc!D:D,mi_calc!A:A,VLOOKUP(C2385,mapping!$B$2:$C$18,2,0),mi_calc!B:B,F2385,mi_calc!C:C,"average")/1000</f>
        <v>0</v>
      </c>
      <c r="I2385">
        <f>SUMIFS(multi_cap_new_annual_comb!G:G,multi_cap_new_annual_comb!A:A,A2385,multi_cap_new_annual_comb!B:B,B2385,multi_cap_new_annual_comb!C:C,C2385,multi_cap_new_annual_comb!E:E,"average",multi_cap_new_annual_comb!G:G,"&gt;0")*SUMIFS(mi_calc!D:D,mi_calc!A:A,VLOOKUP(C2385,mapping!$B$2:$C$18,2,0),mi_calc!B:B,F2385,mi_calc!C:C,"average")/1000</f>
        <v>0</v>
      </c>
    </row>
    <row r="2386" spans="1:9">
      <c r="A2386">
        <v>2030</v>
      </c>
      <c r="B2386" t="s">
        <v>33</v>
      </c>
      <c r="C2386" t="s">
        <v>11</v>
      </c>
      <c r="D2386" t="str">
        <f>VLOOKUP(C2386,mapping!$B$2:$D$18,3,0)</f>
        <v>onshore wind</v>
      </c>
      <c r="E2386" t="s">
        <v>74</v>
      </c>
      <c r="F2386" t="s">
        <v>56</v>
      </c>
      <c r="G2386" t="s">
        <v>77</v>
      </c>
      <c r="H2386">
        <f>SUMIFS(multi_cap_new_annual_comb!F:F,multi_cap_new_annual_comb!A:A,A2386,multi_cap_new_annual_comb!B:B,B2386,multi_cap_new_annual_comb!C:C,C2386,multi_cap_new_annual_comb!E:E,"average",multi_cap_new_annual_comb!F:F,"&gt;0")*SUMIFS(mi_calc!D:D,mi_calc!A:A,VLOOKUP(C2386,mapping!$B$2:$C$18,2,0),mi_calc!B:B,F2386,mi_calc!C:C,"average")/1000</f>
        <v>91.820885981716188</v>
      </c>
      <c r="I2386">
        <f>SUMIFS(multi_cap_new_annual_comb!G:G,multi_cap_new_annual_comb!A:A,A2386,multi_cap_new_annual_comb!B:B,B2386,multi_cap_new_annual_comb!C:C,C2386,multi_cap_new_annual_comb!E:E,"average",multi_cap_new_annual_comb!G:G,"&gt;0")*SUMIFS(mi_calc!D:D,mi_calc!A:A,VLOOKUP(C2386,mapping!$B$2:$C$18,2,0),mi_calc!B:B,F2386,mi_calc!C:C,"average")/1000</f>
        <v>46.405930458741082</v>
      </c>
    </row>
    <row r="2387" spans="1:9">
      <c r="A2387">
        <v>2030</v>
      </c>
      <c r="B2387" t="s">
        <v>33</v>
      </c>
      <c r="C2387" t="s">
        <v>11</v>
      </c>
      <c r="D2387" t="str">
        <f>VLOOKUP(C2387,mapping!$B$2:$D$18,3,0)</f>
        <v>onshore wind</v>
      </c>
      <c r="E2387" t="s">
        <v>74</v>
      </c>
      <c r="F2387" t="s">
        <v>59</v>
      </c>
      <c r="G2387" t="s">
        <v>77</v>
      </c>
      <c r="H2387">
        <f>SUMIFS(multi_cap_new_annual_comb!F:F,multi_cap_new_annual_comb!A:A,A2387,multi_cap_new_annual_comb!B:B,B2387,multi_cap_new_annual_comb!C:C,C2387,multi_cap_new_annual_comb!E:E,"average",multi_cap_new_annual_comb!F:F,"&gt;0")*SUMIFS(mi_calc!D:D,mi_calc!A:A,VLOOKUP(C2387,mapping!$B$2:$C$18,2,0),mi_calc!B:B,F2387,mi_calc!C:C,"average")/1000</f>
        <v>0</v>
      </c>
      <c r="I2387">
        <f>SUMIFS(multi_cap_new_annual_comb!G:G,multi_cap_new_annual_comb!A:A,A2387,multi_cap_new_annual_comb!B:B,B2387,multi_cap_new_annual_comb!C:C,C2387,multi_cap_new_annual_comb!E:E,"average",multi_cap_new_annual_comb!G:G,"&gt;0")*SUMIFS(mi_calc!D:D,mi_calc!A:A,VLOOKUP(C2387,mapping!$B$2:$C$18,2,0),mi_calc!B:B,F2387,mi_calc!C:C,"average")/1000</f>
        <v>0</v>
      </c>
    </row>
    <row r="2388" spans="1:9">
      <c r="A2388">
        <v>2030</v>
      </c>
      <c r="B2388" t="s">
        <v>33</v>
      </c>
      <c r="C2388" t="s">
        <v>11</v>
      </c>
      <c r="D2388" t="str">
        <f>VLOOKUP(C2388,mapping!$B$2:$D$18,3,0)</f>
        <v>onshore wind</v>
      </c>
      <c r="E2388" t="s">
        <v>74</v>
      </c>
      <c r="F2388" t="s">
        <v>55</v>
      </c>
      <c r="G2388" t="s">
        <v>77</v>
      </c>
      <c r="H2388">
        <f>SUMIFS(multi_cap_new_annual_comb!F:F,multi_cap_new_annual_comb!A:A,A2388,multi_cap_new_annual_comb!B:B,B2388,multi_cap_new_annual_comb!C:C,C2388,multi_cap_new_annual_comb!E:E,"average",multi_cap_new_annual_comb!F:F,"&gt;0")*SUMIFS(mi_calc!D:D,mi_calc!A:A,VLOOKUP(C2388,mapping!$B$2:$C$18,2,0),mi_calc!B:B,F2388,mi_calc!C:C,"average")/1000</f>
        <v>10.794419631779135</v>
      </c>
      <c r="I2388">
        <f>SUMIFS(multi_cap_new_annual_comb!G:G,multi_cap_new_annual_comb!A:A,A2388,multi_cap_new_annual_comb!B:B,B2388,multi_cap_new_annual_comb!C:C,C2388,multi_cap_new_annual_comb!E:E,"average",multi_cap_new_annual_comb!G:G,"&gt;0")*SUMIFS(mi_calc!D:D,mi_calc!A:A,VLOOKUP(C2388,mapping!$B$2:$C$18,2,0),mi_calc!B:B,F2388,mi_calc!C:C,"average")/1000</f>
        <v>5.4554590866674779</v>
      </c>
    </row>
    <row r="2389" spans="1:9">
      <c r="A2389">
        <v>2030</v>
      </c>
      <c r="B2389" t="s">
        <v>33</v>
      </c>
      <c r="C2389" t="s">
        <v>11</v>
      </c>
      <c r="D2389" t="str">
        <f>VLOOKUP(C2389,mapping!$B$2:$D$18,3,0)</f>
        <v>onshore wind</v>
      </c>
      <c r="E2389" t="s">
        <v>74</v>
      </c>
      <c r="F2389" t="s">
        <v>47</v>
      </c>
      <c r="G2389" t="s">
        <v>77</v>
      </c>
      <c r="H2389">
        <f>SUMIFS(multi_cap_new_annual_comb!F:F,multi_cap_new_annual_comb!A:A,A2389,multi_cap_new_annual_comb!B:B,B2389,multi_cap_new_annual_comb!C:C,C2389,multi_cap_new_annual_comb!E:E,"average",multi_cap_new_annual_comb!F:F,"&gt;0")*SUMIFS(mi_calc!D:D,mi_calc!A:A,VLOOKUP(C2389,mapping!$B$2:$C$18,2,0),mi_calc!B:B,F2389,mi_calc!C:C,"average")/1000</f>
        <v>1.3742389297040336</v>
      </c>
      <c r="I2389">
        <f>SUMIFS(multi_cap_new_annual_comb!G:G,multi_cap_new_annual_comb!A:A,A2389,multi_cap_new_annual_comb!B:B,B2389,multi_cap_new_annual_comb!C:C,C2389,multi_cap_new_annual_comb!E:E,"average",multi_cap_new_annual_comb!G:G,"&gt;0")*SUMIFS(mi_calc!D:D,mi_calc!A:A,VLOOKUP(C2389,mapping!$B$2:$C$18,2,0),mi_calc!B:B,F2389,mi_calc!C:C,"average")/1000</f>
        <v>0.69453518688807803</v>
      </c>
    </row>
    <row r="2390" spans="1:9">
      <c r="A2390">
        <v>2030</v>
      </c>
      <c r="B2390" t="s">
        <v>33</v>
      </c>
      <c r="C2390" t="s">
        <v>11</v>
      </c>
      <c r="D2390" t="str">
        <f>VLOOKUP(C2390,mapping!$B$2:$D$18,3,0)</f>
        <v>onshore wind</v>
      </c>
      <c r="E2390" t="s">
        <v>74</v>
      </c>
      <c r="F2390" t="s">
        <v>60</v>
      </c>
      <c r="G2390" t="s">
        <v>77</v>
      </c>
      <c r="H2390">
        <f>SUMIFS(multi_cap_new_annual_comb!F:F,multi_cap_new_annual_comb!A:A,A2390,multi_cap_new_annual_comb!B:B,B2390,multi_cap_new_annual_comb!C:C,C2390,multi_cap_new_annual_comb!E:E,"average",multi_cap_new_annual_comb!F:F,"&gt;0")*SUMIFS(mi_calc!D:D,mi_calc!A:A,VLOOKUP(C2390,mapping!$B$2:$C$18,2,0),mi_calc!B:B,F2390,mi_calc!C:C,"average")/1000</f>
        <v>1.6799314281470912</v>
      </c>
      <c r="I2390">
        <f>SUMIFS(multi_cap_new_annual_comb!G:G,multi_cap_new_annual_comb!A:A,A2390,multi_cap_new_annual_comb!B:B,B2390,multi_cap_new_annual_comb!C:C,C2390,multi_cap_new_annual_comb!E:E,"average",multi_cap_new_annual_comb!G:G,"&gt;0")*SUMIFS(mi_calc!D:D,mi_calc!A:A,VLOOKUP(C2390,mapping!$B$2:$C$18,2,0),mi_calc!B:B,F2390,mi_calc!C:C,"average")/1000</f>
        <v>0.84903102596473556</v>
      </c>
    </row>
    <row r="2391" spans="1:9">
      <c r="A2391">
        <v>2030</v>
      </c>
      <c r="B2391" t="s">
        <v>33</v>
      </c>
      <c r="C2391" t="s">
        <v>11</v>
      </c>
      <c r="D2391" t="str">
        <f>VLOOKUP(C2391,mapping!$B$2:$D$18,3,0)</f>
        <v>onshore wind</v>
      </c>
      <c r="E2391" t="s">
        <v>74</v>
      </c>
      <c r="F2391" t="s">
        <v>48</v>
      </c>
      <c r="G2391" t="s">
        <v>77</v>
      </c>
      <c r="H2391">
        <f>SUMIFS(multi_cap_new_annual_comb!F:F,multi_cap_new_annual_comb!A:A,A2391,multi_cap_new_annual_comb!B:B,B2391,multi_cap_new_annual_comb!C:C,C2391,multi_cap_new_annual_comb!E:E,"average",multi_cap_new_annual_comb!F:F,"&gt;0")*SUMIFS(mi_calc!D:D,mi_calc!A:A,VLOOKUP(C2391,mapping!$B$2:$C$18,2,0),mi_calc!B:B,F2391,mi_calc!C:C,"average")/1000</f>
        <v>3.4134330278642571</v>
      </c>
      <c r="I2391">
        <f>SUMIFS(multi_cap_new_annual_comb!G:G,multi_cap_new_annual_comb!A:A,A2391,multi_cap_new_annual_comb!B:B,B2391,multi_cap_new_annual_comb!C:C,C2391,multi_cap_new_annual_comb!E:E,"average",multi_cap_new_annual_comb!G:G,"&gt;0")*SUMIFS(mi_calc!D:D,mi_calc!A:A,VLOOKUP(C2391,mapping!$B$2:$C$18,2,0),mi_calc!B:B,F2391,mi_calc!C:C,"average")/1000</f>
        <v>1.7251362151763683</v>
      </c>
    </row>
    <row r="2392" spans="1:9">
      <c r="A2392">
        <v>2030</v>
      </c>
      <c r="B2392" t="s">
        <v>33</v>
      </c>
      <c r="C2392" t="s">
        <v>11</v>
      </c>
      <c r="D2392" t="str">
        <f>VLOOKUP(C2392,mapping!$B$2:$D$18,3,0)</f>
        <v>onshore wind</v>
      </c>
      <c r="E2392" t="s">
        <v>74</v>
      </c>
      <c r="F2392" t="s">
        <v>62</v>
      </c>
      <c r="G2392" t="s">
        <v>77</v>
      </c>
      <c r="H2392">
        <f>SUMIFS(multi_cap_new_annual_comb!F:F,multi_cap_new_annual_comb!A:A,A2392,multi_cap_new_annual_comb!B:B,B2392,multi_cap_new_annual_comb!C:C,C2392,multi_cap_new_annual_comb!E:E,"average",multi_cap_new_annual_comb!F:F,"&gt;0")*SUMIFS(mi_calc!D:D,mi_calc!A:A,VLOOKUP(C2392,mapping!$B$2:$C$18,2,0),mi_calc!B:B,F2392,mi_calc!C:C,"average")/1000</f>
        <v>0.51512610141528281</v>
      </c>
      <c r="I2392">
        <f>SUMIFS(multi_cap_new_annual_comb!G:G,multi_cap_new_annual_comb!A:A,A2392,multi_cap_new_annual_comb!B:B,B2392,multi_cap_new_annual_comb!C:C,C2392,multi_cap_new_annual_comb!E:E,"average",multi_cap_new_annual_comb!G:G,"&gt;0")*SUMIFS(mi_calc!D:D,mi_calc!A:A,VLOOKUP(C2392,mapping!$B$2:$C$18,2,0),mi_calc!B:B,F2392,mi_calc!C:C,"average")/1000</f>
        <v>0.26034279438906827</v>
      </c>
    </row>
    <row r="2393" spans="1:9">
      <c r="A2393">
        <v>2030</v>
      </c>
      <c r="B2393" t="s">
        <v>33</v>
      </c>
      <c r="C2393" t="s">
        <v>11</v>
      </c>
      <c r="D2393" t="str">
        <f>VLOOKUP(C2393,mapping!$B$2:$D$18,3,0)</f>
        <v>onshore wind</v>
      </c>
      <c r="E2393" t="s">
        <v>74</v>
      </c>
      <c r="F2393" t="s">
        <v>63</v>
      </c>
      <c r="G2393" t="s">
        <v>77</v>
      </c>
      <c r="H2393">
        <f>SUMIFS(multi_cap_new_annual_comb!F:F,multi_cap_new_annual_comb!A:A,A2393,multi_cap_new_annual_comb!B:B,B2393,multi_cap_new_annual_comb!C:C,C2393,multi_cap_new_annual_comb!E:E,"average",multi_cap_new_annual_comb!F:F,"&gt;0")*SUMIFS(mi_calc!D:D,mi_calc!A:A,VLOOKUP(C2393,mapping!$B$2:$C$18,2,0),mi_calc!B:B,F2393,mi_calc!C:C,"average")/1000</f>
        <v>0.25104996206905733</v>
      </c>
      <c r="I2393">
        <f>SUMIFS(multi_cap_new_annual_comb!G:G,multi_cap_new_annual_comb!A:A,A2393,multi_cap_new_annual_comb!B:B,B2393,multi_cap_new_annual_comb!C:C,C2393,multi_cap_new_annual_comb!E:E,"average",multi_cap_new_annual_comb!G:G,"&gt;0")*SUMIFS(mi_calc!D:D,mi_calc!A:A,VLOOKUP(C2393,mapping!$B$2:$C$18,2,0),mi_calc!B:B,F2393,mi_calc!C:C,"average")/1000</f>
        <v>0.12687970669076432</v>
      </c>
    </row>
    <row r="2394" spans="1:9">
      <c r="A2394">
        <v>2030</v>
      </c>
      <c r="B2394" t="s">
        <v>33</v>
      </c>
      <c r="C2394" t="s">
        <v>11</v>
      </c>
      <c r="D2394" t="str">
        <f>VLOOKUP(C2394,mapping!$B$2:$D$18,3,0)</f>
        <v>onshore wind</v>
      </c>
      <c r="E2394" t="s">
        <v>74</v>
      </c>
      <c r="F2394" t="s">
        <v>45</v>
      </c>
      <c r="G2394" t="s">
        <v>77</v>
      </c>
      <c r="H2394">
        <f>SUMIFS(multi_cap_new_annual_comb!F:F,multi_cap_new_annual_comb!A:A,A2394,multi_cap_new_annual_comb!B:B,B2394,multi_cap_new_annual_comb!C:C,C2394,multi_cap_new_annual_comb!E:E,"average",multi_cap_new_annual_comb!F:F,"&gt;0")*SUMIFS(mi_calc!D:D,mi_calc!A:A,VLOOKUP(C2394,mapping!$B$2:$C$18,2,0),mi_calc!B:B,F2394,mi_calc!C:C,"average")/1000</f>
        <v>0</v>
      </c>
      <c r="I2394">
        <f>SUMIFS(multi_cap_new_annual_comb!G:G,multi_cap_new_annual_comb!A:A,A2394,multi_cap_new_annual_comb!B:B,B2394,multi_cap_new_annual_comb!C:C,C2394,multi_cap_new_annual_comb!E:E,"average",multi_cap_new_annual_comb!G:G,"&gt;0")*SUMIFS(mi_calc!D:D,mi_calc!A:A,VLOOKUP(C2394,mapping!$B$2:$C$18,2,0),mi_calc!B:B,F2394,mi_calc!C:C,"average")/1000</f>
        <v>0</v>
      </c>
    </row>
    <row r="2395" spans="1:9">
      <c r="A2395">
        <v>2030</v>
      </c>
      <c r="B2395" t="s">
        <v>33</v>
      </c>
      <c r="C2395" t="s">
        <v>11</v>
      </c>
      <c r="D2395" t="str">
        <f>VLOOKUP(C2395,mapping!$B$2:$D$18,3,0)</f>
        <v>onshore wind</v>
      </c>
      <c r="E2395" t="s">
        <v>74</v>
      </c>
      <c r="F2395" t="s">
        <v>58</v>
      </c>
      <c r="G2395" t="s">
        <v>77</v>
      </c>
      <c r="H2395">
        <f>SUMIFS(multi_cap_new_annual_comb!F:F,multi_cap_new_annual_comb!A:A,A2395,multi_cap_new_annual_comb!B:B,B2395,multi_cap_new_annual_comb!C:C,C2395,multi_cap_new_annual_comb!E:E,"average",multi_cap_new_annual_comb!F:F,"&gt;0")*SUMIFS(mi_calc!D:D,mi_calc!A:A,VLOOKUP(C2395,mapping!$B$2:$C$18,2,0),mi_calc!B:B,F2395,mi_calc!C:C,"average")/1000</f>
        <v>0</v>
      </c>
      <c r="I2395">
        <f>SUMIFS(multi_cap_new_annual_comb!G:G,multi_cap_new_annual_comb!A:A,A2395,multi_cap_new_annual_comb!B:B,B2395,multi_cap_new_annual_comb!C:C,C2395,multi_cap_new_annual_comb!E:E,"average",multi_cap_new_annual_comb!G:G,"&gt;0")*SUMIFS(mi_calc!D:D,mi_calc!A:A,VLOOKUP(C2395,mapping!$B$2:$C$18,2,0),mi_calc!B:B,F2395,mi_calc!C:C,"average")/1000</f>
        <v>0</v>
      </c>
    </row>
    <row r="2396" spans="1:9">
      <c r="A2396">
        <v>2030</v>
      </c>
      <c r="B2396" t="s">
        <v>33</v>
      </c>
      <c r="C2396" t="s">
        <v>11</v>
      </c>
      <c r="D2396" t="str">
        <f>VLOOKUP(C2396,mapping!$B$2:$D$18,3,0)</f>
        <v>onshore wind</v>
      </c>
      <c r="E2396" t="s">
        <v>74</v>
      </c>
      <c r="F2396" t="s">
        <v>53</v>
      </c>
      <c r="G2396" t="s">
        <v>77</v>
      </c>
      <c r="H2396">
        <f>SUMIFS(multi_cap_new_annual_comb!F:F,multi_cap_new_annual_comb!A:A,A2396,multi_cap_new_annual_comb!B:B,B2396,multi_cap_new_annual_comb!C:C,C2396,multi_cap_new_annual_comb!E:E,"average",multi_cap_new_annual_comb!F:F,"&gt;0")*SUMIFS(mi_calc!D:D,mi_calc!A:A,VLOOKUP(C2396,mapping!$B$2:$C$18,2,0),mi_calc!B:B,F2396,mi_calc!C:C,"average")/1000</f>
        <v>1671.6140887039148</v>
      </c>
      <c r="I2396">
        <f>SUMIFS(multi_cap_new_annual_comb!G:G,multi_cap_new_annual_comb!A:A,A2396,multi_cap_new_annual_comb!B:B,B2396,multi_cap_new_annual_comb!C:C,C2396,multi_cap_new_annual_comb!E:E,"average",multi_cap_new_annual_comb!G:G,"&gt;0")*SUMIFS(mi_calc!D:D,mi_calc!A:A,VLOOKUP(C2396,mapping!$B$2:$C$18,2,0),mi_calc!B:B,F2396,mi_calc!C:C,"average")/1000</f>
        <v>844.82747388968107</v>
      </c>
    </row>
    <row r="2397" spans="1:9">
      <c r="A2397">
        <v>2030</v>
      </c>
      <c r="B2397" t="s">
        <v>33</v>
      </c>
      <c r="C2397" t="s">
        <v>11</v>
      </c>
      <c r="D2397" t="str">
        <f>VLOOKUP(C2397,mapping!$B$2:$D$18,3,0)</f>
        <v>onshore wind</v>
      </c>
      <c r="E2397" t="s">
        <v>74</v>
      </c>
      <c r="F2397" t="s">
        <v>64</v>
      </c>
      <c r="G2397" t="s">
        <v>77</v>
      </c>
      <c r="H2397">
        <f>SUMIFS(multi_cap_new_annual_comb!F:F,multi_cap_new_annual_comb!A:A,A2397,multi_cap_new_annual_comb!B:B,B2397,multi_cap_new_annual_comb!C:C,C2397,multi_cap_new_annual_comb!E:E,"average",multi_cap_new_annual_comb!F:F,"&gt;0")*SUMIFS(mi_calc!D:D,mi_calc!A:A,VLOOKUP(C2397,mapping!$B$2:$C$18,2,0),mi_calc!B:B,F2397,mi_calc!C:C,"average")/1000</f>
        <v>9.855031847367976E-2</v>
      </c>
      <c r="I2397">
        <f>SUMIFS(multi_cap_new_annual_comb!G:G,multi_cap_new_annual_comb!A:A,A2397,multi_cap_new_annual_comb!B:B,B2397,multi_cap_new_annual_comb!C:C,C2397,multi_cap_new_annual_comb!E:E,"average",multi_cap_new_annual_comb!G:G,"&gt;0")*SUMIFS(mi_calc!D:D,mi_calc!A:A,VLOOKUP(C2397,mapping!$B$2:$C$18,2,0),mi_calc!B:B,F2397,mi_calc!C:C,"average")/1000</f>
        <v>4.9806960332391376E-2</v>
      </c>
    </row>
    <row r="2398" spans="1:9">
      <c r="A2398">
        <v>2030</v>
      </c>
      <c r="B2398" t="s">
        <v>33</v>
      </c>
      <c r="C2398" t="s">
        <v>11</v>
      </c>
      <c r="D2398" t="str">
        <f>VLOOKUP(C2398,mapping!$B$2:$D$18,3,0)</f>
        <v>onshore wind</v>
      </c>
      <c r="E2398" t="s">
        <v>74</v>
      </c>
      <c r="F2398" t="s">
        <v>49</v>
      </c>
      <c r="G2398" t="s">
        <v>77</v>
      </c>
      <c r="H2398">
        <f>SUMIFS(multi_cap_new_annual_comb!F:F,multi_cap_new_annual_comb!A:A,A2398,multi_cap_new_annual_comb!B:B,B2398,multi_cap_new_annual_comb!C:C,C2398,multi_cap_new_annual_comb!E:E,"average",multi_cap_new_annual_comb!F:F,"&gt;0")*SUMIFS(mi_calc!D:D,mi_calc!A:A,VLOOKUP(C2398,mapping!$B$2:$C$18,2,0),mi_calc!B:B,F2398,mi_calc!C:C,"average")/1000</f>
        <v>0</v>
      </c>
      <c r="I2398">
        <f>SUMIFS(multi_cap_new_annual_comb!G:G,multi_cap_new_annual_comb!A:A,A2398,multi_cap_new_annual_comb!B:B,B2398,multi_cap_new_annual_comb!C:C,C2398,multi_cap_new_annual_comb!E:E,"average",multi_cap_new_annual_comb!G:G,"&gt;0")*SUMIFS(mi_calc!D:D,mi_calc!A:A,VLOOKUP(C2398,mapping!$B$2:$C$18,2,0),mi_calc!B:B,F2398,mi_calc!C:C,"average")/1000</f>
        <v>0</v>
      </c>
    </row>
    <row r="2399" spans="1:9">
      <c r="A2399">
        <v>2030</v>
      </c>
      <c r="B2399" t="s">
        <v>33</v>
      </c>
      <c r="C2399" t="s">
        <v>11</v>
      </c>
      <c r="D2399" t="str">
        <f>VLOOKUP(C2399,mapping!$B$2:$D$18,3,0)</f>
        <v>onshore wind</v>
      </c>
      <c r="E2399" t="s">
        <v>74</v>
      </c>
      <c r="F2399" t="s">
        <v>65</v>
      </c>
      <c r="G2399" t="s">
        <v>77</v>
      </c>
      <c r="H2399">
        <f>SUMIFS(multi_cap_new_annual_comb!F:F,multi_cap_new_annual_comb!A:A,A2399,multi_cap_new_annual_comb!B:B,B2399,multi_cap_new_annual_comb!C:C,C2399,multi_cap_new_annual_comb!E:E,"average",multi_cap_new_annual_comb!F:F,"&gt;0")*SUMIFS(mi_calc!D:D,mi_calc!A:A,VLOOKUP(C2399,mapping!$B$2:$C$18,2,0),mi_calc!B:B,F2399,mi_calc!C:C,"average")/1000</f>
        <v>1.2324767731474406</v>
      </c>
      <c r="I2399">
        <f>SUMIFS(multi_cap_new_annual_comb!G:G,multi_cap_new_annual_comb!A:A,A2399,multi_cap_new_annual_comb!B:B,B2399,multi_cap_new_annual_comb!C:C,C2399,multi_cap_new_annual_comb!E:E,"average",multi_cap_new_annual_comb!G:G,"&gt;0")*SUMIFS(mi_calc!D:D,mi_calc!A:A,VLOOKUP(C2399,mapping!$B$2:$C$18,2,0),mi_calc!B:B,F2399,mi_calc!C:C,"average")/1000</f>
        <v>0.62288912609798297</v>
      </c>
    </row>
    <row r="2400" spans="1:9">
      <c r="A2400">
        <v>2030</v>
      </c>
      <c r="B2400" t="s">
        <v>33</v>
      </c>
      <c r="C2400" t="s">
        <v>11</v>
      </c>
      <c r="D2400" t="str">
        <f>VLOOKUP(C2400,mapping!$B$2:$D$18,3,0)</f>
        <v>onshore wind</v>
      </c>
      <c r="E2400" t="s">
        <v>74</v>
      </c>
      <c r="F2400" t="s">
        <v>68</v>
      </c>
      <c r="G2400" t="s">
        <v>77</v>
      </c>
      <c r="H2400">
        <f>SUMIFS(multi_cap_new_annual_comb!F:F,multi_cap_new_annual_comb!A:A,A2400,multi_cap_new_annual_comb!B:B,B2400,multi_cap_new_annual_comb!C:C,C2400,multi_cap_new_annual_comb!E:E,"average",multi_cap_new_annual_comb!F:F,"&gt;0")*SUMIFS(mi_calc!D:D,mi_calc!A:A,VLOOKUP(C2400,mapping!$B$2:$C$18,2,0),mi_calc!B:B,F2400,mi_calc!C:C,"average")/1000</f>
        <v>1.6738182340417015E-2</v>
      </c>
      <c r="I2400">
        <f>SUMIFS(multi_cap_new_annual_comb!G:G,multi_cap_new_annual_comb!A:A,A2400,multi_cap_new_annual_comb!B:B,B2400,multi_cap_new_annual_comb!C:C,C2400,multi_cap_new_annual_comb!E:E,"average",multi_cap_new_annual_comb!G:G,"&gt;0")*SUMIFS(mi_calc!D:D,mi_calc!A:A,VLOOKUP(C2400,mapping!$B$2:$C$18,2,0),mi_calc!B:B,F2400,mi_calc!C:C,"average")/1000</f>
        <v>8.4594144065413442E-3</v>
      </c>
    </row>
    <row r="2401" spans="1:9">
      <c r="A2401">
        <v>2030</v>
      </c>
      <c r="B2401" t="s">
        <v>33</v>
      </c>
      <c r="C2401" t="s">
        <v>11</v>
      </c>
      <c r="D2401" t="str">
        <f>VLOOKUP(C2401,mapping!$B$2:$D$18,3,0)</f>
        <v>onshore wind</v>
      </c>
      <c r="E2401" t="s">
        <v>74</v>
      </c>
      <c r="F2401" t="s">
        <v>57</v>
      </c>
      <c r="G2401" t="s">
        <v>77</v>
      </c>
      <c r="H2401">
        <f>SUMIFS(multi_cap_new_annual_comb!F:F,multi_cap_new_annual_comb!A:A,A2401,multi_cap_new_annual_comb!B:B,B2401,multi_cap_new_annual_comb!C:C,C2401,multi_cap_new_annual_comb!E:E,"average",multi_cap_new_annual_comb!F:F,"&gt;0")*SUMIFS(mi_calc!D:D,mi_calc!A:A,VLOOKUP(C2401,mapping!$B$2:$C$18,2,0),mi_calc!B:B,F2401,mi_calc!C:C,"average")/1000</f>
        <v>75.1510227528927</v>
      </c>
      <c r="I2401">
        <f>SUMIFS(multi_cap_new_annual_comb!G:G,multi_cap_new_annual_comb!A:A,A2401,multi_cap_new_annual_comb!B:B,B2401,multi_cap_new_annual_comb!C:C,C2401,multi_cap_new_annual_comb!E:E,"average",multi_cap_new_annual_comb!G:G,"&gt;0")*SUMIFS(mi_calc!D:D,mi_calc!A:A,VLOOKUP(C2401,mapping!$B$2:$C$18,2,0),mi_calc!B:B,F2401,mi_calc!C:C,"average")/1000</f>
        <v>37.981044274267255</v>
      </c>
    </row>
    <row r="2402" spans="1:9">
      <c r="A2402">
        <v>2035</v>
      </c>
      <c r="B2402" t="s">
        <v>21</v>
      </c>
      <c r="C2402" t="s">
        <v>11</v>
      </c>
      <c r="D2402" t="str">
        <f>VLOOKUP(C2402,mapping!$B$2:$D$18,3,0)</f>
        <v>onshore wind</v>
      </c>
      <c r="E2402" t="s">
        <v>74</v>
      </c>
      <c r="F2402" t="s">
        <v>51</v>
      </c>
      <c r="G2402" t="s">
        <v>77</v>
      </c>
      <c r="H2402">
        <f>SUMIFS(multi_cap_new_annual_comb!F:F,multi_cap_new_annual_comb!A:A,A2402,multi_cap_new_annual_comb!B:B,B2402,multi_cap_new_annual_comb!C:C,C2402,multi_cap_new_annual_comb!E:E,"average",multi_cap_new_annual_comb!F:F,"&gt;0")*SUMIFS(mi_calc!D:D,mi_calc!A:A,VLOOKUP(C2402,mapping!$B$2:$C$18,2,0),mi_calc!B:B,F2402,mi_calc!C:C,"average")/1000</f>
        <v>44.082069128150202</v>
      </c>
      <c r="I2402">
        <f>SUMIFS(multi_cap_new_annual_comb!G:G,multi_cap_new_annual_comb!A:A,A2402,multi_cap_new_annual_comb!B:B,B2402,multi_cap_new_annual_comb!C:C,C2402,multi_cap_new_annual_comb!E:E,"average",multi_cap_new_annual_comb!G:G,"&gt;0")*SUMIFS(mi_calc!D:D,mi_calc!A:A,VLOOKUP(C2402,mapping!$B$2:$C$18,2,0),mi_calc!B:B,F2402,mi_calc!C:C,"average")/1000</f>
        <v>44.082069128150202</v>
      </c>
    </row>
    <row r="2403" spans="1:9">
      <c r="A2403">
        <v>2035</v>
      </c>
      <c r="B2403" t="s">
        <v>21</v>
      </c>
      <c r="C2403" t="s">
        <v>11</v>
      </c>
      <c r="D2403" t="str">
        <f>VLOOKUP(C2403,mapping!$B$2:$D$18,3,0)</f>
        <v>onshore wind</v>
      </c>
      <c r="E2403" t="s">
        <v>74</v>
      </c>
      <c r="F2403" t="s">
        <v>66</v>
      </c>
      <c r="G2403" t="s">
        <v>77</v>
      </c>
      <c r="H2403">
        <f>SUMIFS(multi_cap_new_annual_comb!F:F,multi_cap_new_annual_comb!A:A,A2403,multi_cap_new_annual_comb!B:B,B2403,multi_cap_new_annual_comb!C:C,C2403,multi_cap_new_annual_comb!E:E,"average",multi_cap_new_annual_comb!F:F,"&gt;0")*SUMIFS(mi_calc!D:D,mi_calc!A:A,VLOOKUP(C2403,mapping!$B$2:$C$18,2,0),mi_calc!B:B,F2403,mi_calc!C:C,"average")/1000</f>
        <v>5.8627209914111363E-2</v>
      </c>
      <c r="I2403">
        <f>SUMIFS(multi_cap_new_annual_comb!G:G,multi_cap_new_annual_comb!A:A,A2403,multi_cap_new_annual_comb!B:B,B2403,multi_cap_new_annual_comb!C:C,C2403,multi_cap_new_annual_comb!E:E,"average",multi_cap_new_annual_comb!G:G,"&gt;0")*SUMIFS(mi_calc!D:D,mi_calc!A:A,VLOOKUP(C2403,mapping!$B$2:$C$18,2,0),mi_calc!B:B,F2403,mi_calc!C:C,"average")/1000</f>
        <v>5.8627209914111363E-2</v>
      </c>
    </row>
    <row r="2404" spans="1:9">
      <c r="A2404">
        <v>2035</v>
      </c>
      <c r="B2404" t="s">
        <v>21</v>
      </c>
      <c r="C2404" t="s">
        <v>11</v>
      </c>
      <c r="D2404" t="str">
        <f>VLOOKUP(C2404,mapping!$B$2:$D$18,3,0)</f>
        <v>onshore wind</v>
      </c>
      <c r="E2404" t="s">
        <v>74</v>
      </c>
      <c r="F2404" t="s">
        <v>54</v>
      </c>
      <c r="G2404" t="s">
        <v>77</v>
      </c>
      <c r="H2404">
        <f>SUMIFS(multi_cap_new_annual_comb!F:F,multi_cap_new_annual_comb!A:A,A2404,multi_cap_new_annual_comb!B:B,B2404,multi_cap_new_annual_comb!C:C,C2404,multi_cap_new_annual_comb!E:E,"average",multi_cap_new_annual_comb!F:F,"&gt;0")*SUMIFS(mi_calc!D:D,mi_calc!A:A,VLOOKUP(C2404,mapping!$B$2:$C$18,2,0),mi_calc!B:B,F2404,mi_calc!C:C,"average")/1000</f>
        <v>1189.2639457096079</v>
      </c>
      <c r="I2404">
        <f>SUMIFS(multi_cap_new_annual_comb!G:G,multi_cap_new_annual_comb!A:A,A2404,multi_cap_new_annual_comb!B:B,B2404,multi_cap_new_annual_comb!C:C,C2404,multi_cap_new_annual_comb!E:E,"average",multi_cap_new_annual_comb!G:G,"&gt;0")*SUMIFS(mi_calc!D:D,mi_calc!A:A,VLOOKUP(C2404,mapping!$B$2:$C$18,2,0),mi_calc!B:B,F2404,mi_calc!C:C,"average")/1000</f>
        <v>1189.2639457096079</v>
      </c>
    </row>
    <row r="2405" spans="1:9">
      <c r="A2405">
        <v>2035</v>
      </c>
      <c r="B2405" t="s">
        <v>21</v>
      </c>
      <c r="C2405" t="s">
        <v>11</v>
      </c>
      <c r="D2405" t="str">
        <f>VLOOKUP(C2405,mapping!$B$2:$D$18,3,0)</f>
        <v>onshore wind</v>
      </c>
      <c r="E2405" t="s">
        <v>74</v>
      </c>
      <c r="F2405" t="s">
        <v>46</v>
      </c>
      <c r="G2405" t="s">
        <v>77</v>
      </c>
      <c r="H2405">
        <f>SUMIFS(multi_cap_new_annual_comb!F:F,multi_cap_new_annual_comb!A:A,A2405,multi_cap_new_annual_comb!B:B,B2405,multi_cap_new_annual_comb!C:C,C2405,multi_cap_new_annual_comb!E:E,"average",multi_cap_new_annual_comb!F:F,"&gt;0")*SUMIFS(mi_calc!D:D,mi_calc!A:A,VLOOKUP(C2405,mapping!$B$2:$C$18,2,0),mi_calc!B:B,F2405,mi_calc!C:C,"average")/1000</f>
        <v>11.574989905380185</v>
      </c>
      <c r="I2405">
        <f>SUMIFS(multi_cap_new_annual_comb!G:G,multi_cap_new_annual_comb!A:A,A2405,multi_cap_new_annual_comb!B:B,B2405,multi_cap_new_annual_comb!C:C,C2405,multi_cap_new_annual_comb!E:E,"average",multi_cap_new_annual_comb!G:G,"&gt;0")*SUMIFS(mi_calc!D:D,mi_calc!A:A,VLOOKUP(C2405,mapping!$B$2:$C$18,2,0),mi_calc!B:B,F2405,mi_calc!C:C,"average")/1000</f>
        <v>11.574989905380185</v>
      </c>
    </row>
    <row r="2406" spans="1:9">
      <c r="A2406">
        <v>2035</v>
      </c>
      <c r="B2406" t="s">
        <v>21</v>
      </c>
      <c r="C2406" t="s">
        <v>11</v>
      </c>
      <c r="D2406" t="str">
        <f>VLOOKUP(C2406,mapping!$B$2:$D$18,3,0)</f>
        <v>onshore wind</v>
      </c>
      <c r="E2406" t="s">
        <v>74</v>
      </c>
      <c r="F2406" t="s">
        <v>50</v>
      </c>
      <c r="G2406" t="s">
        <v>77</v>
      </c>
      <c r="H2406">
        <f>SUMIFS(multi_cap_new_annual_comb!F:F,multi_cap_new_annual_comb!A:A,A2406,multi_cap_new_annual_comb!B:B,B2406,multi_cap_new_annual_comb!C:C,C2406,multi_cap_new_annual_comb!E:E,"average",multi_cap_new_annual_comb!F:F,"&gt;0")*SUMIFS(mi_calc!D:D,mi_calc!A:A,VLOOKUP(C2406,mapping!$B$2:$C$18,2,0),mi_calc!B:B,F2406,mi_calc!C:C,"average")/1000</f>
        <v>76.955264248418118</v>
      </c>
      <c r="I2406">
        <f>SUMIFS(multi_cap_new_annual_comb!G:G,multi_cap_new_annual_comb!A:A,A2406,multi_cap_new_annual_comb!B:B,B2406,multi_cap_new_annual_comb!C:C,C2406,multi_cap_new_annual_comb!E:E,"average",multi_cap_new_annual_comb!G:G,"&gt;0")*SUMIFS(mi_calc!D:D,mi_calc!A:A,VLOOKUP(C2406,mapping!$B$2:$C$18,2,0),mi_calc!B:B,F2406,mi_calc!C:C,"average")/1000</f>
        <v>76.955264248418118</v>
      </c>
    </row>
    <row r="2407" spans="1:9">
      <c r="A2407">
        <v>2035</v>
      </c>
      <c r="B2407" t="s">
        <v>21</v>
      </c>
      <c r="C2407" t="s">
        <v>11</v>
      </c>
      <c r="D2407" t="str">
        <f>VLOOKUP(C2407,mapping!$B$2:$D$18,3,0)</f>
        <v>onshore wind</v>
      </c>
      <c r="E2407" t="s">
        <v>74</v>
      </c>
      <c r="F2407" t="s">
        <v>61</v>
      </c>
      <c r="G2407" t="s">
        <v>77</v>
      </c>
      <c r="H2407">
        <f>SUMIFS(multi_cap_new_annual_comb!F:F,multi_cap_new_annual_comb!A:A,A2407,multi_cap_new_annual_comb!B:B,B2407,multi_cap_new_annual_comb!C:C,C2407,multi_cap_new_annual_comb!E:E,"average",multi_cap_new_annual_comb!F:F,"&gt;0")*SUMIFS(mi_calc!D:D,mi_calc!A:A,VLOOKUP(C2407,mapping!$B$2:$C$18,2,0),mi_calc!B:B,F2407,mi_calc!C:C,"average")/1000</f>
        <v>0.29550920418463333</v>
      </c>
      <c r="I2407">
        <f>SUMIFS(multi_cap_new_annual_comb!G:G,multi_cap_new_annual_comb!A:A,A2407,multi_cap_new_annual_comb!B:B,B2407,multi_cap_new_annual_comb!C:C,C2407,multi_cap_new_annual_comb!E:E,"average",multi_cap_new_annual_comb!G:G,"&gt;0")*SUMIFS(mi_calc!D:D,mi_calc!A:A,VLOOKUP(C2407,mapping!$B$2:$C$18,2,0),mi_calc!B:B,F2407,mi_calc!C:C,"average")/1000</f>
        <v>0.29550920418463333</v>
      </c>
    </row>
    <row r="2408" spans="1:9">
      <c r="A2408">
        <v>2035</v>
      </c>
      <c r="B2408" t="s">
        <v>21</v>
      </c>
      <c r="C2408" t="s">
        <v>11</v>
      </c>
      <c r="D2408" t="str">
        <f>VLOOKUP(C2408,mapping!$B$2:$D$18,3,0)</f>
        <v>onshore wind</v>
      </c>
      <c r="E2408" t="s">
        <v>74</v>
      </c>
      <c r="F2408" t="s">
        <v>67</v>
      </c>
      <c r="G2408" t="s">
        <v>77</v>
      </c>
      <c r="H2408">
        <f>SUMIFS(multi_cap_new_annual_comb!F:F,multi_cap_new_annual_comb!A:A,A2408,multi_cap_new_annual_comb!B:B,B2408,multi_cap_new_annual_comb!C:C,C2408,multi_cap_new_annual_comb!E:E,"average",multi_cap_new_annual_comb!F:F,"&gt;0")*SUMIFS(mi_calc!D:D,mi_calc!A:A,VLOOKUP(C2408,mapping!$B$2:$C$18,2,0),mi_calc!B:B,F2408,mi_calc!C:C,"average")/1000</f>
        <v>190.24529617129139</v>
      </c>
      <c r="I2408">
        <f>SUMIFS(multi_cap_new_annual_comb!G:G,multi_cap_new_annual_comb!A:A,A2408,multi_cap_new_annual_comb!B:B,B2408,multi_cap_new_annual_comb!C:C,C2408,multi_cap_new_annual_comb!E:E,"average",multi_cap_new_annual_comb!G:G,"&gt;0")*SUMIFS(mi_calc!D:D,mi_calc!A:A,VLOOKUP(C2408,mapping!$B$2:$C$18,2,0),mi_calc!B:B,F2408,mi_calc!C:C,"average")/1000</f>
        <v>190.24529617129139</v>
      </c>
    </row>
    <row r="2409" spans="1:9">
      <c r="A2409">
        <v>2035</v>
      </c>
      <c r="B2409" t="s">
        <v>21</v>
      </c>
      <c r="C2409" t="s">
        <v>11</v>
      </c>
      <c r="D2409" t="str">
        <f>VLOOKUP(C2409,mapping!$B$2:$D$18,3,0)</f>
        <v>onshore wind</v>
      </c>
      <c r="E2409" t="s">
        <v>74</v>
      </c>
      <c r="F2409" t="s">
        <v>52</v>
      </c>
      <c r="G2409" t="s">
        <v>77</v>
      </c>
      <c r="H2409">
        <f>SUMIFS(multi_cap_new_annual_comb!F:F,multi_cap_new_annual_comb!A:A,A2409,multi_cap_new_annual_comb!B:B,B2409,multi_cap_new_annual_comb!C:C,C2409,multi_cap_new_annual_comb!E:E,"average",multi_cap_new_annual_comb!F:F,"&gt;0")*SUMIFS(mi_calc!D:D,mi_calc!A:A,VLOOKUP(C2409,mapping!$B$2:$C$18,2,0),mi_calc!B:B,F2409,mi_calc!C:C,"average")/1000</f>
        <v>0</v>
      </c>
      <c r="I2409">
        <f>SUMIFS(multi_cap_new_annual_comb!G:G,multi_cap_new_annual_comb!A:A,A2409,multi_cap_new_annual_comb!B:B,B2409,multi_cap_new_annual_comb!C:C,C2409,multi_cap_new_annual_comb!E:E,"average",multi_cap_new_annual_comb!G:G,"&gt;0")*SUMIFS(mi_calc!D:D,mi_calc!A:A,VLOOKUP(C2409,mapping!$B$2:$C$18,2,0),mi_calc!B:B,F2409,mi_calc!C:C,"average")/1000</f>
        <v>0</v>
      </c>
    </row>
    <row r="2410" spans="1:9">
      <c r="A2410">
        <v>2035</v>
      </c>
      <c r="B2410" t="s">
        <v>21</v>
      </c>
      <c r="C2410" t="s">
        <v>11</v>
      </c>
      <c r="D2410" t="str">
        <f>VLOOKUP(C2410,mapping!$B$2:$D$18,3,0)</f>
        <v>onshore wind</v>
      </c>
      <c r="E2410" t="s">
        <v>74</v>
      </c>
      <c r="F2410" t="s">
        <v>56</v>
      </c>
      <c r="G2410" t="s">
        <v>77</v>
      </c>
      <c r="H2410">
        <f>SUMIFS(multi_cap_new_annual_comb!F:F,multi_cap_new_annual_comb!A:A,A2410,multi_cap_new_annual_comb!B:B,B2410,multi_cap_new_annual_comb!C:C,C2410,multi_cap_new_annual_comb!E:E,"average",multi_cap_new_annual_comb!F:F,"&gt;0")*SUMIFS(mi_calc!D:D,mi_calc!A:A,VLOOKUP(C2410,mapping!$B$2:$C$18,2,0),mi_calc!B:B,F2410,mi_calc!C:C,"average")/1000</f>
        <v>147.74056898356062</v>
      </c>
      <c r="I2410">
        <f>SUMIFS(multi_cap_new_annual_comb!G:G,multi_cap_new_annual_comb!A:A,A2410,multi_cap_new_annual_comb!B:B,B2410,multi_cap_new_annual_comb!C:C,C2410,multi_cap_new_annual_comb!E:E,"average",multi_cap_new_annual_comb!G:G,"&gt;0")*SUMIFS(mi_calc!D:D,mi_calc!A:A,VLOOKUP(C2410,mapping!$B$2:$C$18,2,0),mi_calc!B:B,F2410,mi_calc!C:C,"average")/1000</f>
        <v>147.74056898356062</v>
      </c>
    </row>
    <row r="2411" spans="1:9">
      <c r="A2411">
        <v>2035</v>
      </c>
      <c r="B2411" t="s">
        <v>21</v>
      </c>
      <c r="C2411" t="s">
        <v>11</v>
      </c>
      <c r="D2411" t="str">
        <f>VLOOKUP(C2411,mapping!$B$2:$D$18,3,0)</f>
        <v>onshore wind</v>
      </c>
      <c r="E2411" t="s">
        <v>74</v>
      </c>
      <c r="F2411" t="s">
        <v>59</v>
      </c>
      <c r="G2411" t="s">
        <v>77</v>
      </c>
      <c r="H2411">
        <f>SUMIFS(multi_cap_new_annual_comb!F:F,multi_cap_new_annual_comb!A:A,A2411,multi_cap_new_annual_comb!B:B,B2411,multi_cap_new_annual_comb!C:C,C2411,multi_cap_new_annual_comb!E:E,"average",multi_cap_new_annual_comb!F:F,"&gt;0")*SUMIFS(mi_calc!D:D,mi_calc!A:A,VLOOKUP(C2411,mapping!$B$2:$C$18,2,0),mi_calc!B:B,F2411,mi_calc!C:C,"average")/1000</f>
        <v>0</v>
      </c>
      <c r="I2411">
        <f>SUMIFS(multi_cap_new_annual_comb!G:G,multi_cap_new_annual_comb!A:A,A2411,multi_cap_new_annual_comb!B:B,B2411,multi_cap_new_annual_comb!C:C,C2411,multi_cap_new_annual_comb!E:E,"average",multi_cap_new_annual_comb!G:G,"&gt;0")*SUMIFS(mi_calc!D:D,mi_calc!A:A,VLOOKUP(C2411,mapping!$B$2:$C$18,2,0),mi_calc!B:B,F2411,mi_calc!C:C,"average")/1000</f>
        <v>0</v>
      </c>
    </row>
    <row r="2412" spans="1:9">
      <c r="A2412">
        <v>2035</v>
      </c>
      <c r="B2412" t="s">
        <v>21</v>
      </c>
      <c r="C2412" t="s">
        <v>11</v>
      </c>
      <c r="D2412" t="str">
        <f>VLOOKUP(C2412,mapping!$B$2:$D$18,3,0)</f>
        <v>onshore wind</v>
      </c>
      <c r="E2412" t="s">
        <v>74</v>
      </c>
      <c r="F2412" t="s">
        <v>55</v>
      </c>
      <c r="G2412" t="s">
        <v>77</v>
      </c>
      <c r="H2412">
        <f>SUMIFS(multi_cap_new_annual_comb!F:F,multi_cap_new_annual_comb!A:A,A2412,multi_cap_new_annual_comb!B:B,B2412,multi_cap_new_annual_comb!C:C,C2412,multi_cap_new_annual_comb!E:E,"average",multi_cap_new_annual_comb!F:F,"&gt;0")*SUMIFS(mi_calc!D:D,mi_calc!A:A,VLOOKUP(C2412,mapping!$B$2:$C$18,2,0),mi_calc!B:B,F2412,mi_calc!C:C,"average")/1000</f>
        <v>17.368310937055494</v>
      </c>
      <c r="I2412">
        <f>SUMIFS(multi_cap_new_annual_comb!G:G,multi_cap_new_annual_comb!A:A,A2412,multi_cap_new_annual_comb!B:B,B2412,multi_cap_new_annual_comb!C:C,C2412,multi_cap_new_annual_comb!E:E,"average",multi_cap_new_annual_comb!G:G,"&gt;0")*SUMIFS(mi_calc!D:D,mi_calc!A:A,VLOOKUP(C2412,mapping!$B$2:$C$18,2,0),mi_calc!B:B,F2412,mi_calc!C:C,"average")/1000</f>
        <v>17.368310937055494</v>
      </c>
    </row>
    <row r="2413" spans="1:9">
      <c r="A2413">
        <v>2035</v>
      </c>
      <c r="B2413" t="s">
        <v>21</v>
      </c>
      <c r="C2413" t="s">
        <v>11</v>
      </c>
      <c r="D2413" t="str">
        <f>VLOOKUP(C2413,mapping!$B$2:$D$18,3,0)</f>
        <v>onshore wind</v>
      </c>
      <c r="E2413" t="s">
        <v>74</v>
      </c>
      <c r="F2413" t="s">
        <v>47</v>
      </c>
      <c r="G2413" t="s">
        <v>77</v>
      </c>
      <c r="H2413">
        <f>SUMIFS(multi_cap_new_annual_comb!F:F,multi_cap_new_annual_comb!A:A,A2413,multi_cap_new_annual_comb!B:B,B2413,multi_cap_new_annual_comb!C:C,C2413,multi_cap_new_annual_comb!E:E,"average",multi_cap_new_annual_comb!F:F,"&gt;0")*SUMIFS(mi_calc!D:D,mi_calc!A:A,VLOOKUP(C2413,mapping!$B$2:$C$18,2,0),mi_calc!B:B,F2413,mi_calc!C:C,"average")/1000</f>
        <v>2.2111618639169066</v>
      </c>
      <c r="I2413">
        <f>SUMIFS(multi_cap_new_annual_comb!G:G,multi_cap_new_annual_comb!A:A,A2413,multi_cap_new_annual_comb!B:B,B2413,multi_cap_new_annual_comb!C:C,C2413,multi_cap_new_annual_comb!E:E,"average",multi_cap_new_annual_comb!G:G,"&gt;0")*SUMIFS(mi_calc!D:D,mi_calc!A:A,VLOOKUP(C2413,mapping!$B$2:$C$18,2,0),mi_calc!B:B,F2413,mi_calc!C:C,"average")/1000</f>
        <v>2.2111618639169066</v>
      </c>
    </row>
    <row r="2414" spans="1:9">
      <c r="A2414">
        <v>2035</v>
      </c>
      <c r="B2414" t="s">
        <v>21</v>
      </c>
      <c r="C2414" t="s">
        <v>11</v>
      </c>
      <c r="D2414" t="str">
        <f>VLOOKUP(C2414,mapping!$B$2:$D$18,3,0)</f>
        <v>onshore wind</v>
      </c>
      <c r="E2414" t="s">
        <v>74</v>
      </c>
      <c r="F2414" t="s">
        <v>60</v>
      </c>
      <c r="G2414" t="s">
        <v>77</v>
      </c>
      <c r="H2414">
        <f>SUMIFS(multi_cap_new_annual_comb!F:F,multi_cap_new_annual_comb!A:A,A2414,multi_cap_new_annual_comb!B:B,B2414,multi_cap_new_annual_comb!C:C,C2414,multi_cap_new_annual_comb!E:E,"average",multi_cap_new_annual_comb!F:F,"&gt;0")*SUMIFS(mi_calc!D:D,mi_calc!A:A,VLOOKUP(C2414,mapping!$B$2:$C$18,2,0),mi_calc!B:B,F2414,mi_calc!C:C,"average")/1000</f>
        <v>2.7030236355728312</v>
      </c>
      <c r="I2414">
        <f>SUMIFS(multi_cap_new_annual_comb!G:G,multi_cap_new_annual_comb!A:A,A2414,multi_cap_new_annual_comb!B:B,B2414,multi_cap_new_annual_comb!C:C,C2414,multi_cap_new_annual_comb!E:E,"average",multi_cap_new_annual_comb!G:G,"&gt;0")*SUMIFS(mi_calc!D:D,mi_calc!A:A,VLOOKUP(C2414,mapping!$B$2:$C$18,2,0),mi_calc!B:B,F2414,mi_calc!C:C,"average")/1000</f>
        <v>2.7030236355728312</v>
      </c>
    </row>
    <row r="2415" spans="1:9">
      <c r="A2415">
        <v>2035</v>
      </c>
      <c r="B2415" t="s">
        <v>21</v>
      </c>
      <c r="C2415" t="s">
        <v>11</v>
      </c>
      <c r="D2415" t="str">
        <f>VLOOKUP(C2415,mapping!$B$2:$D$18,3,0)</f>
        <v>onshore wind</v>
      </c>
      <c r="E2415" t="s">
        <v>74</v>
      </c>
      <c r="F2415" t="s">
        <v>48</v>
      </c>
      <c r="G2415" t="s">
        <v>77</v>
      </c>
      <c r="H2415">
        <f>SUMIFS(multi_cap_new_annual_comb!F:F,multi_cap_new_annual_comb!A:A,A2415,multi_cap_new_annual_comb!B:B,B2415,multi_cap_new_annual_comb!C:C,C2415,multi_cap_new_annual_comb!E:E,"average",multi_cap_new_annual_comb!F:F,"&gt;0")*SUMIFS(mi_calc!D:D,mi_calc!A:A,VLOOKUP(C2415,mapping!$B$2:$C$18,2,0),mi_calc!B:B,F2415,mi_calc!C:C,"average")/1000</f>
        <v>5.492242122607732</v>
      </c>
      <c r="I2415">
        <f>SUMIFS(multi_cap_new_annual_comb!G:G,multi_cap_new_annual_comb!A:A,A2415,multi_cap_new_annual_comb!B:B,B2415,multi_cap_new_annual_comb!C:C,C2415,multi_cap_new_annual_comb!E:E,"average",multi_cap_new_annual_comb!G:G,"&gt;0")*SUMIFS(mi_calc!D:D,mi_calc!A:A,VLOOKUP(C2415,mapping!$B$2:$C$18,2,0),mi_calc!B:B,F2415,mi_calc!C:C,"average")/1000</f>
        <v>5.492242122607732</v>
      </c>
    </row>
    <row r="2416" spans="1:9">
      <c r="A2416">
        <v>2035</v>
      </c>
      <c r="B2416" t="s">
        <v>21</v>
      </c>
      <c r="C2416" t="s">
        <v>11</v>
      </c>
      <c r="D2416" t="str">
        <f>VLOOKUP(C2416,mapping!$B$2:$D$18,3,0)</f>
        <v>onshore wind</v>
      </c>
      <c r="E2416" t="s">
        <v>74</v>
      </c>
      <c r="F2416" t="s">
        <v>62</v>
      </c>
      <c r="G2416" t="s">
        <v>77</v>
      </c>
      <c r="H2416">
        <f>SUMIFS(multi_cap_new_annual_comb!F:F,multi_cap_new_annual_comb!A:A,A2416,multi_cap_new_annual_comb!B:B,B2416,multi_cap_new_annual_comb!C:C,C2416,multi_cap_new_annual_comb!E:E,"average",multi_cap_new_annual_comb!F:F,"&gt;0")*SUMIFS(mi_calc!D:D,mi_calc!A:A,VLOOKUP(C2416,mapping!$B$2:$C$18,2,0),mi_calc!B:B,F2416,mi_calc!C:C,"average")/1000</f>
        <v>0.82884218016074951</v>
      </c>
      <c r="I2416">
        <f>SUMIFS(multi_cap_new_annual_comb!G:G,multi_cap_new_annual_comb!A:A,A2416,multi_cap_new_annual_comb!B:B,B2416,multi_cap_new_annual_comb!C:C,C2416,multi_cap_new_annual_comb!E:E,"average",multi_cap_new_annual_comb!G:G,"&gt;0")*SUMIFS(mi_calc!D:D,mi_calc!A:A,VLOOKUP(C2416,mapping!$B$2:$C$18,2,0),mi_calc!B:B,F2416,mi_calc!C:C,"average")/1000</f>
        <v>0.82884218016074951</v>
      </c>
    </row>
    <row r="2417" spans="1:9">
      <c r="A2417">
        <v>2035</v>
      </c>
      <c r="B2417" t="s">
        <v>21</v>
      </c>
      <c r="C2417" t="s">
        <v>11</v>
      </c>
      <c r="D2417" t="str">
        <f>VLOOKUP(C2417,mapping!$B$2:$D$18,3,0)</f>
        <v>onshore wind</v>
      </c>
      <c r="E2417" t="s">
        <v>74</v>
      </c>
      <c r="F2417" t="s">
        <v>63</v>
      </c>
      <c r="G2417" t="s">
        <v>77</v>
      </c>
      <c r="H2417">
        <f>SUMIFS(multi_cap_new_annual_comb!F:F,multi_cap_new_annual_comb!A:A,A2417,multi_cap_new_annual_comb!B:B,B2417,multi_cap_new_annual_comb!C:C,C2417,multi_cap_new_annual_comb!E:E,"average",multi_cap_new_annual_comb!F:F,"&gt;0")*SUMIFS(mi_calc!D:D,mi_calc!A:A,VLOOKUP(C2417,mapping!$B$2:$C$18,2,0),mi_calc!B:B,F2417,mi_calc!C:C,"average")/1000</f>
        <v>0.4039414763082273</v>
      </c>
      <c r="I2417">
        <f>SUMIFS(multi_cap_new_annual_comb!G:G,multi_cap_new_annual_comb!A:A,A2417,multi_cap_new_annual_comb!B:B,B2417,multi_cap_new_annual_comb!C:C,C2417,multi_cap_new_annual_comb!E:E,"average",multi_cap_new_annual_comb!G:G,"&gt;0")*SUMIFS(mi_calc!D:D,mi_calc!A:A,VLOOKUP(C2417,mapping!$B$2:$C$18,2,0),mi_calc!B:B,F2417,mi_calc!C:C,"average")/1000</f>
        <v>0.4039414763082273</v>
      </c>
    </row>
    <row r="2418" spans="1:9">
      <c r="A2418">
        <v>2035</v>
      </c>
      <c r="B2418" t="s">
        <v>21</v>
      </c>
      <c r="C2418" t="s">
        <v>11</v>
      </c>
      <c r="D2418" t="str">
        <f>VLOOKUP(C2418,mapping!$B$2:$D$18,3,0)</f>
        <v>onshore wind</v>
      </c>
      <c r="E2418" t="s">
        <v>74</v>
      </c>
      <c r="F2418" t="s">
        <v>45</v>
      </c>
      <c r="G2418" t="s">
        <v>77</v>
      </c>
      <c r="H2418">
        <f>SUMIFS(multi_cap_new_annual_comb!F:F,multi_cap_new_annual_comb!A:A,A2418,multi_cap_new_annual_comb!B:B,B2418,multi_cap_new_annual_comb!C:C,C2418,multi_cap_new_annual_comb!E:E,"average",multi_cap_new_annual_comb!F:F,"&gt;0")*SUMIFS(mi_calc!D:D,mi_calc!A:A,VLOOKUP(C2418,mapping!$B$2:$C$18,2,0),mi_calc!B:B,F2418,mi_calc!C:C,"average")/1000</f>
        <v>0</v>
      </c>
      <c r="I2418">
        <f>SUMIFS(multi_cap_new_annual_comb!G:G,multi_cap_new_annual_comb!A:A,A2418,multi_cap_new_annual_comb!B:B,B2418,multi_cap_new_annual_comb!C:C,C2418,multi_cap_new_annual_comb!E:E,"average",multi_cap_new_annual_comb!G:G,"&gt;0")*SUMIFS(mi_calc!D:D,mi_calc!A:A,VLOOKUP(C2418,mapping!$B$2:$C$18,2,0),mi_calc!B:B,F2418,mi_calc!C:C,"average")/1000</f>
        <v>0</v>
      </c>
    </row>
    <row r="2419" spans="1:9">
      <c r="A2419">
        <v>2035</v>
      </c>
      <c r="B2419" t="s">
        <v>21</v>
      </c>
      <c r="C2419" t="s">
        <v>11</v>
      </c>
      <c r="D2419" t="str">
        <f>VLOOKUP(C2419,mapping!$B$2:$D$18,3,0)</f>
        <v>onshore wind</v>
      </c>
      <c r="E2419" t="s">
        <v>74</v>
      </c>
      <c r="F2419" t="s">
        <v>58</v>
      </c>
      <c r="G2419" t="s">
        <v>77</v>
      </c>
      <c r="H2419">
        <f>SUMIFS(multi_cap_new_annual_comb!F:F,multi_cap_new_annual_comb!A:A,A2419,multi_cap_new_annual_comb!B:B,B2419,multi_cap_new_annual_comb!C:C,C2419,multi_cap_new_annual_comb!E:E,"average",multi_cap_new_annual_comb!F:F,"&gt;0")*SUMIFS(mi_calc!D:D,mi_calc!A:A,VLOOKUP(C2419,mapping!$B$2:$C$18,2,0),mi_calc!B:B,F2419,mi_calc!C:C,"average")/1000</f>
        <v>0</v>
      </c>
      <c r="I2419">
        <f>SUMIFS(multi_cap_new_annual_comb!G:G,multi_cap_new_annual_comb!A:A,A2419,multi_cap_new_annual_comb!B:B,B2419,multi_cap_new_annual_comb!C:C,C2419,multi_cap_new_annual_comb!E:E,"average",multi_cap_new_annual_comb!G:G,"&gt;0")*SUMIFS(mi_calc!D:D,mi_calc!A:A,VLOOKUP(C2419,mapping!$B$2:$C$18,2,0),mi_calc!B:B,F2419,mi_calc!C:C,"average")/1000</f>
        <v>0</v>
      </c>
    </row>
    <row r="2420" spans="1:9">
      <c r="A2420">
        <v>2035</v>
      </c>
      <c r="B2420" t="s">
        <v>21</v>
      </c>
      <c r="C2420" t="s">
        <v>11</v>
      </c>
      <c r="D2420" t="str">
        <f>VLOOKUP(C2420,mapping!$B$2:$D$18,3,0)</f>
        <v>onshore wind</v>
      </c>
      <c r="E2420" t="s">
        <v>74</v>
      </c>
      <c r="F2420" t="s">
        <v>53</v>
      </c>
      <c r="G2420" t="s">
        <v>77</v>
      </c>
      <c r="H2420">
        <f>SUMIFS(multi_cap_new_annual_comb!F:F,multi_cap_new_annual_comb!A:A,A2420,multi_cap_new_annual_comb!B:B,B2420,multi_cap_new_annual_comb!C:C,C2420,multi_cap_new_annual_comb!E:E,"average",multi_cap_new_annual_comb!F:F,"&gt;0")*SUMIFS(mi_calc!D:D,mi_calc!A:A,VLOOKUP(C2420,mapping!$B$2:$C$18,2,0),mi_calc!B:B,F2420,mi_calc!C:C,"average")/1000</f>
        <v>2689.6409672547643</v>
      </c>
      <c r="I2420">
        <f>SUMIFS(multi_cap_new_annual_comb!G:G,multi_cap_new_annual_comb!A:A,A2420,multi_cap_new_annual_comb!B:B,B2420,multi_cap_new_annual_comb!C:C,C2420,multi_cap_new_annual_comb!E:E,"average",multi_cap_new_annual_comb!G:G,"&gt;0")*SUMIFS(mi_calc!D:D,mi_calc!A:A,VLOOKUP(C2420,mapping!$B$2:$C$18,2,0),mi_calc!B:B,F2420,mi_calc!C:C,"average")/1000</f>
        <v>2689.6409672547643</v>
      </c>
    </row>
    <row r="2421" spans="1:9">
      <c r="A2421">
        <v>2035</v>
      </c>
      <c r="B2421" t="s">
        <v>21</v>
      </c>
      <c r="C2421" t="s">
        <v>11</v>
      </c>
      <c r="D2421" t="str">
        <f>VLOOKUP(C2421,mapping!$B$2:$D$18,3,0)</f>
        <v>onshore wind</v>
      </c>
      <c r="E2421" t="s">
        <v>74</v>
      </c>
      <c r="F2421" t="s">
        <v>64</v>
      </c>
      <c r="G2421" t="s">
        <v>77</v>
      </c>
      <c r="H2421">
        <f>SUMIFS(multi_cap_new_annual_comb!F:F,multi_cap_new_annual_comb!A:A,A2421,multi_cap_new_annual_comb!B:B,B2421,multi_cap_new_annual_comb!C:C,C2421,multi_cap_new_annual_comb!E:E,"average",multi_cap_new_annual_comb!F:F,"&gt;0")*SUMIFS(mi_calc!D:D,mi_calc!A:A,VLOOKUP(C2421,mapping!$B$2:$C$18,2,0),mi_calc!B:B,F2421,mi_calc!C:C,"average")/1000</f>
        <v>0.15856828181457308</v>
      </c>
      <c r="I2421">
        <f>SUMIFS(multi_cap_new_annual_comb!G:G,multi_cap_new_annual_comb!A:A,A2421,multi_cap_new_annual_comb!B:B,B2421,multi_cap_new_annual_comb!C:C,C2421,multi_cap_new_annual_comb!E:E,"average",multi_cap_new_annual_comb!G:G,"&gt;0")*SUMIFS(mi_calc!D:D,mi_calc!A:A,VLOOKUP(C2421,mapping!$B$2:$C$18,2,0),mi_calc!B:B,F2421,mi_calc!C:C,"average")/1000</f>
        <v>0.15856828181457308</v>
      </c>
    </row>
    <row r="2422" spans="1:9">
      <c r="A2422">
        <v>2035</v>
      </c>
      <c r="B2422" t="s">
        <v>21</v>
      </c>
      <c r="C2422" t="s">
        <v>11</v>
      </c>
      <c r="D2422" t="str">
        <f>VLOOKUP(C2422,mapping!$B$2:$D$18,3,0)</f>
        <v>onshore wind</v>
      </c>
      <c r="E2422" t="s">
        <v>74</v>
      </c>
      <c r="F2422" t="s">
        <v>49</v>
      </c>
      <c r="G2422" t="s">
        <v>77</v>
      </c>
      <c r="H2422">
        <f>SUMIFS(multi_cap_new_annual_comb!F:F,multi_cap_new_annual_comb!A:A,A2422,multi_cap_new_annual_comb!B:B,B2422,multi_cap_new_annual_comb!C:C,C2422,multi_cap_new_annual_comb!E:E,"average",multi_cap_new_annual_comb!F:F,"&gt;0")*SUMIFS(mi_calc!D:D,mi_calc!A:A,VLOOKUP(C2422,mapping!$B$2:$C$18,2,0),mi_calc!B:B,F2422,mi_calc!C:C,"average")/1000</f>
        <v>0</v>
      </c>
      <c r="I2422">
        <f>SUMIFS(multi_cap_new_annual_comb!G:G,multi_cap_new_annual_comb!A:A,A2422,multi_cap_new_annual_comb!B:B,B2422,multi_cap_new_annual_comb!C:C,C2422,multi_cap_new_annual_comb!E:E,"average",multi_cap_new_annual_comb!G:G,"&gt;0")*SUMIFS(mi_calc!D:D,mi_calc!A:A,VLOOKUP(C2422,mapping!$B$2:$C$18,2,0),mi_calc!B:B,F2422,mi_calc!C:C,"average")/1000</f>
        <v>0</v>
      </c>
    </row>
    <row r="2423" spans="1:9">
      <c r="A2423">
        <v>2035</v>
      </c>
      <c r="B2423" t="s">
        <v>21</v>
      </c>
      <c r="C2423" t="s">
        <v>11</v>
      </c>
      <c r="D2423" t="str">
        <f>VLOOKUP(C2423,mapping!$B$2:$D$18,3,0)</f>
        <v>onshore wind</v>
      </c>
      <c r="E2423" t="s">
        <v>74</v>
      </c>
      <c r="F2423" t="s">
        <v>65</v>
      </c>
      <c r="G2423" t="s">
        <v>77</v>
      </c>
      <c r="H2423">
        <f>SUMIFS(multi_cap_new_annual_comb!F:F,multi_cap_new_annual_comb!A:A,A2423,multi_cap_new_annual_comb!B:B,B2423,multi_cap_new_annual_comb!C:C,C2423,multi_cap_new_annual_comb!E:E,"average",multi_cap_new_annual_comb!F:F,"&gt;0")*SUMIFS(mi_calc!D:D,mi_calc!A:A,VLOOKUP(C2423,mapping!$B$2:$C$18,2,0),mi_calc!B:B,F2423,mi_calc!C:C,"average")/1000</f>
        <v>1.9830653753448171</v>
      </c>
      <c r="I2423">
        <f>SUMIFS(multi_cap_new_annual_comb!G:G,multi_cap_new_annual_comb!A:A,A2423,multi_cap_new_annual_comb!B:B,B2423,multi_cap_new_annual_comb!C:C,C2423,multi_cap_new_annual_comb!E:E,"average",multi_cap_new_annual_comb!G:G,"&gt;0")*SUMIFS(mi_calc!D:D,mi_calc!A:A,VLOOKUP(C2423,mapping!$B$2:$C$18,2,0),mi_calc!B:B,F2423,mi_calc!C:C,"average")/1000</f>
        <v>1.9830653753448171</v>
      </c>
    </row>
    <row r="2424" spans="1:9">
      <c r="A2424">
        <v>2035</v>
      </c>
      <c r="B2424" t="s">
        <v>21</v>
      </c>
      <c r="C2424" t="s">
        <v>11</v>
      </c>
      <c r="D2424" t="str">
        <f>VLOOKUP(C2424,mapping!$B$2:$D$18,3,0)</f>
        <v>onshore wind</v>
      </c>
      <c r="E2424" t="s">
        <v>74</v>
      </c>
      <c r="F2424" t="s">
        <v>68</v>
      </c>
      <c r="G2424" t="s">
        <v>77</v>
      </c>
      <c r="H2424">
        <f>SUMIFS(multi_cap_new_annual_comb!F:F,multi_cap_new_annual_comb!A:A,A2424,multi_cap_new_annual_comb!B:B,B2424,multi_cap_new_annual_comb!C:C,C2424,multi_cap_new_annual_comb!E:E,"average",multi_cap_new_annual_comb!F:F,"&gt;0")*SUMIFS(mi_calc!D:D,mi_calc!A:A,VLOOKUP(C2424,mapping!$B$2:$C$18,2,0),mi_calc!B:B,F2424,mi_calc!C:C,"average")/1000</f>
        <v>2.693187455429491E-2</v>
      </c>
      <c r="I2424">
        <f>SUMIFS(multi_cap_new_annual_comb!G:G,multi_cap_new_annual_comb!A:A,A2424,multi_cap_new_annual_comb!B:B,B2424,multi_cap_new_annual_comb!C:C,C2424,multi_cap_new_annual_comb!E:E,"average",multi_cap_new_annual_comb!G:G,"&gt;0")*SUMIFS(mi_calc!D:D,mi_calc!A:A,VLOOKUP(C2424,mapping!$B$2:$C$18,2,0),mi_calc!B:B,F2424,mi_calc!C:C,"average")/1000</f>
        <v>2.693187455429491E-2</v>
      </c>
    </row>
    <row r="2425" spans="1:9">
      <c r="A2425">
        <v>2035</v>
      </c>
      <c r="B2425" t="s">
        <v>21</v>
      </c>
      <c r="C2425" t="s">
        <v>11</v>
      </c>
      <c r="D2425" t="str">
        <f>VLOOKUP(C2425,mapping!$B$2:$D$18,3,0)</f>
        <v>onshore wind</v>
      </c>
      <c r="E2425" t="s">
        <v>74</v>
      </c>
      <c r="F2425" t="s">
        <v>57</v>
      </c>
      <c r="G2425" t="s">
        <v>77</v>
      </c>
      <c r="H2425">
        <f>SUMIFS(multi_cap_new_annual_comb!F:F,multi_cap_new_annual_comb!A:A,A2425,multi_cap_new_annual_comb!B:B,B2425,multi_cap_new_annual_comb!C:C,C2425,multi_cap_new_annual_comb!E:E,"average",multi_cap_new_annual_comb!F:F,"&gt;0")*SUMIFS(mi_calc!D:D,mi_calc!A:A,VLOOKUP(C2425,mapping!$B$2:$C$18,2,0),mi_calc!B:B,F2425,mi_calc!C:C,"average")/1000</f>
        <v>120.91862044785469</v>
      </c>
      <c r="I2425">
        <f>SUMIFS(multi_cap_new_annual_comb!G:G,multi_cap_new_annual_comb!A:A,A2425,multi_cap_new_annual_comb!B:B,B2425,multi_cap_new_annual_comb!C:C,C2425,multi_cap_new_annual_comb!E:E,"average",multi_cap_new_annual_comb!G:G,"&gt;0")*SUMIFS(mi_calc!D:D,mi_calc!A:A,VLOOKUP(C2425,mapping!$B$2:$C$18,2,0),mi_calc!B:B,F2425,mi_calc!C:C,"average")/1000</f>
        <v>120.91862044785469</v>
      </c>
    </row>
    <row r="2426" spans="1:9">
      <c r="A2426">
        <v>2035</v>
      </c>
      <c r="B2426" t="s">
        <v>33</v>
      </c>
      <c r="C2426" t="s">
        <v>11</v>
      </c>
      <c r="D2426" t="str">
        <f>VLOOKUP(C2426,mapping!$B$2:$D$18,3,0)</f>
        <v>onshore wind</v>
      </c>
      <c r="E2426" t="s">
        <v>74</v>
      </c>
      <c r="F2426" t="s">
        <v>51</v>
      </c>
      <c r="G2426" t="s">
        <v>77</v>
      </c>
      <c r="H2426">
        <f>SUMIFS(multi_cap_new_annual_comb!F:F,multi_cap_new_annual_comb!A:A,A2426,multi_cap_new_annual_comb!B:B,B2426,multi_cap_new_annual_comb!C:C,C2426,multi_cap_new_annual_comb!E:E,"average",multi_cap_new_annual_comb!F:F,"&gt;0")*SUMIFS(mi_calc!D:D,mi_calc!A:A,VLOOKUP(C2426,mapping!$B$2:$C$18,2,0),mi_calc!B:B,F2426,mi_calc!C:C,"average")/1000</f>
        <v>14.366908465823002</v>
      </c>
      <c r="I2426">
        <f>SUMIFS(multi_cap_new_annual_comb!G:G,multi_cap_new_annual_comb!A:A,A2426,multi_cap_new_annual_comb!B:B,B2426,multi_cap_new_annual_comb!C:C,C2426,multi_cap_new_annual_comb!E:E,"average",multi_cap_new_annual_comb!G:G,"&gt;0")*SUMIFS(mi_calc!D:D,mi_calc!A:A,VLOOKUP(C2426,mapping!$B$2:$C$18,2,0),mi_calc!B:B,F2426,mi_calc!C:C,"average")/1000</f>
        <v>14.366908465823002</v>
      </c>
    </row>
    <row r="2427" spans="1:9">
      <c r="A2427">
        <v>2035</v>
      </c>
      <c r="B2427" t="s">
        <v>33</v>
      </c>
      <c r="C2427" t="s">
        <v>11</v>
      </c>
      <c r="D2427" t="str">
        <f>VLOOKUP(C2427,mapping!$B$2:$D$18,3,0)</f>
        <v>onshore wind</v>
      </c>
      <c r="E2427" t="s">
        <v>74</v>
      </c>
      <c r="F2427" t="s">
        <v>66</v>
      </c>
      <c r="G2427" t="s">
        <v>77</v>
      </c>
      <c r="H2427">
        <f>SUMIFS(multi_cap_new_annual_comb!F:F,multi_cap_new_annual_comb!A:A,A2427,multi_cap_new_annual_comb!B:B,B2427,multi_cap_new_annual_comb!C:C,C2427,multi_cap_new_annual_comb!E:E,"average",multi_cap_new_annual_comb!F:F,"&gt;0")*SUMIFS(mi_calc!D:D,mi_calc!A:A,VLOOKUP(C2427,mapping!$B$2:$C$18,2,0),mi_calc!B:B,F2427,mi_calc!C:C,"average")/1000</f>
        <v>1.9107355328399335E-2</v>
      </c>
      <c r="I2427">
        <f>SUMIFS(multi_cap_new_annual_comb!G:G,multi_cap_new_annual_comb!A:A,A2427,multi_cap_new_annual_comb!B:B,B2427,multi_cap_new_annual_comb!C:C,C2427,multi_cap_new_annual_comb!E:E,"average",multi_cap_new_annual_comb!G:G,"&gt;0")*SUMIFS(mi_calc!D:D,mi_calc!A:A,VLOOKUP(C2427,mapping!$B$2:$C$18,2,0),mi_calc!B:B,F2427,mi_calc!C:C,"average")/1000</f>
        <v>1.9107355328399335E-2</v>
      </c>
    </row>
    <row r="2428" spans="1:9">
      <c r="A2428">
        <v>2035</v>
      </c>
      <c r="B2428" t="s">
        <v>33</v>
      </c>
      <c r="C2428" t="s">
        <v>11</v>
      </c>
      <c r="D2428" t="str">
        <f>VLOOKUP(C2428,mapping!$B$2:$D$18,3,0)</f>
        <v>onshore wind</v>
      </c>
      <c r="E2428" t="s">
        <v>74</v>
      </c>
      <c r="F2428" t="s">
        <v>54</v>
      </c>
      <c r="G2428" t="s">
        <v>77</v>
      </c>
      <c r="H2428">
        <f>SUMIFS(multi_cap_new_annual_comb!F:F,multi_cap_new_annual_comb!A:A,A2428,multi_cap_new_annual_comb!B:B,B2428,multi_cap_new_annual_comb!C:C,C2428,multi_cap_new_annual_comb!E:E,"average",multi_cap_new_annual_comb!F:F,"&gt;0")*SUMIFS(mi_calc!D:D,mi_calc!A:A,VLOOKUP(C2428,mapping!$B$2:$C$18,2,0),mi_calc!B:B,F2428,mi_calc!C:C,"average")/1000</f>
        <v>387.59628546570468</v>
      </c>
      <c r="I2428">
        <f>SUMIFS(multi_cap_new_annual_comb!G:G,multi_cap_new_annual_comb!A:A,A2428,multi_cap_new_annual_comb!B:B,B2428,multi_cap_new_annual_comb!C:C,C2428,multi_cap_new_annual_comb!E:E,"average",multi_cap_new_annual_comb!G:G,"&gt;0")*SUMIFS(mi_calc!D:D,mi_calc!A:A,VLOOKUP(C2428,mapping!$B$2:$C$18,2,0),mi_calc!B:B,F2428,mi_calc!C:C,"average")/1000</f>
        <v>387.59628546570468</v>
      </c>
    </row>
    <row r="2429" spans="1:9">
      <c r="A2429">
        <v>2035</v>
      </c>
      <c r="B2429" t="s">
        <v>33</v>
      </c>
      <c r="C2429" t="s">
        <v>11</v>
      </c>
      <c r="D2429" t="str">
        <f>VLOOKUP(C2429,mapping!$B$2:$D$18,3,0)</f>
        <v>onshore wind</v>
      </c>
      <c r="E2429" t="s">
        <v>74</v>
      </c>
      <c r="F2429" t="s">
        <v>46</v>
      </c>
      <c r="G2429" t="s">
        <v>77</v>
      </c>
      <c r="H2429">
        <f>SUMIFS(multi_cap_new_annual_comb!F:F,multi_cap_new_annual_comb!A:A,A2429,multi_cap_new_annual_comb!B:B,B2429,multi_cap_new_annual_comb!C:C,C2429,multi_cap_new_annual_comb!E:E,"average",multi_cap_new_annual_comb!F:F,"&gt;0")*SUMIFS(mi_calc!D:D,mi_calc!A:A,VLOOKUP(C2429,mapping!$B$2:$C$18,2,0),mi_calc!B:B,F2429,mi_calc!C:C,"average")/1000</f>
        <v>3.7724368150683629</v>
      </c>
      <c r="I2429">
        <f>SUMIFS(multi_cap_new_annual_comb!G:G,multi_cap_new_annual_comb!A:A,A2429,multi_cap_new_annual_comb!B:B,B2429,multi_cap_new_annual_comb!C:C,C2429,multi_cap_new_annual_comb!E:E,"average",multi_cap_new_annual_comb!G:G,"&gt;0")*SUMIFS(mi_calc!D:D,mi_calc!A:A,VLOOKUP(C2429,mapping!$B$2:$C$18,2,0),mi_calc!B:B,F2429,mi_calc!C:C,"average")/1000</f>
        <v>3.7724368150683629</v>
      </c>
    </row>
    <row r="2430" spans="1:9">
      <c r="A2430">
        <v>2035</v>
      </c>
      <c r="B2430" t="s">
        <v>33</v>
      </c>
      <c r="C2430" t="s">
        <v>11</v>
      </c>
      <c r="D2430" t="str">
        <f>VLOOKUP(C2430,mapping!$B$2:$D$18,3,0)</f>
        <v>onshore wind</v>
      </c>
      <c r="E2430" t="s">
        <v>74</v>
      </c>
      <c r="F2430" t="s">
        <v>50</v>
      </c>
      <c r="G2430" t="s">
        <v>77</v>
      </c>
      <c r="H2430">
        <f>SUMIFS(multi_cap_new_annual_comb!F:F,multi_cap_new_annual_comb!A:A,A2430,multi_cap_new_annual_comb!B:B,B2430,multi_cap_new_annual_comb!C:C,C2430,multi_cap_new_annual_comb!E:E,"average",multi_cap_new_annual_comb!F:F,"&gt;0")*SUMIFS(mi_calc!D:D,mi_calc!A:A,VLOOKUP(C2430,mapping!$B$2:$C$18,2,0),mi_calc!B:B,F2430,mi_calc!C:C,"average")/1000</f>
        <v>25.080701956302171</v>
      </c>
      <c r="I2430">
        <f>SUMIFS(multi_cap_new_annual_comb!G:G,multi_cap_new_annual_comb!A:A,A2430,multi_cap_new_annual_comb!B:B,B2430,multi_cap_new_annual_comb!C:C,C2430,multi_cap_new_annual_comb!E:E,"average",multi_cap_new_annual_comb!G:G,"&gt;0")*SUMIFS(mi_calc!D:D,mi_calc!A:A,VLOOKUP(C2430,mapping!$B$2:$C$18,2,0),mi_calc!B:B,F2430,mi_calc!C:C,"average")/1000</f>
        <v>25.080701956302171</v>
      </c>
    </row>
    <row r="2431" spans="1:9">
      <c r="A2431">
        <v>2035</v>
      </c>
      <c r="B2431" t="s">
        <v>33</v>
      </c>
      <c r="C2431" t="s">
        <v>11</v>
      </c>
      <c r="D2431" t="str">
        <f>VLOOKUP(C2431,mapping!$B$2:$D$18,3,0)</f>
        <v>onshore wind</v>
      </c>
      <c r="E2431" t="s">
        <v>74</v>
      </c>
      <c r="F2431" t="s">
        <v>61</v>
      </c>
      <c r="G2431" t="s">
        <v>77</v>
      </c>
      <c r="H2431">
        <f>SUMIFS(multi_cap_new_annual_comb!F:F,multi_cap_new_annual_comb!A:A,A2431,multi_cap_new_annual_comb!B:B,B2431,multi_cap_new_annual_comb!C:C,C2431,multi_cap_new_annual_comb!E:E,"average",multi_cap_new_annual_comb!F:F,"&gt;0")*SUMIFS(mi_calc!D:D,mi_calc!A:A,VLOOKUP(C2431,mapping!$B$2:$C$18,2,0),mi_calc!B:B,F2431,mi_calc!C:C,"average")/1000</f>
        <v>9.6310217993321789E-2</v>
      </c>
      <c r="I2431">
        <f>SUMIFS(multi_cap_new_annual_comb!G:G,multi_cap_new_annual_comb!A:A,A2431,multi_cap_new_annual_comb!B:B,B2431,multi_cap_new_annual_comb!C:C,C2431,multi_cap_new_annual_comb!E:E,"average",multi_cap_new_annual_comb!G:G,"&gt;0")*SUMIFS(mi_calc!D:D,mi_calc!A:A,VLOOKUP(C2431,mapping!$B$2:$C$18,2,0),mi_calc!B:B,F2431,mi_calc!C:C,"average")/1000</f>
        <v>9.6310217993321789E-2</v>
      </c>
    </row>
    <row r="2432" spans="1:9">
      <c r="A2432">
        <v>2035</v>
      </c>
      <c r="B2432" t="s">
        <v>33</v>
      </c>
      <c r="C2432" t="s">
        <v>11</v>
      </c>
      <c r="D2432" t="str">
        <f>VLOOKUP(C2432,mapping!$B$2:$D$18,3,0)</f>
        <v>onshore wind</v>
      </c>
      <c r="E2432" t="s">
        <v>74</v>
      </c>
      <c r="F2432" t="s">
        <v>67</v>
      </c>
      <c r="G2432" t="s">
        <v>77</v>
      </c>
      <c r="H2432">
        <f>SUMIFS(multi_cap_new_annual_comb!F:F,multi_cap_new_annual_comb!A:A,A2432,multi_cap_new_annual_comb!B:B,B2432,multi_cap_new_annual_comb!C:C,C2432,multi_cap_new_annual_comb!E:E,"average",multi_cap_new_annual_comb!F:F,"&gt;0")*SUMIFS(mi_calc!D:D,mi_calc!A:A,VLOOKUP(C2432,mapping!$B$2:$C$18,2,0),mi_calc!B:B,F2432,mi_calc!C:C,"average")/1000</f>
        <v>62.003368040655857</v>
      </c>
      <c r="I2432">
        <f>SUMIFS(multi_cap_new_annual_comb!G:G,multi_cap_new_annual_comb!A:A,A2432,multi_cap_new_annual_comb!B:B,B2432,multi_cap_new_annual_comb!C:C,C2432,multi_cap_new_annual_comb!E:E,"average",multi_cap_new_annual_comb!G:G,"&gt;0")*SUMIFS(mi_calc!D:D,mi_calc!A:A,VLOOKUP(C2432,mapping!$B$2:$C$18,2,0),mi_calc!B:B,F2432,mi_calc!C:C,"average")/1000</f>
        <v>62.003368040655857</v>
      </c>
    </row>
    <row r="2433" spans="1:9">
      <c r="A2433">
        <v>2035</v>
      </c>
      <c r="B2433" t="s">
        <v>33</v>
      </c>
      <c r="C2433" t="s">
        <v>11</v>
      </c>
      <c r="D2433" t="str">
        <f>VLOOKUP(C2433,mapping!$B$2:$D$18,3,0)</f>
        <v>onshore wind</v>
      </c>
      <c r="E2433" t="s">
        <v>74</v>
      </c>
      <c r="F2433" t="s">
        <v>52</v>
      </c>
      <c r="G2433" t="s">
        <v>77</v>
      </c>
      <c r="H2433">
        <f>SUMIFS(multi_cap_new_annual_comb!F:F,multi_cap_new_annual_comb!A:A,A2433,multi_cap_new_annual_comb!B:B,B2433,multi_cap_new_annual_comb!C:C,C2433,multi_cap_new_annual_comb!E:E,"average",multi_cap_new_annual_comb!F:F,"&gt;0")*SUMIFS(mi_calc!D:D,mi_calc!A:A,VLOOKUP(C2433,mapping!$B$2:$C$18,2,0),mi_calc!B:B,F2433,mi_calc!C:C,"average")/1000</f>
        <v>0</v>
      </c>
      <c r="I2433">
        <f>SUMIFS(multi_cap_new_annual_comb!G:G,multi_cap_new_annual_comb!A:A,A2433,multi_cap_new_annual_comb!B:B,B2433,multi_cap_new_annual_comb!C:C,C2433,multi_cap_new_annual_comb!E:E,"average",multi_cap_new_annual_comb!G:G,"&gt;0")*SUMIFS(mi_calc!D:D,mi_calc!A:A,VLOOKUP(C2433,mapping!$B$2:$C$18,2,0),mi_calc!B:B,F2433,mi_calc!C:C,"average")/1000</f>
        <v>0</v>
      </c>
    </row>
    <row r="2434" spans="1:9">
      <c r="A2434">
        <v>2035</v>
      </c>
      <c r="B2434" t="s">
        <v>33</v>
      </c>
      <c r="C2434" t="s">
        <v>11</v>
      </c>
      <c r="D2434" t="str">
        <f>VLOOKUP(C2434,mapping!$B$2:$D$18,3,0)</f>
        <v>onshore wind</v>
      </c>
      <c r="E2434" t="s">
        <v>74</v>
      </c>
      <c r="F2434" t="s">
        <v>56</v>
      </c>
      <c r="G2434" t="s">
        <v>77</v>
      </c>
      <c r="H2434">
        <f>SUMIFS(multi_cap_new_annual_comb!F:F,multi_cap_new_annual_comb!A:A,A2434,multi_cap_new_annual_comb!B:B,B2434,multi_cap_new_annual_comb!C:C,C2434,multi_cap_new_annual_comb!E:E,"average",multi_cap_new_annual_comb!F:F,"&gt;0")*SUMIFS(mi_calc!D:D,mi_calc!A:A,VLOOKUP(C2434,mapping!$B$2:$C$18,2,0),mi_calc!B:B,F2434,mi_calc!C:C,"average")/1000</f>
        <v>48.150535427566332</v>
      </c>
      <c r="I2434">
        <f>SUMIFS(multi_cap_new_annual_comb!G:G,multi_cap_new_annual_comb!A:A,A2434,multi_cap_new_annual_comb!B:B,B2434,multi_cap_new_annual_comb!C:C,C2434,multi_cap_new_annual_comb!E:E,"average",multi_cap_new_annual_comb!G:G,"&gt;0")*SUMIFS(mi_calc!D:D,mi_calc!A:A,VLOOKUP(C2434,mapping!$B$2:$C$18,2,0),mi_calc!B:B,F2434,mi_calc!C:C,"average")/1000</f>
        <v>48.150535427566332</v>
      </c>
    </row>
    <row r="2435" spans="1:9">
      <c r="A2435">
        <v>2035</v>
      </c>
      <c r="B2435" t="s">
        <v>33</v>
      </c>
      <c r="C2435" t="s">
        <v>11</v>
      </c>
      <c r="D2435" t="str">
        <f>VLOOKUP(C2435,mapping!$B$2:$D$18,3,0)</f>
        <v>onshore wind</v>
      </c>
      <c r="E2435" t="s">
        <v>74</v>
      </c>
      <c r="F2435" t="s">
        <v>59</v>
      </c>
      <c r="G2435" t="s">
        <v>77</v>
      </c>
      <c r="H2435">
        <f>SUMIFS(multi_cap_new_annual_comb!F:F,multi_cap_new_annual_comb!A:A,A2435,multi_cap_new_annual_comb!B:B,B2435,multi_cap_new_annual_comb!C:C,C2435,multi_cap_new_annual_comb!E:E,"average",multi_cap_new_annual_comb!F:F,"&gt;0")*SUMIFS(mi_calc!D:D,mi_calc!A:A,VLOOKUP(C2435,mapping!$B$2:$C$18,2,0),mi_calc!B:B,F2435,mi_calc!C:C,"average")/1000</f>
        <v>0</v>
      </c>
      <c r="I2435">
        <f>SUMIFS(multi_cap_new_annual_comb!G:G,multi_cap_new_annual_comb!A:A,A2435,multi_cap_new_annual_comb!B:B,B2435,multi_cap_new_annual_comb!C:C,C2435,multi_cap_new_annual_comb!E:E,"average",multi_cap_new_annual_comb!G:G,"&gt;0")*SUMIFS(mi_calc!D:D,mi_calc!A:A,VLOOKUP(C2435,mapping!$B$2:$C$18,2,0),mi_calc!B:B,F2435,mi_calc!C:C,"average")/1000</f>
        <v>0</v>
      </c>
    </row>
    <row r="2436" spans="1:9">
      <c r="A2436">
        <v>2035</v>
      </c>
      <c r="B2436" t="s">
        <v>33</v>
      </c>
      <c r="C2436" t="s">
        <v>11</v>
      </c>
      <c r="D2436" t="str">
        <f>VLOOKUP(C2436,mapping!$B$2:$D$18,3,0)</f>
        <v>onshore wind</v>
      </c>
      <c r="E2436" t="s">
        <v>74</v>
      </c>
      <c r="F2436" t="s">
        <v>55</v>
      </c>
      <c r="G2436" t="s">
        <v>77</v>
      </c>
      <c r="H2436">
        <f>SUMIFS(multi_cap_new_annual_comb!F:F,multi_cap_new_annual_comb!A:A,A2436,multi_cap_new_annual_comb!B:B,B2436,multi_cap_new_annual_comb!C:C,C2436,multi_cap_new_annual_comb!E:E,"average",multi_cap_new_annual_comb!F:F,"&gt;0")*SUMIFS(mi_calc!D:D,mi_calc!A:A,VLOOKUP(C2436,mapping!$B$2:$C$18,2,0),mi_calc!B:B,F2436,mi_calc!C:C,"average")/1000</f>
        <v>5.6605540160383043</v>
      </c>
      <c r="I2436">
        <f>SUMIFS(multi_cap_new_annual_comb!G:G,multi_cap_new_annual_comb!A:A,A2436,multi_cap_new_annual_comb!B:B,B2436,multi_cap_new_annual_comb!C:C,C2436,multi_cap_new_annual_comb!E:E,"average",multi_cap_new_annual_comb!G:G,"&gt;0")*SUMIFS(mi_calc!D:D,mi_calc!A:A,VLOOKUP(C2436,mapping!$B$2:$C$18,2,0),mi_calc!B:B,F2436,mi_calc!C:C,"average")/1000</f>
        <v>5.6605540160383043</v>
      </c>
    </row>
    <row r="2437" spans="1:9">
      <c r="A2437">
        <v>2035</v>
      </c>
      <c r="B2437" t="s">
        <v>33</v>
      </c>
      <c r="C2437" t="s">
        <v>11</v>
      </c>
      <c r="D2437" t="str">
        <f>VLOOKUP(C2437,mapping!$B$2:$D$18,3,0)</f>
        <v>onshore wind</v>
      </c>
      <c r="E2437" t="s">
        <v>74</v>
      </c>
      <c r="F2437" t="s">
        <v>47</v>
      </c>
      <c r="G2437" t="s">
        <v>77</v>
      </c>
      <c r="H2437">
        <f>SUMIFS(multi_cap_new_annual_comb!F:F,multi_cap_new_annual_comb!A:A,A2437,multi_cap_new_annual_comb!B:B,B2437,multi_cap_new_annual_comb!C:C,C2437,multi_cap_new_annual_comb!E:E,"average",multi_cap_new_annual_comb!F:F,"&gt;0")*SUMIFS(mi_calc!D:D,mi_calc!A:A,VLOOKUP(C2437,mapping!$B$2:$C$18,2,0),mi_calc!B:B,F2437,mi_calc!C:C,"average")/1000</f>
        <v>0.72064584830766132</v>
      </c>
      <c r="I2437">
        <f>SUMIFS(multi_cap_new_annual_comb!G:G,multi_cap_new_annual_comb!A:A,A2437,multi_cap_new_annual_comb!B:B,B2437,multi_cap_new_annual_comb!C:C,C2437,multi_cap_new_annual_comb!E:E,"average",multi_cap_new_annual_comb!G:G,"&gt;0")*SUMIFS(mi_calc!D:D,mi_calc!A:A,VLOOKUP(C2437,mapping!$B$2:$C$18,2,0),mi_calc!B:B,F2437,mi_calc!C:C,"average")/1000</f>
        <v>0.72064584830766132</v>
      </c>
    </row>
    <row r="2438" spans="1:9">
      <c r="A2438">
        <v>2035</v>
      </c>
      <c r="B2438" t="s">
        <v>33</v>
      </c>
      <c r="C2438" t="s">
        <v>11</v>
      </c>
      <c r="D2438" t="str">
        <f>VLOOKUP(C2438,mapping!$B$2:$D$18,3,0)</f>
        <v>onshore wind</v>
      </c>
      <c r="E2438" t="s">
        <v>74</v>
      </c>
      <c r="F2438" t="s">
        <v>60</v>
      </c>
      <c r="G2438" t="s">
        <v>77</v>
      </c>
      <c r="H2438">
        <f>SUMIFS(multi_cap_new_annual_comb!F:F,multi_cap_new_annual_comb!A:A,A2438,multi_cap_new_annual_comb!B:B,B2438,multi_cap_new_annual_comb!C:C,C2438,multi_cap_new_annual_comb!E:E,"average",multi_cap_new_annual_comb!F:F,"&gt;0")*SUMIFS(mi_calc!D:D,mi_calc!A:A,VLOOKUP(C2438,mapping!$B$2:$C$18,2,0),mi_calc!B:B,F2438,mi_calc!C:C,"average")/1000</f>
        <v>0.88094987193856689</v>
      </c>
      <c r="I2438">
        <f>SUMIFS(multi_cap_new_annual_comb!G:G,multi_cap_new_annual_comb!A:A,A2438,multi_cap_new_annual_comb!B:B,B2438,multi_cap_new_annual_comb!C:C,C2438,multi_cap_new_annual_comb!E:E,"average",multi_cap_new_annual_comb!G:G,"&gt;0")*SUMIFS(mi_calc!D:D,mi_calc!A:A,VLOOKUP(C2438,mapping!$B$2:$C$18,2,0),mi_calc!B:B,F2438,mi_calc!C:C,"average")/1000</f>
        <v>0.88094987193856689</v>
      </c>
    </row>
    <row r="2439" spans="1:9">
      <c r="A2439">
        <v>2035</v>
      </c>
      <c r="B2439" t="s">
        <v>33</v>
      </c>
      <c r="C2439" t="s">
        <v>11</v>
      </c>
      <c r="D2439" t="str">
        <f>VLOOKUP(C2439,mapping!$B$2:$D$18,3,0)</f>
        <v>onshore wind</v>
      </c>
      <c r="E2439" t="s">
        <v>74</v>
      </c>
      <c r="F2439" t="s">
        <v>48</v>
      </c>
      <c r="G2439" t="s">
        <v>77</v>
      </c>
      <c r="H2439">
        <f>SUMIFS(multi_cap_new_annual_comb!F:F,multi_cap_new_annual_comb!A:A,A2439,multi_cap_new_annual_comb!B:B,B2439,multi_cap_new_annual_comb!C:C,C2439,multi_cap_new_annual_comb!E:E,"average",multi_cap_new_annual_comb!F:F,"&gt;0")*SUMIFS(mi_calc!D:D,mi_calc!A:A,VLOOKUP(C2439,mapping!$B$2:$C$18,2,0),mi_calc!B:B,F2439,mi_calc!C:C,"average")/1000</f>
        <v>1.7899917451300871</v>
      </c>
      <c r="I2439">
        <f>SUMIFS(multi_cap_new_annual_comb!G:G,multi_cap_new_annual_comb!A:A,A2439,multi_cap_new_annual_comb!B:B,B2439,multi_cap_new_annual_comb!C:C,C2439,multi_cap_new_annual_comb!E:E,"average",multi_cap_new_annual_comb!G:G,"&gt;0")*SUMIFS(mi_calc!D:D,mi_calc!A:A,VLOOKUP(C2439,mapping!$B$2:$C$18,2,0),mi_calc!B:B,F2439,mi_calc!C:C,"average")/1000</f>
        <v>1.7899917451300871</v>
      </c>
    </row>
    <row r="2440" spans="1:9">
      <c r="A2440">
        <v>2035</v>
      </c>
      <c r="B2440" t="s">
        <v>33</v>
      </c>
      <c r="C2440" t="s">
        <v>11</v>
      </c>
      <c r="D2440" t="str">
        <f>VLOOKUP(C2440,mapping!$B$2:$D$18,3,0)</f>
        <v>onshore wind</v>
      </c>
      <c r="E2440" t="s">
        <v>74</v>
      </c>
      <c r="F2440" t="s">
        <v>62</v>
      </c>
      <c r="G2440" t="s">
        <v>77</v>
      </c>
      <c r="H2440">
        <f>SUMIFS(multi_cap_new_annual_comb!F:F,multi_cap_new_annual_comb!A:A,A2440,multi_cap_new_annual_comb!B:B,B2440,multi_cap_new_annual_comb!C:C,C2440,multi_cap_new_annual_comb!E:E,"average",multi_cap_new_annual_comb!F:F,"&gt;0")*SUMIFS(mi_calc!D:D,mi_calc!A:A,VLOOKUP(C2440,mapping!$B$2:$C$18,2,0),mi_calc!B:B,F2440,mi_calc!C:C,"average")/1000</f>
        <v>0.27013023595524566</v>
      </c>
      <c r="I2440">
        <f>SUMIFS(multi_cap_new_annual_comb!G:G,multi_cap_new_annual_comb!A:A,A2440,multi_cap_new_annual_comb!B:B,B2440,multi_cap_new_annual_comb!C:C,C2440,multi_cap_new_annual_comb!E:E,"average",multi_cap_new_annual_comb!G:G,"&gt;0")*SUMIFS(mi_calc!D:D,mi_calc!A:A,VLOOKUP(C2440,mapping!$B$2:$C$18,2,0),mi_calc!B:B,F2440,mi_calc!C:C,"average")/1000</f>
        <v>0.27013023595524566</v>
      </c>
    </row>
    <row r="2441" spans="1:9">
      <c r="A2441">
        <v>2035</v>
      </c>
      <c r="B2441" t="s">
        <v>33</v>
      </c>
      <c r="C2441" t="s">
        <v>11</v>
      </c>
      <c r="D2441" t="str">
        <f>VLOOKUP(C2441,mapping!$B$2:$D$18,3,0)</f>
        <v>onshore wind</v>
      </c>
      <c r="E2441" t="s">
        <v>74</v>
      </c>
      <c r="F2441" t="s">
        <v>63</v>
      </c>
      <c r="G2441" t="s">
        <v>77</v>
      </c>
      <c r="H2441">
        <f>SUMIFS(multi_cap_new_annual_comb!F:F,multi_cap_new_annual_comb!A:A,A2441,multi_cap_new_annual_comb!B:B,B2441,multi_cap_new_annual_comb!C:C,C2441,multi_cap_new_annual_comb!E:E,"average",multi_cap_new_annual_comb!F:F,"&gt;0")*SUMIFS(mi_calc!D:D,mi_calc!A:A,VLOOKUP(C2441,mapping!$B$2:$C$18,2,0),mi_calc!B:B,F2441,mi_calc!C:C,"average")/1000</f>
        <v>0.13164967821267146</v>
      </c>
      <c r="I2441">
        <f>SUMIFS(multi_cap_new_annual_comb!G:G,multi_cap_new_annual_comb!A:A,A2441,multi_cap_new_annual_comb!B:B,B2441,multi_cap_new_annual_comb!C:C,C2441,multi_cap_new_annual_comb!E:E,"average",multi_cap_new_annual_comb!G:G,"&gt;0")*SUMIFS(mi_calc!D:D,mi_calc!A:A,VLOOKUP(C2441,mapping!$B$2:$C$18,2,0),mi_calc!B:B,F2441,mi_calc!C:C,"average")/1000</f>
        <v>0.13164967821267146</v>
      </c>
    </row>
    <row r="2442" spans="1:9">
      <c r="A2442">
        <v>2035</v>
      </c>
      <c r="B2442" t="s">
        <v>33</v>
      </c>
      <c r="C2442" t="s">
        <v>11</v>
      </c>
      <c r="D2442" t="str">
        <f>VLOOKUP(C2442,mapping!$B$2:$D$18,3,0)</f>
        <v>onshore wind</v>
      </c>
      <c r="E2442" t="s">
        <v>74</v>
      </c>
      <c r="F2442" t="s">
        <v>45</v>
      </c>
      <c r="G2442" t="s">
        <v>77</v>
      </c>
      <c r="H2442">
        <f>SUMIFS(multi_cap_new_annual_comb!F:F,multi_cap_new_annual_comb!A:A,A2442,multi_cap_new_annual_comb!B:B,B2442,multi_cap_new_annual_comb!C:C,C2442,multi_cap_new_annual_comb!E:E,"average",multi_cap_new_annual_comb!F:F,"&gt;0")*SUMIFS(mi_calc!D:D,mi_calc!A:A,VLOOKUP(C2442,mapping!$B$2:$C$18,2,0),mi_calc!B:B,F2442,mi_calc!C:C,"average")/1000</f>
        <v>0</v>
      </c>
      <c r="I2442">
        <f>SUMIFS(multi_cap_new_annual_comb!G:G,multi_cap_new_annual_comb!A:A,A2442,multi_cap_new_annual_comb!B:B,B2442,multi_cap_new_annual_comb!C:C,C2442,multi_cap_new_annual_comb!E:E,"average",multi_cap_new_annual_comb!G:G,"&gt;0")*SUMIFS(mi_calc!D:D,mi_calc!A:A,VLOOKUP(C2442,mapping!$B$2:$C$18,2,0),mi_calc!B:B,F2442,mi_calc!C:C,"average")/1000</f>
        <v>0</v>
      </c>
    </row>
    <row r="2443" spans="1:9">
      <c r="A2443">
        <v>2035</v>
      </c>
      <c r="B2443" t="s">
        <v>33</v>
      </c>
      <c r="C2443" t="s">
        <v>11</v>
      </c>
      <c r="D2443" t="str">
        <f>VLOOKUP(C2443,mapping!$B$2:$D$18,3,0)</f>
        <v>onshore wind</v>
      </c>
      <c r="E2443" t="s">
        <v>74</v>
      </c>
      <c r="F2443" t="s">
        <v>58</v>
      </c>
      <c r="G2443" t="s">
        <v>77</v>
      </c>
      <c r="H2443">
        <f>SUMIFS(multi_cap_new_annual_comb!F:F,multi_cap_new_annual_comb!A:A,A2443,multi_cap_new_annual_comb!B:B,B2443,multi_cap_new_annual_comb!C:C,C2443,multi_cap_new_annual_comb!E:E,"average",multi_cap_new_annual_comb!F:F,"&gt;0")*SUMIFS(mi_calc!D:D,mi_calc!A:A,VLOOKUP(C2443,mapping!$B$2:$C$18,2,0),mi_calc!B:B,F2443,mi_calc!C:C,"average")/1000</f>
        <v>0</v>
      </c>
      <c r="I2443">
        <f>SUMIFS(multi_cap_new_annual_comb!G:G,multi_cap_new_annual_comb!A:A,A2443,multi_cap_new_annual_comb!B:B,B2443,multi_cap_new_annual_comb!C:C,C2443,multi_cap_new_annual_comb!E:E,"average",multi_cap_new_annual_comb!G:G,"&gt;0")*SUMIFS(mi_calc!D:D,mi_calc!A:A,VLOOKUP(C2443,mapping!$B$2:$C$18,2,0),mi_calc!B:B,F2443,mi_calc!C:C,"average")/1000</f>
        <v>0</v>
      </c>
    </row>
    <row r="2444" spans="1:9">
      <c r="A2444">
        <v>2035</v>
      </c>
      <c r="B2444" t="s">
        <v>33</v>
      </c>
      <c r="C2444" t="s">
        <v>11</v>
      </c>
      <c r="D2444" t="str">
        <f>VLOOKUP(C2444,mapping!$B$2:$D$18,3,0)</f>
        <v>onshore wind</v>
      </c>
      <c r="E2444" t="s">
        <v>74</v>
      </c>
      <c r="F2444" t="s">
        <v>53</v>
      </c>
      <c r="G2444" t="s">
        <v>77</v>
      </c>
      <c r="H2444">
        <f>SUMIFS(multi_cap_new_annual_comb!F:F,multi_cap_new_annual_comb!A:A,A2444,multi_cap_new_annual_comb!B:B,B2444,multi_cap_new_annual_comb!C:C,C2444,multi_cap_new_annual_comb!E:E,"average",multi_cap_new_annual_comb!F:F,"&gt;0")*SUMIFS(mi_calc!D:D,mi_calc!A:A,VLOOKUP(C2444,mapping!$B$2:$C$18,2,0),mi_calc!B:B,F2444,mi_calc!C:C,"average")/1000</f>
        <v>876.58828967719001</v>
      </c>
      <c r="I2444">
        <f>SUMIFS(multi_cap_new_annual_comb!G:G,multi_cap_new_annual_comb!A:A,A2444,multi_cap_new_annual_comb!B:B,B2444,multi_cap_new_annual_comb!C:C,C2444,multi_cap_new_annual_comb!E:E,"average",multi_cap_new_annual_comb!G:G,"&gt;0")*SUMIFS(mi_calc!D:D,mi_calc!A:A,VLOOKUP(C2444,mapping!$B$2:$C$18,2,0),mi_calc!B:B,F2444,mi_calc!C:C,"average")/1000</f>
        <v>876.58828967719001</v>
      </c>
    </row>
    <row r="2445" spans="1:9">
      <c r="A2445">
        <v>2035</v>
      </c>
      <c r="B2445" t="s">
        <v>33</v>
      </c>
      <c r="C2445" t="s">
        <v>11</v>
      </c>
      <c r="D2445" t="str">
        <f>VLOOKUP(C2445,mapping!$B$2:$D$18,3,0)</f>
        <v>onshore wind</v>
      </c>
      <c r="E2445" t="s">
        <v>74</v>
      </c>
      <c r="F2445" t="s">
        <v>64</v>
      </c>
      <c r="G2445" t="s">
        <v>77</v>
      </c>
      <c r="H2445">
        <f>SUMIFS(multi_cap_new_annual_comb!F:F,multi_cap_new_annual_comb!A:A,A2445,multi_cap_new_annual_comb!B:B,B2445,multi_cap_new_annual_comb!C:C,C2445,multi_cap_new_annual_comb!E:E,"average",multi_cap_new_annual_comb!F:F,"&gt;0")*SUMIFS(mi_calc!D:D,mi_calc!A:A,VLOOKUP(C2445,mapping!$B$2:$C$18,2,0),mi_calc!B:B,F2445,mi_calc!C:C,"average")/1000</f>
        <v>5.1679425114780089E-2</v>
      </c>
      <c r="I2445">
        <f>SUMIFS(multi_cap_new_annual_comb!G:G,multi_cap_new_annual_comb!A:A,A2445,multi_cap_new_annual_comb!B:B,B2445,multi_cap_new_annual_comb!C:C,C2445,multi_cap_new_annual_comb!E:E,"average",multi_cap_new_annual_comb!G:G,"&gt;0")*SUMIFS(mi_calc!D:D,mi_calc!A:A,VLOOKUP(C2445,mapping!$B$2:$C$18,2,0),mi_calc!B:B,F2445,mi_calc!C:C,"average")/1000</f>
        <v>5.1679425114780089E-2</v>
      </c>
    </row>
    <row r="2446" spans="1:9">
      <c r="A2446">
        <v>2035</v>
      </c>
      <c r="B2446" t="s">
        <v>33</v>
      </c>
      <c r="C2446" t="s">
        <v>11</v>
      </c>
      <c r="D2446" t="str">
        <f>VLOOKUP(C2446,mapping!$B$2:$D$18,3,0)</f>
        <v>onshore wind</v>
      </c>
      <c r="E2446" t="s">
        <v>74</v>
      </c>
      <c r="F2446" t="s">
        <v>49</v>
      </c>
      <c r="G2446" t="s">
        <v>77</v>
      </c>
      <c r="H2446">
        <f>SUMIFS(multi_cap_new_annual_comb!F:F,multi_cap_new_annual_comb!A:A,A2446,multi_cap_new_annual_comb!B:B,B2446,multi_cap_new_annual_comb!C:C,C2446,multi_cap_new_annual_comb!E:E,"average",multi_cap_new_annual_comb!F:F,"&gt;0")*SUMIFS(mi_calc!D:D,mi_calc!A:A,VLOOKUP(C2446,mapping!$B$2:$C$18,2,0),mi_calc!B:B,F2446,mi_calc!C:C,"average")/1000</f>
        <v>0</v>
      </c>
      <c r="I2446">
        <f>SUMIFS(multi_cap_new_annual_comb!G:G,multi_cap_new_annual_comb!A:A,A2446,multi_cap_new_annual_comb!B:B,B2446,multi_cap_new_annual_comb!C:C,C2446,multi_cap_new_annual_comb!E:E,"average",multi_cap_new_annual_comb!G:G,"&gt;0")*SUMIFS(mi_calc!D:D,mi_calc!A:A,VLOOKUP(C2446,mapping!$B$2:$C$18,2,0),mi_calc!B:B,F2446,mi_calc!C:C,"average")/1000</f>
        <v>0</v>
      </c>
    </row>
    <row r="2447" spans="1:9">
      <c r="A2447">
        <v>2035</v>
      </c>
      <c r="B2447" t="s">
        <v>33</v>
      </c>
      <c r="C2447" t="s">
        <v>11</v>
      </c>
      <c r="D2447" t="str">
        <f>VLOOKUP(C2447,mapping!$B$2:$D$18,3,0)</f>
        <v>onshore wind</v>
      </c>
      <c r="E2447" t="s">
        <v>74</v>
      </c>
      <c r="F2447" t="s">
        <v>65</v>
      </c>
      <c r="G2447" t="s">
        <v>77</v>
      </c>
      <c r="H2447">
        <f>SUMIFS(multi_cap_new_annual_comb!F:F,multi_cap_new_annual_comb!A:A,A2447,multi_cap_new_annual_comb!B:B,B2447,multi_cap_new_annual_comb!C:C,C2447,multi_cap_new_annual_comb!E:E,"average",multi_cap_new_annual_comb!F:F,"&gt;0")*SUMIFS(mi_calc!D:D,mi_calc!A:A,VLOOKUP(C2447,mapping!$B$2:$C$18,2,0),mi_calc!B:B,F2447,mi_calc!C:C,"average")/1000</f>
        <v>0.64630629398310757</v>
      </c>
      <c r="I2447">
        <f>SUMIFS(multi_cap_new_annual_comb!G:G,multi_cap_new_annual_comb!A:A,A2447,multi_cap_new_annual_comb!B:B,B2447,multi_cap_new_annual_comb!C:C,C2447,multi_cap_new_annual_comb!E:E,"average",multi_cap_new_annual_comb!G:G,"&gt;0")*SUMIFS(mi_calc!D:D,mi_calc!A:A,VLOOKUP(C2447,mapping!$B$2:$C$18,2,0),mi_calc!B:B,F2447,mi_calc!C:C,"average")/1000</f>
        <v>0.64630629398310757</v>
      </c>
    </row>
    <row r="2448" spans="1:9">
      <c r="A2448">
        <v>2035</v>
      </c>
      <c r="B2448" t="s">
        <v>33</v>
      </c>
      <c r="C2448" t="s">
        <v>11</v>
      </c>
      <c r="D2448" t="str">
        <f>VLOOKUP(C2448,mapping!$B$2:$D$18,3,0)</f>
        <v>onshore wind</v>
      </c>
      <c r="E2448" t="s">
        <v>74</v>
      </c>
      <c r="F2448" t="s">
        <v>68</v>
      </c>
      <c r="G2448" t="s">
        <v>77</v>
      </c>
      <c r="H2448">
        <f>SUMIFS(multi_cap_new_annual_comb!F:F,multi_cap_new_annual_comb!A:A,A2448,multi_cap_new_annual_comb!B:B,B2448,multi_cap_new_annual_comb!C:C,C2448,multi_cap_new_annual_comb!E:E,"average",multi_cap_new_annual_comb!F:F,"&gt;0")*SUMIFS(mi_calc!D:D,mi_calc!A:A,VLOOKUP(C2448,mapping!$B$2:$C$18,2,0),mi_calc!B:B,F2448,mi_calc!C:C,"average")/1000</f>
        <v>8.7774413539834471E-3</v>
      </c>
      <c r="I2448">
        <f>SUMIFS(multi_cap_new_annual_comb!G:G,multi_cap_new_annual_comb!A:A,A2448,multi_cap_new_annual_comb!B:B,B2448,multi_cap_new_annual_comb!C:C,C2448,multi_cap_new_annual_comb!E:E,"average",multi_cap_new_annual_comb!G:G,"&gt;0")*SUMIFS(mi_calc!D:D,mi_calc!A:A,VLOOKUP(C2448,mapping!$B$2:$C$18,2,0),mi_calc!B:B,F2448,mi_calc!C:C,"average")/1000</f>
        <v>8.7774413539834471E-3</v>
      </c>
    </row>
    <row r="2449" spans="1:9">
      <c r="A2449">
        <v>2035</v>
      </c>
      <c r="B2449" t="s">
        <v>33</v>
      </c>
      <c r="C2449" t="s">
        <v>11</v>
      </c>
      <c r="D2449" t="str">
        <f>VLOOKUP(C2449,mapping!$B$2:$D$18,3,0)</f>
        <v>onshore wind</v>
      </c>
      <c r="E2449" t="s">
        <v>74</v>
      </c>
      <c r="F2449" t="s">
        <v>57</v>
      </c>
      <c r="G2449" t="s">
        <v>77</v>
      </c>
      <c r="H2449">
        <f>SUMIFS(multi_cap_new_annual_comb!F:F,multi_cap_new_annual_comb!A:A,A2449,multi_cap_new_annual_comb!B:B,B2449,multi_cap_new_annual_comb!C:C,C2449,multi_cap_new_annual_comb!E:E,"average",multi_cap_new_annual_comb!F:F,"&gt;0")*SUMIFS(mi_calc!D:D,mi_calc!A:A,VLOOKUP(C2449,mapping!$B$2:$C$18,2,0),mi_calc!B:B,F2449,mi_calc!C:C,"average")/1000</f>
        <v>39.408920364823636</v>
      </c>
      <c r="I2449">
        <f>SUMIFS(multi_cap_new_annual_comb!G:G,multi_cap_new_annual_comb!A:A,A2449,multi_cap_new_annual_comb!B:B,B2449,multi_cap_new_annual_comb!C:C,C2449,multi_cap_new_annual_comb!E:E,"average",multi_cap_new_annual_comb!G:G,"&gt;0")*SUMIFS(mi_calc!D:D,mi_calc!A:A,VLOOKUP(C2449,mapping!$B$2:$C$18,2,0),mi_calc!B:B,F2449,mi_calc!C:C,"average")/1000</f>
        <v>39.408920364823636</v>
      </c>
    </row>
  </sheetData>
  <sortState xmlns:xlrd2="http://schemas.microsoft.com/office/spreadsheetml/2017/richdata2" ref="L2:L18">
    <sortCondition ref="L2:L1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51F7-2A06-4532-898A-EDD300B76F17}">
  <dimension ref="A1:J1055"/>
  <sheetViews>
    <sheetView workbookViewId="0">
      <selection activeCell="N6" sqref="N6"/>
    </sheetView>
  </sheetViews>
  <sheetFormatPr defaultRowHeight="14"/>
  <cols>
    <col min="1" max="1" width="11.1640625" customWidth="1"/>
    <col min="2" max="2" width="7.83203125" bestFit="1" customWidth="1"/>
    <col min="3" max="3" width="17.33203125" bestFit="1" customWidth="1"/>
    <col min="4" max="4" width="21" bestFit="1" customWidth="1"/>
    <col min="5" max="5" width="13.25" bestFit="1" customWidth="1"/>
    <col min="6" max="6" width="20.5" bestFit="1" customWidth="1"/>
    <col min="7" max="8" width="12.08203125" bestFit="1" customWidth="1"/>
    <col min="9" max="9" width="11.58203125" customWidth="1"/>
  </cols>
  <sheetData>
    <row r="1" spans="1:10">
      <c r="A1" t="s">
        <v>17</v>
      </c>
      <c r="B1" t="s">
        <v>18</v>
      </c>
      <c r="C1" t="s">
        <v>87</v>
      </c>
      <c r="D1" t="s">
        <v>34</v>
      </c>
      <c r="E1" t="s">
        <v>75</v>
      </c>
      <c r="F1" t="s">
        <v>76</v>
      </c>
      <c r="G1" t="s">
        <v>20</v>
      </c>
      <c r="H1" t="s">
        <v>85</v>
      </c>
      <c r="I1" t="s">
        <v>82</v>
      </c>
      <c r="J1" t="s">
        <v>79</v>
      </c>
    </row>
    <row r="2" spans="1:10">
      <c r="A2">
        <v>2025</v>
      </c>
      <c r="B2" t="s">
        <v>21</v>
      </c>
      <c r="C2" t="str">
        <f>mapping!$D$5</f>
        <v>Biomass</v>
      </c>
      <c r="D2" t="s">
        <v>74</v>
      </c>
      <c r="E2" t="s">
        <v>51</v>
      </c>
      <c r="F2" t="s">
        <v>77</v>
      </c>
      <c r="G2">
        <f>SUMIFS(multi_demand_annual!$H:$H,multi_demand_annual!A:A,A2,multi_demand_annual!B:B,B2,multi_demand_annual!D:D,C2,multi_demand_annual!F:F,E2)</f>
        <v>3.256704279545196E-4</v>
      </c>
      <c r="H2">
        <f>SUMIFS(multi_demand_annual!$I:$I,multi_demand_annual!A:A,A2,multi_demand_annual!B:B,B2,multi_demand_annual!D:D,C2,multi_demand_annual!F:F,E2)</f>
        <v>3.256704279545196E-4</v>
      </c>
      <c r="I2" cm="1">
        <f t="array" ref="I2">SUMPRODUCT([5]materials_demand!$D$2:$CO$43*([5]materials_demand!$A$2:$A$43=A2)*([5]materials_demand!$B$2:$B$43=B2)*([5]materials_demand!$C$2:$C$43=C2)*ISNUMBER(SEARCH(E2,[5]materials_demand!$D$1:$CO$1))*ISNUMBER(SEARCH("mean",[5]materials_demand!$D$1:$CO$1)))</f>
        <v>3.2567042795451998E-4</v>
      </c>
      <c r="J2">
        <f>ROUND(I2-H2,3)</f>
        <v>0</v>
      </c>
    </row>
    <row r="3" spans="1:10">
      <c r="A3">
        <v>2025</v>
      </c>
      <c r="B3" t="s">
        <v>21</v>
      </c>
      <c r="C3" t="str">
        <f>mapping!$D$5</f>
        <v>Biomass</v>
      </c>
      <c r="D3" t="s">
        <v>74</v>
      </c>
      <c r="E3" t="s">
        <v>66</v>
      </c>
      <c r="F3" t="s">
        <v>77</v>
      </c>
      <c r="G3">
        <f>SUMIFS(multi_demand_annual!$H:$H,multi_demand_annual!A:A,A3,multi_demand_annual!B:B,B3,multi_demand_annual!D:D,C3,multi_demand_annual!F:F,E3)</f>
        <v>0</v>
      </c>
      <c r="H3">
        <f>SUMIFS(multi_demand_annual!$I:$I,multi_demand_annual!A:A,A3,multi_demand_annual!B:B,B3,multi_demand_annual!D:D,C3,multi_demand_annual!F:F,E3)</f>
        <v>0</v>
      </c>
      <c r="I3" cm="1">
        <f t="array" ref="I3">SUMPRODUCT([5]materials_demand!$D$2:$CO$43*([5]materials_demand!$A$2:$A$43=A3)*([5]materials_demand!$B$2:$B$43=B3)*([5]materials_demand!$C$2:$C$43=C3)*ISNUMBER(SEARCH(E3,[5]materials_demand!$D$1:$CO$1))*ISNUMBER(SEARCH("mean",[5]materials_demand!$D$1:$CO$1)))</f>
        <v>0</v>
      </c>
      <c r="J3">
        <f t="shared" ref="J3:J66" si="0">ROUND(I3-H3,3)</f>
        <v>0</v>
      </c>
    </row>
    <row r="4" spans="1:10">
      <c r="A4">
        <v>2025</v>
      </c>
      <c r="B4" t="s">
        <v>21</v>
      </c>
      <c r="C4" t="str">
        <f>mapping!$D$5</f>
        <v>Biomass</v>
      </c>
      <c r="D4" t="s">
        <v>74</v>
      </c>
      <c r="E4" t="s">
        <v>54</v>
      </c>
      <c r="F4" t="s">
        <v>77</v>
      </c>
      <c r="G4">
        <f>SUMIFS(multi_demand_annual!$H:$H,multi_demand_annual!A:A,A4,multi_demand_annual!B:B,B4,multi_demand_annual!D:D,C4,multi_demand_annual!F:F,E4)</f>
        <v>8.0177554205264623E-3</v>
      </c>
      <c r="H4">
        <f>SUMIFS(multi_demand_annual!$I:$I,multi_demand_annual!A:A,A4,multi_demand_annual!B:B,B4,multi_demand_annual!D:D,C4,multi_demand_annual!F:F,E4)</f>
        <v>8.0177554205264623E-3</v>
      </c>
      <c r="I4" cm="1">
        <f t="array" ref="I4">SUMPRODUCT([5]materials_demand!$D$2:$CO$43*([5]materials_demand!$A$2:$A$43=A4)*([5]materials_demand!$B$2:$B$43=B4)*([5]materials_demand!$C$2:$C$43=C4)*ISNUMBER(SEARCH(E4,[5]materials_demand!$D$1:$CO$1))*ISNUMBER(SEARCH("mean",[5]materials_demand!$D$1:$CO$1)))</f>
        <v>8.0177554205264605E-3</v>
      </c>
      <c r="J4">
        <f t="shared" si="0"/>
        <v>0</v>
      </c>
    </row>
    <row r="5" spans="1:10">
      <c r="A5">
        <v>2025</v>
      </c>
      <c r="B5" t="s">
        <v>21</v>
      </c>
      <c r="C5" t="str">
        <f>mapping!$D$5</f>
        <v>Biomass</v>
      </c>
      <c r="D5" t="s">
        <v>74</v>
      </c>
      <c r="E5" t="s">
        <v>46</v>
      </c>
      <c r="F5" t="s">
        <v>77</v>
      </c>
      <c r="G5">
        <f>SUMIFS(multi_demand_annual!$H:$H,multi_demand_annual!A:A,A5,multi_demand_annual!B:B,B5,multi_demand_annual!D:D,C5,multi_demand_annual!F:F,E5)</f>
        <v>0</v>
      </c>
      <c r="H5">
        <f>SUMIFS(multi_demand_annual!$I:$I,multi_demand_annual!A:A,A5,multi_demand_annual!B:B,B5,multi_demand_annual!D:D,C5,multi_demand_annual!F:F,E5)</f>
        <v>0</v>
      </c>
      <c r="I5" cm="1">
        <f t="array" ref="I5">SUMPRODUCT([5]materials_demand!$D$2:$CO$43*([5]materials_demand!$A$2:$A$43=A5)*([5]materials_demand!$B$2:$B$43=B5)*([5]materials_demand!$C$2:$C$43=C5)*ISNUMBER(SEARCH(E5,[5]materials_demand!$D$1:$CO$1))*ISNUMBER(SEARCH("mean",[5]materials_demand!$D$1:$CO$1)))</f>
        <v>0</v>
      </c>
      <c r="J5">
        <f t="shared" si="0"/>
        <v>0</v>
      </c>
    </row>
    <row r="6" spans="1:10">
      <c r="A6">
        <v>2025</v>
      </c>
      <c r="B6" t="s">
        <v>21</v>
      </c>
      <c r="C6" t="str">
        <f>mapping!$D$5</f>
        <v>Biomass</v>
      </c>
      <c r="D6" t="s">
        <v>74</v>
      </c>
      <c r="E6" t="s">
        <v>50</v>
      </c>
      <c r="F6" t="s">
        <v>77</v>
      </c>
      <c r="G6">
        <f>SUMIFS(multi_demand_annual!$H:$H,multi_demand_annual!A:A,A6,multi_demand_annual!B:B,B6,multi_demand_annual!D:D,C6,multi_demand_annual!F:F,E6)</f>
        <v>1.4947437590733082E-4</v>
      </c>
      <c r="H6">
        <f>SUMIFS(multi_demand_annual!$I:$I,multi_demand_annual!A:A,A6,multi_demand_annual!B:B,B6,multi_demand_annual!D:D,C6,multi_demand_annual!F:F,E6)</f>
        <v>1.4947437590733082E-4</v>
      </c>
      <c r="I6" cm="1">
        <f t="array" ref="I6">SUMPRODUCT([5]materials_demand!$D$2:$CO$43*([5]materials_demand!$A$2:$A$43=A6)*([5]materials_demand!$B$2:$B$43=B6)*([5]materials_demand!$C$2:$C$43=C6)*ISNUMBER(SEARCH(E6,[5]materials_demand!$D$1:$CO$1))*ISNUMBER(SEARCH("mean",[5]materials_demand!$D$1:$CO$1)))</f>
        <v>1.4947437590733101E-4</v>
      </c>
      <c r="J6">
        <f t="shared" si="0"/>
        <v>0</v>
      </c>
    </row>
    <row r="7" spans="1:10">
      <c r="A7">
        <v>2025</v>
      </c>
      <c r="B7" t="s">
        <v>21</v>
      </c>
      <c r="C7" t="str">
        <f>mapping!$D$5</f>
        <v>Biomass</v>
      </c>
      <c r="D7" t="s">
        <v>74</v>
      </c>
      <c r="E7" t="s">
        <v>61</v>
      </c>
      <c r="F7" t="s">
        <v>77</v>
      </c>
      <c r="G7">
        <f>SUMIFS(multi_demand_annual!$H:$H,multi_demand_annual!A:A,A7,multi_demand_annual!B:B,B7,multi_demand_annual!D:D,C7,multi_demand_annual!F:F,E7)</f>
        <v>0</v>
      </c>
      <c r="H7">
        <f>SUMIFS(multi_demand_annual!$I:$I,multi_demand_annual!A:A,A7,multi_demand_annual!B:B,B7,multi_demand_annual!D:D,C7,multi_demand_annual!F:F,E7)</f>
        <v>0</v>
      </c>
      <c r="I7" cm="1">
        <f t="array" ref="I7">SUMPRODUCT([5]materials_demand!$D$2:$CO$43*([5]materials_demand!$A$2:$A$43=A7)*([5]materials_demand!$B$2:$B$43=B7)*([5]materials_demand!$C$2:$C$43=C7)*ISNUMBER(SEARCH(E7,[5]materials_demand!$D$1:$CO$1))*ISNUMBER(SEARCH("mean",[5]materials_demand!$D$1:$CO$1)))</f>
        <v>0</v>
      </c>
      <c r="J7">
        <f t="shared" si="0"/>
        <v>0</v>
      </c>
    </row>
    <row r="8" spans="1:10">
      <c r="A8">
        <v>2025</v>
      </c>
      <c r="B8" t="s">
        <v>21</v>
      </c>
      <c r="C8" t="str">
        <f>mapping!$D$5</f>
        <v>Biomass</v>
      </c>
      <c r="D8" t="s">
        <v>74</v>
      </c>
      <c r="E8" t="s">
        <v>67</v>
      </c>
      <c r="F8" t="s">
        <v>77</v>
      </c>
      <c r="G8">
        <f>SUMIFS(multi_demand_annual!$H:$H,multi_demand_annual!A:A,A8,multi_demand_annual!B:B,B8,multi_demand_annual!D:D,C8,multi_demand_annual!F:F,E8)</f>
        <v>0</v>
      </c>
      <c r="H8">
        <f>SUMIFS(multi_demand_annual!$I:$I,multi_demand_annual!A:A,A8,multi_demand_annual!B:B,B8,multi_demand_annual!D:D,C8,multi_demand_annual!F:F,E8)</f>
        <v>0</v>
      </c>
      <c r="I8" cm="1">
        <f t="array" ref="I8">SUMPRODUCT([5]materials_demand!$D$2:$CO$43*([5]materials_demand!$A$2:$A$43=A8)*([5]materials_demand!$B$2:$B$43=B8)*([5]materials_demand!$C$2:$C$43=C8)*ISNUMBER(SEARCH(E8,[5]materials_demand!$D$1:$CO$1))*ISNUMBER(SEARCH("mean",[5]materials_demand!$D$1:$CO$1)))</f>
        <v>0</v>
      </c>
      <c r="J8">
        <f t="shared" si="0"/>
        <v>0</v>
      </c>
    </row>
    <row r="9" spans="1:10">
      <c r="A9">
        <v>2025</v>
      </c>
      <c r="B9" t="s">
        <v>21</v>
      </c>
      <c r="C9" t="str">
        <f>mapping!$D$5</f>
        <v>Biomass</v>
      </c>
      <c r="D9" t="s">
        <v>74</v>
      </c>
      <c r="E9" t="s">
        <v>52</v>
      </c>
      <c r="F9" t="s">
        <v>77</v>
      </c>
      <c r="G9">
        <f>SUMIFS(multi_demand_annual!$H:$H,multi_demand_annual!A:A,A9,multi_demand_annual!B:B,B9,multi_demand_annual!D:D,C9,multi_demand_annual!F:F,E9)</f>
        <v>0</v>
      </c>
      <c r="H9">
        <f>SUMIFS(multi_demand_annual!$I:$I,multi_demand_annual!A:A,A9,multi_demand_annual!B:B,B9,multi_demand_annual!D:D,C9,multi_demand_annual!F:F,E9)</f>
        <v>0</v>
      </c>
      <c r="I9" cm="1">
        <f t="array" ref="I9">SUMPRODUCT([5]materials_demand!$D$2:$CO$43*([5]materials_demand!$A$2:$A$43=A9)*([5]materials_demand!$B$2:$B$43=B9)*([5]materials_demand!$C$2:$C$43=C9)*ISNUMBER(SEARCH(E9,[5]materials_demand!$D$1:$CO$1))*ISNUMBER(SEARCH("mean",[5]materials_demand!$D$1:$CO$1)))</f>
        <v>0</v>
      </c>
      <c r="J9">
        <f t="shared" si="0"/>
        <v>0</v>
      </c>
    </row>
    <row r="10" spans="1:10">
      <c r="A10">
        <v>2025</v>
      </c>
      <c r="B10" t="s">
        <v>21</v>
      </c>
      <c r="C10" t="str">
        <f>mapping!$D$5</f>
        <v>Biomass</v>
      </c>
      <c r="D10" t="s">
        <v>74</v>
      </c>
      <c r="E10" t="s">
        <v>56</v>
      </c>
      <c r="F10" t="s">
        <v>77</v>
      </c>
      <c r="G10">
        <f>SUMIFS(multi_demand_annual!$H:$H,multi_demand_annual!A:A,A10,multi_demand_annual!B:B,B10,multi_demand_annual!D:D,C10,multi_demand_annual!F:F,E10)</f>
        <v>0</v>
      </c>
      <c r="H10">
        <f>SUMIFS(multi_demand_annual!$I:$I,multi_demand_annual!A:A,A10,multi_demand_annual!B:B,B10,multi_demand_annual!D:D,C10,multi_demand_annual!F:F,E10)</f>
        <v>0</v>
      </c>
      <c r="I10" cm="1">
        <f t="array" ref="I10">SUMPRODUCT([5]materials_demand!$D$2:$CO$43*([5]materials_demand!$A$2:$A$43=A10)*([5]materials_demand!$B$2:$B$43=B10)*([5]materials_demand!$C$2:$C$43=C10)*ISNUMBER(SEARCH(E10,[5]materials_demand!$D$1:$CO$1))*ISNUMBER(SEARCH("mean",[5]materials_demand!$D$1:$CO$1)))</f>
        <v>0</v>
      </c>
      <c r="J10">
        <f t="shared" si="0"/>
        <v>0</v>
      </c>
    </row>
    <row r="11" spans="1:10">
      <c r="A11">
        <v>2025</v>
      </c>
      <c r="B11" t="s">
        <v>21</v>
      </c>
      <c r="C11" t="str">
        <f>mapping!$D$5</f>
        <v>Biomass</v>
      </c>
      <c r="D11" t="s">
        <v>74</v>
      </c>
      <c r="E11" t="s">
        <v>59</v>
      </c>
      <c r="F11" t="s">
        <v>77</v>
      </c>
      <c r="G11">
        <f>SUMIFS(multi_demand_annual!$H:$H,multi_demand_annual!A:A,A11,multi_demand_annual!B:B,B11,multi_demand_annual!D:D,C11,multi_demand_annual!F:F,E11)</f>
        <v>0</v>
      </c>
      <c r="H11">
        <f>SUMIFS(multi_demand_annual!$I:$I,multi_demand_annual!A:A,A11,multi_demand_annual!B:B,B11,multi_demand_annual!D:D,C11,multi_demand_annual!F:F,E11)</f>
        <v>0</v>
      </c>
      <c r="I11" cm="1">
        <f t="array" ref="I11">SUMPRODUCT([5]materials_demand!$D$2:$CO$43*([5]materials_demand!$A$2:$A$43=A11)*([5]materials_demand!$B$2:$B$43=B11)*([5]materials_demand!$C$2:$C$43=C11)*ISNUMBER(SEARCH(E11,[5]materials_demand!$D$1:$CO$1))*ISNUMBER(SEARCH("mean",[5]materials_demand!$D$1:$CO$1)))</f>
        <v>0</v>
      </c>
      <c r="J11">
        <f t="shared" si="0"/>
        <v>0</v>
      </c>
    </row>
    <row r="12" spans="1:10">
      <c r="A12">
        <v>2025</v>
      </c>
      <c r="B12" t="s">
        <v>21</v>
      </c>
      <c r="C12" t="str">
        <f>mapping!$D$5</f>
        <v>Biomass</v>
      </c>
      <c r="D12" t="s">
        <v>74</v>
      </c>
      <c r="E12" t="s">
        <v>55</v>
      </c>
      <c r="F12" t="s">
        <v>77</v>
      </c>
      <c r="G12">
        <f>SUMIFS(multi_demand_annual!$H:$H,multi_demand_annual!A:A,A12,multi_demand_annual!B:B,B12,multi_demand_annual!D:D,C12,multi_demand_annual!F:F,E12)</f>
        <v>3.63247785026195E-5</v>
      </c>
      <c r="H12">
        <f>SUMIFS(multi_demand_annual!$I:$I,multi_demand_annual!A:A,A12,multi_demand_annual!B:B,B12,multi_demand_annual!D:D,C12,multi_demand_annual!F:F,E12)</f>
        <v>3.63247785026195E-5</v>
      </c>
      <c r="I12" cm="1">
        <f t="array" ref="I12">SUMPRODUCT([5]materials_demand!$D$2:$CO$43*([5]materials_demand!$A$2:$A$43=A12)*([5]materials_demand!$B$2:$B$43=B12)*([5]materials_demand!$C$2:$C$43=C12)*ISNUMBER(SEARCH(E12,[5]materials_demand!$D$1:$CO$1))*ISNUMBER(SEARCH("mean",[5]materials_demand!$D$1:$CO$1)))</f>
        <v>3.63247785026195E-5</v>
      </c>
      <c r="J12">
        <f t="shared" si="0"/>
        <v>0</v>
      </c>
    </row>
    <row r="13" spans="1:10">
      <c r="A13">
        <v>2025</v>
      </c>
      <c r="B13" t="s">
        <v>21</v>
      </c>
      <c r="C13" t="str">
        <f>mapping!$D$5</f>
        <v>Biomass</v>
      </c>
      <c r="D13" t="s">
        <v>74</v>
      </c>
      <c r="E13" t="s">
        <v>47</v>
      </c>
      <c r="F13" t="s">
        <v>77</v>
      </c>
      <c r="G13">
        <f>SUMIFS(multi_demand_annual!$H:$H,multi_demand_annual!A:A,A13,multi_demand_annual!B:B,B13,multi_demand_annual!D:D,C13,multi_demand_annual!F:F,E13)</f>
        <v>0</v>
      </c>
      <c r="H13">
        <f>SUMIFS(multi_demand_annual!$I:$I,multi_demand_annual!A:A,A13,multi_demand_annual!B:B,B13,multi_demand_annual!D:D,C13,multi_demand_annual!F:F,E13)</f>
        <v>0</v>
      </c>
      <c r="I13" cm="1">
        <f t="array" ref="I13">SUMPRODUCT([5]materials_demand!$D$2:$CO$43*([5]materials_demand!$A$2:$A$43=A13)*([5]materials_demand!$B$2:$B$43=B13)*([5]materials_demand!$C$2:$C$43=C13)*ISNUMBER(SEARCH(E13,[5]materials_demand!$D$1:$CO$1))*ISNUMBER(SEARCH("mean",[5]materials_demand!$D$1:$CO$1)))</f>
        <v>0</v>
      </c>
      <c r="J13">
        <f t="shared" si="0"/>
        <v>0</v>
      </c>
    </row>
    <row r="14" spans="1:10">
      <c r="A14">
        <v>2025</v>
      </c>
      <c r="B14" t="s">
        <v>21</v>
      </c>
      <c r="C14" t="str">
        <f>mapping!$D$5</f>
        <v>Biomass</v>
      </c>
      <c r="D14" t="s">
        <v>74</v>
      </c>
      <c r="E14" t="s">
        <v>60</v>
      </c>
      <c r="F14" t="s">
        <v>77</v>
      </c>
      <c r="G14">
        <f>SUMIFS(multi_demand_annual!$H:$H,multi_demand_annual!A:A,A14,multi_demand_annual!B:B,B14,multi_demand_annual!D:D,C14,multi_demand_annual!F:F,E14)</f>
        <v>0</v>
      </c>
      <c r="H14">
        <f>SUMIFS(multi_demand_annual!$I:$I,multi_demand_annual!A:A,A14,multi_demand_annual!B:B,B14,multi_demand_annual!D:D,C14,multi_demand_annual!F:F,E14)</f>
        <v>0</v>
      </c>
      <c r="I14" cm="1">
        <f t="array" ref="I14">SUMPRODUCT([5]materials_demand!$D$2:$CO$43*([5]materials_demand!$A$2:$A$43=A14)*([5]materials_demand!$B$2:$B$43=B14)*([5]materials_demand!$C$2:$C$43=C14)*ISNUMBER(SEARCH(E14,[5]materials_demand!$D$1:$CO$1))*ISNUMBER(SEARCH("mean",[5]materials_demand!$D$1:$CO$1)))</f>
        <v>0</v>
      </c>
      <c r="J14">
        <f t="shared" si="0"/>
        <v>0</v>
      </c>
    </row>
    <row r="15" spans="1:10">
      <c r="A15">
        <v>2025</v>
      </c>
      <c r="B15" t="s">
        <v>21</v>
      </c>
      <c r="C15" t="str">
        <f>mapping!$D$5</f>
        <v>Biomass</v>
      </c>
      <c r="D15" t="s">
        <v>74</v>
      </c>
      <c r="E15" t="s">
        <v>48</v>
      </c>
      <c r="F15" t="s">
        <v>77</v>
      </c>
      <c r="G15">
        <f>SUMIFS(multi_demand_annual!$H:$H,multi_demand_annual!A:A,A15,multi_demand_annual!B:B,B15,multi_demand_annual!D:D,C15,multi_demand_annual!F:F,E15)</f>
        <v>2.4216519001746333E-6</v>
      </c>
      <c r="H15">
        <f>SUMIFS(multi_demand_annual!$I:$I,multi_demand_annual!A:A,A15,multi_demand_annual!B:B,B15,multi_demand_annual!D:D,C15,multi_demand_annual!F:F,E15)</f>
        <v>2.4216519001746333E-6</v>
      </c>
      <c r="I15" cm="1">
        <f t="array" ref="I15">SUMPRODUCT([5]materials_demand!$D$2:$CO$43*([5]materials_demand!$A$2:$A$43=A15)*([5]materials_demand!$B$2:$B$43=B15)*([5]materials_demand!$C$2:$C$43=C15)*ISNUMBER(SEARCH(E15,[5]materials_demand!$D$1:$CO$1))*ISNUMBER(SEARCH("mean",[5]materials_demand!$D$1:$CO$1)))</f>
        <v>2.4216519001746299E-6</v>
      </c>
      <c r="J15">
        <f t="shared" si="0"/>
        <v>0</v>
      </c>
    </row>
    <row r="16" spans="1:10">
      <c r="A16">
        <v>2025</v>
      </c>
      <c r="B16" t="s">
        <v>21</v>
      </c>
      <c r="C16" t="str">
        <f>mapping!$D$5</f>
        <v>Biomass</v>
      </c>
      <c r="D16" t="s">
        <v>74</v>
      </c>
      <c r="E16" t="s">
        <v>62</v>
      </c>
      <c r="F16" t="s">
        <v>77</v>
      </c>
      <c r="G16">
        <f>SUMIFS(multi_demand_annual!$H:$H,multi_demand_annual!A:A,A16,multi_demand_annual!B:B,B16,multi_demand_annual!D:D,C16,multi_demand_annual!F:F,E16)</f>
        <v>0</v>
      </c>
      <c r="H16">
        <f>SUMIFS(multi_demand_annual!$I:$I,multi_demand_annual!A:A,A16,multi_demand_annual!B:B,B16,multi_demand_annual!D:D,C16,multi_demand_annual!F:F,E16)</f>
        <v>0</v>
      </c>
      <c r="I16" cm="1">
        <f t="array" ref="I16">SUMPRODUCT([5]materials_demand!$D$2:$CO$43*([5]materials_demand!$A$2:$A$43=A16)*([5]materials_demand!$B$2:$B$43=B16)*([5]materials_demand!$C$2:$C$43=C16)*ISNUMBER(SEARCH(E16,[5]materials_demand!$D$1:$CO$1))*ISNUMBER(SEARCH("mean",[5]materials_demand!$D$1:$CO$1)))</f>
        <v>0</v>
      </c>
      <c r="J16">
        <f t="shared" si="0"/>
        <v>0</v>
      </c>
    </row>
    <row r="17" spans="1:10">
      <c r="A17">
        <v>2025</v>
      </c>
      <c r="B17" t="s">
        <v>21</v>
      </c>
      <c r="C17" t="str">
        <f>mapping!$D$5</f>
        <v>Biomass</v>
      </c>
      <c r="D17" t="s">
        <v>74</v>
      </c>
      <c r="E17" t="s">
        <v>63</v>
      </c>
      <c r="F17" t="s">
        <v>77</v>
      </c>
      <c r="G17">
        <f>SUMIFS(multi_demand_annual!$H:$H,multi_demand_annual!A:A,A17,multi_demand_annual!B:B,B17,multi_demand_annual!D:D,C17,multi_demand_annual!F:F,E17)</f>
        <v>0</v>
      </c>
      <c r="H17">
        <f>SUMIFS(multi_demand_annual!$I:$I,multi_demand_annual!A:A,A17,multi_demand_annual!B:B,B17,multi_demand_annual!D:D,C17,multi_demand_annual!F:F,E17)</f>
        <v>0</v>
      </c>
      <c r="I17" cm="1">
        <f t="array" ref="I17">SUMPRODUCT([5]materials_demand!$D$2:$CO$43*([5]materials_demand!$A$2:$A$43=A17)*([5]materials_demand!$B$2:$B$43=B17)*([5]materials_demand!$C$2:$C$43=C17)*ISNUMBER(SEARCH(E17,[5]materials_demand!$D$1:$CO$1))*ISNUMBER(SEARCH("mean",[5]materials_demand!$D$1:$CO$1)))</f>
        <v>0</v>
      </c>
      <c r="J17">
        <f t="shared" si="0"/>
        <v>0</v>
      </c>
    </row>
    <row r="18" spans="1:10">
      <c r="A18">
        <v>2025</v>
      </c>
      <c r="B18" t="s">
        <v>21</v>
      </c>
      <c r="C18" t="str">
        <f>mapping!$D$5</f>
        <v>Biomass</v>
      </c>
      <c r="D18" t="s">
        <v>74</v>
      </c>
      <c r="E18" t="s">
        <v>45</v>
      </c>
      <c r="F18" t="s">
        <v>77</v>
      </c>
      <c r="G18">
        <f>SUMIFS(multi_demand_annual!$H:$H,multi_demand_annual!A:A,A18,multi_demand_annual!B:B,B18,multi_demand_annual!D:D,C18,multi_demand_annual!F:F,E18)</f>
        <v>0</v>
      </c>
      <c r="H18">
        <f>SUMIFS(multi_demand_annual!$I:$I,multi_demand_annual!A:A,A18,multi_demand_annual!B:B,B18,multi_demand_annual!D:D,C18,multi_demand_annual!F:F,E18)</f>
        <v>0</v>
      </c>
      <c r="I18" cm="1">
        <f t="array" ref="I18">SUMPRODUCT([5]materials_demand!$D$2:$CO$43*([5]materials_demand!$A$2:$A$43=A18)*([5]materials_demand!$B$2:$B$43=B18)*([5]materials_demand!$C$2:$C$43=C18)*ISNUMBER(SEARCH(E18,[5]materials_demand!$D$1:$CO$1))*ISNUMBER(SEARCH("mean",[5]materials_demand!$D$1:$CO$1)))</f>
        <v>0</v>
      </c>
      <c r="J18">
        <f t="shared" si="0"/>
        <v>0</v>
      </c>
    </row>
    <row r="19" spans="1:10">
      <c r="A19">
        <v>2025</v>
      </c>
      <c r="B19" t="s">
        <v>21</v>
      </c>
      <c r="C19" t="str">
        <f>mapping!$D$5</f>
        <v>Biomass</v>
      </c>
      <c r="D19" t="s">
        <v>74</v>
      </c>
      <c r="E19" t="s">
        <v>58</v>
      </c>
      <c r="F19" t="s">
        <v>77</v>
      </c>
      <c r="G19">
        <f>SUMIFS(multi_demand_annual!$H:$H,multi_demand_annual!A:A,A19,multi_demand_annual!B:B,B19,multi_demand_annual!D:D,C19,multi_demand_annual!F:F,E19)</f>
        <v>0</v>
      </c>
      <c r="H19">
        <f>SUMIFS(multi_demand_annual!$I:$I,multi_demand_annual!A:A,A19,multi_demand_annual!B:B,B19,multi_demand_annual!D:D,C19,multi_demand_annual!F:F,E19)</f>
        <v>0</v>
      </c>
      <c r="I19" cm="1">
        <f t="array" ref="I19">SUMPRODUCT([5]materials_demand!$D$2:$CO$43*([5]materials_demand!$A$2:$A$43=A19)*([5]materials_demand!$B$2:$B$43=B19)*([5]materials_demand!$C$2:$C$43=C19)*ISNUMBER(SEARCH(E19,[5]materials_demand!$D$1:$CO$1))*ISNUMBER(SEARCH("mean",[5]materials_demand!$D$1:$CO$1)))</f>
        <v>0</v>
      </c>
      <c r="J19">
        <f t="shared" si="0"/>
        <v>0</v>
      </c>
    </row>
    <row r="20" spans="1:10">
      <c r="A20">
        <v>2025</v>
      </c>
      <c r="B20" t="s">
        <v>21</v>
      </c>
      <c r="C20" t="str">
        <f>mapping!$D$5</f>
        <v>Biomass</v>
      </c>
      <c r="D20" t="s">
        <v>74</v>
      </c>
      <c r="E20" t="s">
        <v>53</v>
      </c>
      <c r="F20" t="s">
        <v>77</v>
      </c>
      <c r="G20">
        <f>SUMIFS(multi_demand_annual!$H:$H,multi_demand_annual!A:A,A20,multi_demand_annual!B:B,B20,multi_demand_annual!D:D,C20,multi_demand_annual!F:F,E20)</f>
        <v>1.9931030190816604E-2</v>
      </c>
      <c r="H20">
        <f>SUMIFS(multi_demand_annual!$I:$I,multi_demand_annual!A:A,A20,multi_demand_annual!B:B,B20,multi_demand_annual!D:D,C20,multi_demand_annual!F:F,E20)</f>
        <v>1.9931030190816604E-2</v>
      </c>
      <c r="I20" cm="1">
        <f t="array" ref="I20">SUMPRODUCT([5]materials_demand!$D$2:$CO$43*([5]materials_demand!$A$2:$A$43=A20)*([5]materials_demand!$B$2:$B$43=B20)*([5]materials_demand!$C$2:$C$43=C20)*ISNUMBER(SEARCH(E20,[5]materials_demand!$D$1:$CO$1))*ISNUMBER(SEARCH("mean",[5]materials_demand!$D$1:$CO$1)))</f>
        <v>1.9931030190816601E-2</v>
      </c>
      <c r="J20">
        <f t="shared" si="0"/>
        <v>0</v>
      </c>
    </row>
    <row r="21" spans="1:10">
      <c r="A21">
        <v>2025</v>
      </c>
      <c r="B21" t="s">
        <v>21</v>
      </c>
      <c r="C21" t="str">
        <f>mapping!$D$5</f>
        <v>Biomass</v>
      </c>
      <c r="D21" t="s">
        <v>74</v>
      </c>
      <c r="E21" t="s">
        <v>64</v>
      </c>
      <c r="F21" t="s">
        <v>77</v>
      </c>
      <c r="G21">
        <f>SUMIFS(multi_demand_annual!$H:$H,multi_demand_annual!A:A,A21,multi_demand_annual!B:B,B21,multi_demand_annual!D:D,C21,multi_demand_annual!F:F,E21)</f>
        <v>0</v>
      </c>
      <c r="H21">
        <f>SUMIFS(multi_demand_annual!$I:$I,multi_demand_annual!A:A,A21,multi_demand_annual!B:B,B21,multi_demand_annual!D:D,C21,multi_demand_annual!F:F,E21)</f>
        <v>0</v>
      </c>
      <c r="I21" cm="1">
        <f t="array" ref="I21">SUMPRODUCT([5]materials_demand!$D$2:$CO$43*([5]materials_demand!$A$2:$A$43=A21)*([5]materials_demand!$B$2:$B$43=B21)*([5]materials_demand!$C$2:$C$43=C21)*ISNUMBER(SEARCH(E21,[5]materials_demand!$D$1:$CO$1))*ISNUMBER(SEARCH("mean",[5]materials_demand!$D$1:$CO$1)))</f>
        <v>0</v>
      </c>
      <c r="J21">
        <f t="shared" si="0"/>
        <v>0</v>
      </c>
    </row>
    <row r="22" spans="1:10">
      <c r="A22">
        <v>2025</v>
      </c>
      <c r="B22" t="s">
        <v>21</v>
      </c>
      <c r="C22" t="str">
        <f>mapping!$D$5</f>
        <v>Biomass</v>
      </c>
      <c r="D22" t="s">
        <v>74</v>
      </c>
      <c r="E22" t="s">
        <v>49</v>
      </c>
      <c r="F22" t="s">
        <v>77</v>
      </c>
      <c r="G22">
        <f>SUMIFS(multi_demand_annual!$H:$H,multi_demand_annual!A:A,A22,multi_demand_annual!B:B,B22,multi_demand_annual!D:D,C22,multi_demand_annual!F:F,E22)</f>
        <v>0</v>
      </c>
      <c r="H22">
        <f>SUMIFS(multi_demand_annual!$I:$I,multi_demand_annual!A:A,A22,multi_demand_annual!B:B,B22,multi_demand_annual!D:D,C22,multi_demand_annual!F:F,E22)</f>
        <v>0</v>
      </c>
      <c r="I22" cm="1">
        <f t="array" ref="I22">SUMPRODUCT([5]materials_demand!$D$2:$CO$43*([5]materials_demand!$A$2:$A$43=A22)*([5]materials_demand!$B$2:$B$43=B22)*([5]materials_demand!$C$2:$C$43=C22)*ISNUMBER(SEARCH(E22,[5]materials_demand!$D$1:$CO$1))*ISNUMBER(SEARCH("mean",[5]materials_demand!$D$1:$CO$1)))</f>
        <v>0</v>
      </c>
      <c r="J22">
        <f t="shared" si="0"/>
        <v>0</v>
      </c>
    </row>
    <row r="23" spans="1:10">
      <c r="A23">
        <v>2025</v>
      </c>
      <c r="B23" t="s">
        <v>21</v>
      </c>
      <c r="C23" t="str">
        <f>mapping!$D$5</f>
        <v>Biomass</v>
      </c>
      <c r="D23" t="s">
        <v>74</v>
      </c>
      <c r="E23" t="s">
        <v>65</v>
      </c>
      <c r="F23" t="s">
        <v>77</v>
      </c>
      <c r="G23">
        <f>SUMIFS(multi_demand_annual!$H:$H,multi_demand_annual!A:A,A23,multi_demand_annual!B:B,B23,multi_demand_annual!D:D,C23,multi_demand_annual!F:F,E23)</f>
        <v>0</v>
      </c>
      <c r="H23">
        <f>SUMIFS(multi_demand_annual!$I:$I,multi_demand_annual!A:A,A23,multi_demand_annual!B:B,B23,multi_demand_annual!D:D,C23,multi_demand_annual!F:F,E23)</f>
        <v>0</v>
      </c>
      <c r="I23" cm="1">
        <f t="array" ref="I23">SUMPRODUCT([5]materials_demand!$D$2:$CO$43*([5]materials_demand!$A$2:$A$43=A23)*([5]materials_demand!$B$2:$B$43=B23)*([5]materials_demand!$C$2:$C$43=C23)*ISNUMBER(SEARCH(E23,[5]materials_demand!$D$1:$CO$1))*ISNUMBER(SEARCH("mean",[5]materials_demand!$D$1:$CO$1)))</f>
        <v>0</v>
      </c>
      <c r="J23">
        <f t="shared" si="0"/>
        <v>0</v>
      </c>
    </row>
    <row r="24" spans="1:10">
      <c r="A24">
        <v>2025</v>
      </c>
      <c r="B24" t="s">
        <v>21</v>
      </c>
      <c r="C24" t="str">
        <f>mapping!$D$5</f>
        <v>Biomass</v>
      </c>
      <c r="D24" t="s">
        <v>74</v>
      </c>
      <c r="E24" t="s">
        <v>68</v>
      </c>
      <c r="F24" t="s">
        <v>77</v>
      </c>
      <c r="G24">
        <f>SUMIFS(multi_demand_annual!$H:$H,multi_demand_annual!A:A,A24,multi_demand_annual!B:B,B24,multi_demand_annual!D:D,C24,multi_demand_annual!F:F,E24)</f>
        <v>0</v>
      </c>
      <c r="H24">
        <f>SUMIFS(multi_demand_annual!$I:$I,multi_demand_annual!A:A,A24,multi_demand_annual!B:B,B24,multi_demand_annual!D:D,C24,multi_demand_annual!F:F,E24)</f>
        <v>0</v>
      </c>
      <c r="I24" cm="1">
        <f t="array" ref="I24">SUMPRODUCT([5]materials_demand!$D$2:$CO$43*([5]materials_demand!$A$2:$A$43=A24)*([5]materials_demand!$B$2:$B$43=B24)*([5]materials_demand!$C$2:$C$43=C24)*ISNUMBER(SEARCH(E24,[5]materials_demand!$D$1:$CO$1))*ISNUMBER(SEARCH("mean",[5]materials_demand!$D$1:$CO$1)))</f>
        <v>0</v>
      </c>
      <c r="J24">
        <f t="shared" si="0"/>
        <v>0</v>
      </c>
    </row>
    <row r="25" spans="1:10">
      <c r="A25">
        <v>2025</v>
      </c>
      <c r="B25" t="s">
        <v>21</v>
      </c>
      <c r="C25" t="str">
        <f>mapping!$D$5</f>
        <v>Biomass</v>
      </c>
      <c r="D25" t="s">
        <v>74</v>
      </c>
      <c r="E25" t="s">
        <v>57</v>
      </c>
      <c r="F25" t="s">
        <v>77</v>
      </c>
      <c r="G25">
        <f>SUMIFS(multi_demand_annual!$H:$H,multi_demand_annual!A:A,A25,multi_demand_annual!B:B,B25,multi_demand_annual!D:D,C25,multi_demand_annual!F:F,E25)</f>
        <v>0</v>
      </c>
      <c r="H25">
        <f>SUMIFS(multi_demand_annual!$I:$I,multi_demand_annual!A:A,A25,multi_demand_annual!B:B,B25,multi_demand_annual!D:D,C25,multi_demand_annual!F:F,E25)</f>
        <v>0</v>
      </c>
      <c r="I25" cm="1">
        <f t="array" ref="I25">SUMPRODUCT([5]materials_demand!$D$2:$CO$43*([5]materials_demand!$A$2:$A$43=A25)*([5]materials_demand!$B$2:$B$43=B25)*([5]materials_demand!$C$2:$C$43=C25)*ISNUMBER(SEARCH(E25,[5]materials_demand!$D$1:$CO$1))*ISNUMBER(SEARCH("mean",[5]materials_demand!$D$1:$CO$1)))</f>
        <v>0</v>
      </c>
      <c r="J25">
        <f t="shared" si="0"/>
        <v>0</v>
      </c>
    </row>
    <row r="26" spans="1:10">
      <c r="A26">
        <v>2025</v>
      </c>
      <c r="B26" t="s">
        <v>33</v>
      </c>
      <c r="C26" t="str">
        <f>mapping!$D$5</f>
        <v>Biomass</v>
      </c>
      <c r="D26" t="s">
        <v>74</v>
      </c>
      <c r="E26" t="s">
        <v>51</v>
      </c>
      <c r="F26" t="s">
        <v>77</v>
      </c>
      <c r="G26">
        <f>SUMIFS(multi_demand_annual!$H:$H,multi_demand_annual!A:A,A26,multi_demand_annual!B:B,B26,multi_demand_annual!D:D,C26,multi_demand_annual!F:F,E26)</f>
        <v>5.7050427749320205E-10</v>
      </c>
      <c r="H26">
        <f>SUMIFS(multi_demand_annual!$I:$I,multi_demand_annual!A:A,A26,multi_demand_annual!B:B,B26,multi_demand_annual!D:D,C26,multi_demand_annual!F:F,E26)</f>
        <v>5.7050427749320205E-10</v>
      </c>
      <c r="I26" cm="1">
        <f t="array" ref="I26">SUMPRODUCT([5]materials_demand!$D$2:$CO$43*([5]materials_demand!$A$2:$A$43=A26)*([5]materials_demand!$B$2:$B$43=B26)*([5]materials_demand!$C$2:$C$43=C26)*ISNUMBER(SEARCH(E26,[5]materials_demand!$D$1:$CO$1))*ISNUMBER(SEARCH("mean",[5]materials_demand!$D$1:$CO$1)))</f>
        <v>5.7050427749320205E-10</v>
      </c>
      <c r="J26">
        <f t="shared" si="0"/>
        <v>0</v>
      </c>
    </row>
    <row r="27" spans="1:10">
      <c r="A27">
        <v>2025</v>
      </c>
      <c r="B27" t="s">
        <v>33</v>
      </c>
      <c r="C27" t="str">
        <f>mapping!$D$5</f>
        <v>Biomass</v>
      </c>
      <c r="D27" t="s">
        <v>74</v>
      </c>
      <c r="E27" t="s">
        <v>66</v>
      </c>
      <c r="F27" t="s">
        <v>77</v>
      </c>
      <c r="G27">
        <f>SUMIFS(multi_demand_annual!$H:$H,multi_demand_annual!A:A,A27,multi_demand_annual!B:B,B27,multi_demand_annual!D:D,C27,multi_demand_annual!F:F,E27)</f>
        <v>0</v>
      </c>
      <c r="H27">
        <f>SUMIFS(multi_demand_annual!$I:$I,multi_demand_annual!A:A,A27,multi_demand_annual!B:B,B27,multi_demand_annual!D:D,C27,multi_demand_annual!F:F,E27)</f>
        <v>0</v>
      </c>
      <c r="I27" cm="1">
        <f t="array" ref="I27">SUMPRODUCT([5]materials_demand!$D$2:$CO$43*([5]materials_demand!$A$2:$A$43=A27)*([5]materials_demand!$B$2:$B$43=B27)*([5]materials_demand!$C$2:$C$43=C27)*ISNUMBER(SEARCH(E27,[5]materials_demand!$D$1:$CO$1))*ISNUMBER(SEARCH("mean",[5]materials_demand!$D$1:$CO$1)))</f>
        <v>0</v>
      </c>
      <c r="J27">
        <f t="shared" si="0"/>
        <v>0</v>
      </c>
    </row>
    <row r="28" spans="1:10">
      <c r="A28">
        <v>2025</v>
      </c>
      <c r="B28" t="s">
        <v>33</v>
      </c>
      <c r="C28" t="str">
        <f>mapping!$D$5</f>
        <v>Biomass</v>
      </c>
      <c r="D28" t="s">
        <v>74</v>
      </c>
      <c r="E28" t="s">
        <v>54</v>
      </c>
      <c r="F28" t="s">
        <v>77</v>
      </c>
      <c r="G28">
        <f>SUMIFS(multi_demand_annual!$H:$H,multi_demand_annual!A:A,A28,multi_demand_annual!B:B,B28,multi_demand_annual!D:D,C28,multi_demand_annual!F:F,E28)</f>
        <v>1.4045376462438407E-8</v>
      </c>
      <c r="H28">
        <f>SUMIFS(multi_demand_annual!$I:$I,multi_demand_annual!A:A,A28,multi_demand_annual!B:B,B28,multi_demand_annual!D:D,C28,multi_demand_annual!F:F,E28)</f>
        <v>1.4045376462438407E-8</v>
      </c>
      <c r="I28" cm="1">
        <f t="array" ref="I28">SUMPRODUCT([5]materials_demand!$D$2:$CO$43*([5]materials_demand!$A$2:$A$43=A28)*([5]materials_demand!$B$2:$B$43=B28)*([5]materials_demand!$C$2:$C$43=C28)*ISNUMBER(SEARCH(E28,[5]materials_demand!$D$1:$CO$1))*ISNUMBER(SEARCH("mean",[5]materials_demand!$D$1:$CO$1)))</f>
        <v>1.40453764624384E-8</v>
      </c>
      <c r="J28">
        <f t="shared" si="0"/>
        <v>0</v>
      </c>
    </row>
    <row r="29" spans="1:10">
      <c r="A29">
        <v>2025</v>
      </c>
      <c r="B29" t="s">
        <v>33</v>
      </c>
      <c r="C29" t="str">
        <f>mapping!$D$5</f>
        <v>Biomass</v>
      </c>
      <c r="D29" t="s">
        <v>74</v>
      </c>
      <c r="E29" t="s">
        <v>46</v>
      </c>
      <c r="F29" t="s">
        <v>77</v>
      </c>
      <c r="G29">
        <f>SUMIFS(multi_demand_annual!$H:$H,multi_demand_annual!A:A,A29,multi_demand_annual!B:B,B29,multi_demand_annual!D:D,C29,multi_demand_annual!F:F,E29)</f>
        <v>0</v>
      </c>
      <c r="H29">
        <f>SUMIFS(multi_demand_annual!$I:$I,multi_demand_annual!A:A,A29,multi_demand_annual!B:B,B29,multi_demand_annual!D:D,C29,multi_demand_annual!F:F,E29)</f>
        <v>0</v>
      </c>
      <c r="I29" cm="1">
        <f t="array" ref="I29">SUMPRODUCT([5]materials_demand!$D$2:$CO$43*([5]materials_demand!$A$2:$A$43=A29)*([5]materials_demand!$B$2:$B$43=B29)*([5]materials_demand!$C$2:$C$43=C29)*ISNUMBER(SEARCH(E29,[5]materials_demand!$D$1:$CO$1))*ISNUMBER(SEARCH("mean",[5]materials_demand!$D$1:$CO$1)))</f>
        <v>0</v>
      </c>
      <c r="J29">
        <f t="shared" si="0"/>
        <v>0</v>
      </c>
    </row>
    <row r="30" spans="1:10">
      <c r="A30">
        <v>2025</v>
      </c>
      <c r="B30" t="s">
        <v>33</v>
      </c>
      <c r="C30" t="str">
        <f>mapping!$D$5</f>
        <v>Biomass</v>
      </c>
      <c r="D30" t="s">
        <v>74</v>
      </c>
      <c r="E30" t="s">
        <v>50</v>
      </c>
      <c r="F30" t="s">
        <v>77</v>
      </c>
      <c r="G30">
        <f>SUMIFS(multi_demand_annual!$H:$H,multi_demand_annual!A:A,A30,multi_demand_annual!B:B,B30,multi_demand_annual!D:D,C30,multi_demand_annual!F:F,E30)</f>
        <v>2.618468350545722E-10</v>
      </c>
      <c r="H30">
        <f>SUMIFS(multi_demand_annual!$I:$I,multi_demand_annual!A:A,A30,multi_demand_annual!B:B,B30,multi_demand_annual!D:D,C30,multi_demand_annual!F:F,E30)</f>
        <v>2.618468350545722E-10</v>
      </c>
      <c r="I30" cm="1">
        <f t="array" ref="I30">SUMPRODUCT([5]materials_demand!$D$2:$CO$43*([5]materials_demand!$A$2:$A$43=A30)*([5]materials_demand!$B$2:$B$43=B30)*([5]materials_demand!$C$2:$C$43=C30)*ISNUMBER(SEARCH(E30,[5]materials_demand!$D$1:$CO$1))*ISNUMBER(SEARCH("mean",[5]materials_demand!$D$1:$CO$1)))</f>
        <v>2.6184683505457199E-10</v>
      </c>
      <c r="J30">
        <f t="shared" si="0"/>
        <v>0</v>
      </c>
    </row>
    <row r="31" spans="1:10">
      <c r="A31">
        <v>2025</v>
      </c>
      <c r="B31" t="s">
        <v>33</v>
      </c>
      <c r="C31" t="str">
        <f>mapping!$D$5</f>
        <v>Biomass</v>
      </c>
      <c r="D31" t="s">
        <v>74</v>
      </c>
      <c r="E31" t="s">
        <v>61</v>
      </c>
      <c r="F31" t="s">
        <v>77</v>
      </c>
      <c r="G31">
        <f>SUMIFS(multi_demand_annual!$H:$H,multi_demand_annual!A:A,A31,multi_demand_annual!B:B,B31,multi_demand_annual!D:D,C31,multi_demand_annual!F:F,E31)</f>
        <v>0</v>
      </c>
      <c r="H31">
        <f>SUMIFS(multi_demand_annual!$I:$I,multi_demand_annual!A:A,A31,multi_demand_annual!B:B,B31,multi_demand_annual!D:D,C31,multi_demand_annual!F:F,E31)</f>
        <v>0</v>
      </c>
      <c r="I31" cm="1">
        <f t="array" ref="I31">SUMPRODUCT([5]materials_demand!$D$2:$CO$43*([5]materials_demand!$A$2:$A$43=A31)*([5]materials_demand!$B$2:$B$43=B31)*([5]materials_demand!$C$2:$C$43=C31)*ISNUMBER(SEARCH(E31,[5]materials_demand!$D$1:$CO$1))*ISNUMBER(SEARCH("mean",[5]materials_demand!$D$1:$CO$1)))</f>
        <v>0</v>
      </c>
      <c r="J31">
        <f t="shared" si="0"/>
        <v>0</v>
      </c>
    </row>
    <row r="32" spans="1:10">
      <c r="A32">
        <v>2025</v>
      </c>
      <c r="B32" t="s">
        <v>33</v>
      </c>
      <c r="C32" t="str">
        <f>mapping!$D$5</f>
        <v>Biomass</v>
      </c>
      <c r="D32" t="s">
        <v>74</v>
      </c>
      <c r="E32" t="s">
        <v>67</v>
      </c>
      <c r="F32" t="s">
        <v>77</v>
      </c>
      <c r="G32">
        <f>SUMIFS(multi_demand_annual!$H:$H,multi_demand_annual!A:A,A32,multi_demand_annual!B:B,B32,multi_demand_annual!D:D,C32,multi_demand_annual!F:F,E32)</f>
        <v>0</v>
      </c>
      <c r="H32">
        <f>SUMIFS(multi_demand_annual!$I:$I,multi_demand_annual!A:A,A32,multi_demand_annual!B:B,B32,multi_demand_annual!D:D,C32,multi_demand_annual!F:F,E32)</f>
        <v>0</v>
      </c>
      <c r="I32" cm="1">
        <f t="array" ref="I32">SUMPRODUCT([5]materials_demand!$D$2:$CO$43*([5]materials_demand!$A$2:$A$43=A32)*([5]materials_demand!$B$2:$B$43=B32)*([5]materials_demand!$C$2:$C$43=C32)*ISNUMBER(SEARCH(E32,[5]materials_demand!$D$1:$CO$1))*ISNUMBER(SEARCH("mean",[5]materials_demand!$D$1:$CO$1)))</f>
        <v>0</v>
      </c>
      <c r="J32">
        <f t="shared" si="0"/>
        <v>0</v>
      </c>
    </row>
    <row r="33" spans="1:10">
      <c r="A33">
        <v>2025</v>
      </c>
      <c r="B33" t="s">
        <v>33</v>
      </c>
      <c r="C33" t="str">
        <f>mapping!$D$5</f>
        <v>Biomass</v>
      </c>
      <c r="D33" t="s">
        <v>74</v>
      </c>
      <c r="E33" t="s">
        <v>52</v>
      </c>
      <c r="F33" t="s">
        <v>77</v>
      </c>
      <c r="G33">
        <f>SUMIFS(multi_demand_annual!$H:$H,multi_demand_annual!A:A,A33,multi_demand_annual!B:B,B33,multi_demand_annual!D:D,C33,multi_demand_annual!F:F,E33)</f>
        <v>0</v>
      </c>
      <c r="H33">
        <f>SUMIFS(multi_demand_annual!$I:$I,multi_demand_annual!A:A,A33,multi_demand_annual!B:B,B33,multi_demand_annual!D:D,C33,multi_demand_annual!F:F,E33)</f>
        <v>0</v>
      </c>
      <c r="I33" cm="1">
        <f t="array" ref="I33">SUMPRODUCT([5]materials_demand!$D$2:$CO$43*([5]materials_demand!$A$2:$A$43=A33)*([5]materials_demand!$B$2:$B$43=B33)*([5]materials_demand!$C$2:$C$43=C33)*ISNUMBER(SEARCH(E33,[5]materials_demand!$D$1:$CO$1))*ISNUMBER(SEARCH("mean",[5]materials_demand!$D$1:$CO$1)))</f>
        <v>0</v>
      </c>
      <c r="J33">
        <f t="shared" si="0"/>
        <v>0</v>
      </c>
    </row>
    <row r="34" spans="1:10">
      <c r="A34">
        <v>2025</v>
      </c>
      <c r="B34" t="s">
        <v>33</v>
      </c>
      <c r="C34" t="str">
        <f>mapping!$D$5</f>
        <v>Biomass</v>
      </c>
      <c r="D34" t="s">
        <v>74</v>
      </c>
      <c r="E34" t="s">
        <v>56</v>
      </c>
      <c r="F34" t="s">
        <v>77</v>
      </c>
      <c r="G34">
        <f>SUMIFS(multi_demand_annual!$H:$H,multi_demand_annual!A:A,A34,multi_demand_annual!B:B,B34,multi_demand_annual!D:D,C34,multi_demand_annual!F:F,E34)</f>
        <v>0</v>
      </c>
      <c r="H34">
        <f>SUMIFS(multi_demand_annual!$I:$I,multi_demand_annual!A:A,A34,multi_demand_annual!B:B,B34,multi_demand_annual!D:D,C34,multi_demand_annual!F:F,E34)</f>
        <v>0</v>
      </c>
      <c r="I34" cm="1">
        <f t="array" ref="I34">SUMPRODUCT([5]materials_demand!$D$2:$CO$43*([5]materials_demand!$A$2:$A$43=A34)*([5]materials_demand!$B$2:$B$43=B34)*([5]materials_demand!$C$2:$C$43=C34)*ISNUMBER(SEARCH(E34,[5]materials_demand!$D$1:$CO$1))*ISNUMBER(SEARCH("mean",[5]materials_demand!$D$1:$CO$1)))</f>
        <v>0</v>
      </c>
      <c r="J34">
        <f t="shared" si="0"/>
        <v>0</v>
      </c>
    </row>
    <row r="35" spans="1:10">
      <c r="A35">
        <v>2025</v>
      </c>
      <c r="B35" t="s">
        <v>33</v>
      </c>
      <c r="C35" t="str">
        <f>mapping!$D$5</f>
        <v>Biomass</v>
      </c>
      <c r="D35" t="s">
        <v>74</v>
      </c>
      <c r="E35" t="s">
        <v>59</v>
      </c>
      <c r="F35" t="s">
        <v>77</v>
      </c>
      <c r="G35">
        <f>SUMIFS(multi_demand_annual!$H:$H,multi_demand_annual!A:A,A35,multi_demand_annual!B:B,B35,multi_demand_annual!D:D,C35,multi_demand_annual!F:F,E35)</f>
        <v>0</v>
      </c>
      <c r="H35">
        <f>SUMIFS(multi_demand_annual!$I:$I,multi_demand_annual!A:A,A35,multi_demand_annual!B:B,B35,multi_demand_annual!D:D,C35,multi_demand_annual!F:F,E35)</f>
        <v>0</v>
      </c>
      <c r="I35" cm="1">
        <f t="array" ref="I35">SUMPRODUCT([5]materials_demand!$D$2:$CO$43*([5]materials_demand!$A$2:$A$43=A35)*([5]materials_demand!$B$2:$B$43=B35)*([5]materials_demand!$C$2:$C$43=C35)*ISNUMBER(SEARCH(E35,[5]materials_demand!$D$1:$CO$1))*ISNUMBER(SEARCH("mean",[5]materials_demand!$D$1:$CO$1)))</f>
        <v>0</v>
      </c>
      <c r="J35">
        <f t="shared" si="0"/>
        <v>0</v>
      </c>
    </row>
    <row r="36" spans="1:10">
      <c r="A36">
        <v>2025</v>
      </c>
      <c r="B36" t="s">
        <v>33</v>
      </c>
      <c r="C36" t="str">
        <f>mapping!$D$5</f>
        <v>Biomass</v>
      </c>
      <c r="D36" t="s">
        <v>74</v>
      </c>
      <c r="E36" t="s">
        <v>55</v>
      </c>
      <c r="F36" t="s">
        <v>77</v>
      </c>
      <c r="G36">
        <f>SUMIFS(multi_demand_annual!$H:$H,multi_demand_annual!A:A,A36,multi_demand_annual!B:B,B36,multi_demand_annual!D:D,C36,multi_demand_annual!F:F,E36)</f>
        <v>6.3633169412703302E-11</v>
      </c>
      <c r="H36">
        <f>SUMIFS(multi_demand_annual!$I:$I,multi_demand_annual!A:A,A36,multi_demand_annual!B:B,B36,multi_demand_annual!D:D,C36,multi_demand_annual!F:F,E36)</f>
        <v>6.3633169412703302E-11</v>
      </c>
      <c r="I36" cm="1">
        <f t="array" ref="I36">SUMPRODUCT([5]materials_demand!$D$2:$CO$43*([5]materials_demand!$A$2:$A$43=A36)*([5]materials_demand!$B$2:$B$43=B36)*([5]materials_demand!$C$2:$C$43=C36)*ISNUMBER(SEARCH(E36,[5]materials_demand!$D$1:$CO$1))*ISNUMBER(SEARCH("mean",[5]materials_demand!$D$1:$CO$1)))</f>
        <v>6.3633169412703302E-11</v>
      </c>
      <c r="J36">
        <f t="shared" si="0"/>
        <v>0</v>
      </c>
    </row>
    <row r="37" spans="1:10">
      <c r="A37">
        <v>2025</v>
      </c>
      <c r="B37" t="s">
        <v>33</v>
      </c>
      <c r="C37" t="str">
        <f>mapping!$D$5</f>
        <v>Biomass</v>
      </c>
      <c r="D37" t="s">
        <v>74</v>
      </c>
      <c r="E37" t="s">
        <v>47</v>
      </c>
      <c r="F37" t="s">
        <v>77</v>
      </c>
      <c r="G37">
        <f>SUMIFS(multi_demand_annual!$H:$H,multi_demand_annual!A:A,A37,multi_demand_annual!B:B,B37,multi_demand_annual!D:D,C37,multi_demand_annual!F:F,E37)</f>
        <v>0</v>
      </c>
      <c r="H37">
        <f>SUMIFS(multi_demand_annual!$I:$I,multi_demand_annual!A:A,A37,multi_demand_annual!B:B,B37,multi_demand_annual!D:D,C37,multi_demand_annual!F:F,E37)</f>
        <v>0</v>
      </c>
      <c r="I37" cm="1">
        <f t="array" ref="I37">SUMPRODUCT([5]materials_demand!$D$2:$CO$43*([5]materials_demand!$A$2:$A$43=A37)*([5]materials_demand!$B$2:$B$43=B37)*([5]materials_demand!$C$2:$C$43=C37)*ISNUMBER(SEARCH(E37,[5]materials_demand!$D$1:$CO$1))*ISNUMBER(SEARCH("mean",[5]materials_demand!$D$1:$CO$1)))</f>
        <v>0</v>
      </c>
      <c r="J37">
        <f t="shared" si="0"/>
        <v>0</v>
      </c>
    </row>
    <row r="38" spans="1:10">
      <c r="A38">
        <v>2025</v>
      </c>
      <c r="B38" t="s">
        <v>33</v>
      </c>
      <c r="C38" t="str">
        <f>mapping!$D$5</f>
        <v>Biomass</v>
      </c>
      <c r="D38" t="s">
        <v>74</v>
      </c>
      <c r="E38" t="s">
        <v>60</v>
      </c>
      <c r="F38" t="s">
        <v>77</v>
      </c>
      <c r="G38">
        <f>SUMIFS(multi_demand_annual!$H:$H,multi_demand_annual!A:A,A38,multi_demand_annual!B:B,B38,multi_demand_annual!D:D,C38,multi_demand_annual!F:F,E38)</f>
        <v>0</v>
      </c>
      <c r="H38">
        <f>SUMIFS(multi_demand_annual!$I:$I,multi_demand_annual!A:A,A38,multi_demand_annual!B:B,B38,multi_demand_annual!D:D,C38,multi_demand_annual!F:F,E38)</f>
        <v>0</v>
      </c>
      <c r="I38" cm="1">
        <f t="array" ref="I38">SUMPRODUCT([5]materials_demand!$D$2:$CO$43*([5]materials_demand!$A$2:$A$43=A38)*([5]materials_demand!$B$2:$B$43=B38)*([5]materials_demand!$C$2:$C$43=C38)*ISNUMBER(SEARCH(E38,[5]materials_demand!$D$1:$CO$1))*ISNUMBER(SEARCH("mean",[5]materials_demand!$D$1:$CO$1)))</f>
        <v>0</v>
      </c>
      <c r="J38">
        <f t="shared" si="0"/>
        <v>0</v>
      </c>
    </row>
    <row r="39" spans="1:10">
      <c r="A39">
        <v>2025</v>
      </c>
      <c r="B39" t="s">
        <v>33</v>
      </c>
      <c r="C39" t="str">
        <f>mapping!$D$5</f>
        <v>Biomass</v>
      </c>
      <c r="D39" t="s">
        <v>74</v>
      </c>
      <c r="E39" t="s">
        <v>48</v>
      </c>
      <c r="F39" t="s">
        <v>77</v>
      </c>
      <c r="G39">
        <f>SUMIFS(multi_demand_annual!$H:$H,multi_demand_annual!A:A,A39,multi_demand_annual!B:B,B39,multi_demand_annual!D:D,C39,multi_demand_annual!F:F,E39)</f>
        <v>4.2422112941802196E-12</v>
      </c>
      <c r="H39">
        <f>SUMIFS(multi_demand_annual!$I:$I,multi_demand_annual!A:A,A39,multi_demand_annual!B:B,B39,multi_demand_annual!D:D,C39,multi_demand_annual!F:F,E39)</f>
        <v>4.2422112941802196E-12</v>
      </c>
      <c r="I39" cm="1">
        <f t="array" ref="I39">SUMPRODUCT([5]materials_demand!$D$2:$CO$43*([5]materials_demand!$A$2:$A$43=A39)*([5]materials_demand!$B$2:$B$43=B39)*([5]materials_demand!$C$2:$C$43=C39)*ISNUMBER(SEARCH(E39,[5]materials_demand!$D$1:$CO$1))*ISNUMBER(SEARCH("mean",[5]materials_demand!$D$1:$CO$1)))</f>
        <v>4.2422112941802196E-12</v>
      </c>
      <c r="J39">
        <f t="shared" si="0"/>
        <v>0</v>
      </c>
    </row>
    <row r="40" spans="1:10">
      <c r="A40">
        <v>2025</v>
      </c>
      <c r="B40" t="s">
        <v>33</v>
      </c>
      <c r="C40" t="str">
        <f>mapping!$D$5</f>
        <v>Biomass</v>
      </c>
      <c r="D40" t="s">
        <v>74</v>
      </c>
      <c r="E40" t="s">
        <v>62</v>
      </c>
      <c r="F40" t="s">
        <v>77</v>
      </c>
      <c r="G40">
        <f>SUMIFS(multi_demand_annual!$H:$H,multi_demand_annual!A:A,A40,multi_demand_annual!B:B,B40,multi_demand_annual!D:D,C40,multi_demand_annual!F:F,E40)</f>
        <v>0</v>
      </c>
      <c r="H40">
        <f>SUMIFS(multi_demand_annual!$I:$I,multi_demand_annual!A:A,A40,multi_demand_annual!B:B,B40,multi_demand_annual!D:D,C40,multi_demand_annual!F:F,E40)</f>
        <v>0</v>
      </c>
      <c r="I40" cm="1">
        <f t="array" ref="I40">SUMPRODUCT([5]materials_demand!$D$2:$CO$43*([5]materials_demand!$A$2:$A$43=A40)*([5]materials_demand!$B$2:$B$43=B40)*([5]materials_demand!$C$2:$C$43=C40)*ISNUMBER(SEARCH(E40,[5]materials_demand!$D$1:$CO$1))*ISNUMBER(SEARCH("mean",[5]materials_demand!$D$1:$CO$1)))</f>
        <v>0</v>
      </c>
      <c r="J40">
        <f t="shared" si="0"/>
        <v>0</v>
      </c>
    </row>
    <row r="41" spans="1:10">
      <c r="A41">
        <v>2025</v>
      </c>
      <c r="B41" t="s">
        <v>33</v>
      </c>
      <c r="C41" t="str">
        <f>mapping!$D$5</f>
        <v>Biomass</v>
      </c>
      <c r="D41" t="s">
        <v>74</v>
      </c>
      <c r="E41" t="s">
        <v>63</v>
      </c>
      <c r="F41" t="s">
        <v>77</v>
      </c>
      <c r="G41">
        <f>SUMIFS(multi_demand_annual!$H:$H,multi_demand_annual!A:A,A41,multi_demand_annual!B:B,B41,multi_demand_annual!D:D,C41,multi_demand_annual!F:F,E41)</f>
        <v>0</v>
      </c>
      <c r="H41">
        <f>SUMIFS(multi_demand_annual!$I:$I,multi_demand_annual!A:A,A41,multi_demand_annual!B:B,B41,multi_demand_annual!D:D,C41,multi_demand_annual!F:F,E41)</f>
        <v>0</v>
      </c>
      <c r="I41" cm="1">
        <f t="array" ref="I41">SUMPRODUCT([5]materials_demand!$D$2:$CO$43*([5]materials_demand!$A$2:$A$43=A41)*([5]materials_demand!$B$2:$B$43=B41)*([5]materials_demand!$C$2:$C$43=C41)*ISNUMBER(SEARCH(E41,[5]materials_demand!$D$1:$CO$1))*ISNUMBER(SEARCH("mean",[5]materials_demand!$D$1:$CO$1)))</f>
        <v>0</v>
      </c>
      <c r="J41">
        <f t="shared" si="0"/>
        <v>0</v>
      </c>
    </row>
    <row r="42" spans="1:10">
      <c r="A42">
        <v>2025</v>
      </c>
      <c r="B42" t="s">
        <v>33</v>
      </c>
      <c r="C42" t="str">
        <f>mapping!$D$5</f>
        <v>Biomass</v>
      </c>
      <c r="D42" t="s">
        <v>74</v>
      </c>
      <c r="E42" t="s">
        <v>45</v>
      </c>
      <c r="F42" t="s">
        <v>77</v>
      </c>
      <c r="G42">
        <f>SUMIFS(multi_demand_annual!$H:$H,multi_demand_annual!A:A,A42,multi_demand_annual!B:B,B42,multi_demand_annual!D:D,C42,multi_demand_annual!F:F,E42)</f>
        <v>0</v>
      </c>
      <c r="H42">
        <f>SUMIFS(multi_demand_annual!$I:$I,multi_demand_annual!A:A,A42,multi_demand_annual!B:B,B42,multi_demand_annual!D:D,C42,multi_demand_annual!F:F,E42)</f>
        <v>0</v>
      </c>
      <c r="I42" cm="1">
        <f t="array" ref="I42">SUMPRODUCT([5]materials_demand!$D$2:$CO$43*([5]materials_demand!$A$2:$A$43=A42)*([5]materials_demand!$B$2:$B$43=B42)*([5]materials_demand!$C$2:$C$43=C42)*ISNUMBER(SEARCH(E42,[5]materials_demand!$D$1:$CO$1))*ISNUMBER(SEARCH("mean",[5]materials_demand!$D$1:$CO$1)))</f>
        <v>0</v>
      </c>
      <c r="J42">
        <f t="shared" si="0"/>
        <v>0</v>
      </c>
    </row>
    <row r="43" spans="1:10">
      <c r="A43">
        <v>2025</v>
      </c>
      <c r="B43" t="s">
        <v>33</v>
      </c>
      <c r="C43" t="str">
        <f>mapping!$D$5</f>
        <v>Biomass</v>
      </c>
      <c r="D43" t="s">
        <v>74</v>
      </c>
      <c r="E43" t="s">
        <v>58</v>
      </c>
      <c r="F43" t="s">
        <v>77</v>
      </c>
      <c r="G43">
        <f>SUMIFS(multi_demand_annual!$H:$H,multi_demand_annual!A:A,A43,multi_demand_annual!B:B,B43,multi_demand_annual!D:D,C43,multi_demand_annual!F:F,E43)</f>
        <v>0</v>
      </c>
      <c r="H43">
        <f>SUMIFS(multi_demand_annual!$I:$I,multi_demand_annual!A:A,A43,multi_demand_annual!B:B,B43,multi_demand_annual!D:D,C43,multi_demand_annual!F:F,E43)</f>
        <v>0</v>
      </c>
      <c r="I43" cm="1">
        <f t="array" ref="I43">SUMPRODUCT([5]materials_demand!$D$2:$CO$43*([5]materials_demand!$A$2:$A$43=A43)*([5]materials_demand!$B$2:$B$43=B43)*([5]materials_demand!$C$2:$C$43=C43)*ISNUMBER(SEARCH(E43,[5]materials_demand!$D$1:$CO$1))*ISNUMBER(SEARCH("mean",[5]materials_demand!$D$1:$CO$1)))</f>
        <v>0</v>
      </c>
      <c r="J43">
        <f t="shared" si="0"/>
        <v>0</v>
      </c>
    </row>
    <row r="44" spans="1:10">
      <c r="A44">
        <v>2025</v>
      </c>
      <c r="B44" t="s">
        <v>33</v>
      </c>
      <c r="C44" t="str">
        <f>mapping!$D$5</f>
        <v>Biomass</v>
      </c>
      <c r="D44" t="s">
        <v>74</v>
      </c>
      <c r="E44" t="s">
        <v>53</v>
      </c>
      <c r="F44" t="s">
        <v>77</v>
      </c>
      <c r="G44">
        <f>SUMIFS(multi_demand_annual!$H:$H,multi_demand_annual!A:A,A44,multi_demand_annual!B:B,B44,multi_demand_annual!D:D,C44,multi_demand_annual!F:F,E44)</f>
        <v>3.4914861782583968E-8</v>
      </c>
      <c r="H44">
        <f>SUMIFS(multi_demand_annual!$I:$I,multi_demand_annual!A:A,A44,multi_demand_annual!B:B,B44,multi_demand_annual!D:D,C44,multi_demand_annual!F:F,E44)</f>
        <v>3.4914861782583968E-8</v>
      </c>
      <c r="I44" cm="1">
        <f t="array" ref="I44">SUMPRODUCT([5]materials_demand!$D$2:$CO$43*([5]materials_demand!$A$2:$A$43=A44)*([5]materials_demand!$B$2:$B$43=B44)*([5]materials_demand!$C$2:$C$43=C44)*ISNUMBER(SEARCH(E44,[5]materials_demand!$D$1:$CO$1))*ISNUMBER(SEARCH("mean",[5]materials_demand!$D$1:$CO$1)))</f>
        <v>3.4914861782584001E-8</v>
      </c>
      <c r="J44">
        <f t="shared" si="0"/>
        <v>0</v>
      </c>
    </row>
    <row r="45" spans="1:10">
      <c r="A45">
        <v>2025</v>
      </c>
      <c r="B45" t="s">
        <v>33</v>
      </c>
      <c r="C45" t="str">
        <f>mapping!$D$5</f>
        <v>Biomass</v>
      </c>
      <c r="D45" t="s">
        <v>74</v>
      </c>
      <c r="E45" t="s">
        <v>64</v>
      </c>
      <c r="F45" t="s">
        <v>77</v>
      </c>
      <c r="G45">
        <f>SUMIFS(multi_demand_annual!$H:$H,multi_demand_annual!A:A,A45,multi_demand_annual!B:B,B45,multi_demand_annual!D:D,C45,multi_demand_annual!F:F,E45)</f>
        <v>0</v>
      </c>
      <c r="H45">
        <f>SUMIFS(multi_demand_annual!$I:$I,multi_demand_annual!A:A,A45,multi_demand_annual!B:B,B45,multi_demand_annual!D:D,C45,multi_demand_annual!F:F,E45)</f>
        <v>0</v>
      </c>
      <c r="I45" cm="1">
        <f t="array" ref="I45">SUMPRODUCT([5]materials_demand!$D$2:$CO$43*([5]materials_demand!$A$2:$A$43=A45)*([5]materials_demand!$B$2:$B$43=B45)*([5]materials_demand!$C$2:$C$43=C45)*ISNUMBER(SEARCH(E45,[5]materials_demand!$D$1:$CO$1))*ISNUMBER(SEARCH("mean",[5]materials_demand!$D$1:$CO$1)))</f>
        <v>0</v>
      </c>
      <c r="J45">
        <f t="shared" si="0"/>
        <v>0</v>
      </c>
    </row>
    <row r="46" spans="1:10">
      <c r="A46">
        <v>2025</v>
      </c>
      <c r="B46" t="s">
        <v>33</v>
      </c>
      <c r="C46" t="str">
        <f>mapping!$D$5</f>
        <v>Biomass</v>
      </c>
      <c r="D46" t="s">
        <v>74</v>
      </c>
      <c r="E46" t="s">
        <v>49</v>
      </c>
      <c r="F46" t="s">
        <v>77</v>
      </c>
      <c r="G46">
        <f>SUMIFS(multi_demand_annual!$H:$H,multi_demand_annual!A:A,A46,multi_demand_annual!B:B,B46,multi_demand_annual!D:D,C46,multi_demand_annual!F:F,E46)</f>
        <v>0</v>
      </c>
      <c r="H46">
        <f>SUMIFS(multi_demand_annual!$I:$I,multi_demand_annual!A:A,A46,multi_demand_annual!B:B,B46,multi_demand_annual!D:D,C46,multi_demand_annual!F:F,E46)</f>
        <v>0</v>
      </c>
      <c r="I46" cm="1">
        <f t="array" ref="I46">SUMPRODUCT([5]materials_demand!$D$2:$CO$43*([5]materials_demand!$A$2:$A$43=A46)*([5]materials_demand!$B$2:$B$43=B46)*([5]materials_demand!$C$2:$C$43=C46)*ISNUMBER(SEARCH(E46,[5]materials_demand!$D$1:$CO$1))*ISNUMBER(SEARCH("mean",[5]materials_demand!$D$1:$CO$1)))</f>
        <v>0</v>
      </c>
      <c r="J46">
        <f t="shared" si="0"/>
        <v>0</v>
      </c>
    </row>
    <row r="47" spans="1:10">
      <c r="A47">
        <v>2025</v>
      </c>
      <c r="B47" t="s">
        <v>33</v>
      </c>
      <c r="C47" t="str">
        <f>mapping!$D$5</f>
        <v>Biomass</v>
      </c>
      <c r="D47" t="s">
        <v>74</v>
      </c>
      <c r="E47" t="s">
        <v>65</v>
      </c>
      <c r="F47" t="s">
        <v>77</v>
      </c>
      <c r="G47">
        <f>SUMIFS(multi_demand_annual!$H:$H,multi_demand_annual!A:A,A47,multi_demand_annual!B:B,B47,multi_demand_annual!D:D,C47,multi_demand_annual!F:F,E47)</f>
        <v>0</v>
      </c>
      <c r="H47">
        <f>SUMIFS(multi_demand_annual!$I:$I,multi_demand_annual!A:A,A47,multi_demand_annual!B:B,B47,multi_demand_annual!D:D,C47,multi_demand_annual!F:F,E47)</f>
        <v>0</v>
      </c>
      <c r="I47" cm="1">
        <f t="array" ref="I47">SUMPRODUCT([5]materials_demand!$D$2:$CO$43*([5]materials_demand!$A$2:$A$43=A47)*([5]materials_demand!$B$2:$B$43=B47)*([5]materials_demand!$C$2:$C$43=C47)*ISNUMBER(SEARCH(E47,[5]materials_demand!$D$1:$CO$1))*ISNUMBER(SEARCH("mean",[5]materials_demand!$D$1:$CO$1)))</f>
        <v>0</v>
      </c>
      <c r="J47">
        <f t="shared" si="0"/>
        <v>0</v>
      </c>
    </row>
    <row r="48" spans="1:10">
      <c r="A48">
        <v>2025</v>
      </c>
      <c r="B48" t="s">
        <v>33</v>
      </c>
      <c r="C48" t="str">
        <f>mapping!$D$5</f>
        <v>Biomass</v>
      </c>
      <c r="D48" t="s">
        <v>74</v>
      </c>
      <c r="E48" t="s">
        <v>68</v>
      </c>
      <c r="F48" t="s">
        <v>77</v>
      </c>
      <c r="G48">
        <f>SUMIFS(multi_demand_annual!$H:$H,multi_demand_annual!A:A,A48,multi_demand_annual!B:B,B48,multi_demand_annual!D:D,C48,multi_demand_annual!F:F,E48)</f>
        <v>0</v>
      </c>
      <c r="H48">
        <f>SUMIFS(multi_demand_annual!$I:$I,multi_demand_annual!A:A,A48,multi_demand_annual!B:B,B48,multi_demand_annual!D:D,C48,multi_demand_annual!F:F,E48)</f>
        <v>0</v>
      </c>
      <c r="I48" cm="1">
        <f t="array" ref="I48">SUMPRODUCT([5]materials_demand!$D$2:$CO$43*([5]materials_demand!$A$2:$A$43=A48)*([5]materials_demand!$B$2:$B$43=B48)*([5]materials_demand!$C$2:$C$43=C48)*ISNUMBER(SEARCH(E48,[5]materials_demand!$D$1:$CO$1))*ISNUMBER(SEARCH("mean",[5]materials_demand!$D$1:$CO$1)))</f>
        <v>0</v>
      </c>
      <c r="J48">
        <f t="shared" si="0"/>
        <v>0</v>
      </c>
    </row>
    <row r="49" spans="1:10">
      <c r="A49">
        <v>2025</v>
      </c>
      <c r="B49" t="s">
        <v>33</v>
      </c>
      <c r="C49" t="str">
        <f>mapping!$D$5</f>
        <v>Biomass</v>
      </c>
      <c r="D49" t="s">
        <v>74</v>
      </c>
      <c r="E49" t="s">
        <v>57</v>
      </c>
      <c r="F49" t="s">
        <v>77</v>
      </c>
      <c r="G49">
        <f>SUMIFS(multi_demand_annual!$H:$H,multi_demand_annual!A:A,A49,multi_demand_annual!B:B,B49,multi_demand_annual!D:D,C49,multi_demand_annual!F:F,E49)</f>
        <v>0</v>
      </c>
      <c r="H49">
        <f>SUMIFS(multi_demand_annual!$I:$I,multi_demand_annual!A:A,A49,multi_demand_annual!B:B,B49,multi_demand_annual!D:D,C49,multi_demand_annual!F:F,E49)</f>
        <v>0</v>
      </c>
      <c r="I49" cm="1">
        <f t="array" ref="I49">SUMPRODUCT([5]materials_demand!$D$2:$CO$43*([5]materials_demand!$A$2:$A$43=A49)*([5]materials_demand!$B$2:$B$43=B49)*([5]materials_demand!$C$2:$C$43=C49)*ISNUMBER(SEARCH(E49,[5]materials_demand!$D$1:$CO$1))*ISNUMBER(SEARCH("mean",[5]materials_demand!$D$1:$CO$1)))</f>
        <v>0</v>
      </c>
      <c r="J49">
        <f t="shared" si="0"/>
        <v>0</v>
      </c>
    </row>
    <row r="50" spans="1:10">
      <c r="A50">
        <v>2030</v>
      </c>
      <c r="B50" t="s">
        <v>21</v>
      </c>
      <c r="C50" t="str">
        <f>mapping!$D$5</f>
        <v>Biomass</v>
      </c>
      <c r="D50" t="s">
        <v>74</v>
      </c>
      <c r="E50" t="s">
        <v>51</v>
      </c>
      <c r="F50" t="s">
        <v>77</v>
      </c>
      <c r="G50">
        <f>SUMIFS(multi_demand_annual!$H:$H,multi_demand_annual!A:A,A50,multi_demand_annual!B:B,B50,multi_demand_annual!D:D,C50,multi_demand_annual!F:F,E50)</f>
        <v>0.45432069953170795</v>
      </c>
      <c r="H50">
        <f>SUMIFS(multi_demand_annual!$I:$I,multi_demand_annual!A:A,A50,multi_demand_annual!B:B,B50,multi_demand_annual!D:D,C50,multi_demand_annual!F:F,E50)</f>
        <v>1.8974712179288013E-2</v>
      </c>
      <c r="I50" cm="1">
        <f t="array" ref="I50">SUMPRODUCT([5]materials_demand!$D$2:$CO$43*([5]materials_demand!$A$2:$A$43=A50)*([5]materials_demand!$B$2:$B$43=B50)*([5]materials_demand!$C$2:$C$43=C50)*ISNUMBER(SEARCH(E50,[5]materials_demand!$D$1:$CO$1))*ISNUMBER(SEARCH("mean",[5]materials_demand!$D$1:$CO$1)))</f>
        <v>1.8974712179288099E-2</v>
      </c>
      <c r="J50">
        <f t="shared" si="0"/>
        <v>0</v>
      </c>
    </row>
    <row r="51" spans="1:10">
      <c r="A51">
        <v>2030</v>
      </c>
      <c r="B51" t="s">
        <v>21</v>
      </c>
      <c r="C51" t="str">
        <f>mapping!$D$5</f>
        <v>Biomass</v>
      </c>
      <c r="D51" t="s">
        <v>74</v>
      </c>
      <c r="E51" t="s">
        <v>66</v>
      </c>
      <c r="F51" t="s">
        <v>77</v>
      </c>
      <c r="G51">
        <f>SUMIFS(multi_demand_annual!$H:$H,multi_demand_annual!A:A,A51,multi_demand_annual!B:B,B51,multi_demand_annual!D:D,C51,multi_demand_annual!F:F,E51)</f>
        <v>0</v>
      </c>
      <c r="H51">
        <f>SUMIFS(multi_demand_annual!$I:$I,multi_demand_annual!A:A,A51,multi_demand_annual!B:B,B51,multi_demand_annual!D:D,C51,multi_demand_annual!F:F,E51)</f>
        <v>0</v>
      </c>
      <c r="I51" cm="1">
        <f t="array" ref="I51">SUMPRODUCT([5]materials_demand!$D$2:$CO$43*([5]materials_demand!$A$2:$A$43=A51)*([5]materials_demand!$B$2:$B$43=B51)*([5]materials_demand!$C$2:$C$43=C51)*ISNUMBER(SEARCH(E51,[5]materials_demand!$D$1:$CO$1))*ISNUMBER(SEARCH("mean",[5]materials_demand!$D$1:$CO$1)))</f>
        <v>0</v>
      </c>
      <c r="J51">
        <f t="shared" si="0"/>
        <v>0</v>
      </c>
    </row>
    <row r="52" spans="1:10">
      <c r="A52">
        <v>2030</v>
      </c>
      <c r="B52" t="s">
        <v>21</v>
      </c>
      <c r="C52" t="str">
        <f>mapping!$D$5</f>
        <v>Biomass</v>
      </c>
      <c r="D52" t="s">
        <v>74</v>
      </c>
      <c r="E52" t="s">
        <v>54</v>
      </c>
      <c r="F52" t="s">
        <v>77</v>
      </c>
      <c r="G52">
        <f>SUMIFS(multi_demand_annual!$H:$H,multi_demand_annual!A:A,A52,multi_demand_annual!B:B,B52,multi_demand_annual!D:D,C52,multi_demand_annual!F:F,E52)</f>
        <v>7.4723620767151617</v>
      </c>
      <c r="H52">
        <f>SUMIFS(multi_demand_annual!$I:$I,multi_demand_annual!A:A,A52,multi_demand_annual!B:B,B52,multi_demand_annual!D:D,C52,multi_demand_annual!F:F,E52)</f>
        <v>0.46714281792162532</v>
      </c>
      <c r="I52" cm="1">
        <f t="array" ref="I52">SUMPRODUCT([5]materials_demand!$D$2:$CO$43*([5]materials_demand!$A$2:$A$43=A52)*([5]materials_demand!$B$2:$B$43=B52)*([5]materials_demand!$C$2:$C$43=C52)*ISNUMBER(SEARCH(E52,[5]materials_demand!$D$1:$CO$1))*ISNUMBER(SEARCH("mean",[5]materials_demand!$D$1:$CO$1)))</f>
        <v>0.46714281792162599</v>
      </c>
      <c r="J52">
        <f t="shared" si="0"/>
        <v>0</v>
      </c>
    </row>
    <row r="53" spans="1:10">
      <c r="A53">
        <v>2030</v>
      </c>
      <c r="B53" t="s">
        <v>21</v>
      </c>
      <c r="C53" t="str">
        <f>mapping!$D$5</f>
        <v>Biomass</v>
      </c>
      <c r="D53" t="s">
        <v>74</v>
      </c>
      <c r="E53" t="s">
        <v>46</v>
      </c>
      <c r="F53" t="s">
        <v>77</v>
      </c>
      <c r="G53">
        <f>SUMIFS(multi_demand_annual!$H:$H,multi_demand_annual!A:A,A53,multi_demand_annual!B:B,B53,multi_demand_annual!D:D,C53,multi_demand_annual!F:F,E53)</f>
        <v>0</v>
      </c>
      <c r="H53">
        <f>SUMIFS(multi_demand_annual!$I:$I,multi_demand_annual!A:A,A53,multi_demand_annual!B:B,B53,multi_demand_annual!D:D,C53,multi_demand_annual!F:F,E53)</f>
        <v>0</v>
      </c>
      <c r="I53" cm="1">
        <f t="array" ref="I53">SUMPRODUCT([5]materials_demand!$D$2:$CO$43*([5]materials_demand!$A$2:$A$43=A53)*([5]materials_demand!$B$2:$B$43=B53)*([5]materials_demand!$C$2:$C$43=C53)*ISNUMBER(SEARCH(E53,[5]materials_demand!$D$1:$CO$1))*ISNUMBER(SEARCH("mean",[5]materials_demand!$D$1:$CO$1)))</f>
        <v>0</v>
      </c>
      <c r="J53">
        <f t="shared" si="0"/>
        <v>0</v>
      </c>
    </row>
    <row r="54" spans="1:10">
      <c r="A54">
        <v>2030</v>
      </c>
      <c r="B54" t="s">
        <v>21</v>
      </c>
      <c r="C54" t="str">
        <f>mapping!$D$5</f>
        <v>Biomass</v>
      </c>
      <c r="D54" t="s">
        <v>74</v>
      </c>
      <c r="E54" t="s">
        <v>50</v>
      </c>
      <c r="F54" t="s">
        <v>77</v>
      </c>
      <c r="G54">
        <f>SUMIFS(multi_demand_annual!$H:$H,multi_demand_annual!A:A,A54,multi_demand_annual!B:B,B54,multi_demand_annual!D:D,C54,multi_demand_annual!F:F,E54)</f>
        <v>0.17305201658475022</v>
      </c>
      <c r="H54">
        <f>SUMIFS(multi_demand_annual!$I:$I,multi_demand_annual!A:A,A54,multi_demand_annual!B:B,B54,multi_demand_annual!D:D,C54,multi_demand_annual!F:F,E54)</f>
        <v>8.7089063592116784E-3</v>
      </c>
      <c r="I54" cm="1">
        <f t="array" ref="I54">SUMPRODUCT([5]materials_demand!$D$2:$CO$43*([5]materials_demand!$A$2:$A$43=A54)*([5]materials_demand!$B$2:$B$43=B54)*([5]materials_demand!$C$2:$C$43=C54)*ISNUMBER(SEARCH(E54,[5]materials_demand!$D$1:$CO$1))*ISNUMBER(SEARCH("mean",[5]materials_demand!$D$1:$CO$1)))</f>
        <v>8.7089063592116992E-3</v>
      </c>
      <c r="J54">
        <f t="shared" si="0"/>
        <v>0</v>
      </c>
    </row>
    <row r="55" spans="1:10">
      <c r="A55">
        <v>2030</v>
      </c>
      <c r="B55" t="s">
        <v>21</v>
      </c>
      <c r="C55" t="str">
        <f>mapping!$D$5</f>
        <v>Biomass</v>
      </c>
      <c r="D55" t="s">
        <v>74</v>
      </c>
      <c r="E55" t="s">
        <v>61</v>
      </c>
      <c r="F55" t="s">
        <v>77</v>
      </c>
      <c r="G55">
        <f>SUMIFS(multi_demand_annual!$H:$H,multi_demand_annual!A:A,A55,multi_demand_annual!B:B,B55,multi_demand_annual!D:D,C55,multi_demand_annual!F:F,E55)</f>
        <v>0</v>
      </c>
      <c r="H55">
        <f>SUMIFS(multi_demand_annual!$I:$I,multi_demand_annual!A:A,A55,multi_demand_annual!B:B,B55,multi_demand_annual!D:D,C55,multi_demand_annual!F:F,E55)</f>
        <v>0</v>
      </c>
      <c r="I55" cm="1">
        <f t="array" ref="I55">SUMPRODUCT([5]materials_demand!$D$2:$CO$43*([5]materials_demand!$A$2:$A$43=A55)*([5]materials_demand!$B$2:$B$43=B55)*([5]materials_demand!$C$2:$C$43=C55)*ISNUMBER(SEARCH(E55,[5]materials_demand!$D$1:$CO$1))*ISNUMBER(SEARCH("mean",[5]materials_demand!$D$1:$CO$1)))</f>
        <v>0</v>
      </c>
      <c r="J55">
        <f t="shared" si="0"/>
        <v>0</v>
      </c>
    </row>
    <row r="56" spans="1:10">
      <c r="A56">
        <v>2030</v>
      </c>
      <c r="B56" t="s">
        <v>21</v>
      </c>
      <c r="C56" t="str">
        <f>mapping!$D$5</f>
        <v>Biomass</v>
      </c>
      <c r="D56" t="s">
        <v>74</v>
      </c>
      <c r="E56" t="s">
        <v>67</v>
      </c>
      <c r="F56" t="s">
        <v>77</v>
      </c>
      <c r="G56">
        <f>SUMIFS(multi_demand_annual!$H:$H,multi_demand_annual!A:A,A56,multi_demand_annual!B:B,B56,multi_demand_annual!D:D,C56,multi_demand_annual!F:F,E56)</f>
        <v>0</v>
      </c>
      <c r="H56">
        <f>SUMIFS(multi_demand_annual!$I:$I,multi_demand_annual!A:A,A56,multi_demand_annual!B:B,B56,multi_demand_annual!D:D,C56,multi_demand_annual!F:F,E56)</f>
        <v>0</v>
      </c>
      <c r="I56" cm="1">
        <f t="array" ref="I56">SUMPRODUCT([5]materials_demand!$D$2:$CO$43*([5]materials_demand!$A$2:$A$43=A56)*([5]materials_demand!$B$2:$B$43=B56)*([5]materials_demand!$C$2:$C$43=C56)*ISNUMBER(SEARCH(E56,[5]materials_demand!$D$1:$CO$1))*ISNUMBER(SEARCH("mean",[5]materials_demand!$D$1:$CO$1)))</f>
        <v>0</v>
      </c>
      <c r="J56">
        <f t="shared" si="0"/>
        <v>0</v>
      </c>
    </row>
    <row r="57" spans="1:10">
      <c r="A57">
        <v>2030</v>
      </c>
      <c r="B57" t="s">
        <v>21</v>
      </c>
      <c r="C57" t="str">
        <f>mapping!$D$5</f>
        <v>Biomass</v>
      </c>
      <c r="D57" t="s">
        <v>74</v>
      </c>
      <c r="E57" t="s">
        <v>52</v>
      </c>
      <c r="F57" t="s">
        <v>77</v>
      </c>
      <c r="G57">
        <f>SUMIFS(multi_demand_annual!$H:$H,multi_demand_annual!A:A,A57,multi_demand_annual!B:B,B57,multi_demand_annual!D:D,C57,multi_demand_annual!F:F,E57)</f>
        <v>0</v>
      </c>
      <c r="H57">
        <f>SUMIFS(multi_demand_annual!$I:$I,multi_demand_annual!A:A,A57,multi_demand_annual!B:B,B57,multi_demand_annual!D:D,C57,multi_demand_annual!F:F,E57)</f>
        <v>0</v>
      </c>
      <c r="I57" cm="1">
        <f t="array" ref="I57">SUMPRODUCT([5]materials_demand!$D$2:$CO$43*([5]materials_demand!$A$2:$A$43=A57)*([5]materials_demand!$B$2:$B$43=B57)*([5]materials_demand!$C$2:$C$43=C57)*ISNUMBER(SEARCH(E57,[5]materials_demand!$D$1:$CO$1))*ISNUMBER(SEARCH("mean",[5]materials_demand!$D$1:$CO$1)))</f>
        <v>0</v>
      </c>
      <c r="J57">
        <f t="shared" si="0"/>
        <v>0</v>
      </c>
    </row>
    <row r="58" spans="1:10">
      <c r="A58">
        <v>2030</v>
      </c>
      <c r="B58" t="s">
        <v>21</v>
      </c>
      <c r="C58" t="str">
        <f>mapping!$D$5</f>
        <v>Biomass</v>
      </c>
      <c r="D58" t="s">
        <v>74</v>
      </c>
      <c r="E58" t="s">
        <v>56</v>
      </c>
      <c r="F58" t="s">
        <v>77</v>
      </c>
      <c r="G58">
        <f>SUMIFS(multi_demand_annual!$H:$H,multi_demand_annual!A:A,A58,multi_demand_annual!B:B,B58,multi_demand_annual!D:D,C58,multi_demand_annual!F:F,E58)</f>
        <v>0</v>
      </c>
      <c r="H58">
        <f>SUMIFS(multi_demand_annual!$I:$I,multi_demand_annual!A:A,A58,multi_demand_annual!B:B,B58,multi_demand_annual!D:D,C58,multi_demand_annual!F:F,E58)</f>
        <v>0</v>
      </c>
      <c r="I58" cm="1">
        <f t="array" ref="I58">SUMPRODUCT([5]materials_demand!$D$2:$CO$43*([5]materials_demand!$A$2:$A$43=A58)*([5]materials_demand!$B$2:$B$43=B58)*([5]materials_demand!$C$2:$C$43=C58)*ISNUMBER(SEARCH(E58,[5]materials_demand!$D$1:$CO$1))*ISNUMBER(SEARCH("mean",[5]materials_demand!$D$1:$CO$1)))</f>
        <v>0</v>
      </c>
      <c r="J58">
        <f t="shared" si="0"/>
        <v>0</v>
      </c>
    </row>
    <row r="59" spans="1:10">
      <c r="A59">
        <v>2030</v>
      </c>
      <c r="B59" t="s">
        <v>21</v>
      </c>
      <c r="C59" t="str">
        <f>mapping!$D$5</f>
        <v>Biomass</v>
      </c>
      <c r="D59" t="s">
        <v>74</v>
      </c>
      <c r="E59" t="s">
        <v>59</v>
      </c>
      <c r="F59" t="s">
        <v>77</v>
      </c>
      <c r="G59">
        <f>SUMIFS(multi_demand_annual!$H:$H,multi_demand_annual!A:A,A59,multi_demand_annual!B:B,B59,multi_demand_annual!D:D,C59,multi_demand_annual!F:F,E59)</f>
        <v>0</v>
      </c>
      <c r="H59">
        <f>SUMIFS(multi_demand_annual!$I:$I,multi_demand_annual!A:A,A59,multi_demand_annual!B:B,B59,multi_demand_annual!D:D,C59,multi_demand_annual!F:F,E59)</f>
        <v>0</v>
      </c>
      <c r="I59" cm="1">
        <f t="array" ref="I59">SUMPRODUCT([5]materials_demand!$D$2:$CO$43*([5]materials_demand!$A$2:$A$43=A59)*([5]materials_demand!$B$2:$B$43=B59)*([5]materials_demand!$C$2:$C$43=C59)*ISNUMBER(SEARCH(E59,[5]materials_demand!$D$1:$CO$1))*ISNUMBER(SEARCH("mean",[5]materials_demand!$D$1:$CO$1)))</f>
        <v>0</v>
      </c>
      <c r="J59">
        <f t="shared" si="0"/>
        <v>0</v>
      </c>
    </row>
    <row r="60" spans="1:10">
      <c r="A60">
        <v>2030</v>
      </c>
      <c r="B60" t="s">
        <v>21</v>
      </c>
      <c r="C60" t="str">
        <f>mapping!$D$5</f>
        <v>Biomass</v>
      </c>
      <c r="D60" t="s">
        <v>74</v>
      </c>
      <c r="E60" t="s">
        <v>55</v>
      </c>
      <c r="F60" t="s">
        <v>77</v>
      </c>
      <c r="G60">
        <f>SUMIFS(multi_demand_annual!$H:$H,multi_demand_annual!A:A,A60,multi_demand_annual!B:B,B60,multi_demand_annual!D:D,C60,multi_demand_annual!F:F,E60)</f>
        <v>5.0674231870844348E-2</v>
      </c>
      <c r="H60">
        <f>SUMIFS(multi_demand_annual!$I:$I,multi_demand_annual!A:A,A60,multi_demand_annual!B:B,B60,multi_demand_annual!D:D,C60,multi_demand_annual!F:F,E60)</f>
        <v>2.1164102046128939E-3</v>
      </c>
      <c r="I60" cm="1">
        <f t="array" ref="I60">SUMPRODUCT([5]materials_demand!$D$2:$CO$43*([5]materials_demand!$A$2:$A$43=A60)*([5]materials_demand!$B$2:$B$43=B60)*([5]materials_demand!$C$2:$C$43=C60)*ISNUMBER(SEARCH(E60,[5]materials_demand!$D$1:$CO$1))*ISNUMBER(SEARCH("mean",[5]materials_demand!$D$1:$CO$1)))</f>
        <v>2.1164102046129E-3</v>
      </c>
      <c r="J60">
        <f t="shared" si="0"/>
        <v>0</v>
      </c>
    </row>
    <row r="61" spans="1:10">
      <c r="A61">
        <v>2030</v>
      </c>
      <c r="B61" t="s">
        <v>21</v>
      </c>
      <c r="C61" t="str">
        <f>mapping!$D$5</f>
        <v>Biomass</v>
      </c>
      <c r="D61" t="s">
        <v>74</v>
      </c>
      <c r="E61" t="s">
        <v>47</v>
      </c>
      <c r="F61" t="s">
        <v>77</v>
      </c>
      <c r="G61">
        <f>SUMIFS(multi_demand_annual!$H:$H,multi_demand_annual!A:A,A61,multi_demand_annual!B:B,B61,multi_demand_annual!D:D,C61,multi_demand_annual!F:F,E61)</f>
        <v>0</v>
      </c>
      <c r="H61">
        <f>SUMIFS(multi_demand_annual!$I:$I,multi_demand_annual!A:A,A61,multi_demand_annual!B:B,B61,multi_demand_annual!D:D,C61,multi_demand_annual!F:F,E61)</f>
        <v>0</v>
      </c>
      <c r="I61" cm="1">
        <f t="array" ref="I61">SUMPRODUCT([5]materials_demand!$D$2:$CO$43*([5]materials_demand!$A$2:$A$43=A61)*([5]materials_demand!$B$2:$B$43=B61)*([5]materials_demand!$C$2:$C$43=C61)*ISNUMBER(SEARCH(E61,[5]materials_demand!$D$1:$CO$1))*ISNUMBER(SEARCH("mean",[5]materials_demand!$D$1:$CO$1)))</f>
        <v>0</v>
      </c>
      <c r="J61">
        <f t="shared" si="0"/>
        <v>0</v>
      </c>
    </row>
    <row r="62" spans="1:10">
      <c r="A62">
        <v>2030</v>
      </c>
      <c r="B62" t="s">
        <v>21</v>
      </c>
      <c r="C62" t="str">
        <f>mapping!$D$5</f>
        <v>Biomass</v>
      </c>
      <c r="D62" t="s">
        <v>74</v>
      </c>
      <c r="E62" t="s">
        <v>60</v>
      </c>
      <c r="F62" t="s">
        <v>77</v>
      </c>
      <c r="G62">
        <f>SUMIFS(multi_demand_annual!$H:$H,multi_demand_annual!A:A,A62,multi_demand_annual!B:B,B62,multi_demand_annual!D:D,C62,multi_demand_annual!F:F,E62)</f>
        <v>0</v>
      </c>
      <c r="H62">
        <f>SUMIFS(multi_demand_annual!$I:$I,multi_demand_annual!A:A,A62,multi_demand_annual!B:B,B62,multi_demand_annual!D:D,C62,multi_demand_annual!F:F,E62)</f>
        <v>0</v>
      </c>
      <c r="I62" cm="1">
        <f t="array" ref="I62">SUMPRODUCT([5]materials_demand!$D$2:$CO$43*([5]materials_demand!$A$2:$A$43=A62)*([5]materials_demand!$B$2:$B$43=B62)*([5]materials_demand!$C$2:$C$43=C62)*ISNUMBER(SEARCH(E62,[5]materials_demand!$D$1:$CO$1))*ISNUMBER(SEARCH("mean",[5]materials_demand!$D$1:$CO$1)))</f>
        <v>0</v>
      </c>
      <c r="J62">
        <f t="shared" si="0"/>
        <v>0</v>
      </c>
    </row>
    <row r="63" spans="1:10">
      <c r="A63">
        <v>2030</v>
      </c>
      <c r="B63" t="s">
        <v>21</v>
      </c>
      <c r="C63" t="str">
        <f>mapping!$D$5</f>
        <v>Biomass</v>
      </c>
      <c r="D63" t="s">
        <v>74</v>
      </c>
      <c r="E63" t="s">
        <v>48</v>
      </c>
      <c r="F63" t="s">
        <v>77</v>
      </c>
      <c r="G63">
        <f>SUMIFS(multi_demand_annual!$H:$H,multi_demand_annual!A:A,A63,multi_demand_annual!B:B,B63,multi_demand_annual!D:D,C63,multi_demand_annual!F:F,E63)</f>
        <v>3.3782821247229562E-3</v>
      </c>
      <c r="H63">
        <f>SUMIFS(multi_demand_annual!$I:$I,multi_demand_annual!A:A,A63,multi_demand_annual!B:B,B63,multi_demand_annual!D:D,C63,multi_demand_annual!F:F,E63)</f>
        <v>1.4109401364085957E-4</v>
      </c>
      <c r="I63" cm="1">
        <f t="array" ref="I63">SUMPRODUCT([5]materials_demand!$D$2:$CO$43*([5]materials_demand!$A$2:$A$43=A63)*([5]materials_demand!$B$2:$B$43=B63)*([5]materials_demand!$C$2:$C$43=C63)*ISNUMBER(SEARCH(E63,[5]materials_demand!$D$1:$CO$1))*ISNUMBER(SEARCH("mean",[5]materials_demand!$D$1:$CO$1)))</f>
        <v>1.4109401364086001E-4</v>
      </c>
      <c r="J63">
        <f t="shared" si="0"/>
        <v>0</v>
      </c>
    </row>
    <row r="64" spans="1:10">
      <c r="A64">
        <v>2030</v>
      </c>
      <c r="B64" t="s">
        <v>21</v>
      </c>
      <c r="C64" t="str">
        <f>mapping!$D$5</f>
        <v>Biomass</v>
      </c>
      <c r="D64" t="s">
        <v>74</v>
      </c>
      <c r="E64" t="s">
        <v>62</v>
      </c>
      <c r="F64" t="s">
        <v>77</v>
      </c>
      <c r="G64">
        <f>SUMIFS(multi_demand_annual!$H:$H,multi_demand_annual!A:A,A64,multi_demand_annual!B:B,B64,multi_demand_annual!D:D,C64,multi_demand_annual!F:F,E64)</f>
        <v>0</v>
      </c>
      <c r="H64">
        <f>SUMIFS(multi_demand_annual!$I:$I,multi_demand_annual!A:A,A64,multi_demand_annual!B:B,B64,multi_demand_annual!D:D,C64,multi_demand_annual!F:F,E64)</f>
        <v>0</v>
      </c>
      <c r="I64" cm="1">
        <f t="array" ref="I64">SUMPRODUCT([5]materials_demand!$D$2:$CO$43*([5]materials_demand!$A$2:$A$43=A64)*([5]materials_demand!$B$2:$B$43=B64)*([5]materials_demand!$C$2:$C$43=C64)*ISNUMBER(SEARCH(E64,[5]materials_demand!$D$1:$CO$1))*ISNUMBER(SEARCH("mean",[5]materials_demand!$D$1:$CO$1)))</f>
        <v>0</v>
      </c>
      <c r="J64">
        <f t="shared" si="0"/>
        <v>0</v>
      </c>
    </row>
    <row r="65" spans="1:10">
      <c r="A65">
        <v>2030</v>
      </c>
      <c r="B65" t="s">
        <v>21</v>
      </c>
      <c r="C65" t="str">
        <f>mapping!$D$5</f>
        <v>Biomass</v>
      </c>
      <c r="D65" t="s">
        <v>74</v>
      </c>
      <c r="E65" t="s">
        <v>63</v>
      </c>
      <c r="F65" t="s">
        <v>77</v>
      </c>
      <c r="G65">
        <f>SUMIFS(multi_demand_annual!$H:$H,multi_demand_annual!A:A,A65,multi_demand_annual!B:B,B65,multi_demand_annual!D:D,C65,multi_demand_annual!F:F,E65)</f>
        <v>0</v>
      </c>
      <c r="H65">
        <f>SUMIFS(multi_demand_annual!$I:$I,multi_demand_annual!A:A,A65,multi_demand_annual!B:B,B65,multi_demand_annual!D:D,C65,multi_demand_annual!F:F,E65)</f>
        <v>0</v>
      </c>
      <c r="I65" cm="1">
        <f t="array" ref="I65">SUMPRODUCT([5]materials_demand!$D$2:$CO$43*([5]materials_demand!$A$2:$A$43=A65)*([5]materials_demand!$B$2:$B$43=B65)*([5]materials_demand!$C$2:$C$43=C65)*ISNUMBER(SEARCH(E65,[5]materials_demand!$D$1:$CO$1))*ISNUMBER(SEARCH("mean",[5]materials_demand!$D$1:$CO$1)))</f>
        <v>0</v>
      </c>
      <c r="J65">
        <f t="shared" si="0"/>
        <v>0</v>
      </c>
    </row>
    <row r="66" spans="1:10">
      <c r="A66">
        <v>2030</v>
      </c>
      <c r="B66" t="s">
        <v>21</v>
      </c>
      <c r="C66" t="str">
        <f>mapping!$D$5</f>
        <v>Biomass</v>
      </c>
      <c r="D66" t="s">
        <v>74</v>
      </c>
      <c r="E66" t="s">
        <v>45</v>
      </c>
      <c r="F66" t="s">
        <v>77</v>
      </c>
      <c r="G66">
        <f>SUMIFS(multi_demand_annual!$H:$H,multi_demand_annual!A:A,A66,multi_demand_annual!B:B,B66,multi_demand_annual!D:D,C66,multi_demand_annual!F:F,E66)</f>
        <v>0</v>
      </c>
      <c r="H66">
        <f>SUMIFS(multi_demand_annual!$I:$I,multi_demand_annual!A:A,A66,multi_demand_annual!B:B,B66,multi_demand_annual!D:D,C66,multi_demand_annual!F:F,E66)</f>
        <v>0</v>
      </c>
      <c r="I66" cm="1">
        <f t="array" ref="I66">SUMPRODUCT([5]materials_demand!$D$2:$CO$43*([5]materials_demand!$A$2:$A$43=A66)*([5]materials_demand!$B$2:$B$43=B66)*([5]materials_demand!$C$2:$C$43=C66)*ISNUMBER(SEARCH(E66,[5]materials_demand!$D$1:$CO$1))*ISNUMBER(SEARCH("mean",[5]materials_demand!$D$1:$CO$1)))</f>
        <v>0</v>
      </c>
      <c r="J66">
        <f t="shared" si="0"/>
        <v>0</v>
      </c>
    </row>
    <row r="67" spans="1:10">
      <c r="A67">
        <v>2030</v>
      </c>
      <c r="B67" t="s">
        <v>21</v>
      </c>
      <c r="C67" t="str">
        <f>mapping!$D$5</f>
        <v>Biomass</v>
      </c>
      <c r="D67" t="s">
        <v>74</v>
      </c>
      <c r="E67" t="s">
        <v>58</v>
      </c>
      <c r="F67" t="s">
        <v>77</v>
      </c>
      <c r="G67">
        <f>SUMIFS(multi_demand_annual!$H:$H,multi_demand_annual!A:A,A67,multi_demand_annual!B:B,B67,multi_demand_annual!D:D,C67,multi_demand_annual!F:F,E67)</f>
        <v>0</v>
      </c>
      <c r="H67">
        <f>SUMIFS(multi_demand_annual!$I:$I,multi_demand_annual!A:A,A67,multi_demand_annual!B:B,B67,multi_demand_annual!D:D,C67,multi_demand_annual!F:F,E67)</f>
        <v>0</v>
      </c>
      <c r="I67" cm="1">
        <f t="array" ref="I67">SUMPRODUCT([5]materials_demand!$D$2:$CO$43*([5]materials_demand!$A$2:$A$43=A67)*([5]materials_demand!$B$2:$B$43=B67)*([5]materials_demand!$C$2:$C$43=C67)*ISNUMBER(SEARCH(E67,[5]materials_demand!$D$1:$CO$1))*ISNUMBER(SEARCH("mean",[5]materials_demand!$D$1:$CO$1)))</f>
        <v>0</v>
      </c>
      <c r="J67">
        <f t="shared" ref="J67:J130" si="1">ROUND(I67-H67,3)</f>
        <v>0</v>
      </c>
    </row>
    <row r="68" spans="1:10">
      <c r="A68">
        <v>2030</v>
      </c>
      <c r="B68" t="s">
        <v>21</v>
      </c>
      <c r="C68" t="str">
        <f>mapping!$D$5</f>
        <v>Biomass</v>
      </c>
      <c r="D68" t="s">
        <v>74</v>
      </c>
      <c r="E68" t="s">
        <v>53</v>
      </c>
      <c r="F68" t="s">
        <v>77</v>
      </c>
      <c r="G68">
        <f>SUMIFS(multi_demand_annual!$H:$H,multi_demand_annual!A:A,A68,multi_demand_annual!B:B,B68,multi_demand_annual!D:D,C68,multi_demand_annual!F:F,E68)</f>
        <v>18.57509187946922</v>
      </c>
      <c r="H68">
        <f>SUMIFS(multi_demand_annual!$I:$I,multi_demand_annual!A:A,A68,multi_demand_annual!B:B,B68,multi_demand_annual!D:D,C68,multi_demand_annual!F:F,E68)</f>
        <v>1.1612523853724266</v>
      </c>
      <c r="I68" cm="1">
        <f t="array" ref="I68">SUMPRODUCT([5]materials_demand!$D$2:$CO$43*([5]materials_demand!$A$2:$A$43=A68)*([5]materials_demand!$B$2:$B$43=B68)*([5]materials_demand!$C$2:$C$43=C68)*ISNUMBER(SEARCH(E68,[5]materials_demand!$D$1:$CO$1))*ISNUMBER(SEARCH("mean",[5]materials_demand!$D$1:$CO$1)))</f>
        <v>1.1612523853724299</v>
      </c>
      <c r="J68">
        <f t="shared" si="1"/>
        <v>0</v>
      </c>
    </row>
    <row r="69" spans="1:10">
      <c r="A69">
        <v>2030</v>
      </c>
      <c r="B69" t="s">
        <v>21</v>
      </c>
      <c r="C69" t="str">
        <f>mapping!$D$5</f>
        <v>Biomass</v>
      </c>
      <c r="D69" t="s">
        <v>74</v>
      </c>
      <c r="E69" t="s">
        <v>64</v>
      </c>
      <c r="F69" t="s">
        <v>77</v>
      </c>
      <c r="G69">
        <f>SUMIFS(multi_demand_annual!$H:$H,multi_demand_annual!A:A,A69,multi_demand_annual!B:B,B69,multi_demand_annual!D:D,C69,multi_demand_annual!F:F,E69)</f>
        <v>0</v>
      </c>
      <c r="H69">
        <f>SUMIFS(multi_demand_annual!$I:$I,multi_demand_annual!A:A,A69,multi_demand_annual!B:B,B69,multi_demand_annual!D:D,C69,multi_demand_annual!F:F,E69)</f>
        <v>0</v>
      </c>
      <c r="I69" cm="1">
        <f t="array" ref="I69">SUMPRODUCT([5]materials_demand!$D$2:$CO$43*([5]materials_demand!$A$2:$A$43=A69)*([5]materials_demand!$B$2:$B$43=B69)*([5]materials_demand!$C$2:$C$43=C69)*ISNUMBER(SEARCH(E69,[5]materials_demand!$D$1:$CO$1))*ISNUMBER(SEARCH("mean",[5]materials_demand!$D$1:$CO$1)))</f>
        <v>0</v>
      </c>
      <c r="J69">
        <f t="shared" si="1"/>
        <v>0</v>
      </c>
    </row>
    <row r="70" spans="1:10">
      <c r="A70">
        <v>2030</v>
      </c>
      <c r="B70" t="s">
        <v>21</v>
      </c>
      <c r="C70" t="str">
        <f>mapping!$D$5</f>
        <v>Biomass</v>
      </c>
      <c r="D70" t="s">
        <v>74</v>
      </c>
      <c r="E70" t="s">
        <v>49</v>
      </c>
      <c r="F70" t="s">
        <v>77</v>
      </c>
      <c r="G70">
        <f>SUMIFS(multi_demand_annual!$H:$H,multi_demand_annual!A:A,A70,multi_demand_annual!B:B,B70,multi_demand_annual!D:D,C70,multi_demand_annual!F:F,E70)</f>
        <v>0</v>
      </c>
      <c r="H70">
        <f>SUMIFS(multi_demand_annual!$I:$I,multi_demand_annual!A:A,A70,multi_demand_annual!B:B,B70,multi_demand_annual!D:D,C70,multi_demand_annual!F:F,E70)</f>
        <v>0</v>
      </c>
      <c r="I70" cm="1">
        <f t="array" ref="I70">SUMPRODUCT([5]materials_demand!$D$2:$CO$43*([5]materials_demand!$A$2:$A$43=A70)*([5]materials_demand!$B$2:$B$43=B70)*([5]materials_demand!$C$2:$C$43=C70)*ISNUMBER(SEARCH(E70,[5]materials_demand!$D$1:$CO$1))*ISNUMBER(SEARCH("mean",[5]materials_demand!$D$1:$CO$1)))</f>
        <v>0</v>
      </c>
      <c r="J70">
        <f t="shared" si="1"/>
        <v>0</v>
      </c>
    </row>
    <row r="71" spans="1:10">
      <c r="A71">
        <v>2030</v>
      </c>
      <c r="B71" t="s">
        <v>21</v>
      </c>
      <c r="C71" t="str">
        <f>mapping!$D$5</f>
        <v>Biomass</v>
      </c>
      <c r="D71" t="s">
        <v>74</v>
      </c>
      <c r="E71" t="s">
        <v>65</v>
      </c>
      <c r="F71" t="s">
        <v>77</v>
      </c>
      <c r="G71">
        <f>SUMIFS(multi_demand_annual!$H:$H,multi_demand_annual!A:A,A71,multi_demand_annual!B:B,B71,multi_demand_annual!D:D,C71,multi_demand_annual!F:F,E71)</f>
        <v>0</v>
      </c>
      <c r="H71">
        <f>SUMIFS(multi_demand_annual!$I:$I,multi_demand_annual!A:A,A71,multi_demand_annual!B:B,B71,multi_demand_annual!D:D,C71,multi_demand_annual!F:F,E71)</f>
        <v>0</v>
      </c>
      <c r="I71" cm="1">
        <f t="array" ref="I71">SUMPRODUCT([5]materials_demand!$D$2:$CO$43*([5]materials_demand!$A$2:$A$43=A71)*([5]materials_demand!$B$2:$B$43=B71)*([5]materials_demand!$C$2:$C$43=C71)*ISNUMBER(SEARCH(E71,[5]materials_demand!$D$1:$CO$1))*ISNUMBER(SEARCH("mean",[5]materials_demand!$D$1:$CO$1)))</f>
        <v>0</v>
      </c>
      <c r="J71">
        <f t="shared" si="1"/>
        <v>0</v>
      </c>
    </row>
    <row r="72" spans="1:10">
      <c r="A72">
        <v>2030</v>
      </c>
      <c r="B72" t="s">
        <v>21</v>
      </c>
      <c r="C72" t="str">
        <f>mapping!$D$5</f>
        <v>Biomass</v>
      </c>
      <c r="D72" t="s">
        <v>74</v>
      </c>
      <c r="E72" t="s">
        <v>68</v>
      </c>
      <c r="F72" t="s">
        <v>77</v>
      </c>
      <c r="G72">
        <f>SUMIFS(multi_demand_annual!$H:$H,multi_demand_annual!A:A,A72,multi_demand_annual!B:B,B72,multi_demand_annual!D:D,C72,multi_demand_annual!F:F,E72)</f>
        <v>0</v>
      </c>
      <c r="H72">
        <f>SUMIFS(multi_demand_annual!$I:$I,multi_demand_annual!A:A,A72,multi_demand_annual!B:B,B72,multi_demand_annual!D:D,C72,multi_demand_annual!F:F,E72)</f>
        <v>0</v>
      </c>
      <c r="I72" cm="1">
        <f t="array" ref="I72">SUMPRODUCT([5]materials_demand!$D$2:$CO$43*([5]materials_demand!$A$2:$A$43=A72)*([5]materials_demand!$B$2:$B$43=B72)*([5]materials_demand!$C$2:$C$43=C72)*ISNUMBER(SEARCH(E72,[5]materials_demand!$D$1:$CO$1))*ISNUMBER(SEARCH("mean",[5]materials_demand!$D$1:$CO$1)))</f>
        <v>0</v>
      </c>
      <c r="J72">
        <f t="shared" si="1"/>
        <v>0</v>
      </c>
    </row>
    <row r="73" spans="1:10">
      <c r="A73">
        <v>2030</v>
      </c>
      <c r="B73" t="s">
        <v>21</v>
      </c>
      <c r="C73" t="str">
        <f>mapping!$D$5</f>
        <v>Biomass</v>
      </c>
      <c r="D73" t="s">
        <v>74</v>
      </c>
      <c r="E73" t="s">
        <v>57</v>
      </c>
      <c r="F73" t="s">
        <v>77</v>
      </c>
      <c r="G73">
        <f>SUMIFS(multi_demand_annual!$H:$H,multi_demand_annual!A:A,A73,multi_demand_annual!B:B,B73,multi_demand_annual!D:D,C73,multi_demand_annual!F:F,E73)</f>
        <v>0</v>
      </c>
      <c r="H73">
        <f>SUMIFS(multi_demand_annual!$I:$I,multi_demand_annual!A:A,A73,multi_demand_annual!B:B,B73,multi_demand_annual!D:D,C73,multi_demand_annual!F:F,E73)</f>
        <v>0</v>
      </c>
      <c r="I73" cm="1">
        <f t="array" ref="I73">SUMPRODUCT([5]materials_demand!$D$2:$CO$43*([5]materials_demand!$A$2:$A$43=A73)*([5]materials_demand!$B$2:$B$43=B73)*([5]materials_demand!$C$2:$C$43=C73)*ISNUMBER(SEARCH(E73,[5]materials_demand!$D$1:$CO$1))*ISNUMBER(SEARCH("mean",[5]materials_demand!$D$1:$CO$1)))</f>
        <v>0</v>
      </c>
      <c r="J73">
        <f t="shared" si="1"/>
        <v>0</v>
      </c>
    </row>
    <row r="74" spans="1:10">
      <c r="A74">
        <v>2030</v>
      </c>
      <c r="B74" t="s">
        <v>33</v>
      </c>
      <c r="C74" t="str">
        <f>mapping!$D$5</f>
        <v>Biomass</v>
      </c>
      <c r="D74" t="s">
        <v>74</v>
      </c>
      <c r="E74" t="s">
        <v>51</v>
      </c>
      <c r="F74" t="s">
        <v>77</v>
      </c>
      <c r="G74">
        <f>SUMIFS(multi_demand_annual!$H:$H,multi_demand_annual!A:A,A74,multi_demand_annual!B:B,B74,multi_demand_annual!D:D,C74,multi_demand_annual!F:F,E74)</f>
        <v>0.44239801555402597</v>
      </c>
      <c r="H74">
        <f>SUMIFS(multi_demand_annual!$I:$I,multi_demand_annual!A:A,A74,multi_demand_annual!B:B,B74,multi_demand_annual!D:D,C74,multi_demand_annual!F:F,E74)</f>
        <v>9.0609117275880995E-10</v>
      </c>
      <c r="I74" cm="1">
        <f t="array" ref="I74">SUMPRODUCT([5]materials_demand!$D$2:$CO$43*([5]materials_demand!$A$2:$A$43=A74)*([5]materials_demand!$B$2:$B$43=B74)*([5]materials_demand!$C$2:$C$43=C74)*ISNUMBER(SEARCH(E74,[5]materials_demand!$D$1:$CO$1))*ISNUMBER(SEARCH("mean",[5]materials_demand!$D$1:$CO$1)))</f>
        <v>9.0609117275881005E-10</v>
      </c>
      <c r="J74">
        <f t="shared" si="1"/>
        <v>0</v>
      </c>
    </row>
    <row r="75" spans="1:10">
      <c r="A75">
        <v>2030</v>
      </c>
      <c r="B75" t="s">
        <v>33</v>
      </c>
      <c r="C75" t="str">
        <f>mapping!$D$5</f>
        <v>Biomass</v>
      </c>
      <c r="D75" t="s">
        <v>74</v>
      </c>
      <c r="E75" t="s">
        <v>66</v>
      </c>
      <c r="F75" t="s">
        <v>77</v>
      </c>
      <c r="G75">
        <f>SUMIFS(multi_demand_annual!$H:$H,multi_demand_annual!A:A,A75,multi_demand_annual!B:B,B75,multi_demand_annual!D:D,C75,multi_demand_annual!F:F,E75)</f>
        <v>0</v>
      </c>
      <c r="H75">
        <f>SUMIFS(multi_demand_annual!$I:$I,multi_demand_annual!A:A,A75,multi_demand_annual!B:B,B75,multi_demand_annual!D:D,C75,multi_demand_annual!F:F,E75)</f>
        <v>0</v>
      </c>
      <c r="I75" cm="1">
        <f t="array" ref="I75">SUMPRODUCT([5]materials_demand!$D$2:$CO$43*([5]materials_demand!$A$2:$A$43=A75)*([5]materials_demand!$B$2:$B$43=B75)*([5]materials_demand!$C$2:$C$43=C75)*ISNUMBER(SEARCH(E75,[5]materials_demand!$D$1:$CO$1))*ISNUMBER(SEARCH("mean",[5]materials_demand!$D$1:$CO$1)))</f>
        <v>0</v>
      </c>
      <c r="J75">
        <f t="shared" si="1"/>
        <v>0</v>
      </c>
    </row>
    <row r="76" spans="1:10">
      <c r="A76">
        <v>2030</v>
      </c>
      <c r="B76" t="s">
        <v>33</v>
      </c>
      <c r="C76" t="str">
        <f>mapping!$D$5</f>
        <v>Biomass</v>
      </c>
      <c r="D76" t="s">
        <v>74</v>
      </c>
      <c r="E76" t="s">
        <v>54</v>
      </c>
      <c r="F76" t="s">
        <v>77</v>
      </c>
      <c r="G76">
        <f>SUMIFS(multi_demand_annual!$H:$H,multi_demand_annual!A:A,A76,multi_demand_annual!B:B,B76,multi_demand_annual!D:D,C76,multi_demand_annual!F:F,E76)</f>
        <v>7.1186945372402102</v>
      </c>
      <c r="H76">
        <f>SUMIFS(multi_demand_annual!$I:$I,multi_demand_annual!A:A,A76,multi_demand_annual!B:B,B76,multi_demand_annual!D:D,C76,multi_demand_annual!F:F,E76)</f>
        <v>2.2307267680112087E-8</v>
      </c>
      <c r="I76" cm="1">
        <f t="array" ref="I76">SUMPRODUCT([5]materials_demand!$D$2:$CO$43*([5]materials_demand!$A$2:$A$43=A76)*([5]materials_demand!$B$2:$B$43=B76)*([5]materials_demand!$C$2:$C$43=C76)*ISNUMBER(SEARCH(E76,[5]materials_demand!$D$1:$CO$1))*ISNUMBER(SEARCH("mean",[5]materials_demand!$D$1:$CO$1)))</f>
        <v>2.23072676801121E-8</v>
      </c>
      <c r="J76">
        <f t="shared" si="1"/>
        <v>0</v>
      </c>
    </row>
    <row r="77" spans="1:10">
      <c r="A77">
        <v>2030</v>
      </c>
      <c r="B77" t="s">
        <v>33</v>
      </c>
      <c r="C77" t="str">
        <f>mapping!$D$5</f>
        <v>Biomass</v>
      </c>
      <c r="D77" t="s">
        <v>74</v>
      </c>
      <c r="E77" t="s">
        <v>46</v>
      </c>
      <c r="F77" t="s">
        <v>77</v>
      </c>
      <c r="G77">
        <f>SUMIFS(multi_demand_annual!$H:$H,multi_demand_annual!A:A,A77,multi_demand_annual!B:B,B77,multi_demand_annual!D:D,C77,multi_demand_annual!F:F,E77)</f>
        <v>0</v>
      </c>
      <c r="H77">
        <f>SUMIFS(multi_demand_annual!$I:$I,multi_demand_annual!A:A,A77,multi_demand_annual!B:B,B77,multi_demand_annual!D:D,C77,multi_demand_annual!F:F,E77)</f>
        <v>0</v>
      </c>
      <c r="I77" cm="1">
        <f t="array" ref="I77">SUMPRODUCT([5]materials_demand!$D$2:$CO$43*([5]materials_demand!$A$2:$A$43=A77)*([5]materials_demand!$B$2:$B$43=B77)*([5]materials_demand!$C$2:$C$43=C77)*ISNUMBER(SEARCH(E77,[5]materials_demand!$D$1:$CO$1))*ISNUMBER(SEARCH("mean",[5]materials_demand!$D$1:$CO$1)))</f>
        <v>0</v>
      </c>
      <c r="J77">
        <f t="shared" si="1"/>
        <v>0</v>
      </c>
    </row>
    <row r="78" spans="1:10">
      <c r="A78">
        <v>2030</v>
      </c>
      <c r="B78" t="s">
        <v>33</v>
      </c>
      <c r="C78" t="str">
        <f>mapping!$D$5</f>
        <v>Biomass</v>
      </c>
      <c r="D78" t="s">
        <v>74</v>
      </c>
      <c r="E78" t="s">
        <v>50</v>
      </c>
      <c r="F78" t="s">
        <v>77</v>
      </c>
      <c r="G78">
        <f>SUMIFS(multi_demand_annual!$H:$H,multi_demand_annual!A:A,A78,multi_demand_annual!B:B,B78,multi_demand_annual!D:D,C78,multi_demand_annual!F:F,E78)</f>
        <v>0.167005250945468</v>
      </c>
      <c r="H78">
        <f>SUMIFS(multi_demand_annual!$I:$I,multi_demand_annual!A:A,A78,multi_demand_annual!B:B,B78,multi_demand_annual!D:D,C78,multi_demand_annual!F:F,E78)</f>
        <v>4.1587261518929992E-10</v>
      </c>
      <c r="I78" cm="1">
        <f t="array" ref="I78">SUMPRODUCT([5]materials_demand!$D$2:$CO$43*([5]materials_demand!$A$2:$A$43=A78)*([5]materials_demand!$B$2:$B$43=B78)*([5]materials_demand!$C$2:$C$43=C78)*ISNUMBER(SEARCH(E78,[5]materials_demand!$D$1:$CO$1))*ISNUMBER(SEARCH("mean",[5]materials_demand!$D$1:$CO$1)))</f>
        <v>4.1587261518930002E-10</v>
      </c>
      <c r="J78">
        <f t="shared" si="1"/>
        <v>0</v>
      </c>
    </row>
    <row r="79" spans="1:10">
      <c r="A79">
        <v>2030</v>
      </c>
      <c r="B79" t="s">
        <v>33</v>
      </c>
      <c r="C79" t="str">
        <f>mapping!$D$5</f>
        <v>Biomass</v>
      </c>
      <c r="D79" t="s">
        <v>74</v>
      </c>
      <c r="E79" t="s">
        <v>61</v>
      </c>
      <c r="F79" t="s">
        <v>77</v>
      </c>
      <c r="G79">
        <f>SUMIFS(multi_demand_annual!$H:$H,multi_demand_annual!A:A,A79,multi_demand_annual!B:B,B79,multi_demand_annual!D:D,C79,multi_demand_annual!F:F,E79)</f>
        <v>0</v>
      </c>
      <c r="H79">
        <f>SUMIFS(multi_demand_annual!$I:$I,multi_demand_annual!A:A,A79,multi_demand_annual!B:B,B79,multi_demand_annual!D:D,C79,multi_demand_annual!F:F,E79)</f>
        <v>0</v>
      </c>
      <c r="I79" cm="1">
        <f t="array" ref="I79">SUMPRODUCT([5]materials_demand!$D$2:$CO$43*([5]materials_demand!$A$2:$A$43=A79)*([5]materials_demand!$B$2:$B$43=B79)*([5]materials_demand!$C$2:$C$43=C79)*ISNUMBER(SEARCH(E79,[5]materials_demand!$D$1:$CO$1))*ISNUMBER(SEARCH("mean",[5]materials_demand!$D$1:$CO$1)))</f>
        <v>0</v>
      </c>
      <c r="J79">
        <f t="shared" si="1"/>
        <v>0</v>
      </c>
    </row>
    <row r="80" spans="1:10">
      <c r="A80">
        <v>2030</v>
      </c>
      <c r="B80" t="s">
        <v>33</v>
      </c>
      <c r="C80" t="str">
        <f>mapping!$D$5</f>
        <v>Biomass</v>
      </c>
      <c r="D80" t="s">
        <v>74</v>
      </c>
      <c r="E80" t="s">
        <v>67</v>
      </c>
      <c r="F80" t="s">
        <v>77</v>
      </c>
      <c r="G80">
        <f>SUMIFS(multi_demand_annual!$H:$H,multi_demand_annual!A:A,A80,multi_demand_annual!B:B,B80,multi_demand_annual!D:D,C80,multi_demand_annual!F:F,E80)</f>
        <v>0</v>
      </c>
      <c r="H80">
        <f>SUMIFS(multi_demand_annual!$I:$I,multi_demand_annual!A:A,A80,multi_demand_annual!B:B,B80,multi_demand_annual!D:D,C80,multi_demand_annual!F:F,E80)</f>
        <v>0</v>
      </c>
      <c r="I80" cm="1">
        <f t="array" ref="I80">SUMPRODUCT([5]materials_demand!$D$2:$CO$43*([5]materials_demand!$A$2:$A$43=A80)*([5]materials_demand!$B$2:$B$43=B80)*([5]materials_demand!$C$2:$C$43=C80)*ISNUMBER(SEARCH(E80,[5]materials_demand!$D$1:$CO$1))*ISNUMBER(SEARCH("mean",[5]materials_demand!$D$1:$CO$1)))</f>
        <v>0</v>
      </c>
      <c r="J80">
        <f t="shared" si="1"/>
        <v>0</v>
      </c>
    </row>
    <row r="81" spans="1:10">
      <c r="A81">
        <v>2030</v>
      </c>
      <c r="B81" t="s">
        <v>33</v>
      </c>
      <c r="C81" t="str">
        <f>mapping!$D$5</f>
        <v>Biomass</v>
      </c>
      <c r="D81" t="s">
        <v>74</v>
      </c>
      <c r="E81" t="s">
        <v>52</v>
      </c>
      <c r="F81" t="s">
        <v>77</v>
      </c>
      <c r="G81">
        <f>SUMIFS(multi_demand_annual!$H:$H,multi_demand_annual!A:A,A81,multi_demand_annual!B:B,B81,multi_demand_annual!D:D,C81,multi_demand_annual!F:F,E81)</f>
        <v>0</v>
      </c>
      <c r="H81">
        <f>SUMIFS(multi_demand_annual!$I:$I,multi_demand_annual!A:A,A81,multi_demand_annual!B:B,B81,multi_demand_annual!D:D,C81,multi_demand_annual!F:F,E81)</f>
        <v>0</v>
      </c>
      <c r="I81" cm="1">
        <f t="array" ref="I81">SUMPRODUCT([5]materials_demand!$D$2:$CO$43*([5]materials_demand!$A$2:$A$43=A81)*([5]materials_demand!$B$2:$B$43=B81)*([5]materials_demand!$C$2:$C$43=C81)*ISNUMBER(SEARCH(E81,[5]materials_demand!$D$1:$CO$1))*ISNUMBER(SEARCH("mean",[5]materials_demand!$D$1:$CO$1)))</f>
        <v>0</v>
      </c>
      <c r="J81">
        <f t="shared" si="1"/>
        <v>0</v>
      </c>
    </row>
    <row r="82" spans="1:10">
      <c r="A82">
        <v>2030</v>
      </c>
      <c r="B82" t="s">
        <v>33</v>
      </c>
      <c r="C82" t="str">
        <f>mapping!$D$5</f>
        <v>Biomass</v>
      </c>
      <c r="D82" t="s">
        <v>74</v>
      </c>
      <c r="E82" t="s">
        <v>56</v>
      </c>
      <c r="F82" t="s">
        <v>77</v>
      </c>
      <c r="G82">
        <f>SUMIFS(multi_demand_annual!$H:$H,multi_demand_annual!A:A,A82,multi_demand_annual!B:B,B82,multi_demand_annual!D:D,C82,multi_demand_annual!F:F,E82)</f>
        <v>0</v>
      </c>
      <c r="H82">
        <f>SUMIFS(multi_demand_annual!$I:$I,multi_demand_annual!A:A,A82,multi_demand_annual!B:B,B82,multi_demand_annual!D:D,C82,multi_demand_annual!F:F,E82)</f>
        <v>0</v>
      </c>
      <c r="I82" cm="1">
        <f t="array" ref="I82">SUMPRODUCT([5]materials_demand!$D$2:$CO$43*([5]materials_demand!$A$2:$A$43=A82)*([5]materials_demand!$B$2:$B$43=B82)*([5]materials_demand!$C$2:$C$43=C82)*ISNUMBER(SEARCH(E82,[5]materials_demand!$D$1:$CO$1))*ISNUMBER(SEARCH("mean",[5]materials_demand!$D$1:$CO$1)))</f>
        <v>0</v>
      </c>
      <c r="J82">
        <f t="shared" si="1"/>
        <v>0</v>
      </c>
    </row>
    <row r="83" spans="1:10">
      <c r="A83">
        <v>2030</v>
      </c>
      <c r="B83" t="s">
        <v>33</v>
      </c>
      <c r="C83" t="str">
        <f>mapping!$D$5</f>
        <v>Biomass</v>
      </c>
      <c r="D83" t="s">
        <v>74</v>
      </c>
      <c r="E83" t="s">
        <v>59</v>
      </c>
      <c r="F83" t="s">
        <v>77</v>
      </c>
      <c r="G83">
        <f>SUMIFS(multi_demand_annual!$H:$H,multi_demand_annual!A:A,A83,multi_demand_annual!B:B,B83,multi_demand_annual!D:D,C83,multi_demand_annual!F:F,E83)</f>
        <v>0</v>
      </c>
      <c r="H83">
        <f>SUMIFS(multi_demand_annual!$I:$I,multi_demand_annual!A:A,A83,multi_demand_annual!B:B,B83,multi_demand_annual!D:D,C83,multi_demand_annual!F:F,E83)</f>
        <v>0</v>
      </c>
      <c r="I83" cm="1">
        <f t="array" ref="I83">SUMPRODUCT([5]materials_demand!$D$2:$CO$43*([5]materials_demand!$A$2:$A$43=A83)*([5]materials_demand!$B$2:$B$43=B83)*([5]materials_demand!$C$2:$C$43=C83)*ISNUMBER(SEARCH(E83,[5]materials_demand!$D$1:$CO$1))*ISNUMBER(SEARCH("mean",[5]materials_demand!$D$1:$CO$1)))</f>
        <v>0</v>
      </c>
      <c r="J83">
        <f t="shared" si="1"/>
        <v>0</v>
      </c>
    </row>
    <row r="84" spans="1:10">
      <c r="A84">
        <v>2030</v>
      </c>
      <c r="B84" t="s">
        <v>33</v>
      </c>
      <c r="C84" t="str">
        <f>mapping!$D$5</f>
        <v>Biomass</v>
      </c>
      <c r="D84" t="s">
        <v>74</v>
      </c>
      <c r="E84" t="s">
        <v>55</v>
      </c>
      <c r="F84" t="s">
        <v>77</v>
      </c>
      <c r="G84">
        <f>SUMIFS(multi_demand_annual!$H:$H,multi_demand_annual!A:A,A84,multi_demand_annual!B:B,B84,multi_demand_annual!D:D,C84,multi_demand_annual!F:F,E84)</f>
        <v>4.9344394042564438E-2</v>
      </c>
      <c r="H84">
        <f>SUMIFS(multi_demand_annual!$I:$I,multi_demand_annual!A:A,A84,multi_demand_annual!B:B,B84,multi_demand_annual!D:D,C84,multi_demand_annual!F:F,E84)</f>
        <v>1.0106401542309803E-10</v>
      </c>
      <c r="I84" cm="1">
        <f t="array" ref="I84">SUMPRODUCT([5]materials_demand!$D$2:$CO$43*([5]materials_demand!$A$2:$A$43=A84)*([5]materials_demand!$B$2:$B$43=B84)*([5]materials_demand!$C$2:$C$43=C84)*ISNUMBER(SEARCH(E84,[5]materials_demand!$D$1:$CO$1))*ISNUMBER(SEARCH("mean",[5]materials_demand!$D$1:$CO$1)))</f>
        <v>1.0106401542309801E-10</v>
      </c>
      <c r="J84">
        <f t="shared" si="1"/>
        <v>0</v>
      </c>
    </row>
    <row r="85" spans="1:10">
      <c r="A85">
        <v>2030</v>
      </c>
      <c r="B85" t="s">
        <v>33</v>
      </c>
      <c r="C85" t="str">
        <f>mapping!$D$5</f>
        <v>Biomass</v>
      </c>
      <c r="D85" t="s">
        <v>74</v>
      </c>
      <c r="E85" t="s">
        <v>47</v>
      </c>
      <c r="F85" t="s">
        <v>77</v>
      </c>
      <c r="G85">
        <f>SUMIFS(multi_demand_annual!$H:$H,multi_demand_annual!A:A,A85,multi_demand_annual!B:B,B85,multi_demand_annual!D:D,C85,multi_demand_annual!F:F,E85)</f>
        <v>0</v>
      </c>
      <c r="H85">
        <f>SUMIFS(multi_demand_annual!$I:$I,multi_demand_annual!A:A,A85,multi_demand_annual!B:B,B85,multi_demand_annual!D:D,C85,multi_demand_annual!F:F,E85)</f>
        <v>0</v>
      </c>
      <c r="I85" cm="1">
        <f t="array" ref="I85">SUMPRODUCT([5]materials_demand!$D$2:$CO$43*([5]materials_demand!$A$2:$A$43=A85)*([5]materials_demand!$B$2:$B$43=B85)*([5]materials_demand!$C$2:$C$43=C85)*ISNUMBER(SEARCH(E85,[5]materials_demand!$D$1:$CO$1))*ISNUMBER(SEARCH("mean",[5]materials_demand!$D$1:$CO$1)))</f>
        <v>0</v>
      </c>
      <c r="J85">
        <f t="shared" si="1"/>
        <v>0</v>
      </c>
    </row>
    <row r="86" spans="1:10">
      <c r="A86">
        <v>2030</v>
      </c>
      <c r="B86" t="s">
        <v>33</v>
      </c>
      <c r="C86" t="str">
        <f>mapping!$D$5</f>
        <v>Biomass</v>
      </c>
      <c r="D86" t="s">
        <v>74</v>
      </c>
      <c r="E86" t="s">
        <v>60</v>
      </c>
      <c r="F86" t="s">
        <v>77</v>
      </c>
      <c r="G86">
        <f>SUMIFS(multi_demand_annual!$H:$H,multi_demand_annual!A:A,A86,multi_demand_annual!B:B,B86,multi_demand_annual!D:D,C86,multi_demand_annual!F:F,E86)</f>
        <v>0</v>
      </c>
      <c r="H86">
        <f>SUMIFS(multi_demand_annual!$I:$I,multi_demand_annual!A:A,A86,multi_demand_annual!B:B,B86,multi_demand_annual!D:D,C86,multi_demand_annual!F:F,E86)</f>
        <v>0</v>
      </c>
      <c r="I86" cm="1">
        <f t="array" ref="I86">SUMPRODUCT([5]materials_demand!$D$2:$CO$43*([5]materials_demand!$A$2:$A$43=A86)*([5]materials_demand!$B$2:$B$43=B86)*([5]materials_demand!$C$2:$C$43=C86)*ISNUMBER(SEARCH(E86,[5]materials_demand!$D$1:$CO$1))*ISNUMBER(SEARCH("mean",[5]materials_demand!$D$1:$CO$1)))</f>
        <v>0</v>
      </c>
      <c r="J86">
        <f t="shared" si="1"/>
        <v>0</v>
      </c>
    </row>
    <row r="87" spans="1:10">
      <c r="A87">
        <v>2030</v>
      </c>
      <c r="B87" t="s">
        <v>33</v>
      </c>
      <c r="C87" t="str">
        <f>mapping!$D$5</f>
        <v>Biomass</v>
      </c>
      <c r="D87" t="s">
        <v>74</v>
      </c>
      <c r="E87" t="s">
        <v>48</v>
      </c>
      <c r="F87" t="s">
        <v>77</v>
      </c>
      <c r="G87">
        <f>SUMIFS(multi_demand_annual!$H:$H,multi_demand_annual!A:A,A87,multi_demand_annual!B:B,B87,multi_demand_annual!D:D,C87,multi_demand_annual!F:F,E87)</f>
        <v>3.2896262695042955E-3</v>
      </c>
      <c r="H87">
        <f>SUMIFS(multi_demand_annual!$I:$I,multi_demand_annual!A:A,A87,multi_demand_annual!B:B,B87,multi_demand_annual!D:D,C87,multi_demand_annual!F:F,E87)</f>
        <v>6.7376010282065354E-12</v>
      </c>
      <c r="I87" cm="1">
        <f t="array" ref="I87">SUMPRODUCT([5]materials_demand!$D$2:$CO$43*([5]materials_demand!$A$2:$A$43=A87)*([5]materials_demand!$B$2:$B$43=B87)*([5]materials_demand!$C$2:$C$43=C87)*ISNUMBER(SEARCH(E87,[5]materials_demand!$D$1:$CO$1))*ISNUMBER(SEARCH("mean",[5]materials_demand!$D$1:$CO$1)))</f>
        <v>6.7376010282065298E-12</v>
      </c>
      <c r="J87">
        <f t="shared" si="1"/>
        <v>0</v>
      </c>
    </row>
    <row r="88" spans="1:10">
      <c r="A88">
        <v>2030</v>
      </c>
      <c r="B88" t="s">
        <v>33</v>
      </c>
      <c r="C88" t="str">
        <f>mapping!$D$5</f>
        <v>Biomass</v>
      </c>
      <c r="D88" t="s">
        <v>74</v>
      </c>
      <c r="E88" t="s">
        <v>62</v>
      </c>
      <c r="F88" t="s">
        <v>77</v>
      </c>
      <c r="G88">
        <f>SUMIFS(multi_demand_annual!$H:$H,multi_demand_annual!A:A,A88,multi_demand_annual!B:B,B88,multi_demand_annual!D:D,C88,multi_demand_annual!F:F,E88)</f>
        <v>0</v>
      </c>
      <c r="H88">
        <f>SUMIFS(multi_demand_annual!$I:$I,multi_demand_annual!A:A,A88,multi_demand_annual!B:B,B88,multi_demand_annual!D:D,C88,multi_demand_annual!F:F,E88)</f>
        <v>0</v>
      </c>
      <c r="I88" cm="1">
        <f t="array" ref="I88">SUMPRODUCT([5]materials_demand!$D$2:$CO$43*([5]materials_demand!$A$2:$A$43=A88)*([5]materials_demand!$B$2:$B$43=B88)*([5]materials_demand!$C$2:$C$43=C88)*ISNUMBER(SEARCH(E88,[5]materials_demand!$D$1:$CO$1))*ISNUMBER(SEARCH("mean",[5]materials_demand!$D$1:$CO$1)))</f>
        <v>0</v>
      </c>
      <c r="J88">
        <f t="shared" si="1"/>
        <v>0</v>
      </c>
    </row>
    <row r="89" spans="1:10">
      <c r="A89">
        <v>2030</v>
      </c>
      <c r="B89" t="s">
        <v>33</v>
      </c>
      <c r="C89" t="str">
        <f>mapping!$D$5</f>
        <v>Biomass</v>
      </c>
      <c r="D89" t="s">
        <v>74</v>
      </c>
      <c r="E89" t="s">
        <v>63</v>
      </c>
      <c r="F89" t="s">
        <v>77</v>
      </c>
      <c r="G89">
        <f>SUMIFS(multi_demand_annual!$H:$H,multi_demand_annual!A:A,A89,multi_demand_annual!B:B,B89,multi_demand_annual!D:D,C89,multi_demand_annual!F:F,E89)</f>
        <v>0</v>
      </c>
      <c r="H89">
        <f>SUMIFS(multi_demand_annual!$I:$I,multi_demand_annual!A:A,A89,multi_demand_annual!B:B,B89,multi_demand_annual!D:D,C89,multi_demand_annual!F:F,E89)</f>
        <v>0</v>
      </c>
      <c r="I89" cm="1">
        <f t="array" ref="I89">SUMPRODUCT([5]materials_demand!$D$2:$CO$43*([5]materials_demand!$A$2:$A$43=A89)*([5]materials_demand!$B$2:$B$43=B89)*([5]materials_demand!$C$2:$C$43=C89)*ISNUMBER(SEARCH(E89,[5]materials_demand!$D$1:$CO$1))*ISNUMBER(SEARCH("mean",[5]materials_demand!$D$1:$CO$1)))</f>
        <v>0</v>
      </c>
      <c r="J89">
        <f t="shared" si="1"/>
        <v>0</v>
      </c>
    </row>
    <row r="90" spans="1:10">
      <c r="A90">
        <v>2030</v>
      </c>
      <c r="B90" t="s">
        <v>33</v>
      </c>
      <c r="C90" t="str">
        <f>mapping!$D$5</f>
        <v>Biomass</v>
      </c>
      <c r="D90" t="s">
        <v>74</v>
      </c>
      <c r="E90" t="s">
        <v>45</v>
      </c>
      <c r="F90" t="s">
        <v>77</v>
      </c>
      <c r="G90">
        <f>SUMIFS(multi_demand_annual!$H:$H,multi_demand_annual!A:A,A90,multi_demand_annual!B:B,B90,multi_demand_annual!D:D,C90,multi_demand_annual!F:F,E90)</f>
        <v>0</v>
      </c>
      <c r="H90">
        <f>SUMIFS(multi_demand_annual!$I:$I,multi_demand_annual!A:A,A90,multi_demand_annual!B:B,B90,multi_demand_annual!D:D,C90,multi_demand_annual!F:F,E90)</f>
        <v>0</v>
      </c>
      <c r="I90" cm="1">
        <f t="array" ref="I90">SUMPRODUCT([5]materials_demand!$D$2:$CO$43*([5]materials_demand!$A$2:$A$43=A90)*([5]materials_demand!$B$2:$B$43=B90)*([5]materials_demand!$C$2:$C$43=C90)*ISNUMBER(SEARCH(E90,[5]materials_demand!$D$1:$CO$1))*ISNUMBER(SEARCH("mean",[5]materials_demand!$D$1:$CO$1)))</f>
        <v>0</v>
      </c>
      <c r="J90">
        <f t="shared" si="1"/>
        <v>0</v>
      </c>
    </row>
    <row r="91" spans="1:10">
      <c r="A91">
        <v>2030</v>
      </c>
      <c r="B91" t="s">
        <v>33</v>
      </c>
      <c r="C91" t="str">
        <f>mapping!$D$5</f>
        <v>Biomass</v>
      </c>
      <c r="D91" t="s">
        <v>74</v>
      </c>
      <c r="E91" t="s">
        <v>58</v>
      </c>
      <c r="F91" t="s">
        <v>77</v>
      </c>
      <c r="G91">
        <f>SUMIFS(multi_demand_annual!$H:$H,multi_demand_annual!A:A,A91,multi_demand_annual!B:B,B91,multi_demand_annual!D:D,C91,multi_demand_annual!F:F,E91)</f>
        <v>0</v>
      </c>
      <c r="H91">
        <f>SUMIFS(multi_demand_annual!$I:$I,multi_demand_annual!A:A,A91,multi_demand_annual!B:B,B91,multi_demand_annual!D:D,C91,multi_demand_annual!F:F,E91)</f>
        <v>0</v>
      </c>
      <c r="I91" cm="1">
        <f t="array" ref="I91">SUMPRODUCT([5]materials_demand!$D$2:$CO$43*([5]materials_demand!$A$2:$A$43=A91)*([5]materials_demand!$B$2:$B$43=B91)*([5]materials_demand!$C$2:$C$43=C91)*ISNUMBER(SEARCH(E91,[5]materials_demand!$D$1:$CO$1))*ISNUMBER(SEARCH("mean",[5]materials_demand!$D$1:$CO$1)))</f>
        <v>0</v>
      </c>
      <c r="J91">
        <f t="shared" si="1"/>
        <v>0</v>
      </c>
    </row>
    <row r="92" spans="1:10">
      <c r="A92">
        <v>2030</v>
      </c>
      <c r="B92" t="s">
        <v>33</v>
      </c>
      <c r="C92" t="str">
        <f>mapping!$D$5</f>
        <v>Biomass</v>
      </c>
      <c r="D92" t="s">
        <v>74</v>
      </c>
      <c r="E92" t="s">
        <v>53</v>
      </c>
      <c r="F92" t="s">
        <v>77</v>
      </c>
      <c r="G92">
        <f>SUMIFS(multi_demand_annual!$H:$H,multi_demand_annual!A:A,A92,multi_demand_annual!B:B,B92,multi_demand_annual!D:D,C92,multi_demand_annual!F:F,E92)</f>
        <v>17.695920641370172</v>
      </c>
      <c r="H92">
        <f>SUMIFS(multi_demand_annual!$I:$I,multi_demand_annual!A:A,A92,multi_demand_annual!B:B,B92,multi_demand_annual!D:D,C92,multi_demand_annual!F:F,E92)</f>
        <v>5.5452779772839173E-8</v>
      </c>
      <c r="I92" cm="1">
        <f t="array" ref="I92">SUMPRODUCT([5]materials_demand!$D$2:$CO$43*([5]materials_demand!$A$2:$A$43=A92)*([5]materials_demand!$B$2:$B$43=B92)*([5]materials_demand!$C$2:$C$43=C92)*ISNUMBER(SEARCH(E92,[5]materials_demand!$D$1:$CO$1))*ISNUMBER(SEARCH("mean",[5]materials_demand!$D$1:$CO$1)))</f>
        <v>5.54527797728392E-8</v>
      </c>
      <c r="J92">
        <f t="shared" si="1"/>
        <v>0</v>
      </c>
    </row>
    <row r="93" spans="1:10">
      <c r="A93">
        <v>2030</v>
      </c>
      <c r="B93" t="s">
        <v>33</v>
      </c>
      <c r="C93" t="str">
        <f>mapping!$D$5</f>
        <v>Biomass</v>
      </c>
      <c r="D93" t="s">
        <v>74</v>
      </c>
      <c r="E93" t="s">
        <v>64</v>
      </c>
      <c r="F93" t="s">
        <v>77</v>
      </c>
      <c r="G93">
        <f>SUMIFS(multi_demand_annual!$H:$H,multi_demand_annual!A:A,A93,multi_demand_annual!B:B,B93,multi_demand_annual!D:D,C93,multi_demand_annual!F:F,E93)</f>
        <v>0</v>
      </c>
      <c r="H93">
        <f>SUMIFS(multi_demand_annual!$I:$I,multi_demand_annual!A:A,A93,multi_demand_annual!B:B,B93,multi_demand_annual!D:D,C93,multi_demand_annual!F:F,E93)</f>
        <v>0</v>
      </c>
      <c r="I93" cm="1">
        <f t="array" ref="I93">SUMPRODUCT([5]materials_demand!$D$2:$CO$43*([5]materials_demand!$A$2:$A$43=A93)*([5]materials_demand!$B$2:$B$43=B93)*([5]materials_demand!$C$2:$C$43=C93)*ISNUMBER(SEARCH(E93,[5]materials_demand!$D$1:$CO$1))*ISNUMBER(SEARCH("mean",[5]materials_demand!$D$1:$CO$1)))</f>
        <v>0</v>
      </c>
      <c r="J93">
        <f t="shared" si="1"/>
        <v>0</v>
      </c>
    </row>
    <row r="94" spans="1:10">
      <c r="A94">
        <v>2030</v>
      </c>
      <c r="B94" t="s">
        <v>33</v>
      </c>
      <c r="C94" t="str">
        <f>mapping!$D$5</f>
        <v>Biomass</v>
      </c>
      <c r="D94" t="s">
        <v>74</v>
      </c>
      <c r="E94" t="s">
        <v>49</v>
      </c>
      <c r="F94" t="s">
        <v>77</v>
      </c>
      <c r="G94">
        <f>SUMIFS(multi_demand_annual!$H:$H,multi_demand_annual!A:A,A94,multi_demand_annual!B:B,B94,multi_demand_annual!D:D,C94,multi_demand_annual!F:F,E94)</f>
        <v>0</v>
      </c>
      <c r="H94">
        <f>SUMIFS(multi_demand_annual!$I:$I,multi_demand_annual!A:A,A94,multi_demand_annual!B:B,B94,multi_demand_annual!D:D,C94,multi_demand_annual!F:F,E94)</f>
        <v>0</v>
      </c>
      <c r="I94" cm="1">
        <f t="array" ref="I94">SUMPRODUCT([5]materials_demand!$D$2:$CO$43*([5]materials_demand!$A$2:$A$43=A94)*([5]materials_demand!$B$2:$B$43=B94)*([5]materials_demand!$C$2:$C$43=C94)*ISNUMBER(SEARCH(E94,[5]materials_demand!$D$1:$CO$1))*ISNUMBER(SEARCH("mean",[5]materials_demand!$D$1:$CO$1)))</f>
        <v>0</v>
      </c>
      <c r="J94">
        <f t="shared" si="1"/>
        <v>0</v>
      </c>
    </row>
    <row r="95" spans="1:10">
      <c r="A95">
        <v>2030</v>
      </c>
      <c r="B95" t="s">
        <v>33</v>
      </c>
      <c r="C95" t="str">
        <f>mapping!$D$5</f>
        <v>Biomass</v>
      </c>
      <c r="D95" t="s">
        <v>74</v>
      </c>
      <c r="E95" t="s">
        <v>65</v>
      </c>
      <c r="F95" t="s">
        <v>77</v>
      </c>
      <c r="G95">
        <f>SUMIFS(multi_demand_annual!$H:$H,multi_demand_annual!A:A,A95,multi_demand_annual!B:B,B95,multi_demand_annual!D:D,C95,multi_demand_annual!F:F,E95)</f>
        <v>0</v>
      </c>
      <c r="H95">
        <f>SUMIFS(multi_demand_annual!$I:$I,multi_demand_annual!A:A,A95,multi_demand_annual!B:B,B95,multi_demand_annual!D:D,C95,multi_demand_annual!F:F,E95)</f>
        <v>0</v>
      </c>
      <c r="I95" cm="1">
        <f t="array" ref="I95">SUMPRODUCT([5]materials_demand!$D$2:$CO$43*([5]materials_demand!$A$2:$A$43=A95)*([5]materials_demand!$B$2:$B$43=B95)*([5]materials_demand!$C$2:$C$43=C95)*ISNUMBER(SEARCH(E95,[5]materials_demand!$D$1:$CO$1))*ISNUMBER(SEARCH("mean",[5]materials_demand!$D$1:$CO$1)))</f>
        <v>0</v>
      </c>
      <c r="J95">
        <f t="shared" si="1"/>
        <v>0</v>
      </c>
    </row>
    <row r="96" spans="1:10">
      <c r="A96">
        <v>2030</v>
      </c>
      <c r="B96" t="s">
        <v>33</v>
      </c>
      <c r="C96" t="str">
        <f>mapping!$D$5</f>
        <v>Biomass</v>
      </c>
      <c r="D96" t="s">
        <v>74</v>
      </c>
      <c r="E96" t="s">
        <v>68</v>
      </c>
      <c r="F96" t="s">
        <v>77</v>
      </c>
      <c r="G96">
        <f>SUMIFS(multi_demand_annual!$H:$H,multi_demand_annual!A:A,A96,multi_demand_annual!B:B,B96,multi_demand_annual!D:D,C96,multi_demand_annual!F:F,E96)</f>
        <v>0</v>
      </c>
      <c r="H96">
        <f>SUMIFS(multi_demand_annual!$I:$I,multi_demand_annual!A:A,A96,multi_demand_annual!B:B,B96,multi_demand_annual!D:D,C96,multi_demand_annual!F:F,E96)</f>
        <v>0</v>
      </c>
      <c r="I96" cm="1">
        <f t="array" ref="I96">SUMPRODUCT([5]materials_demand!$D$2:$CO$43*([5]materials_demand!$A$2:$A$43=A96)*([5]materials_demand!$B$2:$B$43=B96)*([5]materials_demand!$C$2:$C$43=C96)*ISNUMBER(SEARCH(E96,[5]materials_demand!$D$1:$CO$1))*ISNUMBER(SEARCH("mean",[5]materials_demand!$D$1:$CO$1)))</f>
        <v>0</v>
      </c>
      <c r="J96">
        <f t="shared" si="1"/>
        <v>0</v>
      </c>
    </row>
    <row r="97" spans="1:10">
      <c r="A97">
        <v>2030</v>
      </c>
      <c r="B97" t="s">
        <v>33</v>
      </c>
      <c r="C97" t="str">
        <f>mapping!$D$5</f>
        <v>Biomass</v>
      </c>
      <c r="D97" t="s">
        <v>74</v>
      </c>
      <c r="E97" t="s">
        <v>57</v>
      </c>
      <c r="F97" t="s">
        <v>77</v>
      </c>
      <c r="G97">
        <f>SUMIFS(multi_demand_annual!$H:$H,multi_demand_annual!A:A,A97,multi_demand_annual!B:B,B97,multi_demand_annual!D:D,C97,multi_demand_annual!F:F,E97)</f>
        <v>0</v>
      </c>
      <c r="H97">
        <f>SUMIFS(multi_demand_annual!$I:$I,multi_demand_annual!A:A,A97,multi_demand_annual!B:B,B97,multi_demand_annual!D:D,C97,multi_demand_annual!F:F,E97)</f>
        <v>0</v>
      </c>
      <c r="I97" cm="1">
        <f t="array" ref="I97">SUMPRODUCT([5]materials_demand!$D$2:$CO$43*([5]materials_demand!$A$2:$A$43=A97)*([5]materials_demand!$B$2:$B$43=B97)*([5]materials_demand!$C$2:$C$43=C97)*ISNUMBER(SEARCH(E97,[5]materials_demand!$D$1:$CO$1))*ISNUMBER(SEARCH("mean",[5]materials_demand!$D$1:$CO$1)))</f>
        <v>0</v>
      </c>
      <c r="J97">
        <f t="shared" si="1"/>
        <v>0</v>
      </c>
    </row>
    <row r="98" spans="1:10">
      <c r="A98">
        <v>2035</v>
      </c>
      <c r="B98" t="s">
        <v>21</v>
      </c>
      <c r="C98" t="str">
        <f>mapping!$D$5</f>
        <v>Biomass</v>
      </c>
      <c r="D98" t="s">
        <v>74</v>
      </c>
      <c r="E98" t="s">
        <v>51</v>
      </c>
      <c r="F98" t="s">
        <v>77</v>
      </c>
      <c r="G98">
        <f>SUMIFS(multi_demand_annual!$H:$H,multi_demand_annual!A:A,A98,multi_demand_annual!B:B,B98,multi_demand_annual!D:D,C98,multi_demand_annual!F:F,E98)</f>
        <v>3.6678752156727894E-11</v>
      </c>
      <c r="H98">
        <f>SUMIFS(multi_demand_annual!$I:$I,multi_demand_annual!A:A,A98,multi_demand_annual!B:B,B98,multi_demand_annual!D:D,C98,multi_demand_annual!F:F,E98)</f>
        <v>3.6678752156727894E-11</v>
      </c>
      <c r="I98" cm="1">
        <f t="array" ref="I98">SUMPRODUCT([5]materials_demand!$D$2:$CO$43*([5]materials_demand!$A$2:$A$43=A98)*([5]materials_demand!$B$2:$B$43=B98)*([5]materials_demand!$C$2:$C$43=C98)*ISNUMBER(SEARCH(E98,[5]materials_demand!$D$1:$CO$1))*ISNUMBER(SEARCH("mean",[5]materials_demand!$D$1:$CO$1)))</f>
        <v>3.6678752156727797E-11</v>
      </c>
      <c r="J98">
        <f t="shared" si="1"/>
        <v>0</v>
      </c>
    </row>
    <row r="99" spans="1:10">
      <c r="A99">
        <v>2035</v>
      </c>
      <c r="B99" t="s">
        <v>21</v>
      </c>
      <c r="C99" t="str">
        <f>mapping!$D$5</f>
        <v>Biomass</v>
      </c>
      <c r="D99" t="s">
        <v>74</v>
      </c>
      <c r="E99" t="s">
        <v>66</v>
      </c>
      <c r="F99" t="s">
        <v>77</v>
      </c>
      <c r="G99">
        <f>SUMIFS(multi_demand_annual!$H:$H,multi_demand_annual!A:A,A99,multi_demand_annual!B:B,B99,multi_demand_annual!D:D,C99,multi_demand_annual!F:F,E99)</f>
        <v>0</v>
      </c>
      <c r="H99">
        <f>SUMIFS(multi_demand_annual!$I:$I,multi_demand_annual!A:A,A99,multi_demand_annual!B:B,B99,multi_demand_annual!D:D,C99,multi_demand_annual!F:F,E99)</f>
        <v>0</v>
      </c>
      <c r="I99" cm="1">
        <f t="array" ref="I99">SUMPRODUCT([5]materials_demand!$D$2:$CO$43*([5]materials_demand!$A$2:$A$43=A99)*([5]materials_demand!$B$2:$B$43=B99)*([5]materials_demand!$C$2:$C$43=C99)*ISNUMBER(SEARCH(E99,[5]materials_demand!$D$1:$CO$1))*ISNUMBER(SEARCH("mean",[5]materials_demand!$D$1:$CO$1)))</f>
        <v>0</v>
      </c>
      <c r="J99">
        <f t="shared" si="1"/>
        <v>0</v>
      </c>
    </row>
    <row r="100" spans="1:10">
      <c r="A100">
        <v>2035</v>
      </c>
      <c r="B100" t="s">
        <v>21</v>
      </c>
      <c r="C100" t="str">
        <f>mapping!$D$5</f>
        <v>Biomass</v>
      </c>
      <c r="D100" t="s">
        <v>74</v>
      </c>
      <c r="E100" t="s">
        <v>54</v>
      </c>
      <c r="F100" t="s">
        <v>77</v>
      </c>
      <c r="G100">
        <f>SUMIFS(multi_demand_annual!$H:$H,multi_demand_annual!A:A,A100,multi_demand_annual!B:B,B100,multi_demand_annual!D:D,C100,multi_demand_annual!F:F,E100)</f>
        <v>9.0300266367390495E-10</v>
      </c>
      <c r="H100">
        <f>SUMIFS(multi_demand_annual!$I:$I,multi_demand_annual!A:A,A100,multi_demand_annual!B:B,B100,multi_demand_annual!D:D,C100,multi_demand_annual!F:F,E100)</f>
        <v>9.0300266367390495E-10</v>
      </c>
      <c r="I100" cm="1">
        <f t="array" ref="I100">SUMPRODUCT([5]materials_demand!$D$2:$CO$43*([5]materials_demand!$A$2:$A$43=A100)*([5]materials_demand!$B$2:$B$43=B100)*([5]materials_demand!$C$2:$C$43=C100)*ISNUMBER(SEARCH(E100,[5]materials_demand!$D$1:$CO$1))*ISNUMBER(SEARCH("mean",[5]materials_demand!$D$1:$CO$1)))</f>
        <v>9.0300266367390402E-10</v>
      </c>
      <c r="J100">
        <f t="shared" si="1"/>
        <v>0</v>
      </c>
    </row>
    <row r="101" spans="1:10">
      <c r="A101">
        <v>2035</v>
      </c>
      <c r="B101" t="s">
        <v>21</v>
      </c>
      <c r="C101" t="str">
        <f>mapping!$D$5</f>
        <v>Biomass</v>
      </c>
      <c r="D101" t="s">
        <v>74</v>
      </c>
      <c r="E101" t="s">
        <v>46</v>
      </c>
      <c r="F101" t="s">
        <v>77</v>
      </c>
      <c r="G101">
        <f>SUMIFS(multi_demand_annual!$H:$H,multi_demand_annual!A:A,A101,multi_demand_annual!B:B,B101,multi_demand_annual!D:D,C101,multi_demand_annual!F:F,E101)</f>
        <v>0</v>
      </c>
      <c r="H101">
        <f>SUMIFS(multi_demand_annual!$I:$I,multi_demand_annual!A:A,A101,multi_demand_annual!B:B,B101,multi_demand_annual!D:D,C101,multi_demand_annual!F:F,E101)</f>
        <v>0</v>
      </c>
      <c r="I101" cm="1">
        <f t="array" ref="I101">SUMPRODUCT([5]materials_demand!$D$2:$CO$43*([5]materials_demand!$A$2:$A$43=A101)*([5]materials_demand!$B$2:$B$43=B101)*([5]materials_demand!$C$2:$C$43=C101)*ISNUMBER(SEARCH(E101,[5]materials_demand!$D$1:$CO$1))*ISNUMBER(SEARCH("mean",[5]materials_demand!$D$1:$CO$1)))</f>
        <v>0</v>
      </c>
      <c r="J101">
        <f t="shared" si="1"/>
        <v>0</v>
      </c>
    </row>
    <row r="102" spans="1:10">
      <c r="A102">
        <v>2035</v>
      </c>
      <c r="B102" t="s">
        <v>21</v>
      </c>
      <c r="C102" t="str">
        <f>mapping!$D$5</f>
        <v>Biomass</v>
      </c>
      <c r="D102" t="s">
        <v>74</v>
      </c>
      <c r="E102" t="s">
        <v>50</v>
      </c>
      <c r="F102" t="s">
        <v>77</v>
      </c>
      <c r="G102">
        <f>SUMIFS(multi_demand_annual!$H:$H,multi_demand_annual!A:A,A102,multi_demand_annual!B:B,B102,multi_demand_annual!D:D,C102,multi_demand_annual!F:F,E102)</f>
        <v>1.6834606759113572E-11</v>
      </c>
      <c r="H102">
        <f>SUMIFS(multi_demand_annual!$I:$I,multi_demand_annual!A:A,A102,multi_demand_annual!B:B,B102,multi_demand_annual!D:D,C102,multi_demand_annual!F:F,E102)</f>
        <v>1.6834606759113572E-11</v>
      </c>
      <c r="I102" cm="1">
        <f t="array" ref="I102">SUMPRODUCT([5]materials_demand!$D$2:$CO$43*([5]materials_demand!$A$2:$A$43=A102)*([5]materials_demand!$B$2:$B$43=B102)*([5]materials_demand!$C$2:$C$43=C102)*ISNUMBER(SEARCH(E102,[5]materials_demand!$D$1:$CO$1))*ISNUMBER(SEARCH("mean",[5]materials_demand!$D$1:$CO$1)))</f>
        <v>1.6834606759113601E-11</v>
      </c>
      <c r="J102">
        <f t="shared" si="1"/>
        <v>0</v>
      </c>
    </row>
    <row r="103" spans="1:10">
      <c r="A103">
        <v>2035</v>
      </c>
      <c r="B103" t="s">
        <v>21</v>
      </c>
      <c r="C103" t="str">
        <f>mapping!$D$5</f>
        <v>Biomass</v>
      </c>
      <c r="D103" t="s">
        <v>74</v>
      </c>
      <c r="E103" t="s">
        <v>61</v>
      </c>
      <c r="F103" t="s">
        <v>77</v>
      </c>
      <c r="G103">
        <f>SUMIFS(multi_demand_annual!$H:$H,multi_demand_annual!A:A,A103,multi_demand_annual!B:B,B103,multi_demand_annual!D:D,C103,multi_demand_annual!F:F,E103)</f>
        <v>0</v>
      </c>
      <c r="H103">
        <f>SUMIFS(multi_demand_annual!$I:$I,multi_demand_annual!A:A,A103,multi_demand_annual!B:B,B103,multi_demand_annual!D:D,C103,multi_demand_annual!F:F,E103)</f>
        <v>0</v>
      </c>
      <c r="I103" cm="1">
        <f t="array" ref="I103">SUMPRODUCT([5]materials_demand!$D$2:$CO$43*([5]materials_demand!$A$2:$A$43=A103)*([5]materials_demand!$B$2:$B$43=B103)*([5]materials_demand!$C$2:$C$43=C103)*ISNUMBER(SEARCH(E103,[5]materials_demand!$D$1:$CO$1))*ISNUMBER(SEARCH("mean",[5]materials_demand!$D$1:$CO$1)))</f>
        <v>0</v>
      </c>
      <c r="J103">
        <f t="shared" si="1"/>
        <v>0</v>
      </c>
    </row>
    <row r="104" spans="1:10">
      <c r="A104">
        <v>2035</v>
      </c>
      <c r="B104" t="s">
        <v>21</v>
      </c>
      <c r="C104" t="str">
        <f>mapping!$D$5</f>
        <v>Biomass</v>
      </c>
      <c r="D104" t="s">
        <v>74</v>
      </c>
      <c r="E104" t="s">
        <v>67</v>
      </c>
      <c r="F104" t="s">
        <v>77</v>
      </c>
      <c r="G104">
        <f>SUMIFS(multi_demand_annual!$H:$H,multi_demand_annual!A:A,A104,multi_demand_annual!B:B,B104,multi_demand_annual!D:D,C104,multi_demand_annual!F:F,E104)</f>
        <v>0</v>
      </c>
      <c r="H104">
        <f>SUMIFS(multi_demand_annual!$I:$I,multi_demand_annual!A:A,A104,multi_demand_annual!B:B,B104,multi_demand_annual!D:D,C104,multi_demand_annual!F:F,E104)</f>
        <v>0</v>
      </c>
      <c r="I104" cm="1">
        <f t="array" ref="I104">SUMPRODUCT([5]materials_demand!$D$2:$CO$43*([5]materials_demand!$A$2:$A$43=A104)*([5]materials_demand!$B$2:$B$43=B104)*([5]materials_demand!$C$2:$C$43=C104)*ISNUMBER(SEARCH(E104,[5]materials_demand!$D$1:$CO$1))*ISNUMBER(SEARCH("mean",[5]materials_demand!$D$1:$CO$1)))</f>
        <v>0</v>
      </c>
      <c r="J104">
        <f t="shared" si="1"/>
        <v>0</v>
      </c>
    </row>
    <row r="105" spans="1:10">
      <c r="A105">
        <v>2035</v>
      </c>
      <c r="B105" t="s">
        <v>21</v>
      </c>
      <c r="C105" t="str">
        <f>mapping!$D$5</f>
        <v>Biomass</v>
      </c>
      <c r="D105" t="s">
        <v>74</v>
      </c>
      <c r="E105" t="s">
        <v>52</v>
      </c>
      <c r="F105" t="s">
        <v>77</v>
      </c>
      <c r="G105">
        <f>SUMIFS(multi_demand_annual!$H:$H,multi_demand_annual!A:A,A105,multi_demand_annual!B:B,B105,multi_demand_annual!D:D,C105,multi_demand_annual!F:F,E105)</f>
        <v>0</v>
      </c>
      <c r="H105">
        <f>SUMIFS(multi_demand_annual!$I:$I,multi_demand_annual!A:A,A105,multi_demand_annual!B:B,B105,multi_demand_annual!D:D,C105,multi_demand_annual!F:F,E105)</f>
        <v>0</v>
      </c>
      <c r="I105" cm="1">
        <f t="array" ref="I105">SUMPRODUCT([5]materials_demand!$D$2:$CO$43*([5]materials_demand!$A$2:$A$43=A105)*([5]materials_demand!$B$2:$B$43=B105)*([5]materials_demand!$C$2:$C$43=C105)*ISNUMBER(SEARCH(E105,[5]materials_demand!$D$1:$CO$1))*ISNUMBER(SEARCH("mean",[5]materials_demand!$D$1:$CO$1)))</f>
        <v>0</v>
      </c>
      <c r="J105">
        <f t="shared" si="1"/>
        <v>0</v>
      </c>
    </row>
    <row r="106" spans="1:10">
      <c r="A106">
        <v>2035</v>
      </c>
      <c r="B106" t="s">
        <v>21</v>
      </c>
      <c r="C106" t="str">
        <f>mapping!$D$5</f>
        <v>Biomass</v>
      </c>
      <c r="D106" t="s">
        <v>74</v>
      </c>
      <c r="E106" t="s">
        <v>56</v>
      </c>
      <c r="F106" t="s">
        <v>77</v>
      </c>
      <c r="G106">
        <f>SUMIFS(multi_demand_annual!$H:$H,multi_demand_annual!A:A,A106,multi_demand_annual!B:B,B106,multi_demand_annual!D:D,C106,multi_demand_annual!F:F,E106)</f>
        <v>0</v>
      </c>
      <c r="H106">
        <f>SUMIFS(multi_demand_annual!$I:$I,multi_demand_annual!A:A,A106,multi_demand_annual!B:B,B106,multi_demand_annual!D:D,C106,multi_demand_annual!F:F,E106)</f>
        <v>0</v>
      </c>
      <c r="I106" cm="1">
        <f t="array" ref="I106">SUMPRODUCT([5]materials_demand!$D$2:$CO$43*([5]materials_demand!$A$2:$A$43=A106)*([5]materials_demand!$B$2:$B$43=B106)*([5]materials_demand!$C$2:$C$43=C106)*ISNUMBER(SEARCH(E106,[5]materials_demand!$D$1:$CO$1))*ISNUMBER(SEARCH("mean",[5]materials_demand!$D$1:$CO$1)))</f>
        <v>0</v>
      </c>
      <c r="J106">
        <f t="shared" si="1"/>
        <v>0</v>
      </c>
    </row>
    <row r="107" spans="1:10">
      <c r="A107">
        <v>2035</v>
      </c>
      <c r="B107" t="s">
        <v>21</v>
      </c>
      <c r="C107" t="str">
        <f>mapping!$D$5</f>
        <v>Biomass</v>
      </c>
      <c r="D107" t="s">
        <v>74</v>
      </c>
      <c r="E107" t="s">
        <v>59</v>
      </c>
      <c r="F107" t="s">
        <v>77</v>
      </c>
      <c r="G107">
        <f>SUMIFS(multi_demand_annual!$H:$H,multi_demand_annual!A:A,A107,multi_demand_annual!B:B,B107,multi_demand_annual!D:D,C107,multi_demand_annual!F:F,E107)</f>
        <v>0</v>
      </c>
      <c r="H107">
        <f>SUMIFS(multi_demand_annual!$I:$I,multi_demand_annual!A:A,A107,multi_demand_annual!B:B,B107,multi_demand_annual!D:D,C107,multi_demand_annual!F:F,E107)</f>
        <v>0</v>
      </c>
      <c r="I107" cm="1">
        <f t="array" ref="I107">SUMPRODUCT([5]materials_demand!$D$2:$CO$43*([5]materials_demand!$A$2:$A$43=A107)*([5]materials_demand!$B$2:$B$43=B107)*([5]materials_demand!$C$2:$C$43=C107)*ISNUMBER(SEARCH(E107,[5]materials_demand!$D$1:$CO$1))*ISNUMBER(SEARCH("mean",[5]materials_demand!$D$1:$CO$1)))</f>
        <v>0</v>
      </c>
      <c r="J107">
        <f t="shared" si="1"/>
        <v>0</v>
      </c>
    </row>
    <row r="108" spans="1:10">
      <c r="A108">
        <v>2035</v>
      </c>
      <c r="B108" t="s">
        <v>21</v>
      </c>
      <c r="C108" t="str">
        <f>mapping!$D$5</f>
        <v>Biomass</v>
      </c>
      <c r="D108" t="s">
        <v>74</v>
      </c>
      <c r="E108" t="s">
        <v>55</v>
      </c>
      <c r="F108" t="s">
        <v>77</v>
      </c>
      <c r="G108">
        <f>SUMIFS(multi_demand_annual!$H:$H,multi_demand_annual!A:A,A108,multi_demand_annual!B:B,B108,multi_demand_annual!D:D,C108,multi_demand_annual!F:F,E108)</f>
        <v>4.0910915867119572E-12</v>
      </c>
      <c r="H108">
        <f>SUMIFS(multi_demand_annual!$I:$I,multi_demand_annual!A:A,A108,multi_demand_annual!B:B,B108,multi_demand_annual!D:D,C108,multi_demand_annual!F:F,E108)</f>
        <v>4.0910915867119572E-12</v>
      </c>
      <c r="I108" cm="1">
        <f t="array" ref="I108">SUMPRODUCT([5]materials_demand!$D$2:$CO$43*([5]materials_demand!$A$2:$A$43=A108)*([5]materials_demand!$B$2:$B$43=B108)*([5]materials_demand!$C$2:$C$43=C108)*ISNUMBER(SEARCH(E108,[5]materials_demand!$D$1:$CO$1))*ISNUMBER(SEARCH("mean",[5]materials_demand!$D$1:$CO$1)))</f>
        <v>4.0910915867119499E-12</v>
      </c>
      <c r="J108">
        <f t="shared" si="1"/>
        <v>0</v>
      </c>
    </row>
    <row r="109" spans="1:10">
      <c r="A109">
        <v>2035</v>
      </c>
      <c r="B109" t="s">
        <v>21</v>
      </c>
      <c r="C109" t="str">
        <f>mapping!$D$5</f>
        <v>Biomass</v>
      </c>
      <c r="D109" t="s">
        <v>74</v>
      </c>
      <c r="E109" t="s">
        <v>47</v>
      </c>
      <c r="F109" t="s">
        <v>77</v>
      </c>
      <c r="G109">
        <f>SUMIFS(multi_demand_annual!$H:$H,multi_demand_annual!A:A,A109,multi_demand_annual!B:B,B109,multi_demand_annual!D:D,C109,multi_demand_annual!F:F,E109)</f>
        <v>0</v>
      </c>
      <c r="H109">
        <f>SUMIFS(multi_demand_annual!$I:$I,multi_demand_annual!A:A,A109,multi_demand_annual!B:B,B109,multi_demand_annual!D:D,C109,multi_demand_annual!F:F,E109)</f>
        <v>0</v>
      </c>
      <c r="I109" cm="1">
        <f t="array" ref="I109">SUMPRODUCT([5]materials_demand!$D$2:$CO$43*([5]materials_demand!$A$2:$A$43=A109)*([5]materials_demand!$B$2:$B$43=B109)*([5]materials_demand!$C$2:$C$43=C109)*ISNUMBER(SEARCH(E109,[5]materials_demand!$D$1:$CO$1))*ISNUMBER(SEARCH("mean",[5]materials_demand!$D$1:$CO$1)))</f>
        <v>0</v>
      </c>
      <c r="J109">
        <f t="shared" si="1"/>
        <v>0</v>
      </c>
    </row>
    <row r="110" spans="1:10">
      <c r="A110">
        <v>2035</v>
      </c>
      <c r="B110" t="s">
        <v>21</v>
      </c>
      <c r="C110" t="str">
        <f>mapping!$D$5</f>
        <v>Biomass</v>
      </c>
      <c r="D110" t="s">
        <v>74</v>
      </c>
      <c r="E110" t="s">
        <v>60</v>
      </c>
      <c r="F110" t="s">
        <v>77</v>
      </c>
      <c r="G110">
        <f>SUMIFS(multi_demand_annual!$H:$H,multi_demand_annual!A:A,A110,multi_demand_annual!B:B,B110,multi_demand_annual!D:D,C110,multi_demand_annual!F:F,E110)</f>
        <v>0</v>
      </c>
      <c r="H110">
        <f>SUMIFS(multi_demand_annual!$I:$I,multi_demand_annual!A:A,A110,multi_demand_annual!B:B,B110,multi_demand_annual!D:D,C110,multi_demand_annual!F:F,E110)</f>
        <v>0</v>
      </c>
      <c r="I110" cm="1">
        <f t="array" ref="I110">SUMPRODUCT([5]materials_demand!$D$2:$CO$43*([5]materials_demand!$A$2:$A$43=A110)*([5]materials_demand!$B$2:$B$43=B110)*([5]materials_demand!$C$2:$C$43=C110)*ISNUMBER(SEARCH(E110,[5]materials_demand!$D$1:$CO$1))*ISNUMBER(SEARCH("mean",[5]materials_demand!$D$1:$CO$1)))</f>
        <v>0</v>
      </c>
      <c r="J110">
        <f t="shared" si="1"/>
        <v>0</v>
      </c>
    </row>
    <row r="111" spans="1:10">
      <c r="A111">
        <v>2035</v>
      </c>
      <c r="B111" t="s">
        <v>21</v>
      </c>
      <c r="C111" t="str">
        <f>mapping!$D$5</f>
        <v>Biomass</v>
      </c>
      <c r="D111" t="s">
        <v>74</v>
      </c>
      <c r="E111" t="s">
        <v>48</v>
      </c>
      <c r="F111" t="s">
        <v>77</v>
      </c>
      <c r="G111">
        <f>SUMIFS(multi_demand_annual!$H:$H,multi_demand_annual!A:A,A111,multi_demand_annual!B:B,B111,multi_demand_annual!D:D,C111,multi_demand_annual!F:F,E111)</f>
        <v>2.7273943911413047E-13</v>
      </c>
      <c r="H111">
        <f>SUMIFS(multi_demand_annual!$I:$I,multi_demand_annual!A:A,A111,multi_demand_annual!B:B,B111,multi_demand_annual!D:D,C111,multi_demand_annual!F:F,E111)</f>
        <v>2.7273943911413047E-13</v>
      </c>
      <c r="I111" cm="1">
        <f t="array" ref="I111">SUMPRODUCT([5]materials_demand!$D$2:$CO$43*([5]materials_demand!$A$2:$A$43=A111)*([5]materials_demand!$B$2:$B$43=B111)*([5]materials_demand!$C$2:$C$43=C111)*ISNUMBER(SEARCH(E111,[5]materials_demand!$D$1:$CO$1))*ISNUMBER(SEARCH("mean",[5]materials_demand!$D$1:$CO$1)))</f>
        <v>2.7273943911413001E-13</v>
      </c>
      <c r="J111">
        <f t="shared" si="1"/>
        <v>0</v>
      </c>
    </row>
    <row r="112" spans="1:10">
      <c r="A112">
        <v>2035</v>
      </c>
      <c r="B112" t="s">
        <v>21</v>
      </c>
      <c r="C112" t="str">
        <f>mapping!$D$5</f>
        <v>Biomass</v>
      </c>
      <c r="D112" t="s">
        <v>74</v>
      </c>
      <c r="E112" t="s">
        <v>62</v>
      </c>
      <c r="F112" t="s">
        <v>77</v>
      </c>
      <c r="G112">
        <f>SUMIFS(multi_demand_annual!$H:$H,multi_demand_annual!A:A,A112,multi_demand_annual!B:B,B112,multi_demand_annual!D:D,C112,multi_demand_annual!F:F,E112)</f>
        <v>0</v>
      </c>
      <c r="H112">
        <f>SUMIFS(multi_demand_annual!$I:$I,multi_demand_annual!A:A,A112,multi_demand_annual!B:B,B112,multi_demand_annual!D:D,C112,multi_demand_annual!F:F,E112)</f>
        <v>0</v>
      </c>
      <c r="I112" cm="1">
        <f t="array" ref="I112">SUMPRODUCT([5]materials_demand!$D$2:$CO$43*([5]materials_demand!$A$2:$A$43=A112)*([5]materials_demand!$B$2:$B$43=B112)*([5]materials_demand!$C$2:$C$43=C112)*ISNUMBER(SEARCH(E112,[5]materials_demand!$D$1:$CO$1))*ISNUMBER(SEARCH("mean",[5]materials_demand!$D$1:$CO$1)))</f>
        <v>0</v>
      </c>
      <c r="J112">
        <f t="shared" si="1"/>
        <v>0</v>
      </c>
    </row>
    <row r="113" spans="1:10">
      <c r="A113">
        <v>2035</v>
      </c>
      <c r="B113" t="s">
        <v>21</v>
      </c>
      <c r="C113" t="str">
        <f>mapping!$D$5</f>
        <v>Biomass</v>
      </c>
      <c r="D113" t="s">
        <v>74</v>
      </c>
      <c r="E113" t="s">
        <v>63</v>
      </c>
      <c r="F113" t="s">
        <v>77</v>
      </c>
      <c r="G113">
        <f>SUMIFS(multi_demand_annual!$H:$H,multi_demand_annual!A:A,A113,multi_demand_annual!B:B,B113,multi_demand_annual!D:D,C113,multi_demand_annual!F:F,E113)</f>
        <v>0</v>
      </c>
      <c r="H113">
        <f>SUMIFS(multi_demand_annual!$I:$I,multi_demand_annual!A:A,A113,multi_demand_annual!B:B,B113,multi_demand_annual!D:D,C113,multi_demand_annual!F:F,E113)</f>
        <v>0</v>
      </c>
      <c r="I113" cm="1">
        <f t="array" ref="I113">SUMPRODUCT([5]materials_demand!$D$2:$CO$43*([5]materials_demand!$A$2:$A$43=A113)*([5]materials_demand!$B$2:$B$43=B113)*([5]materials_demand!$C$2:$C$43=C113)*ISNUMBER(SEARCH(E113,[5]materials_demand!$D$1:$CO$1))*ISNUMBER(SEARCH("mean",[5]materials_demand!$D$1:$CO$1)))</f>
        <v>0</v>
      </c>
      <c r="J113">
        <f t="shared" si="1"/>
        <v>0</v>
      </c>
    </row>
    <row r="114" spans="1:10">
      <c r="A114">
        <v>2035</v>
      </c>
      <c r="B114" t="s">
        <v>21</v>
      </c>
      <c r="C114" t="str">
        <f>mapping!$D$5</f>
        <v>Biomass</v>
      </c>
      <c r="D114" t="s">
        <v>74</v>
      </c>
      <c r="E114" t="s">
        <v>45</v>
      </c>
      <c r="F114" t="s">
        <v>77</v>
      </c>
      <c r="G114">
        <f>SUMIFS(multi_demand_annual!$H:$H,multi_demand_annual!A:A,A114,multi_demand_annual!B:B,B114,multi_demand_annual!D:D,C114,multi_demand_annual!F:F,E114)</f>
        <v>0</v>
      </c>
      <c r="H114">
        <f>SUMIFS(multi_demand_annual!$I:$I,multi_demand_annual!A:A,A114,multi_demand_annual!B:B,B114,multi_demand_annual!D:D,C114,multi_demand_annual!F:F,E114)</f>
        <v>0</v>
      </c>
      <c r="I114" cm="1">
        <f t="array" ref="I114">SUMPRODUCT([5]materials_demand!$D$2:$CO$43*([5]materials_demand!$A$2:$A$43=A114)*([5]materials_demand!$B$2:$B$43=B114)*([5]materials_demand!$C$2:$C$43=C114)*ISNUMBER(SEARCH(E114,[5]materials_demand!$D$1:$CO$1))*ISNUMBER(SEARCH("mean",[5]materials_demand!$D$1:$CO$1)))</f>
        <v>0</v>
      </c>
      <c r="J114">
        <f t="shared" si="1"/>
        <v>0</v>
      </c>
    </row>
    <row r="115" spans="1:10">
      <c r="A115">
        <v>2035</v>
      </c>
      <c r="B115" t="s">
        <v>21</v>
      </c>
      <c r="C115" t="str">
        <f>mapping!$D$5</f>
        <v>Biomass</v>
      </c>
      <c r="D115" t="s">
        <v>74</v>
      </c>
      <c r="E115" t="s">
        <v>58</v>
      </c>
      <c r="F115" t="s">
        <v>77</v>
      </c>
      <c r="G115">
        <f>SUMIFS(multi_demand_annual!$H:$H,multi_demand_annual!A:A,A115,multi_demand_annual!B:B,B115,multi_demand_annual!D:D,C115,multi_demand_annual!F:F,E115)</f>
        <v>0</v>
      </c>
      <c r="H115">
        <f>SUMIFS(multi_demand_annual!$I:$I,multi_demand_annual!A:A,A115,multi_demand_annual!B:B,B115,multi_demand_annual!D:D,C115,multi_demand_annual!F:F,E115)</f>
        <v>0</v>
      </c>
      <c r="I115" cm="1">
        <f t="array" ref="I115">SUMPRODUCT([5]materials_demand!$D$2:$CO$43*([5]materials_demand!$A$2:$A$43=A115)*([5]materials_demand!$B$2:$B$43=B115)*([5]materials_demand!$C$2:$C$43=C115)*ISNUMBER(SEARCH(E115,[5]materials_demand!$D$1:$CO$1))*ISNUMBER(SEARCH("mean",[5]materials_demand!$D$1:$CO$1)))</f>
        <v>0</v>
      </c>
      <c r="J115">
        <f t="shared" si="1"/>
        <v>0</v>
      </c>
    </row>
    <row r="116" spans="1:10">
      <c r="A116">
        <v>2035</v>
      </c>
      <c r="B116" t="s">
        <v>21</v>
      </c>
      <c r="C116" t="str">
        <f>mapping!$D$5</f>
        <v>Biomass</v>
      </c>
      <c r="D116" t="s">
        <v>74</v>
      </c>
      <c r="E116" t="s">
        <v>53</v>
      </c>
      <c r="F116" t="s">
        <v>77</v>
      </c>
      <c r="G116">
        <f>SUMIFS(multi_demand_annual!$H:$H,multi_demand_annual!A:A,A116,multi_demand_annual!B:B,B116,multi_demand_annual!D:D,C116,multi_demand_annual!F:F,E116)</f>
        <v>2.2447396319917476E-9</v>
      </c>
      <c r="H116">
        <f>SUMIFS(multi_demand_annual!$I:$I,multi_demand_annual!A:A,A116,multi_demand_annual!B:B,B116,multi_demand_annual!D:D,C116,multi_demand_annual!F:F,E116)</f>
        <v>2.2447396319917476E-9</v>
      </c>
      <c r="I116" cm="1">
        <f t="array" ref="I116">SUMPRODUCT([5]materials_demand!$D$2:$CO$43*([5]materials_demand!$A$2:$A$43=A116)*([5]materials_demand!$B$2:$B$43=B116)*([5]materials_demand!$C$2:$C$43=C116)*ISNUMBER(SEARCH(E116,[5]materials_demand!$D$1:$CO$1))*ISNUMBER(SEARCH("mean",[5]materials_demand!$D$1:$CO$1)))</f>
        <v>2.2447396319917401E-9</v>
      </c>
      <c r="J116">
        <f t="shared" si="1"/>
        <v>0</v>
      </c>
    </row>
    <row r="117" spans="1:10">
      <c r="A117">
        <v>2035</v>
      </c>
      <c r="B117" t="s">
        <v>21</v>
      </c>
      <c r="C117" t="str">
        <f>mapping!$D$5</f>
        <v>Biomass</v>
      </c>
      <c r="D117" t="s">
        <v>74</v>
      </c>
      <c r="E117" t="s">
        <v>64</v>
      </c>
      <c r="F117" t="s">
        <v>77</v>
      </c>
      <c r="G117">
        <f>SUMIFS(multi_demand_annual!$H:$H,multi_demand_annual!A:A,A117,multi_demand_annual!B:B,B117,multi_demand_annual!D:D,C117,multi_demand_annual!F:F,E117)</f>
        <v>0</v>
      </c>
      <c r="H117">
        <f>SUMIFS(multi_demand_annual!$I:$I,multi_demand_annual!A:A,A117,multi_demand_annual!B:B,B117,multi_demand_annual!D:D,C117,multi_demand_annual!F:F,E117)</f>
        <v>0</v>
      </c>
      <c r="I117" cm="1">
        <f t="array" ref="I117">SUMPRODUCT([5]materials_demand!$D$2:$CO$43*([5]materials_demand!$A$2:$A$43=A117)*([5]materials_demand!$B$2:$B$43=B117)*([5]materials_demand!$C$2:$C$43=C117)*ISNUMBER(SEARCH(E117,[5]materials_demand!$D$1:$CO$1))*ISNUMBER(SEARCH("mean",[5]materials_demand!$D$1:$CO$1)))</f>
        <v>0</v>
      </c>
      <c r="J117">
        <f t="shared" si="1"/>
        <v>0</v>
      </c>
    </row>
    <row r="118" spans="1:10">
      <c r="A118">
        <v>2035</v>
      </c>
      <c r="B118" t="s">
        <v>21</v>
      </c>
      <c r="C118" t="str">
        <f>mapping!$D$5</f>
        <v>Biomass</v>
      </c>
      <c r="D118" t="s">
        <v>74</v>
      </c>
      <c r="E118" t="s">
        <v>49</v>
      </c>
      <c r="F118" t="s">
        <v>77</v>
      </c>
      <c r="G118">
        <f>SUMIFS(multi_demand_annual!$H:$H,multi_demand_annual!A:A,A118,multi_demand_annual!B:B,B118,multi_demand_annual!D:D,C118,multi_demand_annual!F:F,E118)</f>
        <v>0</v>
      </c>
      <c r="H118">
        <f>SUMIFS(multi_demand_annual!$I:$I,multi_demand_annual!A:A,A118,multi_demand_annual!B:B,B118,multi_demand_annual!D:D,C118,multi_demand_annual!F:F,E118)</f>
        <v>0</v>
      </c>
      <c r="I118" cm="1">
        <f t="array" ref="I118">SUMPRODUCT([5]materials_demand!$D$2:$CO$43*([5]materials_demand!$A$2:$A$43=A118)*([5]materials_demand!$B$2:$B$43=B118)*([5]materials_demand!$C$2:$C$43=C118)*ISNUMBER(SEARCH(E118,[5]materials_demand!$D$1:$CO$1))*ISNUMBER(SEARCH("mean",[5]materials_demand!$D$1:$CO$1)))</f>
        <v>0</v>
      </c>
      <c r="J118">
        <f t="shared" si="1"/>
        <v>0</v>
      </c>
    </row>
    <row r="119" spans="1:10">
      <c r="A119">
        <v>2035</v>
      </c>
      <c r="B119" t="s">
        <v>21</v>
      </c>
      <c r="C119" t="str">
        <f>mapping!$D$5</f>
        <v>Biomass</v>
      </c>
      <c r="D119" t="s">
        <v>74</v>
      </c>
      <c r="E119" t="s">
        <v>65</v>
      </c>
      <c r="F119" t="s">
        <v>77</v>
      </c>
      <c r="G119">
        <f>SUMIFS(multi_demand_annual!$H:$H,multi_demand_annual!A:A,A119,multi_demand_annual!B:B,B119,multi_demand_annual!D:D,C119,multi_demand_annual!F:F,E119)</f>
        <v>0</v>
      </c>
      <c r="H119">
        <f>SUMIFS(multi_demand_annual!$I:$I,multi_demand_annual!A:A,A119,multi_demand_annual!B:B,B119,multi_demand_annual!D:D,C119,multi_demand_annual!F:F,E119)</f>
        <v>0</v>
      </c>
      <c r="I119" cm="1">
        <f t="array" ref="I119">SUMPRODUCT([5]materials_demand!$D$2:$CO$43*([5]materials_demand!$A$2:$A$43=A119)*([5]materials_demand!$B$2:$B$43=B119)*([5]materials_demand!$C$2:$C$43=C119)*ISNUMBER(SEARCH(E119,[5]materials_demand!$D$1:$CO$1))*ISNUMBER(SEARCH("mean",[5]materials_demand!$D$1:$CO$1)))</f>
        <v>0</v>
      </c>
      <c r="J119">
        <f t="shared" si="1"/>
        <v>0</v>
      </c>
    </row>
    <row r="120" spans="1:10">
      <c r="A120">
        <v>2035</v>
      </c>
      <c r="B120" t="s">
        <v>21</v>
      </c>
      <c r="C120" t="str">
        <f>mapping!$D$5</f>
        <v>Biomass</v>
      </c>
      <c r="D120" t="s">
        <v>74</v>
      </c>
      <c r="E120" t="s">
        <v>68</v>
      </c>
      <c r="F120" t="s">
        <v>77</v>
      </c>
      <c r="G120">
        <f>SUMIFS(multi_demand_annual!$H:$H,multi_demand_annual!A:A,A120,multi_demand_annual!B:B,B120,multi_demand_annual!D:D,C120,multi_demand_annual!F:F,E120)</f>
        <v>0</v>
      </c>
      <c r="H120">
        <f>SUMIFS(multi_demand_annual!$I:$I,multi_demand_annual!A:A,A120,multi_demand_annual!B:B,B120,multi_demand_annual!D:D,C120,multi_demand_annual!F:F,E120)</f>
        <v>0</v>
      </c>
      <c r="I120" cm="1">
        <f t="array" ref="I120">SUMPRODUCT([5]materials_demand!$D$2:$CO$43*([5]materials_demand!$A$2:$A$43=A120)*([5]materials_demand!$B$2:$B$43=B120)*([5]materials_demand!$C$2:$C$43=C120)*ISNUMBER(SEARCH(E120,[5]materials_demand!$D$1:$CO$1))*ISNUMBER(SEARCH("mean",[5]materials_demand!$D$1:$CO$1)))</f>
        <v>0</v>
      </c>
      <c r="J120">
        <f t="shared" si="1"/>
        <v>0</v>
      </c>
    </row>
    <row r="121" spans="1:10">
      <c r="A121">
        <v>2035</v>
      </c>
      <c r="B121" t="s">
        <v>21</v>
      </c>
      <c r="C121" t="str">
        <f>mapping!$D$5</f>
        <v>Biomass</v>
      </c>
      <c r="D121" t="s">
        <v>74</v>
      </c>
      <c r="E121" t="s">
        <v>57</v>
      </c>
      <c r="F121" t="s">
        <v>77</v>
      </c>
      <c r="G121">
        <f>SUMIFS(multi_demand_annual!$H:$H,multi_demand_annual!A:A,A121,multi_demand_annual!B:B,B121,multi_demand_annual!D:D,C121,multi_demand_annual!F:F,E121)</f>
        <v>0</v>
      </c>
      <c r="H121">
        <f>SUMIFS(multi_demand_annual!$I:$I,multi_demand_annual!A:A,A121,multi_demand_annual!B:B,B121,multi_demand_annual!D:D,C121,multi_demand_annual!F:F,E121)</f>
        <v>0</v>
      </c>
      <c r="I121" cm="1">
        <f t="array" ref="I121">SUMPRODUCT([5]materials_demand!$D$2:$CO$43*([5]materials_demand!$A$2:$A$43=A121)*([5]materials_demand!$B$2:$B$43=B121)*([5]materials_demand!$C$2:$C$43=C121)*ISNUMBER(SEARCH(E121,[5]materials_demand!$D$1:$CO$1))*ISNUMBER(SEARCH("mean",[5]materials_demand!$D$1:$CO$1)))</f>
        <v>0</v>
      </c>
      <c r="J121">
        <f t="shared" si="1"/>
        <v>0</v>
      </c>
    </row>
    <row r="122" spans="1:10">
      <c r="A122">
        <v>2035</v>
      </c>
      <c r="B122" t="s">
        <v>33</v>
      </c>
      <c r="C122" t="str">
        <f>mapping!$D$5</f>
        <v>Biomass</v>
      </c>
      <c r="D122" t="s">
        <v>74</v>
      </c>
      <c r="E122" t="s">
        <v>51</v>
      </c>
      <c r="F122" t="s">
        <v>77</v>
      </c>
      <c r="G122">
        <f>SUMIFS(multi_demand_annual!$H:$H,multi_demand_annual!A:A,A122,multi_demand_annual!B:B,B122,multi_demand_annual!D:D,C122,multi_demand_annual!F:F,E122)</f>
        <v>1.32159187950455E-2</v>
      </c>
      <c r="H122">
        <f>SUMIFS(multi_demand_annual!$I:$I,multi_demand_annual!A:A,A122,multi_demand_annual!B:B,B122,multi_demand_annual!D:D,C122,multi_demand_annual!F:F,E122)</f>
        <v>1.32159187950455E-2</v>
      </c>
      <c r="I122" cm="1">
        <f t="array" ref="I122">SUMPRODUCT([5]materials_demand!$D$2:$CO$43*([5]materials_demand!$A$2:$A$43=A122)*([5]materials_demand!$B$2:$B$43=B122)*([5]materials_demand!$C$2:$C$43=C122)*ISNUMBER(SEARCH(E122,[5]materials_demand!$D$1:$CO$1))*ISNUMBER(SEARCH("mean",[5]materials_demand!$D$1:$CO$1)))</f>
        <v>1.32159187950455E-2</v>
      </c>
      <c r="J122">
        <f t="shared" si="1"/>
        <v>0</v>
      </c>
    </row>
    <row r="123" spans="1:10">
      <c r="A123">
        <v>2035</v>
      </c>
      <c r="B123" t="s">
        <v>33</v>
      </c>
      <c r="C123" t="str">
        <f>mapping!$D$5</f>
        <v>Biomass</v>
      </c>
      <c r="D123" t="s">
        <v>74</v>
      </c>
      <c r="E123" t="s">
        <v>66</v>
      </c>
      <c r="F123" t="s">
        <v>77</v>
      </c>
      <c r="G123">
        <f>SUMIFS(multi_demand_annual!$H:$H,multi_demand_annual!A:A,A123,multi_demand_annual!B:B,B123,multi_demand_annual!D:D,C123,multi_demand_annual!F:F,E123)</f>
        <v>0</v>
      </c>
      <c r="H123">
        <f>SUMIFS(multi_demand_annual!$I:$I,multi_demand_annual!A:A,A123,multi_demand_annual!B:B,B123,multi_demand_annual!D:D,C123,multi_demand_annual!F:F,E123)</f>
        <v>0</v>
      </c>
      <c r="I123" cm="1">
        <f t="array" ref="I123">SUMPRODUCT([5]materials_demand!$D$2:$CO$43*([5]materials_demand!$A$2:$A$43=A123)*([5]materials_demand!$B$2:$B$43=B123)*([5]materials_demand!$C$2:$C$43=C123)*ISNUMBER(SEARCH(E123,[5]materials_demand!$D$1:$CO$1))*ISNUMBER(SEARCH("mean",[5]materials_demand!$D$1:$CO$1)))</f>
        <v>0</v>
      </c>
      <c r="J123">
        <f t="shared" si="1"/>
        <v>0</v>
      </c>
    </row>
    <row r="124" spans="1:10">
      <c r="A124">
        <v>2035</v>
      </c>
      <c r="B124" t="s">
        <v>33</v>
      </c>
      <c r="C124" t="str">
        <f>mapping!$D$5</f>
        <v>Biomass</v>
      </c>
      <c r="D124" t="s">
        <v>74</v>
      </c>
      <c r="E124" t="s">
        <v>54</v>
      </c>
      <c r="F124" t="s">
        <v>77</v>
      </c>
      <c r="G124">
        <f>SUMIFS(multi_demand_annual!$H:$H,multi_demand_annual!A:A,A124,multi_demand_annual!B:B,B124,multi_demand_annual!D:D,C124,multi_demand_annual!F:F,E124)</f>
        <v>0.32536575464263939</v>
      </c>
      <c r="H124">
        <f>SUMIFS(multi_demand_annual!$I:$I,multi_demand_annual!A:A,A124,multi_demand_annual!B:B,B124,multi_demand_annual!D:D,C124,multi_demand_annual!F:F,E124)</f>
        <v>0.32536575464263939</v>
      </c>
      <c r="I124" cm="1">
        <f t="array" ref="I124">SUMPRODUCT([5]materials_demand!$D$2:$CO$43*([5]materials_demand!$A$2:$A$43=A124)*([5]materials_demand!$B$2:$B$43=B124)*([5]materials_demand!$C$2:$C$43=C124)*ISNUMBER(SEARCH(E124,[5]materials_demand!$D$1:$CO$1))*ISNUMBER(SEARCH("mean",[5]materials_demand!$D$1:$CO$1)))</f>
        <v>0.32536575464263801</v>
      </c>
      <c r="J124">
        <f t="shared" si="1"/>
        <v>0</v>
      </c>
    </row>
    <row r="125" spans="1:10">
      <c r="A125">
        <v>2035</v>
      </c>
      <c r="B125" t="s">
        <v>33</v>
      </c>
      <c r="C125" t="str">
        <f>mapping!$D$5</f>
        <v>Biomass</v>
      </c>
      <c r="D125" t="s">
        <v>74</v>
      </c>
      <c r="E125" t="s">
        <v>46</v>
      </c>
      <c r="F125" t="s">
        <v>77</v>
      </c>
      <c r="G125">
        <f>SUMIFS(multi_demand_annual!$H:$H,multi_demand_annual!A:A,A125,multi_demand_annual!B:B,B125,multi_demand_annual!D:D,C125,multi_demand_annual!F:F,E125)</f>
        <v>0</v>
      </c>
      <c r="H125">
        <f>SUMIFS(multi_demand_annual!$I:$I,multi_demand_annual!A:A,A125,multi_demand_annual!B:B,B125,multi_demand_annual!D:D,C125,multi_demand_annual!F:F,E125)</f>
        <v>0</v>
      </c>
      <c r="I125" cm="1">
        <f t="array" ref="I125">SUMPRODUCT([5]materials_demand!$D$2:$CO$43*([5]materials_demand!$A$2:$A$43=A125)*([5]materials_demand!$B$2:$B$43=B125)*([5]materials_demand!$C$2:$C$43=C125)*ISNUMBER(SEARCH(E125,[5]materials_demand!$D$1:$CO$1))*ISNUMBER(SEARCH("mean",[5]materials_demand!$D$1:$CO$1)))</f>
        <v>0</v>
      </c>
      <c r="J125">
        <f t="shared" si="1"/>
        <v>0</v>
      </c>
    </row>
    <row r="126" spans="1:10">
      <c r="A126">
        <v>2035</v>
      </c>
      <c r="B126" t="s">
        <v>33</v>
      </c>
      <c r="C126" t="str">
        <f>mapping!$D$5</f>
        <v>Biomass</v>
      </c>
      <c r="D126" t="s">
        <v>74</v>
      </c>
      <c r="E126" t="s">
        <v>50</v>
      </c>
      <c r="F126" t="s">
        <v>77</v>
      </c>
      <c r="G126">
        <f>SUMIFS(multi_demand_annual!$H:$H,multi_demand_annual!A:A,A126,multi_demand_annual!B:B,B126,multi_demand_annual!D:D,C126,multi_demand_annual!F:F,E126)</f>
        <v>6.0657678572131907E-3</v>
      </c>
      <c r="H126">
        <f>SUMIFS(multi_demand_annual!$I:$I,multi_demand_annual!A:A,A126,multi_demand_annual!B:B,B126,multi_demand_annual!D:D,C126,multi_demand_annual!F:F,E126)</f>
        <v>6.0657678572131907E-3</v>
      </c>
      <c r="I126" cm="1">
        <f t="array" ref="I126">SUMPRODUCT([5]materials_demand!$D$2:$CO$43*([5]materials_demand!$A$2:$A$43=A126)*([5]materials_demand!$B$2:$B$43=B126)*([5]materials_demand!$C$2:$C$43=C126)*ISNUMBER(SEARCH(E126,[5]materials_demand!$D$1:$CO$1))*ISNUMBER(SEARCH("mean",[5]materials_demand!$D$1:$CO$1)))</f>
        <v>6.0657678572131699E-3</v>
      </c>
      <c r="J126">
        <f t="shared" si="1"/>
        <v>0</v>
      </c>
    </row>
    <row r="127" spans="1:10">
      <c r="A127">
        <v>2035</v>
      </c>
      <c r="B127" t="s">
        <v>33</v>
      </c>
      <c r="C127" t="str">
        <f>mapping!$D$5</f>
        <v>Biomass</v>
      </c>
      <c r="D127" t="s">
        <v>74</v>
      </c>
      <c r="E127" t="s">
        <v>61</v>
      </c>
      <c r="F127" t="s">
        <v>77</v>
      </c>
      <c r="G127">
        <f>SUMIFS(multi_demand_annual!$H:$H,multi_demand_annual!A:A,A127,multi_demand_annual!B:B,B127,multi_demand_annual!D:D,C127,multi_demand_annual!F:F,E127)</f>
        <v>0</v>
      </c>
      <c r="H127">
        <f>SUMIFS(multi_demand_annual!$I:$I,multi_demand_annual!A:A,A127,multi_demand_annual!B:B,B127,multi_demand_annual!D:D,C127,multi_demand_annual!F:F,E127)</f>
        <v>0</v>
      </c>
      <c r="I127" cm="1">
        <f t="array" ref="I127">SUMPRODUCT([5]materials_demand!$D$2:$CO$43*([5]materials_demand!$A$2:$A$43=A127)*([5]materials_demand!$B$2:$B$43=B127)*([5]materials_demand!$C$2:$C$43=C127)*ISNUMBER(SEARCH(E127,[5]materials_demand!$D$1:$CO$1))*ISNUMBER(SEARCH("mean",[5]materials_demand!$D$1:$CO$1)))</f>
        <v>0</v>
      </c>
      <c r="J127">
        <f t="shared" si="1"/>
        <v>0</v>
      </c>
    </row>
    <row r="128" spans="1:10">
      <c r="A128">
        <v>2035</v>
      </c>
      <c r="B128" t="s">
        <v>33</v>
      </c>
      <c r="C128" t="str">
        <f>mapping!$D$5</f>
        <v>Biomass</v>
      </c>
      <c r="D128" t="s">
        <v>74</v>
      </c>
      <c r="E128" t="s">
        <v>67</v>
      </c>
      <c r="F128" t="s">
        <v>77</v>
      </c>
      <c r="G128">
        <f>SUMIFS(multi_demand_annual!$H:$H,multi_demand_annual!A:A,A128,multi_demand_annual!B:B,B128,multi_demand_annual!D:D,C128,multi_demand_annual!F:F,E128)</f>
        <v>0</v>
      </c>
      <c r="H128">
        <f>SUMIFS(multi_demand_annual!$I:$I,multi_demand_annual!A:A,A128,multi_demand_annual!B:B,B128,multi_demand_annual!D:D,C128,multi_demand_annual!F:F,E128)</f>
        <v>0</v>
      </c>
      <c r="I128" cm="1">
        <f t="array" ref="I128">SUMPRODUCT([5]materials_demand!$D$2:$CO$43*([5]materials_demand!$A$2:$A$43=A128)*([5]materials_demand!$B$2:$B$43=B128)*([5]materials_demand!$C$2:$C$43=C128)*ISNUMBER(SEARCH(E128,[5]materials_demand!$D$1:$CO$1))*ISNUMBER(SEARCH("mean",[5]materials_demand!$D$1:$CO$1)))</f>
        <v>0</v>
      </c>
      <c r="J128">
        <f t="shared" si="1"/>
        <v>0</v>
      </c>
    </row>
    <row r="129" spans="1:10">
      <c r="A129">
        <v>2035</v>
      </c>
      <c r="B129" t="s">
        <v>33</v>
      </c>
      <c r="C129" t="str">
        <f>mapping!$D$5</f>
        <v>Biomass</v>
      </c>
      <c r="D129" t="s">
        <v>74</v>
      </c>
      <c r="E129" t="s">
        <v>52</v>
      </c>
      <c r="F129" t="s">
        <v>77</v>
      </c>
      <c r="G129">
        <f>SUMIFS(multi_demand_annual!$H:$H,multi_demand_annual!A:A,A129,multi_demand_annual!B:B,B129,multi_demand_annual!D:D,C129,multi_demand_annual!F:F,E129)</f>
        <v>0</v>
      </c>
      <c r="H129">
        <f>SUMIFS(multi_demand_annual!$I:$I,multi_demand_annual!A:A,A129,multi_demand_annual!B:B,B129,multi_demand_annual!D:D,C129,multi_demand_annual!F:F,E129)</f>
        <v>0</v>
      </c>
      <c r="I129" cm="1">
        <f t="array" ref="I129">SUMPRODUCT([5]materials_demand!$D$2:$CO$43*([5]materials_demand!$A$2:$A$43=A129)*([5]materials_demand!$B$2:$B$43=B129)*([5]materials_demand!$C$2:$C$43=C129)*ISNUMBER(SEARCH(E129,[5]materials_demand!$D$1:$CO$1))*ISNUMBER(SEARCH("mean",[5]materials_demand!$D$1:$CO$1)))</f>
        <v>0</v>
      </c>
      <c r="J129">
        <f t="shared" si="1"/>
        <v>0</v>
      </c>
    </row>
    <row r="130" spans="1:10">
      <c r="A130">
        <v>2035</v>
      </c>
      <c r="B130" t="s">
        <v>33</v>
      </c>
      <c r="C130" t="str">
        <f>mapping!$D$5</f>
        <v>Biomass</v>
      </c>
      <c r="D130" t="s">
        <v>74</v>
      </c>
      <c r="E130" t="s">
        <v>56</v>
      </c>
      <c r="F130" t="s">
        <v>77</v>
      </c>
      <c r="G130">
        <f>SUMIFS(multi_demand_annual!$H:$H,multi_demand_annual!A:A,A130,multi_demand_annual!B:B,B130,multi_demand_annual!D:D,C130,multi_demand_annual!F:F,E130)</f>
        <v>0</v>
      </c>
      <c r="H130">
        <f>SUMIFS(multi_demand_annual!$I:$I,multi_demand_annual!A:A,A130,multi_demand_annual!B:B,B130,multi_demand_annual!D:D,C130,multi_demand_annual!F:F,E130)</f>
        <v>0</v>
      </c>
      <c r="I130" cm="1">
        <f t="array" ref="I130">SUMPRODUCT([5]materials_demand!$D$2:$CO$43*([5]materials_demand!$A$2:$A$43=A130)*([5]materials_demand!$B$2:$B$43=B130)*([5]materials_demand!$C$2:$C$43=C130)*ISNUMBER(SEARCH(E130,[5]materials_demand!$D$1:$CO$1))*ISNUMBER(SEARCH("mean",[5]materials_demand!$D$1:$CO$1)))</f>
        <v>0</v>
      </c>
      <c r="J130">
        <f t="shared" si="1"/>
        <v>0</v>
      </c>
    </row>
    <row r="131" spans="1:10">
      <c r="A131">
        <v>2035</v>
      </c>
      <c r="B131" t="s">
        <v>33</v>
      </c>
      <c r="C131" t="str">
        <f>mapping!$D$5</f>
        <v>Biomass</v>
      </c>
      <c r="D131" t="s">
        <v>74</v>
      </c>
      <c r="E131" t="s">
        <v>59</v>
      </c>
      <c r="F131" t="s">
        <v>77</v>
      </c>
      <c r="G131">
        <f>SUMIFS(multi_demand_annual!$H:$H,multi_demand_annual!A:A,A131,multi_demand_annual!B:B,B131,multi_demand_annual!D:D,C131,multi_demand_annual!F:F,E131)</f>
        <v>0</v>
      </c>
      <c r="H131">
        <f>SUMIFS(multi_demand_annual!$I:$I,multi_demand_annual!A:A,A131,multi_demand_annual!B:B,B131,multi_demand_annual!D:D,C131,multi_demand_annual!F:F,E131)</f>
        <v>0</v>
      </c>
      <c r="I131" cm="1">
        <f t="array" ref="I131">SUMPRODUCT([5]materials_demand!$D$2:$CO$43*([5]materials_demand!$A$2:$A$43=A131)*([5]materials_demand!$B$2:$B$43=B131)*([5]materials_demand!$C$2:$C$43=C131)*ISNUMBER(SEARCH(E131,[5]materials_demand!$D$1:$CO$1))*ISNUMBER(SEARCH("mean",[5]materials_demand!$D$1:$CO$1)))</f>
        <v>0</v>
      </c>
      <c r="J131">
        <f t="shared" ref="J131:J194" si="2">ROUND(I131-H131,3)</f>
        <v>0</v>
      </c>
    </row>
    <row r="132" spans="1:10">
      <c r="A132">
        <v>2035</v>
      </c>
      <c r="B132" t="s">
        <v>33</v>
      </c>
      <c r="C132" t="str">
        <f>mapping!$D$5</f>
        <v>Biomass</v>
      </c>
      <c r="D132" t="s">
        <v>74</v>
      </c>
      <c r="E132" t="s">
        <v>55</v>
      </c>
      <c r="F132" t="s">
        <v>77</v>
      </c>
      <c r="G132">
        <f>SUMIFS(multi_demand_annual!$H:$H,multi_demand_annual!A:A,A132,multi_demand_annual!B:B,B132,multi_demand_annual!D:D,C132,multi_demand_annual!F:F,E132)</f>
        <v>1.4740832502166134E-3</v>
      </c>
      <c r="H132">
        <f>SUMIFS(multi_demand_annual!$I:$I,multi_demand_annual!A:A,A132,multi_demand_annual!B:B,B132,multi_demand_annual!D:D,C132,multi_demand_annual!F:F,E132)</f>
        <v>1.4740832502166134E-3</v>
      </c>
      <c r="I132" cm="1">
        <f t="array" ref="I132">SUMPRODUCT([5]materials_demand!$D$2:$CO$43*([5]materials_demand!$A$2:$A$43=A132)*([5]materials_demand!$B$2:$B$43=B132)*([5]materials_demand!$C$2:$C$43=C132)*ISNUMBER(SEARCH(E132,[5]materials_demand!$D$1:$CO$1))*ISNUMBER(SEARCH("mean",[5]materials_demand!$D$1:$CO$1)))</f>
        <v>1.47408325021661E-3</v>
      </c>
      <c r="J132">
        <f t="shared" si="2"/>
        <v>0</v>
      </c>
    </row>
    <row r="133" spans="1:10">
      <c r="A133">
        <v>2035</v>
      </c>
      <c r="B133" t="s">
        <v>33</v>
      </c>
      <c r="C133" t="str">
        <f>mapping!$D$5</f>
        <v>Biomass</v>
      </c>
      <c r="D133" t="s">
        <v>74</v>
      </c>
      <c r="E133" t="s">
        <v>47</v>
      </c>
      <c r="F133" t="s">
        <v>77</v>
      </c>
      <c r="G133">
        <f>SUMIFS(multi_demand_annual!$H:$H,multi_demand_annual!A:A,A133,multi_demand_annual!B:B,B133,multi_demand_annual!D:D,C133,multi_demand_annual!F:F,E133)</f>
        <v>0</v>
      </c>
      <c r="H133">
        <f>SUMIFS(multi_demand_annual!$I:$I,multi_demand_annual!A:A,A133,multi_demand_annual!B:B,B133,multi_demand_annual!D:D,C133,multi_demand_annual!F:F,E133)</f>
        <v>0</v>
      </c>
      <c r="I133" cm="1">
        <f t="array" ref="I133">SUMPRODUCT([5]materials_demand!$D$2:$CO$43*([5]materials_demand!$A$2:$A$43=A133)*([5]materials_demand!$B$2:$B$43=B133)*([5]materials_demand!$C$2:$C$43=C133)*ISNUMBER(SEARCH(E133,[5]materials_demand!$D$1:$CO$1))*ISNUMBER(SEARCH("mean",[5]materials_demand!$D$1:$CO$1)))</f>
        <v>0</v>
      </c>
      <c r="J133">
        <f t="shared" si="2"/>
        <v>0</v>
      </c>
    </row>
    <row r="134" spans="1:10">
      <c r="A134">
        <v>2035</v>
      </c>
      <c r="B134" t="s">
        <v>33</v>
      </c>
      <c r="C134" t="str">
        <f>mapping!$D$5</f>
        <v>Biomass</v>
      </c>
      <c r="D134" t="s">
        <v>74</v>
      </c>
      <c r="E134" t="s">
        <v>60</v>
      </c>
      <c r="F134" t="s">
        <v>77</v>
      </c>
      <c r="G134">
        <f>SUMIFS(multi_demand_annual!$H:$H,multi_demand_annual!A:A,A134,multi_demand_annual!B:B,B134,multi_demand_annual!D:D,C134,multi_demand_annual!F:F,E134)</f>
        <v>0</v>
      </c>
      <c r="H134">
        <f>SUMIFS(multi_demand_annual!$I:$I,multi_demand_annual!A:A,A134,multi_demand_annual!B:B,B134,multi_demand_annual!D:D,C134,multi_demand_annual!F:F,E134)</f>
        <v>0</v>
      </c>
      <c r="I134" cm="1">
        <f t="array" ref="I134">SUMPRODUCT([5]materials_demand!$D$2:$CO$43*([5]materials_demand!$A$2:$A$43=A134)*([5]materials_demand!$B$2:$B$43=B134)*([5]materials_demand!$C$2:$C$43=C134)*ISNUMBER(SEARCH(E134,[5]materials_demand!$D$1:$CO$1))*ISNUMBER(SEARCH("mean",[5]materials_demand!$D$1:$CO$1)))</f>
        <v>0</v>
      </c>
      <c r="J134">
        <f t="shared" si="2"/>
        <v>0</v>
      </c>
    </row>
    <row r="135" spans="1:10">
      <c r="A135">
        <v>2035</v>
      </c>
      <c r="B135" t="s">
        <v>33</v>
      </c>
      <c r="C135" t="str">
        <f>mapping!$D$5</f>
        <v>Biomass</v>
      </c>
      <c r="D135" t="s">
        <v>74</v>
      </c>
      <c r="E135" t="s">
        <v>48</v>
      </c>
      <c r="F135" t="s">
        <v>77</v>
      </c>
      <c r="G135">
        <f>SUMIFS(multi_demand_annual!$H:$H,multi_demand_annual!A:A,A135,multi_demand_annual!B:B,B135,multi_demand_annual!D:D,C135,multi_demand_annual!F:F,E135)</f>
        <v>9.8272216681107556E-5</v>
      </c>
      <c r="H135">
        <f>SUMIFS(multi_demand_annual!$I:$I,multi_demand_annual!A:A,A135,multi_demand_annual!B:B,B135,multi_demand_annual!D:D,C135,multi_demand_annual!F:F,E135)</f>
        <v>9.8272216681107556E-5</v>
      </c>
      <c r="I135" cm="1">
        <f t="array" ref="I135">SUMPRODUCT([5]materials_demand!$D$2:$CO$43*([5]materials_demand!$A$2:$A$43=A135)*([5]materials_demand!$B$2:$B$43=B135)*([5]materials_demand!$C$2:$C$43=C135)*ISNUMBER(SEARCH(E135,[5]materials_demand!$D$1:$CO$1))*ISNUMBER(SEARCH("mean",[5]materials_demand!$D$1:$CO$1)))</f>
        <v>9.8272216681107204E-5</v>
      </c>
      <c r="J135">
        <f t="shared" si="2"/>
        <v>0</v>
      </c>
    </row>
    <row r="136" spans="1:10">
      <c r="A136">
        <v>2035</v>
      </c>
      <c r="B136" t="s">
        <v>33</v>
      </c>
      <c r="C136" t="str">
        <f>mapping!$D$5</f>
        <v>Biomass</v>
      </c>
      <c r="D136" t="s">
        <v>74</v>
      </c>
      <c r="E136" t="s">
        <v>62</v>
      </c>
      <c r="F136" t="s">
        <v>77</v>
      </c>
      <c r="G136">
        <f>SUMIFS(multi_demand_annual!$H:$H,multi_demand_annual!A:A,A136,multi_demand_annual!B:B,B136,multi_demand_annual!D:D,C136,multi_demand_annual!F:F,E136)</f>
        <v>0</v>
      </c>
      <c r="H136">
        <f>SUMIFS(multi_demand_annual!$I:$I,multi_demand_annual!A:A,A136,multi_demand_annual!B:B,B136,multi_demand_annual!D:D,C136,multi_demand_annual!F:F,E136)</f>
        <v>0</v>
      </c>
      <c r="I136" cm="1">
        <f t="array" ref="I136">SUMPRODUCT([5]materials_demand!$D$2:$CO$43*([5]materials_demand!$A$2:$A$43=A136)*([5]materials_demand!$B$2:$B$43=B136)*([5]materials_demand!$C$2:$C$43=C136)*ISNUMBER(SEARCH(E136,[5]materials_demand!$D$1:$CO$1))*ISNUMBER(SEARCH("mean",[5]materials_demand!$D$1:$CO$1)))</f>
        <v>0</v>
      </c>
      <c r="J136">
        <f t="shared" si="2"/>
        <v>0</v>
      </c>
    </row>
    <row r="137" spans="1:10">
      <c r="A137">
        <v>2035</v>
      </c>
      <c r="B137" t="s">
        <v>33</v>
      </c>
      <c r="C137" t="str">
        <f>mapping!$D$5</f>
        <v>Biomass</v>
      </c>
      <c r="D137" t="s">
        <v>74</v>
      </c>
      <c r="E137" t="s">
        <v>63</v>
      </c>
      <c r="F137" t="s">
        <v>77</v>
      </c>
      <c r="G137">
        <f>SUMIFS(multi_demand_annual!$H:$H,multi_demand_annual!A:A,A137,multi_demand_annual!B:B,B137,multi_demand_annual!D:D,C137,multi_demand_annual!F:F,E137)</f>
        <v>0</v>
      </c>
      <c r="H137">
        <f>SUMIFS(multi_demand_annual!$I:$I,multi_demand_annual!A:A,A137,multi_demand_annual!B:B,B137,multi_demand_annual!D:D,C137,multi_demand_annual!F:F,E137)</f>
        <v>0</v>
      </c>
      <c r="I137" cm="1">
        <f t="array" ref="I137">SUMPRODUCT([5]materials_demand!$D$2:$CO$43*([5]materials_demand!$A$2:$A$43=A137)*([5]materials_demand!$B$2:$B$43=B137)*([5]materials_demand!$C$2:$C$43=C137)*ISNUMBER(SEARCH(E137,[5]materials_demand!$D$1:$CO$1))*ISNUMBER(SEARCH("mean",[5]materials_demand!$D$1:$CO$1)))</f>
        <v>0</v>
      </c>
      <c r="J137">
        <f t="shared" si="2"/>
        <v>0</v>
      </c>
    </row>
    <row r="138" spans="1:10">
      <c r="A138">
        <v>2035</v>
      </c>
      <c r="B138" t="s">
        <v>33</v>
      </c>
      <c r="C138" t="str">
        <f>mapping!$D$5</f>
        <v>Biomass</v>
      </c>
      <c r="D138" t="s">
        <v>74</v>
      </c>
      <c r="E138" t="s">
        <v>45</v>
      </c>
      <c r="F138" t="s">
        <v>77</v>
      </c>
      <c r="G138">
        <f>SUMIFS(multi_demand_annual!$H:$H,multi_demand_annual!A:A,A138,multi_demand_annual!B:B,B138,multi_demand_annual!D:D,C138,multi_demand_annual!F:F,E138)</f>
        <v>0</v>
      </c>
      <c r="H138">
        <f>SUMIFS(multi_demand_annual!$I:$I,multi_demand_annual!A:A,A138,multi_demand_annual!B:B,B138,multi_demand_annual!D:D,C138,multi_demand_annual!F:F,E138)</f>
        <v>0</v>
      </c>
      <c r="I138" cm="1">
        <f t="array" ref="I138">SUMPRODUCT([5]materials_demand!$D$2:$CO$43*([5]materials_demand!$A$2:$A$43=A138)*([5]materials_demand!$B$2:$B$43=B138)*([5]materials_demand!$C$2:$C$43=C138)*ISNUMBER(SEARCH(E138,[5]materials_demand!$D$1:$CO$1))*ISNUMBER(SEARCH("mean",[5]materials_demand!$D$1:$CO$1)))</f>
        <v>0</v>
      </c>
      <c r="J138">
        <f t="shared" si="2"/>
        <v>0</v>
      </c>
    </row>
    <row r="139" spans="1:10">
      <c r="A139">
        <v>2035</v>
      </c>
      <c r="B139" t="s">
        <v>33</v>
      </c>
      <c r="C139" t="str">
        <f>mapping!$D$5</f>
        <v>Biomass</v>
      </c>
      <c r="D139" t="s">
        <v>74</v>
      </c>
      <c r="E139" t="s">
        <v>58</v>
      </c>
      <c r="F139" t="s">
        <v>77</v>
      </c>
      <c r="G139">
        <f>SUMIFS(multi_demand_annual!$H:$H,multi_demand_annual!A:A,A139,multi_demand_annual!B:B,B139,multi_demand_annual!D:D,C139,multi_demand_annual!F:F,E139)</f>
        <v>0</v>
      </c>
      <c r="H139">
        <f>SUMIFS(multi_demand_annual!$I:$I,multi_demand_annual!A:A,A139,multi_demand_annual!B:B,B139,multi_demand_annual!D:D,C139,multi_demand_annual!F:F,E139)</f>
        <v>0</v>
      </c>
      <c r="I139" cm="1">
        <f t="array" ref="I139">SUMPRODUCT([5]materials_demand!$D$2:$CO$43*([5]materials_demand!$A$2:$A$43=A139)*([5]materials_demand!$B$2:$B$43=B139)*([5]materials_demand!$C$2:$C$43=C139)*ISNUMBER(SEARCH(E139,[5]materials_demand!$D$1:$CO$1))*ISNUMBER(SEARCH("mean",[5]materials_demand!$D$1:$CO$1)))</f>
        <v>0</v>
      </c>
      <c r="J139">
        <f t="shared" si="2"/>
        <v>0</v>
      </c>
    </row>
    <row r="140" spans="1:10">
      <c r="A140">
        <v>2035</v>
      </c>
      <c r="B140" t="s">
        <v>33</v>
      </c>
      <c r="C140" t="str">
        <f>mapping!$D$5</f>
        <v>Biomass</v>
      </c>
      <c r="D140" t="s">
        <v>74</v>
      </c>
      <c r="E140" t="s">
        <v>53</v>
      </c>
      <c r="F140" t="s">
        <v>77</v>
      </c>
      <c r="G140">
        <f>SUMIFS(multi_demand_annual!$H:$H,multi_demand_annual!A:A,A140,multi_demand_annual!B:B,B140,multi_demand_annual!D:D,C140,multi_demand_annual!F:F,E140)</f>
        <v>0.80881423025678456</v>
      </c>
      <c r="H140">
        <f>SUMIFS(multi_demand_annual!$I:$I,multi_demand_annual!A:A,A140,multi_demand_annual!B:B,B140,multi_demand_annual!D:D,C140,multi_demand_annual!F:F,E140)</f>
        <v>0.80881423025678456</v>
      </c>
      <c r="I140" cm="1">
        <f t="array" ref="I140">SUMPRODUCT([5]materials_demand!$D$2:$CO$43*([5]materials_demand!$A$2:$A$43=A140)*([5]materials_demand!$B$2:$B$43=B140)*([5]materials_demand!$C$2:$C$43=C140)*ISNUMBER(SEARCH(E140,[5]materials_demand!$D$1:$CO$1))*ISNUMBER(SEARCH("mean",[5]materials_demand!$D$1:$CO$1)))</f>
        <v>0.80881423025678201</v>
      </c>
      <c r="J140">
        <f t="shared" si="2"/>
        <v>0</v>
      </c>
    </row>
    <row r="141" spans="1:10">
      <c r="A141">
        <v>2035</v>
      </c>
      <c r="B141" t="s">
        <v>33</v>
      </c>
      <c r="C141" t="str">
        <f>mapping!$D$5</f>
        <v>Biomass</v>
      </c>
      <c r="D141" t="s">
        <v>74</v>
      </c>
      <c r="E141" t="s">
        <v>64</v>
      </c>
      <c r="F141" t="s">
        <v>77</v>
      </c>
      <c r="G141">
        <f>SUMIFS(multi_demand_annual!$H:$H,multi_demand_annual!A:A,A141,multi_demand_annual!B:B,B141,multi_demand_annual!D:D,C141,multi_demand_annual!F:F,E141)</f>
        <v>0</v>
      </c>
      <c r="H141">
        <f>SUMIFS(multi_demand_annual!$I:$I,multi_demand_annual!A:A,A141,multi_demand_annual!B:B,B141,multi_demand_annual!D:D,C141,multi_demand_annual!F:F,E141)</f>
        <v>0</v>
      </c>
      <c r="I141" cm="1">
        <f t="array" ref="I141">SUMPRODUCT([5]materials_demand!$D$2:$CO$43*([5]materials_demand!$A$2:$A$43=A141)*([5]materials_demand!$B$2:$B$43=B141)*([5]materials_demand!$C$2:$C$43=C141)*ISNUMBER(SEARCH(E141,[5]materials_demand!$D$1:$CO$1))*ISNUMBER(SEARCH("mean",[5]materials_demand!$D$1:$CO$1)))</f>
        <v>0</v>
      </c>
      <c r="J141">
        <f t="shared" si="2"/>
        <v>0</v>
      </c>
    </row>
    <row r="142" spans="1:10">
      <c r="A142">
        <v>2035</v>
      </c>
      <c r="B142" t="s">
        <v>33</v>
      </c>
      <c r="C142" t="str">
        <f>mapping!$D$5</f>
        <v>Biomass</v>
      </c>
      <c r="D142" t="s">
        <v>74</v>
      </c>
      <c r="E142" t="s">
        <v>49</v>
      </c>
      <c r="F142" t="s">
        <v>77</v>
      </c>
      <c r="G142">
        <f>SUMIFS(multi_demand_annual!$H:$H,multi_demand_annual!A:A,A142,multi_demand_annual!B:B,B142,multi_demand_annual!D:D,C142,multi_demand_annual!F:F,E142)</f>
        <v>0</v>
      </c>
      <c r="H142">
        <f>SUMIFS(multi_demand_annual!$I:$I,multi_demand_annual!A:A,A142,multi_demand_annual!B:B,B142,multi_demand_annual!D:D,C142,multi_demand_annual!F:F,E142)</f>
        <v>0</v>
      </c>
      <c r="I142" cm="1">
        <f t="array" ref="I142">SUMPRODUCT([5]materials_demand!$D$2:$CO$43*([5]materials_demand!$A$2:$A$43=A142)*([5]materials_demand!$B$2:$B$43=B142)*([5]materials_demand!$C$2:$C$43=C142)*ISNUMBER(SEARCH(E142,[5]materials_demand!$D$1:$CO$1))*ISNUMBER(SEARCH("mean",[5]materials_demand!$D$1:$CO$1)))</f>
        <v>0</v>
      </c>
      <c r="J142">
        <f t="shared" si="2"/>
        <v>0</v>
      </c>
    </row>
    <row r="143" spans="1:10">
      <c r="A143">
        <v>2035</v>
      </c>
      <c r="B143" t="s">
        <v>33</v>
      </c>
      <c r="C143" t="str">
        <f>mapping!$D$5</f>
        <v>Biomass</v>
      </c>
      <c r="D143" t="s">
        <v>74</v>
      </c>
      <c r="E143" t="s">
        <v>65</v>
      </c>
      <c r="F143" t="s">
        <v>77</v>
      </c>
      <c r="G143">
        <f>SUMIFS(multi_demand_annual!$H:$H,multi_demand_annual!A:A,A143,multi_demand_annual!B:B,B143,multi_demand_annual!D:D,C143,multi_demand_annual!F:F,E143)</f>
        <v>0</v>
      </c>
      <c r="H143">
        <f>SUMIFS(multi_demand_annual!$I:$I,multi_demand_annual!A:A,A143,multi_demand_annual!B:B,B143,multi_demand_annual!D:D,C143,multi_demand_annual!F:F,E143)</f>
        <v>0</v>
      </c>
      <c r="I143" cm="1">
        <f t="array" ref="I143">SUMPRODUCT([5]materials_demand!$D$2:$CO$43*([5]materials_demand!$A$2:$A$43=A143)*([5]materials_demand!$B$2:$B$43=B143)*([5]materials_demand!$C$2:$C$43=C143)*ISNUMBER(SEARCH(E143,[5]materials_demand!$D$1:$CO$1))*ISNUMBER(SEARCH("mean",[5]materials_demand!$D$1:$CO$1)))</f>
        <v>0</v>
      </c>
      <c r="J143">
        <f t="shared" si="2"/>
        <v>0</v>
      </c>
    </row>
    <row r="144" spans="1:10">
      <c r="A144">
        <v>2035</v>
      </c>
      <c r="B144" t="s">
        <v>33</v>
      </c>
      <c r="C144" t="str">
        <f>mapping!$D$5</f>
        <v>Biomass</v>
      </c>
      <c r="D144" t="s">
        <v>74</v>
      </c>
      <c r="E144" t="s">
        <v>68</v>
      </c>
      <c r="F144" t="s">
        <v>77</v>
      </c>
      <c r="G144">
        <f>SUMIFS(multi_demand_annual!$H:$H,multi_demand_annual!A:A,A144,multi_demand_annual!B:B,B144,multi_demand_annual!D:D,C144,multi_demand_annual!F:F,E144)</f>
        <v>0</v>
      </c>
      <c r="H144">
        <f>SUMIFS(multi_demand_annual!$I:$I,multi_demand_annual!A:A,A144,multi_demand_annual!B:B,B144,multi_demand_annual!D:D,C144,multi_demand_annual!F:F,E144)</f>
        <v>0</v>
      </c>
      <c r="I144" cm="1">
        <f t="array" ref="I144">SUMPRODUCT([5]materials_demand!$D$2:$CO$43*([5]materials_demand!$A$2:$A$43=A144)*([5]materials_demand!$B$2:$B$43=B144)*([5]materials_demand!$C$2:$C$43=C144)*ISNUMBER(SEARCH(E144,[5]materials_demand!$D$1:$CO$1))*ISNUMBER(SEARCH("mean",[5]materials_demand!$D$1:$CO$1)))</f>
        <v>0</v>
      </c>
      <c r="J144">
        <f t="shared" si="2"/>
        <v>0</v>
      </c>
    </row>
    <row r="145" spans="1:10">
      <c r="A145">
        <v>2035</v>
      </c>
      <c r="B145" t="s">
        <v>33</v>
      </c>
      <c r="C145" t="str">
        <f>mapping!$D$5</f>
        <v>Biomass</v>
      </c>
      <c r="D145" t="s">
        <v>74</v>
      </c>
      <c r="E145" t="s">
        <v>57</v>
      </c>
      <c r="F145" t="s">
        <v>77</v>
      </c>
      <c r="G145">
        <f>SUMIFS(multi_demand_annual!$H:$H,multi_demand_annual!A:A,A145,multi_demand_annual!B:B,B145,multi_demand_annual!D:D,C145,multi_demand_annual!F:F,E145)</f>
        <v>0</v>
      </c>
      <c r="H145">
        <f>SUMIFS(multi_demand_annual!$I:$I,multi_demand_annual!A:A,A145,multi_demand_annual!B:B,B145,multi_demand_annual!D:D,C145,multi_demand_annual!F:F,E145)</f>
        <v>0</v>
      </c>
      <c r="I145" cm="1">
        <f t="array" ref="I145">SUMPRODUCT([5]materials_demand!$D$2:$CO$43*([5]materials_demand!$A$2:$A$43=A145)*([5]materials_demand!$B$2:$B$43=B145)*([5]materials_demand!$C$2:$C$43=C145)*ISNUMBER(SEARCH(E145,[5]materials_demand!$D$1:$CO$1))*ISNUMBER(SEARCH("mean",[5]materials_demand!$D$1:$CO$1)))</f>
        <v>0</v>
      </c>
      <c r="J145">
        <f t="shared" si="2"/>
        <v>0</v>
      </c>
    </row>
    <row r="146" spans="1:10">
      <c r="A146">
        <v>2025</v>
      </c>
      <c r="B146" t="s">
        <v>21</v>
      </c>
      <c r="C146" t="str">
        <f>mapping!$D$7</f>
        <v>Coal</v>
      </c>
      <c r="D146" t="s">
        <v>74</v>
      </c>
      <c r="E146" t="s">
        <v>51</v>
      </c>
      <c r="F146" t="s">
        <v>77</v>
      </c>
      <c r="G146">
        <f>SUMIFS(multi_demand_annual!$H:$H,multi_demand_annual!A:A,A146,multi_demand_annual!B:B,B146,multi_demand_annual!D:D,C146,multi_demand_annual!F:F,E146)</f>
        <v>0.1275959966100671</v>
      </c>
      <c r="H146">
        <f>SUMIFS(multi_demand_annual!$I:$I,multi_demand_annual!A:A,A146,multi_demand_annual!B:B,B146,multi_demand_annual!D:D,C146,multi_demand_annual!F:F,E146)</f>
        <v>0.44127639752739511</v>
      </c>
      <c r="I146" cm="1">
        <f t="array" ref="I146">SUMPRODUCT([5]materials_demand!$D$2:$CO$43*([5]materials_demand!$A$2:$A$43=A146)*([5]materials_demand!$B$2:$B$43=B146)*([5]materials_demand!$C$2:$C$43=C146)*ISNUMBER(SEARCH(E146,[5]materials_demand!$D$1:$CO$1))*ISNUMBER(SEARCH("mean",[5]materials_demand!$D$1:$CO$1)))</f>
        <v>0.44127639752739301</v>
      </c>
      <c r="J146">
        <f t="shared" si="2"/>
        <v>0</v>
      </c>
    </row>
    <row r="147" spans="1:10">
      <c r="A147">
        <v>2025</v>
      </c>
      <c r="B147" t="s">
        <v>21</v>
      </c>
      <c r="C147" t="str">
        <f>mapping!$D$7</f>
        <v>Coal</v>
      </c>
      <c r="D147" t="s">
        <v>74</v>
      </c>
      <c r="E147" t="s">
        <v>66</v>
      </c>
      <c r="F147" t="s">
        <v>77</v>
      </c>
      <c r="G147">
        <f>SUMIFS(multi_demand_annual!$H:$H,multi_demand_annual!A:A,A147,multi_demand_annual!B:B,B147,multi_demand_annual!D:D,C147,multi_demand_annual!F:F,E147)</f>
        <v>0</v>
      </c>
      <c r="H147">
        <f>SUMIFS(multi_demand_annual!$I:$I,multi_demand_annual!A:A,A147,multi_demand_annual!B:B,B147,multi_demand_annual!D:D,C147,multi_demand_annual!F:F,E147)</f>
        <v>0</v>
      </c>
      <c r="I147" cm="1">
        <f t="array" ref="I147">SUMPRODUCT([5]materials_demand!$D$2:$CO$43*([5]materials_demand!$A$2:$A$43=A147)*([5]materials_demand!$B$2:$B$43=B147)*([5]materials_demand!$C$2:$C$43=C147)*ISNUMBER(SEARCH(E147,[5]materials_demand!$D$1:$CO$1))*ISNUMBER(SEARCH("mean",[5]materials_demand!$D$1:$CO$1)))</f>
        <v>0</v>
      </c>
      <c r="J147">
        <f t="shared" si="2"/>
        <v>0</v>
      </c>
    </row>
    <row r="148" spans="1:10">
      <c r="A148">
        <v>2025</v>
      </c>
      <c r="B148" t="s">
        <v>21</v>
      </c>
      <c r="C148" t="str">
        <f>mapping!$D$7</f>
        <v>Coal</v>
      </c>
      <c r="D148" t="s">
        <v>74</v>
      </c>
      <c r="E148" t="s">
        <v>54</v>
      </c>
      <c r="F148" t="s">
        <v>77</v>
      </c>
      <c r="G148">
        <f>SUMIFS(multi_demand_annual!$H:$H,multi_demand_annual!A:A,A148,multi_demand_annual!B:B,B148,multi_demand_annual!D:D,C148,multi_demand_annual!F:F,E148)</f>
        <v>6.6897797184046954</v>
      </c>
      <c r="H148">
        <f>SUMIFS(multi_demand_annual!$I:$I,multi_demand_annual!A:A,A148,multi_demand_annual!B:B,B148,multi_demand_annual!D:D,C148,multi_demand_annual!F:F,E148)</f>
        <v>23.135850440597167</v>
      </c>
      <c r="I148" cm="1">
        <f t="array" ref="I148">SUMPRODUCT([5]materials_demand!$D$2:$CO$43*([5]materials_demand!$A$2:$A$43=A148)*([5]materials_demand!$B$2:$B$43=B148)*([5]materials_demand!$C$2:$C$43=C148)*ISNUMBER(SEARCH(E148,[5]materials_demand!$D$1:$CO$1))*ISNUMBER(SEARCH("mean",[5]materials_demand!$D$1:$CO$1)))</f>
        <v>23.1358504405971</v>
      </c>
      <c r="J148">
        <f t="shared" si="2"/>
        <v>0</v>
      </c>
    </row>
    <row r="149" spans="1:10">
      <c r="A149">
        <v>2025</v>
      </c>
      <c r="B149" t="s">
        <v>21</v>
      </c>
      <c r="C149" t="str">
        <f>mapping!$D$7</f>
        <v>Coal</v>
      </c>
      <c r="D149" t="s">
        <v>74</v>
      </c>
      <c r="E149" t="s">
        <v>46</v>
      </c>
      <c r="F149" t="s">
        <v>77</v>
      </c>
      <c r="G149">
        <f>SUMIFS(multi_demand_annual!$H:$H,multi_demand_annual!A:A,A149,multi_demand_annual!B:B,B149,multi_demand_annual!D:D,C149,multi_demand_annual!F:F,E149)</f>
        <v>0</v>
      </c>
      <c r="H149">
        <f>SUMIFS(multi_demand_annual!$I:$I,multi_demand_annual!A:A,A149,multi_demand_annual!B:B,B149,multi_demand_annual!D:D,C149,multi_demand_annual!F:F,E149)</f>
        <v>0</v>
      </c>
      <c r="I149" cm="1">
        <f t="array" ref="I149">SUMPRODUCT([5]materials_demand!$D$2:$CO$43*([5]materials_demand!$A$2:$A$43=A149)*([5]materials_demand!$B$2:$B$43=B149)*([5]materials_demand!$C$2:$C$43=C149)*ISNUMBER(SEARCH(E149,[5]materials_demand!$D$1:$CO$1))*ISNUMBER(SEARCH("mean",[5]materials_demand!$D$1:$CO$1)))</f>
        <v>0</v>
      </c>
      <c r="J149">
        <f t="shared" si="2"/>
        <v>0</v>
      </c>
    </row>
    <row r="150" spans="1:10">
      <c r="A150">
        <v>2025</v>
      </c>
      <c r="B150" t="s">
        <v>21</v>
      </c>
      <c r="C150" t="str">
        <f>mapping!$D$7</f>
        <v>Coal</v>
      </c>
      <c r="D150" t="s">
        <v>74</v>
      </c>
      <c r="E150" t="s">
        <v>50</v>
      </c>
      <c r="F150" t="s">
        <v>77</v>
      </c>
      <c r="G150">
        <f>SUMIFS(multi_demand_annual!$H:$H,multi_demand_annual!A:A,A150,multi_demand_annual!B:B,B150,multi_demand_annual!D:D,C150,multi_demand_annual!F:F,E150)</f>
        <v>0.19030308550773148</v>
      </c>
      <c r="H150">
        <f>SUMIFS(multi_demand_annual!$I:$I,multi_demand_annual!A:A,A150,multi_demand_annual!B:B,B150,multi_demand_annual!D:D,C150,multi_demand_annual!F:F,E150)</f>
        <v>0.65814180885181472</v>
      </c>
      <c r="I150" cm="1">
        <f t="array" ref="I150">SUMPRODUCT([5]materials_demand!$D$2:$CO$43*([5]materials_demand!$A$2:$A$43=A150)*([5]materials_demand!$B$2:$B$43=B150)*([5]materials_demand!$C$2:$C$43=C150)*ISNUMBER(SEARCH(E150,[5]materials_demand!$D$1:$CO$1))*ISNUMBER(SEARCH("mean",[5]materials_demand!$D$1:$CO$1)))</f>
        <v>0.65814180885181195</v>
      </c>
      <c r="J150">
        <f t="shared" si="2"/>
        <v>0</v>
      </c>
    </row>
    <row r="151" spans="1:10">
      <c r="A151">
        <v>2025</v>
      </c>
      <c r="B151" t="s">
        <v>21</v>
      </c>
      <c r="C151" t="str">
        <f>mapping!$D$7</f>
        <v>Coal</v>
      </c>
      <c r="D151" t="s">
        <v>74</v>
      </c>
      <c r="E151" t="s">
        <v>61</v>
      </c>
      <c r="F151" t="s">
        <v>77</v>
      </c>
      <c r="G151">
        <f>SUMIFS(multi_demand_annual!$H:$H,multi_demand_annual!A:A,A151,multi_demand_annual!B:B,B151,multi_demand_annual!D:D,C151,multi_demand_annual!F:F,E151)</f>
        <v>0</v>
      </c>
      <c r="H151">
        <f>SUMIFS(multi_demand_annual!$I:$I,multi_demand_annual!A:A,A151,multi_demand_annual!B:B,B151,multi_demand_annual!D:D,C151,multi_demand_annual!F:F,E151)</f>
        <v>0</v>
      </c>
      <c r="I151" cm="1">
        <f t="array" ref="I151">SUMPRODUCT([5]materials_demand!$D$2:$CO$43*([5]materials_demand!$A$2:$A$43=A151)*([5]materials_demand!$B$2:$B$43=B151)*([5]materials_demand!$C$2:$C$43=C151)*ISNUMBER(SEARCH(E151,[5]materials_demand!$D$1:$CO$1))*ISNUMBER(SEARCH("mean",[5]materials_demand!$D$1:$CO$1)))</f>
        <v>0</v>
      </c>
      <c r="J151">
        <f t="shared" si="2"/>
        <v>0</v>
      </c>
    </row>
    <row r="152" spans="1:10">
      <c r="A152">
        <v>2025</v>
      </c>
      <c r="B152" t="s">
        <v>21</v>
      </c>
      <c r="C152" t="str">
        <f>mapping!$D$7</f>
        <v>Coal</v>
      </c>
      <c r="D152" t="s">
        <v>74</v>
      </c>
      <c r="E152" t="s">
        <v>67</v>
      </c>
      <c r="F152" t="s">
        <v>77</v>
      </c>
      <c r="G152">
        <f>SUMIFS(multi_demand_annual!$H:$H,multi_demand_annual!A:A,A152,multi_demand_annual!B:B,B152,multi_demand_annual!D:D,C152,multi_demand_annual!F:F,E152)</f>
        <v>0</v>
      </c>
      <c r="H152">
        <f>SUMIFS(multi_demand_annual!$I:$I,multi_demand_annual!A:A,A152,multi_demand_annual!B:B,B152,multi_demand_annual!D:D,C152,multi_demand_annual!F:F,E152)</f>
        <v>0</v>
      </c>
      <c r="I152" cm="1">
        <f t="array" ref="I152">SUMPRODUCT([5]materials_demand!$D$2:$CO$43*([5]materials_demand!$A$2:$A$43=A152)*([5]materials_demand!$B$2:$B$43=B152)*([5]materials_demand!$C$2:$C$43=C152)*ISNUMBER(SEARCH(E152,[5]materials_demand!$D$1:$CO$1))*ISNUMBER(SEARCH("mean",[5]materials_demand!$D$1:$CO$1)))</f>
        <v>0</v>
      </c>
      <c r="J152">
        <f t="shared" si="2"/>
        <v>0</v>
      </c>
    </row>
    <row r="153" spans="1:10">
      <c r="A153">
        <v>2025</v>
      </c>
      <c r="B153" t="s">
        <v>21</v>
      </c>
      <c r="C153" t="str">
        <f>mapping!$D$7</f>
        <v>Coal</v>
      </c>
      <c r="D153" t="s">
        <v>74</v>
      </c>
      <c r="E153" t="s">
        <v>52</v>
      </c>
      <c r="F153" t="s">
        <v>77</v>
      </c>
      <c r="G153">
        <f>SUMIFS(multi_demand_annual!$H:$H,multi_demand_annual!A:A,A153,multi_demand_annual!B:B,B153,multi_demand_annual!D:D,C153,multi_demand_annual!F:F,E153)</f>
        <v>0</v>
      </c>
      <c r="H153">
        <f>SUMIFS(multi_demand_annual!$I:$I,multi_demand_annual!A:A,A153,multi_demand_annual!B:B,B153,multi_demand_annual!D:D,C153,multi_demand_annual!F:F,E153)</f>
        <v>0</v>
      </c>
      <c r="I153" cm="1">
        <f t="array" ref="I153">SUMPRODUCT([5]materials_demand!$D$2:$CO$43*([5]materials_demand!$A$2:$A$43=A153)*([5]materials_demand!$B$2:$B$43=B153)*([5]materials_demand!$C$2:$C$43=C153)*ISNUMBER(SEARCH(E153,[5]materials_demand!$D$1:$CO$1))*ISNUMBER(SEARCH("mean",[5]materials_demand!$D$1:$CO$1)))</f>
        <v>0</v>
      </c>
      <c r="J153">
        <f t="shared" si="2"/>
        <v>0</v>
      </c>
    </row>
    <row r="154" spans="1:10">
      <c r="A154">
        <v>2025</v>
      </c>
      <c r="B154" t="s">
        <v>21</v>
      </c>
      <c r="C154" t="str">
        <f>mapping!$D$7</f>
        <v>Coal</v>
      </c>
      <c r="D154" t="s">
        <v>74</v>
      </c>
      <c r="E154" t="s">
        <v>56</v>
      </c>
      <c r="F154" t="s">
        <v>77</v>
      </c>
      <c r="G154">
        <f>SUMIFS(multi_demand_annual!$H:$H,multi_demand_annual!A:A,A154,multi_demand_annual!B:B,B154,multi_demand_annual!D:D,C154,multi_demand_annual!F:F,E154)</f>
        <v>0</v>
      </c>
      <c r="H154">
        <f>SUMIFS(multi_demand_annual!$I:$I,multi_demand_annual!A:A,A154,multi_demand_annual!B:B,B154,multi_demand_annual!D:D,C154,multi_demand_annual!F:F,E154)</f>
        <v>0</v>
      </c>
      <c r="I154" cm="1">
        <f t="array" ref="I154">SUMPRODUCT([5]materials_demand!$D$2:$CO$43*([5]materials_demand!$A$2:$A$43=A154)*([5]materials_demand!$B$2:$B$43=B154)*([5]materials_demand!$C$2:$C$43=C154)*ISNUMBER(SEARCH(E154,[5]materials_demand!$D$1:$CO$1))*ISNUMBER(SEARCH("mean",[5]materials_demand!$D$1:$CO$1)))</f>
        <v>0</v>
      </c>
      <c r="J154">
        <f t="shared" si="2"/>
        <v>0</v>
      </c>
    </row>
    <row r="155" spans="1:10">
      <c r="A155">
        <v>2025</v>
      </c>
      <c r="B155" t="s">
        <v>21</v>
      </c>
      <c r="C155" t="str">
        <f>mapping!$D$7</f>
        <v>Coal</v>
      </c>
      <c r="D155" t="s">
        <v>74</v>
      </c>
      <c r="E155" t="s">
        <v>59</v>
      </c>
      <c r="F155" t="s">
        <v>77</v>
      </c>
      <c r="G155">
        <f>SUMIFS(multi_demand_annual!$H:$H,multi_demand_annual!A:A,A155,multi_demand_annual!B:B,B155,multi_demand_annual!D:D,C155,multi_demand_annual!F:F,E155)</f>
        <v>0</v>
      </c>
      <c r="H155">
        <f>SUMIFS(multi_demand_annual!$I:$I,multi_demand_annual!A:A,A155,multi_demand_annual!B:B,B155,multi_demand_annual!D:D,C155,multi_demand_annual!F:F,E155)</f>
        <v>0</v>
      </c>
      <c r="I155" cm="1">
        <f t="array" ref="I155">SUMPRODUCT([5]materials_demand!$D$2:$CO$43*([5]materials_demand!$A$2:$A$43=A155)*([5]materials_demand!$B$2:$B$43=B155)*([5]materials_demand!$C$2:$C$43=C155)*ISNUMBER(SEARCH(E155,[5]materials_demand!$D$1:$CO$1))*ISNUMBER(SEARCH("mean",[5]materials_demand!$D$1:$CO$1)))</f>
        <v>0</v>
      </c>
      <c r="J155">
        <f t="shared" si="2"/>
        <v>0</v>
      </c>
    </row>
    <row r="156" spans="1:10">
      <c r="A156">
        <v>2025</v>
      </c>
      <c r="B156" t="s">
        <v>21</v>
      </c>
      <c r="C156" t="str">
        <f>mapping!$D$7</f>
        <v>Coal</v>
      </c>
      <c r="D156" t="s">
        <v>74</v>
      </c>
      <c r="E156" t="s">
        <v>55</v>
      </c>
      <c r="F156" t="s">
        <v>77</v>
      </c>
      <c r="G156">
        <f>SUMIFS(multi_demand_annual!$H:$H,multi_demand_annual!A:A,A156,multi_demand_annual!B:B,B156,multi_demand_annual!D:D,C156,multi_demand_annual!F:F,E156)</f>
        <v>4.6868700464749155E-2</v>
      </c>
      <c r="H156">
        <f>SUMIFS(multi_demand_annual!$I:$I,multi_demand_annual!A:A,A156,multi_demand_annual!B:B,B156,multi_demand_annual!D:D,C156,multi_demand_annual!F:F,E156)</f>
        <v>0.16209012702082909</v>
      </c>
      <c r="I156" cm="1">
        <f t="array" ref="I156">SUMPRODUCT([5]materials_demand!$D$2:$CO$43*([5]materials_demand!$A$2:$A$43=A156)*([5]materials_demand!$B$2:$B$43=B156)*([5]materials_demand!$C$2:$C$43=C156)*ISNUMBER(SEARCH(E156,[5]materials_demand!$D$1:$CO$1))*ISNUMBER(SEARCH("mean",[5]materials_demand!$D$1:$CO$1)))</f>
        <v>0.16209012702082801</v>
      </c>
      <c r="J156">
        <f t="shared" si="2"/>
        <v>0</v>
      </c>
    </row>
    <row r="157" spans="1:10">
      <c r="A157">
        <v>2025</v>
      </c>
      <c r="B157" t="s">
        <v>21</v>
      </c>
      <c r="C157" t="str">
        <f>mapping!$D$7</f>
        <v>Coal</v>
      </c>
      <c r="D157" t="s">
        <v>74</v>
      </c>
      <c r="E157" t="s">
        <v>47</v>
      </c>
      <c r="F157" t="s">
        <v>77</v>
      </c>
      <c r="G157">
        <f>SUMIFS(multi_demand_annual!$H:$H,multi_demand_annual!A:A,A157,multi_demand_annual!B:B,B157,multi_demand_annual!D:D,C157,multi_demand_annual!F:F,E157)</f>
        <v>0</v>
      </c>
      <c r="H157">
        <f>SUMIFS(multi_demand_annual!$I:$I,multi_demand_annual!A:A,A157,multi_demand_annual!B:B,B157,multi_demand_annual!D:D,C157,multi_demand_annual!F:F,E157)</f>
        <v>0</v>
      </c>
      <c r="I157" cm="1">
        <f t="array" ref="I157">SUMPRODUCT([5]materials_demand!$D$2:$CO$43*([5]materials_demand!$A$2:$A$43=A157)*([5]materials_demand!$B$2:$B$43=B157)*([5]materials_demand!$C$2:$C$43=C157)*ISNUMBER(SEARCH(E157,[5]materials_demand!$D$1:$CO$1))*ISNUMBER(SEARCH("mean",[5]materials_demand!$D$1:$CO$1)))</f>
        <v>0</v>
      </c>
      <c r="J157">
        <f t="shared" si="2"/>
        <v>0</v>
      </c>
    </row>
    <row r="158" spans="1:10">
      <c r="A158">
        <v>2025</v>
      </c>
      <c r="B158" t="s">
        <v>21</v>
      </c>
      <c r="C158" t="str">
        <f>mapping!$D$7</f>
        <v>Coal</v>
      </c>
      <c r="D158" t="s">
        <v>74</v>
      </c>
      <c r="E158" t="s">
        <v>60</v>
      </c>
      <c r="F158" t="s">
        <v>77</v>
      </c>
      <c r="G158">
        <f>SUMIFS(multi_demand_annual!$H:$H,multi_demand_annual!A:A,A158,multi_demand_annual!B:B,B158,multi_demand_annual!D:D,C158,multi_demand_annual!F:F,E158)</f>
        <v>0</v>
      </c>
      <c r="H158">
        <f>SUMIFS(multi_demand_annual!$I:$I,multi_demand_annual!A:A,A158,multi_demand_annual!B:B,B158,multi_demand_annual!D:D,C158,multi_demand_annual!F:F,E158)</f>
        <v>0</v>
      </c>
      <c r="I158" cm="1">
        <f t="array" ref="I158">SUMPRODUCT([5]materials_demand!$D$2:$CO$43*([5]materials_demand!$A$2:$A$43=A158)*([5]materials_demand!$B$2:$B$43=B158)*([5]materials_demand!$C$2:$C$43=C158)*ISNUMBER(SEARCH(E158,[5]materials_demand!$D$1:$CO$1))*ISNUMBER(SEARCH("mean",[5]materials_demand!$D$1:$CO$1)))</f>
        <v>0</v>
      </c>
      <c r="J158">
        <f t="shared" si="2"/>
        <v>0</v>
      </c>
    </row>
    <row r="159" spans="1:10">
      <c r="A159">
        <v>2025</v>
      </c>
      <c r="B159" t="s">
        <v>21</v>
      </c>
      <c r="C159" t="str">
        <f>mapping!$D$7</f>
        <v>Coal</v>
      </c>
      <c r="D159" t="s">
        <v>74</v>
      </c>
      <c r="E159" t="s">
        <v>48</v>
      </c>
      <c r="F159" t="s">
        <v>77</v>
      </c>
      <c r="G159">
        <f>SUMIFS(multi_demand_annual!$H:$H,multi_demand_annual!A:A,A159,multi_demand_annual!B:B,B159,multi_demand_annual!D:D,C159,multi_demand_annual!F:F,E159)</f>
        <v>3.1245800309832768E-3</v>
      </c>
      <c r="H159">
        <f>SUMIFS(multi_demand_annual!$I:$I,multi_demand_annual!A:A,A159,multi_demand_annual!B:B,B159,multi_demand_annual!D:D,C159,multi_demand_annual!F:F,E159)</f>
        <v>1.0806008468055272E-2</v>
      </c>
      <c r="I159" cm="1">
        <f t="array" ref="I159">SUMPRODUCT([5]materials_demand!$D$2:$CO$43*([5]materials_demand!$A$2:$A$43=A159)*([5]materials_demand!$B$2:$B$43=B159)*([5]materials_demand!$C$2:$C$43=C159)*ISNUMBER(SEARCH(E159,[5]materials_demand!$D$1:$CO$1))*ISNUMBER(SEARCH("mean",[5]materials_demand!$D$1:$CO$1)))</f>
        <v>1.0806008468055199E-2</v>
      </c>
      <c r="J159">
        <f t="shared" si="2"/>
        <v>0</v>
      </c>
    </row>
    <row r="160" spans="1:10">
      <c r="A160">
        <v>2025</v>
      </c>
      <c r="B160" t="s">
        <v>21</v>
      </c>
      <c r="C160" t="str">
        <f>mapping!$D$7</f>
        <v>Coal</v>
      </c>
      <c r="D160" t="s">
        <v>74</v>
      </c>
      <c r="E160" t="s">
        <v>62</v>
      </c>
      <c r="F160" t="s">
        <v>77</v>
      </c>
      <c r="G160">
        <f>SUMIFS(multi_demand_annual!$H:$H,multi_demand_annual!A:A,A160,multi_demand_annual!B:B,B160,multi_demand_annual!D:D,C160,multi_demand_annual!F:F,E160)</f>
        <v>0</v>
      </c>
      <c r="H160">
        <f>SUMIFS(multi_demand_annual!$I:$I,multi_demand_annual!A:A,A160,multi_demand_annual!B:B,B160,multi_demand_annual!D:D,C160,multi_demand_annual!F:F,E160)</f>
        <v>0</v>
      </c>
      <c r="I160" cm="1">
        <f t="array" ref="I160">SUMPRODUCT([5]materials_demand!$D$2:$CO$43*([5]materials_demand!$A$2:$A$43=A160)*([5]materials_demand!$B$2:$B$43=B160)*([5]materials_demand!$C$2:$C$43=C160)*ISNUMBER(SEARCH(E160,[5]materials_demand!$D$1:$CO$1))*ISNUMBER(SEARCH("mean",[5]materials_demand!$D$1:$CO$1)))</f>
        <v>0</v>
      </c>
      <c r="J160">
        <f t="shared" si="2"/>
        <v>0</v>
      </c>
    </row>
    <row r="161" spans="1:10">
      <c r="A161">
        <v>2025</v>
      </c>
      <c r="B161" t="s">
        <v>21</v>
      </c>
      <c r="C161" t="str">
        <f>mapping!$D$7</f>
        <v>Coal</v>
      </c>
      <c r="D161" t="s">
        <v>74</v>
      </c>
      <c r="E161" t="s">
        <v>63</v>
      </c>
      <c r="F161" t="s">
        <v>77</v>
      </c>
      <c r="G161">
        <f>SUMIFS(multi_demand_annual!$H:$H,multi_demand_annual!A:A,A161,multi_demand_annual!B:B,B161,multi_demand_annual!D:D,C161,multi_demand_annual!F:F,E161)</f>
        <v>0</v>
      </c>
      <c r="H161">
        <f>SUMIFS(multi_demand_annual!$I:$I,multi_demand_annual!A:A,A161,multi_demand_annual!B:B,B161,multi_demand_annual!D:D,C161,multi_demand_annual!F:F,E161)</f>
        <v>0</v>
      </c>
      <c r="I161" cm="1">
        <f t="array" ref="I161">SUMPRODUCT([5]materials_demand!$D$2:$CO$43*([5]materials_demand!$A$2:$A$43=A161)*([5]materials_demand!$B$2:$B$43=B161)*([5]materials_demand!$C$2:$C$43=C161)*ISNUMBER(SEARCH(E161,[5]materials_demand!$D$1:$CO$1))*ISNUMBER(SEARCH("mean",[5]materials_demand!$D$1:$CO$1)))</f>
        <v>0</v>
      </c>
      <c r="J161">
        <f t="shared" si="2"/>
        <v>0</v>
      </c>
    </row>
    <row r="162" spans="1:10">
      <c r="A162">
        <v>2025</v>
      </c>
      <c r="B162" t="s">
        <v>21</v>
      </c>
      <c r="C162" t="str">
        <f>mapping!$D$7</f>
        <v>Coal</v>
      </c>
      <c r="D162" t="s">
        <v>74</v>
      </c>
      <c r="E162" t="s">
        <v>45</v>
      </c>
      <c r="F162" t="s">
        <v>77</v>
      </c>
      <c r="G162">
        <f>SUMIFS(multi_demand_annual!$H:$H,multi_demand_annual!A:A,A162,multi_demand_annual!B:B,B162,multi_demand_annual!D:D,C162,multi_demand_annual!F:F,E162)</f>
        <v>0</v>
      </c>
      <c r="H162">
        <f>SUMIFS(multi_demand_annual!$I:$I,multi_demand_annual!A:A,A162,multi_demand_annual!B:B,B162,multi_demand_annual!D:D,C162,multi_demand_annual!F:F,E162)</f>
        <v>0</v>
      </c>
      <c r="I162" cm="1">
        <f t="array" ref="I162">SUMPRODUCT([5]materials_demand!$D$2:$CO$43*([5]materials_demand!$A$2:$A$43=A162)*([5]materials_demand!$B$2:$B$43=B162)*([5]materials_demand!$C$2:$C$43=C162)*ISNUMBER(SEARCH(E162,[5]materials_demand!$D$1:$CO$1))*ISNUMBER(SEARCH("mean",[5]materials_demand!$D$1:$CO$1)))</f>
        <v>0</v>
      </c>
      <c r="J162">
        <f t="shared" si="2"/>
        <v>0</v>
      </c>
    </row>
    <row r="163" spans="1:10">
      <c r="A163">
        <v>2025</v>
      </c>
      <c r="B163" t="s">
        <v>21</v>
      </c>
      <c r="C163" t="str">
        <f>mapping!$D$7</f>
        <v>Coal</v>
      </c>
      <c r="D163" t="s">
        <v>74</v>
      </c>
      <c r="E163" t="s">
        <v>58</v>
      </c>
      <c r="F163" t="s">
        <v>77</v>
      </c>
      <c r="G163">
        <f>SUMIFS(multi_demand_annual!$H:$H,multi_demand_annual!A:A,A163,multi_demand_annual!B:B,B163,multi_demand_annual!D:D,C163,multi_demand_annual!F:F,E163)</f>
        <v>0</v>
      </c>
      <c r="H163">
        <f>SUMIFS(multi_demand_annual!$I:$I,multi_demand_annual!A:A,A163,multi_demand_annual!B:B,B163,multi_demand_annual!D:D,C163,multi_demand_annual!F:F,E163)</f>
        <v>0</v>
      </c>
      <c r="I163" cm="1">
        <f t="array" ref="I163">SUMPRODUCT([5]materials_demand!$D$2:$CO$43*([5]materials_demand!$A$2:$A$43=A163)*([5]materials_demand!$B$2:$B$43=B163)*([5]materials_demand!$C$2:$C$43=C163)*ISNUMBER(SEARCH(E163,[5]materials_demand!$D$1:$CO$1))*ISNUMBER(SEARCH("mean",[5]materials_demand!$D$1:$CO$1)))</f>
        <v>0</v>
      </c>
      <c r="J163">
        <f t="shared" si="2"/>
        <v>0</v>
      </c>
    </row>
    <row r="164" spans="1:10">
      <c r="A164">
        <v>2025</v>
      </c>
      <c r="B164" t="s">
        <v>21</v>
      </c>
      <c r="C164" t="str">
        <f>mapping!$D$7</f>
        <v>Coal</v>
      </c>
      <c r="D164" t="s">
        <v>74</v>
      </c>
      <c r="E164" t="s">
        <v>53</v>
      </c>
      <c r="F164" t="s">
        <v>77</v>
      </c>
      <c r="G164">
        <f>SUMIFS(multi_demand_annual!$H:$H,multi_demand_annual!A:A,A164,multi_demand_annual!B:B,B164,multi_demand_annual!D:D,C164,multi_demand_annual!F:F,E164)</f>
        <v>24.489623265769684</v>
      </c>
      <c r="H164">
        <f>SUMIFS(multi_demand_annual!$I:$I,multi_demand_annual!A:A,A164,multi_demand_annual!B:B,B164,multi_demand_annual!D:D,C164,multi_demand_annual!F:F,E164)</f>
        <v>84.69460656000939</v>
      </c>
      <c r="I164" cm="1">
        <f t="array" ref="I164">SUMPRODUCT([5]materials_demand!$D$2:$CO$43*([5]materials_demand!$A$2:$A$43=A164)*([5]materials_demand!$B$2:$B$43=B164)*([5]materials_demand!$C$2:$C$43=C164)*ISNUMBER(SEARCH(E164,[5]materials_demand!$D$1:$CO$1))*ISNUMBER(SEARCH("mean",[5]materials_demand!$D$1:$CO$1)))</f>
        <v>84.694606560009007</v>
      </c>
      <c r="J164">
        <f t="shared" si="2"/>
        <v>0</v>
      </c>
    </row>
    <row r="165" spans="1:10">
      <c r="A165">
        <v>2025</v>
      </c>
      <c r="B165" t="s">
        <v>21</v>
      </c>
      <c r="C165" t="str">
        <f>mapping!$D$7</f>
        <v>Coal</v>
      </c>
      <c r="D165" t="s">
        <v>74</v>
      </c>
      <c r="E165" t="s">
        <v>64</v>
      </c>
      <c r="F165" t="s">
        <v>77</v>
      </c>
      <c r="G165">
        <f>SUMIFS(multi_demand_annual!$H:$H,multi_demand_annual!A:A,A165,multi_demand_annual!B:B,B165,multi_demand_annual!D:D,C165,multi_demand_annual!F:F,E165)</f>
        <v>0</v>
      </c>
      <c r="H165">
        <f>SUMIFS(multi_demand_annual!$I:$I,multi_demand_annual!A:A,A165,multi_demand_annual!B:B,B165,multi_demand_annual!D:D,C165,multi_demand_annual!F:F,E165)</f>
        <v>0</v>
      </c>
      <c r="I165" cm="1">
        <f t="array" ref="I165">SUMPRODUCT([5]materials_demand!$D$2:$CO$43*([5]materials_demand!$A$2:$A$43=A165)*([5]materials_demand!$B$2:$B$43=B165)*([5]materials_demand!$C$2:$C$43=C165)*ISNUMBER(SEARCH(E165,[5]materials_demand!$D$1:$CO$1))*ISNUMBER(SEARCH("mean",[5]materials_demand!$D$1:$CO$1)))</f>
        <v>0</v>
      </c>
      <c r="J165">
        <f t="shared" si="2"/>
        <v>0</v>
      </c>
    </row>
    <row r="166" spans="1:10">
      <c r="A166">
        <v>2025</v>
      </c>
      <c r="B166" t="s">
        <v>21</v>
      </c>
      <c r="C166" t="str">
        <f>mapping!$D$7</f>
        <v>Coal</v>
      </c>
      <c r="D166" t="s">
        <v>74</v>
      </c>
      <c r="E166" t="s">
        <v>49</v>
      </c>
      <c r="F166" t="s">
        <v>77</v>
      </c>
      <c r="G166">
        <f>SUMIFS(multi_demand_annual!$H:$H,multi_demand_annual!A:A,A166,multi_demand_annual!B:B,B166,multi_demand_annual!D:D,C166,multi_demand_annual!F:F,E166)</f>
        <v>0</v>
      </c>
      <c r="H166">
        <f>SUMIFS(multi_demand_annual!$I:$I,multi_demand_annual!A:A,A166,multi_demand_annual!B:B,B166,multi_demand_annual!D:D,C166,multi_demand_annual!F:F,E166)</f>
        <v>0</v>
      </c>
      <c r="I166" cm="1">
        <f t="array" ref="I166">SUMPRODUCT([5]materials_demand!$D$2:$CO$43*([5]materials_demand!$A$2:$A$43=A166)*([5]materials_demand!$B$2:$B$43=B166)*([5]materials_demand!$C$2:$C$43=C166)*ISNUMBER(SEARCH(E166,[5]materials_demand!$D$1:$CO$1))*ISNUMBER(SEARCH("mean",[5]materials_demand!$D$1:$CO$1)))</f>
        <v>0</v>
      </c>
      <c r="J166">
        <f t="shared" si="2"/>
        <v>0</v>
      </c>
    </row>
    <row r="167" spans="1:10">
      <c r="A167">
        <v>2025</v>
      </c>
      <c r="B167" t="s">
        <v>21</v>
      </c>
      <c r="C167" t="str">
        <f>mapping!$D$7</f>
        <v>Coal</v>
      </c>
      <c r="D167" t="s">
        <v>74</v>
      </c>
      <c r="E167" t="s">
        <v>65</v>
      </c>
      <c r="F167" t="s">
        <v>77</v>
      </c>
      <c r="G167">
        <f>SUMIFS(multi_demand_annual!$H:$H,multi_demand_annual!A:A,A167,multi_demand_annual!B:B,B167,multi_demand_annual!D:D,C167,multi_demand_annual!F:F,E167)</f>
        <v>0</v>
      </c>
      <c r="H167">
        <f>SUMIFS(multi_demand_annual!$I:$I,multi_demand_annual!A:A,A167,multi_demand_annual!B:B,B167,multi_demand_annual!D:D,C167,multi_demand_annual!F:F,E167)</f>
        <v>0</v>
      </c>
      <c r="I167" cm="1">
        <f t="array" ref="I167">SUMPRODUCT([5]materials_demand!$D$2:$CO$43*([5]materials_demand!$A$2:$A$43=A167)*([5]materials_demand!$B$2:$B$43=B167)*([5]materials_demand!$C$2:$C$43=C167)*ISNUMBER(SEARCH(E167,[5]materials_demand!$D$1:$CO$1))*ISNUMBER(SEARCH("mean",[5]materials_demand!$D$1:$CO$1)))</f>
        <v>0</v>
      </c>
      <c r="J167">
        <f t="shared" si="2"/>
        <v>0</v>
      </c>
    </row>
    <row r="168" spans="1:10">
      <c r="A168">
        <v>2025</v>
      </c>
      <c r="B168" t="s">
        <v>21</v>
      </c>
      <c r="C168" t="str">
        <f>mapping!$D$7</f>
        <v>Coal</v>
      </c>
      <c r="D168" t="s">
        <v>74</v>
      </c>
      <c r="E168" t="s">
        <v>68</v>
      </c>
      <c r="F168" t="s">
        <v>77</v>
      </c>
      <c r="G168">
        <f>SUMIFS(multi_demand_annual!$H:$H,multi_demand_annual!A:A,A168,multi_demand_annual!B:B,B168,multi_demand_annual!D:D,C168,multi_demand_annual!F:F,E168)</f>
        <v>0</v>
      </c>
      <c r="H168">
        <f>SUMIFS(multi_demand_annual!$I:$I,multi_demand_annual!A:A,A168,multi_demand_annual!B:B,B168,multi_demand_annual!D:D,C168,multi_demand_annual!F:F,E168)</f>
        <v>0</v>
      </c>
      <c r="I168" cm="1">
        <f t="array" ref="I168">SUMPRODUCT([5]materials_demand!$D$2:$CO$43*([5]materials_demand!$A$2:$A$43=A168)*([5]materials_demand!$B$2:$B$43=B168)*([5]materials_demand!$C$2:$C$43=C168)*ISNUMBER(SEARCH(E168,[5]materials_demand!$D$1:$CO$1))*ISNUMBER(SEARCH("mean",[5]materials_demand!$D$1:$CO$1)))</f>
        <v>0</v>
      </c>
      <c r="J168">
        <f t="shared" si="2"/>
        <v>0</v>
      </c>
    </row>
    <row r="169" spans="1:10">
      <c r="A169">
        <v>2025</v>
      </c>
      <c r="B169" t="s">
        <v>21</v>
      </c>
      <c r="C169" t="str">
        <f>mapping!$D$7</f>
        <v>Coal</v>
      </c>
      <c r="D169" t="s">
        <v>74</v>
      </c>
      <c r="E169" t="s">
        <v>57</v>
      </c>
      <c r="F169" t="s">
        <v>77</v>
      </c>
      <c r="G169">
        <f>SUMIFS(multi_demand_annual!$H:$H,multi_demand_annual!A:A,A169,multi_demand_annual!B:B,B169,multi_demand_annual!D:D,C169,multi_demand_annual!F:F,E169)</f>
        <v>0</v>
      </c>
      <c r="H169">
        <f>SUMIFS(multi_demand_annual!$I:$I,multi_demand_annual!A:A,A169,multi_demand_annual!B:B,B169,multi_demand_annual!D:D,C169,multi_demand_annual!F:F,E169)</f>
        <v>0</v>
      </c>
      <c r="I169" cm="1">
        <f t="array" ref="I169">SUMPRODUCT([5]materials_demand!$D$2:$CO$43*([5]materials_demand!$A$2:$A$43=A169)*([5]materials_demand!$B$2:$B$43=B169)*([5]materials_demand!$C$2:$C$43=C169)*ISNUMBER(SEARCH(E169,[5]materials_demand!$D$1:$CO$1))*ISNUMBER(SEARCH("mean",[5]materials_demand!$D$1:$CO$1)))</f>
        <v>0</v>
      </c>
      <c r="J169">
        <f t="shared" si="2"/>
        <v>0</v>
      </c>
    </row>
    <row r="170" spans="1:10">
      <c r="A170">
        <v>2025</v>
      </c>
      <c r="B170" t="s">
        <v>33</v>
      </c>
      <c r="C170" t="str">
        <f>mapping!$D$7</f>
        <v>Coal</v>
      </c>
      <c r="D170" t="s">
        <v>74</v>
      </c>
      <c r="E170" t="s">
        <v>51</v>
      </c>
      <c r="F170" t="s">
        <v>77</v>
      </c>
      <c r="G170">
        <f>SUMIFS(multi_demand_annual!$H:$H,multi_demand_annual!A:A,A170,multi_demand_annual!B:B,B170,multi_demand_annual!D:D,C170,multi_demand_annual!F:F,E170)</f>
        <v>2.1557946100248117E-2</v>
      </c>
      <c r="H170">
        <f>SUMIFS(multi_demand_annual!$I:$I,multi_demand_annual!A:A,A170,multi_demand_annual!B:B,B170,multi_demand_annual!D:D,C170,multi_demand_annual!F:F,E170)</f>
        <v>2.3693649299320687E-2</v>
      </c>
      <c r="I170" cm="1">
        <f t="array" ref="I170">SUMPRODUCT([5]materials_demand!$D$2:$CO$43*([5]materials_demand!$A$2:$A$43=A170)*([5]materials_demand!$B$2:$B$43=B170)*([5]materials_demand!$C$2:$C$43=C170)*ISNUMBER(SEARCH(E170,[5]materials_demand!$D$1:$CO$1))*ISNUMBER(SEARCH("mean",[5]materials_demand!$D$1:$CO$1)))</f>
        <v>2.3693649299320701E-2</v>
      </c>
      <c r="J170">
        <f t="shared" si="2"/>
        <v>0</v>
      </c>
    </row>
    <row r="171" spans="1:10">
      <c r="A171">
        <v>2025</v>
      </c>
      <c r="B171" t="s">
        <v>33</v>
      </c>
      <c r="C171" t="str">
        <f>mapping!$D$7</f>
        <v>Coal</v>
      </c>
      <c r="D171" t="s">
        <v>74</v>
      </c>
      <c r="E171" t="s">
        <v>66</v>
      </c>
      <c r="F171" t="s">
        <v>77</v>
      </c>
      <c r="G171">
        <f>SUMIFS(multi_demand_annual!$H:$H,multi_demand_annual!A:A,A171,multi_demand_annual!B:B,B171,multi_demand_annual!D:D,C171,multi_demand_annual!F:F,E171)</f>
        <v>0</v>
      </c>
      <c r="H171">
        <f>SUMIFS(multi_demand_annual!$I:$I,multi_demand_annual!A:A,A171,multi_demand_annual!B:B,B171,multi_demand_annual!D:D,C171,multi_demand_annual!F:F,E171)</f>
        <v>0</v>
      </c>
      <c r="I171" cm="1">
        <f t="array" ref="I171">SUMPRODUCT([5]materials_demand!$D$2:$CO$43*([5]materials_demand!$A$2:$A$43=A171)*([5]materials_demand!$B$2:$B$43=B171)*([5]materials_demand!$C$2:$C$43=C171)*ISNUMBER(SEARCH(E171,[5]materials_demand!$D$1:$CO$1))*ISNUMBER(SEARCH("mean",[5]materials_demand!$D$1:$CO$1)))</f>
        <v>0</v>
      </c>
      <c r="J171">
        <f t="shared" si="2"/>
        <v>0</v>
      </c>
    </row>
    <row r="172" spans="1:10">
      <c r="A172">
        <v>2025</v>
      </c>
      <c r="B172" t="s">
        <v>33</v>
      </c>
      <c r="C172" t="str">
        <f>mapping!$D$7</f>
        <v>Coal</v>
      </c>
      <c r="D172" t="s">
        <v>74</v>
      </c>
      <c r="E172" t="s">
        <v>54</v>
      </c>
      <c r="F172" t="s">
        <v>77</v>
      </c>
      <c r="G172">
        <f>SUMIFS(multi_demand_annual!$H:$H,multi_demand_annual!A:A,A172,multi_demand_annual!B:B,B172,multi_demand_annual!D:D,C172,multi_demand_annual!F:F,E172)</f>
        <v>1.1302698707125653</v>
      </c>
      <c r="H172">
        <f>SUMIFS(multi_demand_annual!$I:$I,multi_demand_annual!A:A,A172,multi_demand_annual!B:B,B172,multi_demand_annual!D:D,C172,multi_demand_annual!F:F,E172)</f>
        <v>1.2422434774500077</v>
      </c>
      <c r="I172" cm="1">
        <f t="array" ref="I172">SUMPRODUCT([5]materials_demand!$D$2:$CO$43*([5]materials_demand!$A$2:$A$43=A172)*([5]materials_demand!$B$2:$B$43=B172)*([5]materials_demand!$C$2:$C$43=C172)*ISNUMBER(SEARCH(E172,[5]materials_demand!$D$1:$CO$1))*ISNUMBER(SEARCH("mean",[5]materials_demand!$D$1:$CO$1)))</f>
        <v>1.24224347745001</v>
      </c>
      <c r="J172">
        <f t="shared" si="2"/>
        <v>0</v>
      </c>
    </row>
    <row r="173" spans="1:10">
      <c r="A173">
        <v>2025</v>
      </c>
      <c r="B173" t="s">
        <v>33</v>
      </c>
      <c r="C173" t="str">
        <f>mapping!$D$7</f>
        <v>Coal</v>
      </c>
      <c r="D173" t="s">
        <v>74</v>
      </c>
      <c r="E173" t="s">
        <v>46</v>
      </c>
      <c r="F173" t="s">
        <v>77</v>
      </c>
      <c r="G173">
        <f>SUMIFS(multi_demand_annual!$H:$H,multi_demand_annual!A:A,A173,multi_demand_annual!B:B,B173,multi_demand_annual!D:D,C173,multi_demand_annual!F:F,E173)</f>
        <v>0</v>
      </c>
      <c r="H173">
        <f>SUMIFS(multi_demand_annual!$I:$I,multi_demand_annual!A:A,A173,multi_demand_annual!B:B,B173,multi_demand_annual!D:D,C173,multi_demand_annual!F:F,E173)</f>
        <v>0</v>
      </c>
      <c r="I173" cm="1">
        <f t="array" ref="I173">SUMPRODUCT([5]materials_demand!$D$2:$CO$43*([5]materials_demand!$A$2:$A$43=A173)*([5]materials_demand!$B$2:$B$43=B173)*([5]materials_demand!$C$2:$C$43=C173)*ISNUMBER(SEARCH(E173,[5]materials_demand!$D$1:$CO$1))*ISNUMBER(SEARCH("mean",[5]materials_demand!$D$1:$CO$1)))</f>
        <v>0</v>
      </c>
      <c r="J173">
        <f t="shared" si="2"/>
        <v>0</v>
      </c>
    </row>
    <row r="174" spans="1:10">
      <c r="A174">
        <v>2025</v>
      </c>
      <c r="B174" t="s">
        <v>33</v>
      </c>
      <c r="C174" t="str">
        <f>mapping!$D$7</f>
        <v>Coal</v>
      </c>
      <c r="D174" t="s">
        <v>74</v>
      </c>
      <c r="E174" t="s">
        <v>50</v>
      </c>
      <c r="F174" t="s">
        <v>77</v>
      </c>
      <c r="G174">
        <f>SUMIFS(multi_demand_annual!$H:$H,multi_demand_annual!A:A,A174,multi_demand_annual!B:B,B174,multi_demand_annual!D:D,C174,multi_demand_annual!F:F,E174)</f>
        <v>3.2152604855024899E-2</v>
      </c>
      <c r="H174">
        <f>SUMIFS(multi_demand_annual!$I:$I,multi_demand_annual!A:A,A174,multi_demand_annual!B:B,B174,multi_demand_annual!D:D,C174,multi_demand_annual!F:F,E174)</f>
        <v>3.5337899999936806E-2</v>
      </c>
      <c r="I174" cm="1">
        <f t="array" ref="I174">SUMPRODUCT([5]materials_demand!$D$2:$CO$43*([5]materials_demand!$A$2:$A$43=A174)*([5]materials_demand!$B$2:$B$43=B174)*([5]materials_demand!$C$2:$C$43=C174)*ISNUMBER(SEARCH(E174,[5]materials_demand!$D$1:$CO$1))*ISNUMBER(SEARCH("mean",[5]materials_demand!$D$1:$CO$1)))</f>
        <v>3.5337899999936799E-2</v>
      </c>
      <c r="J174">
        <f t="shared" si="2"/>
        <v>0</v>
      </c>
    </row>
    <row r="175" spans="1:10">
      <c r="A175">
        <v>2025</v>
      </c>
      <c r="B175" t="s">
        <v>33</v>
      </c>
      <c r="C175" t="str">
        <f>mapping!$D$7</f>
        <v>Coal</v>
      </c>
      <c r="D175" t="s">
        <v>74</v>
      </c>
      <c r="E175" t="s">
        <v>61</v>
      </c>
      <c r="F175" t="s">
        <v>77</v>
      </c>
      <c r="G175">
        <f>SUMIFS(multi_demand_annual!$H:$H,multi_demand_annual!A:A,A175,multi_demand_annual!B:B,B175,multi_demand_annual!D:D,C175,multi_demand_annual!F:F,E175)</f>
        <v>0</v>
      </c>
      <c r="H175">
        <f>SUMIFS(multi_demand_annual!$I:$I,multi_demand_annual!A:A,A175,multi_demand_annual!B:B,B175,multi_demand_annual!D:D,C175,multi_demand_annual!F:F,E175)</f>
        <v>0</v>
      </c>
      <c r="I175" cm="1">
        <f t="array" ref="I175">SUMPRODUCT([5]materials_demand!$D$2:$CO$43*([5]materials_demand!$A$2:$A$43=A175)*([5]materials_demand!$B$2:$B$43=B175)*([5]materials_demand!$C$2:$C$43=C175)*ISNUMBER(SEARCH(E175,[5]materials_demand!$D$1:$CO$1))*ISNUMBER(SEARCH("mean",[5]materials_demand!$D$1:$CO$1)))</f>
        <v>0</v>
      </c>
      <c r="J175">
        <f t="shared" si="2"/>
        <v>0</v>
      </c>
    </row>
    <row r="176" spans="1:10">
      <c r="A176">
        <v>2025</v>
      </c>
      <c r="B176" t="s">
        <v>33</v>
      </c>
      <c r="C176" t="str">
        <f>mapping!$D$7</f>
        <v>Coal</v>
      </c>
      <c r="D176" t="s">
        <v>74</v>
      </c>
      <c r="E176" t="s">
        <v>67</v>
      </c>
      <c r="F176" t="s">
        <v>77</v>
      </c>
      <c r="G176">
        <f>SUMIFS(multi_demand_annual!$H:$H,multi_demand_annual!A:A,A176,multi_demand_annual!B:B,B176,multi_demand_annual!D:D,C176,multi_demand_annual!F:F,E176)</f>
        <v>0</v>
      </c>
      <c r="H176">
        <f>SUMIFS(multi_demand_annual!$I:$I,multi_demand_annual!A:A,A176,multi_demand_annual!B:B,B176,multi_demand_annual!D:D,C176,multi_demand_annual!F:F,E176)</f>
        <v>0</v>
      </c>
      <c r="I176" cm="1">
        <f t="array" ref="I176">SUMPRODUCT([5]materials_demand!$D$2:$CO$43*([5]materials_demand!$A$2:$A$43=A176)*([5]materials_demand!$B$2:$B$43=B176)*([5]materials_demand!$C$2:$C$43=C176)*ISNUMBER(SEARCH(E176,[5]materials_demand!$D$1:$CO$1))*ISNUMBER(SEARCH("mean",[5]materials_demand!$D$1:$CO$1)))</f>
        <v>0</v>
      </c>
      <c r="J176">
        <f t="shared" si="2"/>
        <v>0</v>
      </c>
    </row>
    <row r="177" spans="1:10">
      <c r="A177">
        <v>2025</v>
      </c>
      <c r="B177" t="s">
        <v>33</v>
      </c>
      <c r="C177" t="str">
        <f>mapping!$D$7</f>
        <v>Coal</v>
      </c>
      <c r="D177" t="s">
        <v>74</v>
      </c>
      <c r="E177" t="s">
        <v>52</v>
      </c>
      <c r="F177" t="s">
        <v>77</v>
      </c>
      <c r="G177">
        <f>SUMIFS(multi_demand_annual!$H:$H,multi_demand_annual!A:A,A177,multi_demand_annual!B:B,B177,multi_demand_annual!D:D,C177,multi_demand_annual!F:F,E177)</f>
        <v>0</v>
      </c>
      <c r="H177">
        <f>SUMIFS(multi_demand_annual!$I:$I,multi_demand_annual!A:A,A177,multi_demand_annual!B:B,B177,multi_demand_annual!D:D,C177,multi_demand_annual!F:F,E177)</f>
        <v>0</v>
      </c>
      <c r="I177" cm="1">
        <f t="array" ref="I177">SUMPRODUCT([5]materials_demand!$D$2:$CO$43*([5]materials_demand!$A$2:$A$43=A177)*([5]materials_demand!$B$2:$B$43=B177)*([5]materials_demand!$C$2:$C$43=C177)*ISNUMBER(SEARCH(E177,[5]materials_demand!$D$1:$CO$1))*ISNUMBER(SEARCH("mean",[5]materials_demand!$D$1:$CO$1)))</f>
        <v>0</v>
      </c>
      <c r="J177">
        <f t="shared" si="2"/>
        <v>0</v>
      </c>
    </row>
    <row r="178" spans="1:10">
      <c r="A178">
        <v>2025</v>
      </c>
      <c r="B178" t="s">
        <v>33</v>
      </c>
      <c r="C178" t="str">
        <f>mapping!$D$7</f>
        <v>Coal</v>
      </c>
      <c r="D178" t="s">
        <v>74</v>
      </c>
      <c r="E178" t="s">
        <v>56</v>
      </c>
      <c r="F178" t="s">
        <v>77</v>
      </c>
      <c r="G178">
        <f>SUMIFS(multi_demand_annual!$H:$H,multi_demand_annual!A:A,A178,multi_demand_annual!B:B,B178,multi_demand_annual!D:D,C178,multi_demand_annual!F:F,E178)</f>
        <v>0</v>
      </c>
      <c r="H178">
        <f>SUMIFS(multi_demand_annual!$I:$I,multi_demand_annual!A:A,A178,multi_demand_annual!B:B,B178,multi_demand_annual!D:D,C178,multi_demand_annual!F:F,E178)</f>
        <v>0</v>
      </c>
      <c r="I178" cm="1">
        <f t="array" ref="I178">SUMPRODUCT([5]materials_demand!$D$2:$CO$43*([5]materials_demand!$A$2:$A$43=A178)*([5]materials_demand!$B$2:$B$43=B178)*([5]materials_demand!$C$2:$C$43=C178)*ISNUMBER(SEARCH(E178,[5]materials_demand!$D$1:$CO$1))*ISNUMBER(SEARCH("mean",[5]materials_demand!$D$1:$CO$1)))</f>
        <v>0</v>
      </c>
      <c r="J178">
        <f t="shared" si="2"/>
        <v>0</v>
      </c>
    </row>
    <row r="179" spans="1:10">
      <c r="A179">
        <v>2025</v>
      </c>
      <c r="B179" t="s">
        <v>33</v>
      </c>
      <c r="C179" t="str">
        <f>mapping!$D$7</f>
        <v>Coal</v>
      </c>
      <c r="D179" t="s">
        <v>74</v>
      </c>
      <c r="E179" t="s">
        <v>59</v>
      </c>
      <c r="F179" t="s">
        <v>77</v>
      </c>
      <c r="G179">
        <f>SUMIFS(multi_demand_annual!$H:$H,multi_demand_annual!A:A,A179,multi_demand_annual!B:B,B179,multi_demand_annual!D:D,C179,multi_demand_annual!F:F,E179)</f>
        <v>0</v>
      </c>
      <c r="H179">
        <f>SUMIFS(multi_demand_annual!$I:$I,multi_demand_annual!A:A,A179,multi_demand_annual!B:B,B179,multi_demand_annual!D:D,C179,multi_demand_annual!F:F,E179)</f>
        <v>0</v>
      </c>
      <c r="I179" cm="1">
        <f t="array" ref="I179">SUMPRODUCT([5]materials_demand!$D$2:$CO$43*([5]materials_demand!$A$2:$A$43=A179)*([5]materials_demand!$B$2:$B$43=B179)*([5]materials_demand!$C$2:$C$43=C179)*ISNUMBER(SEARCH(E179,[5]materials_demand!$D$1:$CO$1))*ISNUMBER(SEARCH("mean",[5]materials_demand!$D$1:$CO$1)))</f>
        <v>0</v>
      </c>
      <c r="J179">
        <f t="shared" si="2"/>
        <v>0</v>
      </c>
    </row>
    <row r="180" spans="1:10">
      <c r="A180">
        <v>2025</v>
      </c>
      <c r="B180" t="s">
        <v>33</v>
      </c>
      <c r="C180" t="str">
        <f>mapping!$D$7</f>
        <v>Coal</v>
      </c>
      <c r="D180" t="s">
        <v>74</v>
      </c>
      <c r="E180" t="s">
        <v>55</v>
      </c>
      <c r="F180" t="s">
        <v>77</v>
      </c>
      <c r="G180">
        <f>SUMIFS(multi_demand_annual!$H:$H,multi_demand_annual!A:A,A180,multi_demand_annual!B:B,B180,multi_demand_annual!D:D,C180,multi_demand_annual!F:F,E180)</f>
        <v>7.9186882445496567E-3</v>
      </c>
      <c r="H180">
        <f>SUMIFS(multi_demand_annual!$I:$I,multi_demand_annual!A:A,A180,multi_demand_annual!B:B,B180,multi_demand_annual!D:D,C180,multi_demand_annual!F:F,E180)</f>
        <v>8.7031770700481317E-3</v>
      </c>
      <c r="I180" cm="1">
        <f t="array" ref="I180">SUMPRODUCT([5]materials_demand!$D$2:$CO$43*([5]materials_demand!$A$2:$A$43=A180)*([5]materials_demand!$B$2:$B$43=B180)*([5]materials_demand!$C$2:$C$43=C180)*ISNUMBER(SEARCH(E180,[5]materials_demand!$D$1:$CO$1))*ISNUMBER(SEARCH("mean",[5]materials_demand!$D$1:$CO$1)))</f>
        <v>8.7031770700481195E-3</v>
      </c>
      <c r="J180">
        <f t="shared" si="2"/>
        <v>0</v>
      </c>
    </row>
    <row r="181" spans="1:10">
      <c r="A181">
        <v>2025</v>
      </c>
      <c r="B181" t="s">
        <v>33</v>
      </c>
      <c r="C181" t="str">
        <f>mapping!$D$7</f>
        <v>Coal</v>
      </c>
      <c r="D181" t="s">
        <v>74</v>
      </c>
      <c r="E181" t="s">
        <v>47</v>
      </c>
      <c r="F181" t="s">
        <v>77</v>
      </c>
      <c r="G181">
        <f>SUMIFS(multi_demand_annual!$H:$H,multi_demand_annual!A:A,A181,multi_demand_annual!B:B,B181,multi_demand_annual!D:D,C181,multi_demand_annual!F:F,E181)</f>
        <v>0</v>
      </c>
      <c r="H181">
        <f>SUMIFS(multi_demand_annual!$I:$I,multi_demand_annual!A:A,A181,multi_demand_annual!B:B,B181,multi_demand_annual!D:D,C181,multi_demand_annual!F:F,E181)</f>
        <v>0</v>
      </c>
      <c r="I181" cm="1">
        <f t="array" ref="I181">SUMPRODUCT([5]materials_demand!$D$2:$CO$43*([5]materials_demand!$A$2:$A$43=A181)*([5]materials_demand!$B$2:$B$43=B181)*([5]materials_demand!$C$2:$C$43=C181)*ISNUMBER(SEARCH(E181,[5]materials_demand!$D$1:$CO$1))*ISNUMBER(SEARCH("mean",[5]materials_demand!$D$1:$CO$1)))</f>
        <v>0</v>
      </c>
      <c r="J181">
        <f t="shared" si="2"/>
        <v>0</v>
      </c>
    </row>
    <row r="182" spans="1:10">
      <c r="A182">
        <v>2025</v>
      </c>
      <c r="B182" t="s">
        <v>33</v>
      </c>
      <c r="C182" t="str">
        <f>mapping!$D$7</f>
        <v>Coal</v>
      </c>
      <c r="D182" t="s">
        <v>74</v>
      </c>
      <c r="E182" t="s">
        <v>60</v>
      </c>
      <c r="F182" t="s">
        <v>77</v>
      </c>
      <c r="G182">
        <f>SUMIFS(multi_demand_annual!$H:$H,multi_demand_annual!A:A,A182,multi_demand_annual!B:B,B182,multi_demand_annual!D:D,C182,multi_demand_annual!F:F,E182)</f>
        <v>0</v>
      </c>
      <c r="H182">
        <f>SUMIFS(multi_demand_annual!$I:$I,multi_demand_annual!A:A,A182,multi_demand_annual!B:B,B182,multi_demand_annual!D:D,C182,multi_demand_annual!F:F,E182)</f>
        <v>0</v>
      </c>
      <c r="I182" cm="1">
        <f t="array" ref="I182">SUMPRODUCT([5]materials_demand!$D$2:$CO$43*([5]materials_demand!$A$2:$A$43=A182)*([5]materials_demand!$B$2:$B$43=B182)*([5]materials_demand!$C$2:$C$43=C182)*ISNUMBER(SEARCH(E182,[5]materials_demand!$D$1:$CO$1))*ISNUMBER(SEARCH("mean",[5]materials_demand!$D$1:$CO$1)))</f>
        <v>0</v>
      </c>
      <c r="J182">
        <f t="shared" si="2"/>
        <v>0</v>
      </c>
    </row>
    <row r="183" spans="1:10">
      <c r="A183">
        <v>2025</v>
      </c>
      <c r="B183" t="s">
        <v>33</v>
      </c>
      <c r="C183" t="str">
        <f>mapping!$D$7</f>
        <v>Coal</v>
      </c>
      <c r="D183" t="s">
        <v>74</v>
      </c>
      <c r="E183" t="s">
        <v>48</v>
      </c>
      <c r="F183" t="s">
        <v>77</v>
      </c>
      <c r="G183">
        <f>SUMIFS(multi_demand_annual!$H:$H,multi_demand_annual!A:A,A183,multi_demand_annual!B:B,B183,multi_demand_annual!D:D,C183,multi_demand_annual!F:F,E183)</f>
        <v>5.2791254963664366E-4</v>
      </c>
      <c r="H183">
        <f>SUMIFS(multi_demand_annual!$I:$I,multi_demand_annual!A:A,A183,multi_demand_annual!B:B,B183,multi_demand_annual!D:D,C183,multi_demand_annual!F:F,E183)</f>
        <v>5.8021180466987529E-4</v>
      </c>
      <c r="I183" cm="1">
        <f t="array" ref="I183">SUMPRODUCT([5]materials_demand!$D$2:$CO$43*([5]materials_demand!$A$2:$A$43=A183)*([5]materials_demand!$B$2:$B$43=B183)*([5]materials_demand!$C$2:$C$43=C183)*ISNUMBER(SEARCH(E183,[5]materials_demand!$D$1:$CO$1))*ISNUMBER(SEARCH("mean",[5]materials_demand!$D$1:$CO$1)))</f>
        <v>5.8021180466987497E-4</v>
      </c>
      <c r="J183">
        <f t="shared" si="2"/>
        <v>0</v>
      </c>
    </row>
    <row r="184" spans="1:10">
      <c r="A184">
        <v>2025</v>
      </c>
      <c r="B184" t="s">
        <v>33</v>
      </c>
      <c r="C184" t="str">
        <f>mapping!$D$7</f>
        <v>Coal</v>
      </c>
      <c r="D184" t="s">
        <v>74</v>
      </c>
      <c r="E184" t="s">
        <v>62</v>
      </c>
      <c r="F184" t="s">
        <v>77</v>
      </c>
      <c r="G184">
        <f>SUMIFS(multi_demand_annual!$H:$H,multi_demand_annual!A:A,A184,multi_demand_annual!B:B,B184,multi_demand_annual!D:D,C184,multi_demand_annual!F:F,E184)</f>
        <v>0</v>
      </c>
      <c r="H184">
        <f>SUMIFS(multi_demand_annual!$I:$I,multi_demand_annual!A:A,A184,multi_demand_annual!B:B,B184,multi_demand_annual!D:D,C184,multi_demand_annual!F:F,E184)</f>
        <v>0</v>
      </c>
      <c r="I184" cm="1">
        <f t="array" ref="I184">SUMPRODUCT([5]materials_demand!$D$2:$CO$43*([5]materials_demand!$A$2:$A$43=A184)*([5]materials_demand!$B$2:$B$43=B184)*([5]materials_demand!$C$2:$C$43=C184)*ISNUMBER(SEARCH(E184,[5]materials_demand!$D$1:$CO$1))*ISNUMBER(SEARCH("mean",[5]materials_demand!$D$1:$CO$1)))</f>
        <v>0</v>
      </c>
      <c r="J184">
        <f t="shared" si="2"/>
        <v>0</v>
      </c>
    </row>
    <row r="185" spans="1:10">
      <c r="A185">
        <v>2025</v>
      </c>
      <c r="B185" t="s">
        <v>33</v>
      </c>
      <c r="C185" t="str">
        <f>mapping!$D$7</f>
        <v>Coal</v>
      </c>
      <c r="D185" t="s">
        <v>74</v>
      </c>
      <c r="E185" t="s">
        <v>63</v>
      </c>
      <c r="F185" t="s">
        <v>77</v>
      </c>
      <c r="G185">
        <f>SUMIFS(multi_demand_annual!$H:$H,multi_demand_annual!A:A,A185,multi_demand_annual!B:B,B185,multi_demand_annual!D:D,C185,multi_demand_annual!F:F,E185)</f>
        <v>0</v>
      </c>
      <c r="H185">
        <f>SUMIFS(multi_demand_annual!$I:$I,multi_demand_annual!A:A,A185,multi_demand_annual!B:B,B185,multi_demand_annual!D:D,C185,multi_demand_annual!F:F,E185)</f>
        <v>0</v>
      </c>
      <c r="I185" cm="1">
        <f t="array" ref="I185">SUMPRODUCT([5]materials_demand!$D$2:$CO$43*([5]materials_demand!$A$2:$A$43=A185)*([5]materials_demand!$B$2:$B$43=B185)*([5]materials_demand!$C$2:$C$43=C185)*ISNUMBER(SEARCH(E185,[5]materials_demand!$D$1:$CO$1))*ISNUMBER(SEARCH("mean",[5]materials_demand!$D$1:$CO$1)))</f>
        <v>0</v>
      </c>
      <c r="J185">
        <f t="shared" si="2"/>
        <v>0</v>
      </c>
    </row>
    <row r="186" spans="1:10">
      <c r="A186">
        <v>2025</v>
      </c>
      <c r="B186" t="s">
        <v>33</v>
      </c>
      <c r="C186" t="str">
        <f>mapping!$D$7</f>
        <v>Coal</v>
      </c>
      <c r="D186" t="s">
        <v>74</v>
      </c>
      <c r="E186" t="s">
        <v>45</v>
      </c>
      <c r="F186" t="s">
        <v>77</v>
      </c>
      <c r="G186">
        <f>SUMIFS(multi_demand_annual!$H:$H,multi_demand_annual!A:A,A186,multi_demand_annual!B:B,B186,multi_demand_annual!D:D,C186,multi_demand_annual!F:F,E186)</f>
        <v>0</v>
      </c>
      <c r="H186">
        <f>SUMIFS(multi_demand_annual!$I:$I,multi_demand_annual!A:A,A186,multi_demand_annual!B:B,B186,multi_demand_annual!D:D,C186,multi_demand_annual!F:F,E186)</f>
        <v>0</v>
      </c>
      <c r="I186" cm="1">
        <f t="array" ref="I186">SUMPRODUCT([5]materials_demand!$D$2:$CO$43*([5]materials_demand!$A$2:$A$43=A186)*([5]materials_demand!$B$2:$B$43=B186)*([5]materials_demand!$C$2:$C$43=C186)*ISNUMBER(SEARCH(E186,[5]materials_demand!$D$1:$CO$1))*ISNUMBER(SEARCH("mean",[5]materials_demand!$D$1:$CO$1)))</f>
        <v>0</v>
      </c>
      <c r="J186">
        <f t="shared" si="2"/>
        <v>0</v>
      </c>
    </row>
    <row r="187" spans="1:10">
      <c r="A187">
        <v>2025</v>
      </c>
      <c r="B187" t="s">
        <v>33</v>
      </c>
      <c r="C187" t="str">
        <f>mapping!$D$7</f>
        <v>Coal</v>
      </c>
      <c r="D187" t="s">
        <v>74</v>
      </c>
      <c r="E187" t="s">
        <v>58</v>
      </c>
      <c r="F187" t="s">
        <v>77</v>
      </c>
      <c r="G187">
        <f>SUMIFS(multi_demand_annual!$H:$H,multi_demand_annual!A:A,A187,multi_demand_annual!B:B,B187,multi_demand_annual!D:D,C187,multi_demand_annual!F:F,E187)</f>
        <v>0</v>
      </c>
      <c r="H187">
        <f>SUMIFS(multi_demand_annual!$I:$I,multi_demand_annual!A:A,A187,multi_demand_annual!B:B,B187,multi_demand_annual!D:D,C187,multi_demand_annual!F:F,E187)</f>
        <v>0</v>
      </c>
      <c r="I187" cm="1">
        <f t="array" ref="I187">SUMPRODUCT([5]materials_demand!$D$2:$CO$43*([5]materials_demand!$A$2:$A$43=A187)*([5]materials_demand!$B$2:$B$43=B187)*([5]materials_demand!$C$2:$C$43=C187)*ISNUMBER(SEARCH(E187,[5]materials_demand!$D$1:$CO$1))*ISNUMBER(SEARCH("mean",[5]materials_demand!$D$1:$CO$1)))</f>
        <v>0</v>
      </c>
      <c r="J187">
        <f t="shared" si="2"/>
        <v>0</v>
      </c>
    </row>
    <row r="188" spans="1:10">
      <c r="A188">
        <v>2025</v>
      </c>
      <c r="B188" t="s">
        <v>33</v>
      </c>
      <c r="C188" t="str">
        <f>mapping!$D$7</f>
        <v>Coal</v>
      </c>
      <c r="D188" t="s">
        <v>74</v>
      </c>
      <c r="E188" t="s">
        <v>53</v>
      </c>
      <c r="F188" t="s">
        <v>77</v>
      </c>
      <c r="G188">
        <f>SUMIFS(multi_demand_annual!$H:$H,multi_demand_annual!A:A,A188,multi_demand_annual!B:B,B188,multi_demand_annual!D:D,C188,multi_demand_annual!F:F,E188)</f>
        <v>4.1376374839740935</v>
      </c>
      <c r="H188">
        <f>SUMIFS(multi_demand_annual!$I:$I,multi_demand_annual!A:A,A188,multi_demand_annual!B:B,B188,multi_demand_annual!D:D,C188,multi_demand_annual!F:F,E188)</f>
        <v>4.5475450683995113</v>
      </c>
      <c r="I188" cm="1">
        <f t="array" ref="I188">SUMPRODUCT([5]materials_demand!$D$2:$CO$43*([5]materials_demand!$A$2:$A$43=A188)*([5]materials_demand!$B$2:$B$43=B188)*([5]materials_demand!$C$2:$C$43=C188)*ISNUMBER(SEARCH(E188,[5]materials_demand!$D$1:$CO$1))*ISNUMBER(SEARCH("mean",[5]materials_demand!$D$1:$CO$1)))</f>
        <v>4.5475450683995096</v>
      </c>
      <c r="J188">
        <f t="shared" si="2"/>
        <v>0</v>
      </c>
    </row>
    <row r="189" spans="1:10">
      <c r="A189">
        <v>2025</v>
      </c>
      <c r="B189" t="s">
        <v>33</v>
      </c>
      <c r="C189" t="str">
        <f>mapping!$D$7</f>
        <v>Coal</v>
      </c>
      <c r="D189" t="s">
        <v>74</v>
      </c>
      <c r="E189" t="s">
        <v>64</v>
      </c>
      <c r="F189" t="s">
        <v>77</v>
      </c>
      <c r="G189">
        <f>SUMIFS(multi_demand_annual!$H:$H,multi_demand_annual!A:A,A189,multi_demand_annual!B:B,B189,multi_demand_annual!D:D,C189,multi_demand_annual!F:F,E189)</f>
        <v>0</v>
      </c>
      <c r="H189">
        <f>SUMIFS(multi_demand_annual!$I:$I,multi_demand_annual!A:A,A189,multi_demand_annual!B:B,B189,multi_demand_annual!D:D,C189,multi_demand_annual!F:F,E189)</f>
        <v>0</v>
      </c>
      <c r="I189" cm="1">
        <f t="array" ref="I189">SUMPRODUCT([5]materials_demand!$D$2:$CO$43*([5]materials_demand!$A$2:$A$43=A189)*([5]materials_demand!$B$2:$B$43=B189)*([5]materials_demand!$C$2:$C$43=C189)*ISNUMBER(SEARCH(E189,[5]materials_demand!$D$1:$CO$1))*ISNUMBER(SEARCH("mean",[5]materials_demand!$D$1:$CO$1)))</f>
        <v>0</v>
      </c>
      <c r="J189">
        <f t="shared" si="2"/>
        <v>0</v>
      </c>
    </row>
    <row r="190" spans="1:10">
      <c r="A190">
        <v>2025</v>
      </c>
      <c r="B190" t="s">
        <v>33</v>
      </c>
      <c r="C190" t="str">
        <f>mapping!$D$7</f>
        <v>Coal</v>
      </c>
      <c r="D190" t="s">
        <v>74</v>
      </c>
      <c r="E190" t="s">
        <v>49</v>
      </c>
      <c r="F190" t="s">
        <v>77</v>
      </c>
      <c r="G190">
        <f>SUMIFS(multi_demand_annual!$H:$H,multi_demand_annual!A:A,A190,multi_demand_annual!B:B,B190,multi_demand_annual!D:D,C190,multi_demand_annual!F:F,E190)</f>
        <v>0</v>
      </c>
      <c r="H190">
        <f>SUMIFS(multi_demand_annual!$I:$I,multi_demand_annual!A:A,A190,multi_demand_annual!B:B,B190,multi_demand_annual!D:D,C190,multi_demand_annual!F:F,E190)</f>
        <v>0</v>
      </c>
      <c r="I190" cm="1">
        <f t="array" ref="I190">SUMPRODUCT([5]materials_demand!$D$2:$CO$43*([5]materials_demand!$A$2:$A$43=A190)*([5]materials_demand!$B$2:$B$43=B190)*([5]materials_demand!$C$2:$C$43=C190)*ISNUMBER(SEARCH(E190,[5]materials_demand!$D$1:$CO$1))*ISNUMBER(SEARCH("mean",[5]materials_demand!$D$1:$CO$1)))</f>
        <v>0</v>
      </c>
      <c r="J190">
        <f t="shared" si="2"/>
        <v>0</v>
      </c>
    </row>
    <row r="191" spans="1:10">
      <c r="A191">
        <v>2025</v>
      </c>
      <c r="B191" t="s">
        <v>33</v>
      </c>
      <c r="C191" t="str">
        <f>mapping!$D$7</f>
        <v>Coal</v>
      </c>
      <c r="D191" t="s">
        <v>74</v>
      </c>
      <c r="E191" t="s">
        <v>65</v>
      </c>
      <c r="F191" t="s">
        <v>77</v>
      </c>
      <c r="G191">
        <f>SUMIFS(multi_demand_annual!$H:$H,multi_demand_annual!A:A,A191,multi_demand_annual!B:B,B191,multi_demand_annual!D:D,C191,multi_demand_annual!F:F,E191)</f>
        <v>0</v>
      </c>
      <c r="H191">
        <f>SUMIFS(multi_demand_annual!$I:$I,multi_demand_annual!A:A,A191,multi_demand_annual!B:B,B191,multi_demand_annual!D:D,C191,multi_demand_annual!F:F,E191)</f>
        <v>0</v>
      </c>
      <c r="I191" cm="1">
        <f t="array" ref="I191">SUMPRODUCT([5]materials_demand!$D$2:$CO$43*([5]materials_demand!$A$2:$A$43=A191)*([5]materials_demand!$B$2:$B$43=B191)*([5]materials_demand!$C$2:$C$43=C191)*ISNUMBER(SEARCH(E191,[5]materials_demand!$D$1:$CO$1))*ISNUMBER(SEARCH("mean",[5]materials_demand!$D$1:$CO$1)))</f>
        <v>0</v>
      </c>
      <c r="J191">
        <f t="shared" si="2"/>
        <v>0</v>
      </c>
    </row>
    <row r="192" spans="1:10">
      <c r="A192">
        <v>2025</v>
      </c>
      <c r="B192" t="s">
        <v>33</v>
      </c>
      <c r="C192" t="str">
        <f>mapping!$D$7</f>
        <v>Coal</v>
      </c>
      <c r="D192" t="s">
        <v>74</v>
      </c>
      <c r="E192" t="s">
        <v>68</v>
      </c>
      <c r="F192" t="s">
        <v>77</v>
      </c>
      <c r="G192">
        <f>SUMIFS(multi_demand_annual!$H:$H,multi_demand_annual!A:A,A192,multi_demand_annual!B:B,B192,multi_demand_annual!D:D,C192,multi_demand_annual!F:F,E192)</f>
        <v>0</v>
      </c>
      <c r="H192">
        <f>SUMIFS(multi_demand_annual!$I:$I,multi_demand_annual!A:A,A192,multi_demand_annual!B:B,B192,multi_demand_annual!D:D,C192,multi_demand_annual!F:F,E192)</f>
        <v>0</v>
      </c>
      <c r="I192" cm="1">
        <f t="array" ref="I192">SUMPRODUCT([5]materials_demand!$D$2:$CO$43*([5]materials_demand!$A$2:$A$43=A192)*([5]materials_demand!$B$2:$B$43=B192)*([5]materials_demand!$C$2:$C$43=C192)*ISNUMBER(SEARCH(E192,[5]materials_demand!$D$1:$CO$1))*ISNUMBER(SEARCH("mean",[5]materials_demand!$D$1:$CO$1)))</f>
        <v>0</v>
      </c>
      <c r="J192">
        <f t="shared" si="2"/>
        <v>0</v>
      </c>
    </row>
    <row r="193" spans="1:10">
      <c r="A193">
        <v>2025</v>
      </c>
      <c r="B193" t="s">
        <v>33</v>
      </c>
      <c r="C193" t="str">
        <f>mapping!$D$7</f>
        <v>Coal</v>
      </c>
      <c r="D193" t="s">
        <v>74</v>
      </c>
      <c r="E193" t="s">
        <v>57</v>
      </c>
      <c r="F193" t="s">
        <v>77</v>
      </c>
      <c r="G193">
        <f>SUMIFS(multi_demand_annual!$H:$H,multi_demand_annual!A:A,A193,multi_demand_annual!B:B,B193,multi_demand_annual!D:D,C193,multi_demand_annual!F:F,E193)</f>
        <v>0</v>
      </c>
      <c r="H193">
        <f>SUMIFS(multi_demand_annual!$I:$I,multi_demand_annual!A:A,A193,multi_demand_annual!B:B,B193,multi_demand_annual!D:D,C193,multi_demand_annual!F:F,E193)</f>
        <v>0</v>
      </c>
      <c r="I193" cm="1">
        <f t="array" ref="I193">SUMPRODUCT([5]materials_demand!$D$2:$CO$43*([5]materials_demand!$A$2:$A$43=A193)*([5]materials_demand!$B$2:$B$43=B193)*([5]materials_demand!$C$2:$C$43=C193)*ISNUMBER(SEARCH(E193,[5]materials_demand!$D$1:$CO$1))*ISNUMBER(SEARCH("mean",[5]materials_demand!$D$1:$CO$1)))</f>
        <v>0</v>
      </c>
      <c r="J193">
        <f t="shared" si="2"/>
        <v>0</v>
      </c>
    </row>
    <row r="194" spans="1:10">
      <c r="A194">
        <v>2030</v>
      </c>
      <c r="B194" t="s">
        <v>21</v>
      </c>
      <c r="C194" t="str">
        <f>mapping!$D$7</f>
        <v>Coal</v>
      </c>
      <c r="D194" t="s">
        <v>74</v>
      </c>
      <c r="E194" t="s">
        <v>51</v>
      </c>
      <c r="F194" t="s">
        <v>77</v>
      </c>
      <c r="G194">
        <f>SUMIFS(multi_demand_annual!$H:$H,multi_demand_annual!A:A,A194,multi_demand_annual!B:B,B194,multi_demand_annual!D:D,C194,multi_demand_annual!F:F,E194)</f>
        <v>1.2019518817430626</v>
      </c>
      <c r="H194">
        <f>SUMIFS(multi_demand_annual!$I:$I,multi_demand_annual!A:A,A194,multi_demand_annual!B:B,B194,multi_demand_annual!D:D,C194,multi_demand_annual!F:F,E194)</f>
        <v>0.95100756100920025</v>
      </c>
      <c r="I194" cm="1">
        <f t="array" ref="I194">SUMPRODUCT([5]materials_demand!$D$2:$CO$43*([5]materials_demand!$A$2:$A$43=A194)*([5]materials_demand!$B$2:$B$43=B194)*([5]materials_demand!$C$2:$C$43=C194)*ISNUMBER(SEARCH(E194,[5]materials_demand!$D$1:$CO$1))*ISNUMBER(SEARCH("mean",[5]materials_demand!$D$1:$CO$1)))</f>
        <v>0.95100756100920003</v>
      </c>
      <c r="J194">
        <f t="shared" si="2"/>
        <v>0</v>
      </c>
    </row>
    <row r="195" spans="1:10">
      <c r="A195">
        <v>2030</v>
      </c>
      <c r="B195" t="s">
        <v>21</v>
      </c>
      <c r="C195" t="str">
        <f>mapping!$D$7</f>
        <v>Coal</v>
      </c>
      <c r="D195" t="s">
        <v>74</v>
      </c>
      <c r="E195" t="s">
        <v>66</v>
      </c>
      <c r="F195" t="s">
        <v>77</v>
      </c>
      <c r="G195">
        <f>SUMIFS(multi_demand_annual!$H:$H,multi_demand_annual!A:A,A195,multi_demand_annual!B:B,B195,multi_demand_annual!D:D,C195,multi_demand_annual!F:F,E195)</f>
        <v>0</v>
      </c>
      <c r="H195">
        <f>SUMIFS(multi_demand_annual!$I:$I,multi_demand_annual!A:A,A195,multi_demand_annual!B:B,B195,multi_demand_annual!D:D,C195,multi_demand_annual!F:F,E195)</f>
        <v>0</v>
      </c>
      <c r="I195" cm="1">
        <f t="array" ref="I195">SUMPRODUCT([5]materials_demand!$D$2:$CO$43*([5]materials_demand!$A$2:$A$43=A195)*([5]materials_demand!$B$2:$B$43=B195)*([5]materials_demand!$C$2:$C$43=C195)*ISNUMBER(SEARCH(E195,[5]materials_demand!$D$1:$CO$1))*ISNUMBER(SEARCH("mean",[5]materials_demand!$D$1:$CO$1)))</f>
        <v>0</v>
      </c>
      <c r="J195">
        <f t="shared" ref="J195:J258" si="3">ROUND(I195-H195,3)</f>
        <v>0</v>
      </c>
    </row>
    <row r="196" spans="1:10">
      <c r="A196">
        <v>2030</v>
      </c>
      <c r="B196" t="s">
        <v>21</v>
      </c>
      <c r="C196" t="str">
        <f>mapping!$D$7</f>
        <v>Coal</v>
      </c>
      <c r="D196" t="s">
        <v>74</v>
      </c>
      <c r="E196" t="s">
        <v>54</v>
      </c>
      <c r="F196" t="s">
        <v>77</v>
      </c>
      <c r="G196">
        <f>SUMIFS(multi_demand_annual!$H:$H,multi_demand_annual!A:A,A196,multi_demand_annual!B:B,B196,multi_demand_annual!D:D,C196,multi_demand_annual!F:F,E196)</f>
        <v>63.017598785295235</v>
      </c>
      <c r="H196">
        <f>SUMIFS(multi_demand_annual!$I:$I,multi_demand_annual!A:A,A196,multi_demand_annual!B:B,B196,multi_demand_annual!D:D,C196,multi_demand_annual!F:F,E196)</f>
        <v>49.860742207541257</v>
      </c>
      <c r="I196" cm="1">
        <f t="array" ref="I196">SUMPRODUCT([5]materials_demand!$D$2:$CO$43*([5]materials_demand!$A$2:$A$43=A196)*([5]materials_demand!$B$2:$B$43=B196)*([5]materials_demand!$C$2:$C$43=C196)*ISNUMBER(SEARCH(E196,[5]materials_demand!$D$1:$CO$1))*ISNUMBER(SEARCH("mean",[5]materials_demand!$D$1:$CO$1)))</f>
        <v>49.8607422075413</v>
      </c>
      <c r="J196">
        <f t="shared" si="3"/>
        <v>0</v>
      </c>
    </row>
    <row r="197" spans="1:10">
      <c r="A197">
        <v>2030</v>
      </c>
      <c r="B197" t="s">
        <v>21</v>
      </c>
      <c r="C197" t="str">
        <f>mapping!$D$7</f>
        <v>Coal</v>
      </c>
      <c r="D197" t="s">
        <v>74</v>
      </c>
      <c r="E197" t="s">
        <v>46</v>
      </c>
      <c r="F197" t="s">
        <v>77</v>
      </c>
      <c r="G197">
        <f>SUMIFS(multi_demand_annual!$H:$H,multi_demand_annual!A:A,A197,multi_demand_annual!B:B,B197,multi_demand_annual!D:D,C197,multi_demand_annual!F:F,E197)</f>
        <v>0</v>
      </c>
      <c r="H197">
        <f>SUMIFS(multi_demand_annual!$I:$I,multi_demand_annual!A:A,A197,multi_demand_annual!B:B,B197,multi_demand_annual!D:D,C197,multi_demand_annual!F:F,E197)</f>
        <v>0</v>
      </c>
      <c r="I197" cm="1">
        <f t="array" ref="I197">SUMPRODUCT([5]materials_demand!$D$2:$CO$43*([5]materials_demand!$A$2:$A$43=A197)*([5]materials_demand!$B$2:$B$43=B197)*([5]materials_demand!$C$2:$C$43=C197)*ISNUMBER(SEARCH(E197,[5]materials_demand!$D$1:$CO$1))*ISNUMBER(SEARCH("mean",[5]materials_demand!$D$1:$CO$1)))</f>
        <v>0</v>
      </c>
      <c r="J197">
        <f t="shared" si="3"/>
        <v>0</v>
      </c>
    </row>
    <row r="198" spans="1:10">
      <c r="A198">
        <v>2030</v>
      </c>
      <c r="B198" t="s">
        <v>21</v>
      </c>
      <c r="C198" t="str">
        <f>mapping!$D$7</f>
        <v>Coal</v>
      </c>
      <c r="D198" t="s">
        <v>74</v>
      </c>
      <c r="E198" t="s">
        <v>50</v>
      </c>
      <c r="F198" t="s">
        <v>77</v>
      </c>
      <c r="G198">
        <f>SUMIFS(multi_demand_annual!$H:$H,multi_demand_annual!A:A,A198,multi_demand_annual!B:B,B198,multi_demand_annual!D:D,C198,multi_demand_annual!F:F,E198)</f>
        <v>1.7926514765705588</v>
      </c>
      <c r="H198">
        <f>SUMIFS(multi_demand_annual!$I:$I,multi_demand_annual!A:A,A198,multi_demand_annual!B:B,B198,multi_demand_annual!D:D,C198,multi_demand_annual!F:F,E198)</f>
        <v>1.4183804978952921</v>
      </c>
      <c r="I198" cm="1">
        <f t="array" ref="I198">SUMPRODUCT([5]materials_demand!$D$2:$CO$43*([5]materials_demand!$A$2:$A$43=A198)*([5]materials_demand!$B$2:$B$43=B198)*([5]materials_demand!$C$2:$C$43=C198)*ISNUMBER(SEARCH(E198,[5]materials_demand!$D$1:$CO$1))*ISNUMBER(SEARCH("mean",[5]materials_demand!$D$1:$CO$1)))</f>
        <v>1.4183804978952901</v>
      </c>
      <c r="J198">
        <f t="shared" si="3"/>
        <v>0</v>
      </c>
    </row>
    <row r="199" spans="1:10">
      <c r="A199">
        <v>2030</v>
      </c>
      <c r="B199" t="s">
        <v>21</v>
      </c>
      <c r="C199" t="str">
        <f>mapping!$D$7</f>
        <v>Coal</v>
      </c>
      <c r="D199" t="s">
        <v>74</v>
      </c>
      <c r="E199" t="s">
        <v>61</v>
      </c>
      <c r="F199" t="s">
        <v>77</v>
      </c>
      <c r="G199">
        <f>SUMIFS(multi_demand_annual!$H:$H,multi_demand_annual!A:A,A199,multi_demand_annual!B:B,B199,multi_demand_annual!D:D,C199,multi_demand_annual!F:F,E199)</f>
        <v>0</v>
      </c>
      <c r="H199">
        <f>SUMIFS(multi_demand_annual!$I:$I,multi_demand_annual!A:A,A199,multi_demand_annual!B:B,B199,multi_demand_annual!D:D,C199,multi_demand_annual!F:F,E199)</f>
        <v>0</v>
      </c>
      <c r="I199" cm="1">
        <f t="array" ref="I199">SUMPRODUCT([5]materials_demand!$D$2:$CO$43*([5]materials_demand!$A$2:$A$43=A199)*([5]materials_demand!$B$2:$B$43=B199)*([5]materials_demand!$C$2:$C$43=C199)*ISNUMBER(SEARCH(E199,[5]materials_demand!$D$1:$CO$1))*ISNUMBER(SEARCH("mean",[5]materials_demand!$D$1:$CO$1)))</f>
        <v>0</v>
      </c>
      <c r="J199">
        <f t="shared" si="3"/>
        <v>0</v>
      </c>
    </row>
    <row r="200" spans="1:10">
      <c r="A200">
        <v>2030</v>
      </c>
      <c r="B200" t="s">
        <v>21</v>
      </c>
      <c r="C200" t="str">
        <f>mapping!$D$7</f>
        <v>Coal</v>
      </c>
      <c r="D200" t="s">
        <v>74</v>
      </c>
      <c r="E200" t="s">
        <v>67</v>
      </c>
      <c r="F200" t="s">
        <v>77</v>
      </c>
      <c r="G200">
        <f>SUMIFS(multi_demand_annual!$H:$H,multi_demand_annual!A:A,A200,multi_demand_annual!B:B,B200,multi_demand_annual!D:D,C200,multi_demand_annual!F:F,E200)</f>
        <v>0</v>
      </c>
      <c r="H200">
        <f>SUMIFS(multi_demand_annual!$I:$I,multi_demand_annual!A:A,A200,multi_demand_annual!B:B,B200,multi_demand_annual!D:D,C200,multi_demand_annual!F:F,E200)</f>
        <v>0</v>
      </c>
      <c r="I200" cm="1">
        <f t="array" ref="I200">SUMPRODUCT([5]materials_demand!$D$2:$CO$43*([5]materials_demand!$A$2:$A$43=A200)*([5]materials_demand!$B$2:$B$43=B200)*([5]materials_demand!$C$2:$C$43=C200)*ISNUMBER(SEARCH(E200,[5]materials_demand!$D$1:$CO$1))*ISNUMBER(SEARCH("mean",[5]materials_demand!$D$1:$CO$1)))</f>
        <v>0</v>
      </c>
      <c r="J200">
        <f t="shared" si="3"/>
        <v>0</v>
      </c>
    </row>
    <row r="201" spans="1:10">
      <c r="A201">
        <v>2030</v>
      </c>
      <c r="B201" t="s">
        <v>21</v>
      </c>
      <c r="C201" t="str">
        <f>mapping!$D$7</f>
        <v>Coal</v>
      </c>
      <c r="D201" t="s">
        <v>74</v>
      </c>
      <c r="E201" t="s">
        <v>52</v>
      </c>
      <c r="F201" t="s">
        <v>77</v>
      </c>
      <c r="G201">
        <f>SUMIFS(multi_demand_annual!$H:$H,multi_demand_annual!A:A,A201,multi_demand_annual!B:B,B201,multi_demand_annual!D:D,C201,multi_demand_annual!F:F,E201)</f>
        <v>0</v>
      </c>
      <c r="H201">
        <f>SUMIFS(multi_demand_annual!$I:$I,multi_demand_annual!A:A,A201,multi_demand_annual!B:B,B201,multi_demand_annual!D:D,C201,multi_demand_annual!F:F,E201)</f>
        <v>0</v>
      </c>
      <c r="I201" cm="1">
        <f t="array" ref="I201">SUMPRODUCT([5]materials_demand!$D$2:$CO$43*([5]materials_demand!$A$2:$A$43=A201)*([5]materials_demand!$B$2:$B$43=B201)*([5]materials_demand!$C$2:$C$43=C201)*ISNUMBER(SEARCH(E201,[5]materials_demand!$D$1:$CO$1))*ISNUMBER(SEARCH("mean",[5]materials_demand!$D$1:$CO$1)))</f>
        <v>0</v>
      </c>
      <c r="J201">
        <f t="shared" si="3"/>
        <v>0</v>
      </c>
    </row>
    <row r="202" spans="1:10">
      <c r="A202">
        <v>2030</v>
      </c>
      <c r="B202" t="s">
        <v>21</v>
      </c>
      <c r="C202" t="str">
        <f>mapping!$D$7</f>
        <v>Coal</v>
      </c>
      <c r="D202" t="s">
        <v>74</v>
      </c>
      <c r="E202" t="s">
        <v>56</v>
      </c>
      <c r="F202" t="s">
        <v>77</v>
      </c>
      <c r="G202">
        <f>SUMIFS(multi_demand_annual!$H:$H,multi_demand_annual!A:A,A202,multi_demand_annual!B:B,B202,multi_demand_annual!D:D,C202,multi_demand_annual!F:F,E202)</f>
        <v>0</v>
      </c>
      <c r="H202">
        <f>SUMIFS(multi_demand_annual!$I:$I,multi_demand_annual!A:A,A202,multi_demand_annual!B:B,B202,multi_demand_annual!D:D,C202,multi_demand_annual!F:F,E202)</f>
        <v>0</v>
      </c>
      <c r="I202" cm="1">
        <f t="array" ref="I202">SUMPRODUCT([5]materials_demand!$D$2:$CO$43*([5]materials_demand!$A$2:$A$43=A202)*([5]materials_demand!$B$2:$B$43=B202)*([5]materials_demand!$C$2:$C$43=C202)*ISNUMBER(SEARCH(E202,[5]materials_demand!$D$1:$CO$1))*ISNUMBER(SEARCH("mean",[5]materials_demand!$D$1:$CO$1)))</f>
        <v>0</v>
      </c>
      <c r="J202">
        <f t="shared" si="3"/>
        <v>0</v>
      </c>
    </row>
    <row r="203" spans="1:10">
      <c r="A203">
        <v>2030</v>
      </c>
      <c r="B203" t="s">
        <v>21</v>
      </c>
      <c r="C203" t="str">
        <f>mapping!$D$7</f>
        <v>Coal</v>
      </c>
      <c r="D203" t="s">
        <v>74</v>
      </c>
      <c r="E203" t="s">
        <v>59</v>
      </c>
      <c r="F203" t="s">
        <v>77</v>
      </c>
      <c r="G203">
        <f>SUMIFS(multi_demand_annual!$H:$H,multi_demand_annual!A:A,A203,multi_demand_annual!B:B,B203,multi_demand_annual!D:D,C203,multi_demand_annual!F:F,E203)</f>
        <v>0</v>
      </c>
      <c r="H203">
        <f>SUMIFS(multi_demand_annual!$I:$I,multi_demand_annual!A:A,A203,multi_demand_annual!B:B,B203,multi_demand_annual!D:D,C203,multi_demand_annual!F:F,E203)</f>
        <v>0</v>
      </c>
      <c r="I203" cm="1">
        <f t="array" ref="I203">SUMPRODUCT([5]materials_demand!$D$2:$CO$43*([5]materials_demand!$A$2:$A$43=A203)*([5]materials_demand!$B$2:$B$43=B203)*([5]materials_demand!$C$2:$C$43=C203)*ISNUMBER(SEARCH(E203,[5]materials_demand!$D$1:$CO$1))*ISNUMBER(SEARCH("mean",[5]materials_demand!$D$1:$CO$1)))</f>
        <v>0</v>
      </c>
      <c r="J203">
        <f t="shared" si="3"/>
        <v>0</v>
      </c>
    </row>
    <row r="204" spans="1:10">
      <c r="A204">
        <v>2030</v>
      </c>
      <c r="B204" t="s">
        <v>21</v>
      </c>
      <c r="C204" t="str">
        <f>mapping!$D$7</f>
        <v>Coal</v>
      </c>
      <c r="D204" t="s">
        <v>74</v>
      </c>
      <c r="E204" t="s">
        <v>55</v>
      </c>
      <c r="F204" t="s">
        <v>77</v>
      </c>
      <c r="G204">
        <f>SUMIFS(multi_demand_annual!$H:$H,multi_demand_annual!A:A,A204,multi_demand_annual!B:B,B204,multi_demand_annual!D:D,C204,multi_demand_annual!F:F,E204)</f>
        <v>0.44150227448446877</v>
      </c>
      <c r="H204">
        <f>SUMIFS(multi_demand_annual!$I:$I,multi_demand_annual!A:A,A204,multi_demand_annual!B:B,B204,multi_demand_annual!D:D,C204,multi_demand_annual!F:F,E204)</f>
        <v>0.3493251332396049</v>
      </c>
      <c r="I204" cm="1">
        <f t="array" ref="I204">SUMPRODUCT([5]materials_demand!$D$2:$CO$43*([5]materials_demand!$A$2:$A$43=A204)*([5]materials_demand!$B$2:$B$43=B204)*([5]materials_demand!$C$2:$C$43=C204)*ISNUMBER(SEARCH(E204,[5]materials_demand!$D$1:$CO$1))*ISNUMBER(SEARCH("mean",[5]materials_demand!$D$1:$CO$1)))</f>
        <v>0.34932513323960501</v>
      </c>
      <c r="J204">
        <f t="shared" si="3"/>
        <v>0</v>
      </c>
    </row>
    <row r="205" spans="1:10">
      <c r="A205">
        <v>2030</v>
      </c>
      <c r="B205" t="s">
        <v>21</v>
      </c>
      <c r="C205" t="str">
        <f>mapping!$D$7</f>
        <v>Coal</v>
      </c>
      <c r="D205" t="s">
        <v>74</v>
      </c>
      <c r="E205" t="s">
        <v>47</v>
      </c>
      <c r="F205" t="s">
        <v>77</v>
      </c>
      <c r="G205">
        <f>SUMIFS(multi_demand_annual!$H:$H,multi_demand_annual!A:A,A205,multi_demand_annual!B:B,B205,multi_demand_annual!D:D,C205,multi_demand_annual!F:F,E205)</f>
        <v>0</v>
      </c>
      <c r="H205">
        <f>SUMIFS(multi_demand_annual!$I:$I,multi_demand_annual!A:A,A205,multi_demand_annual!B:B,B205,multi_demand_annual!D:D,C205,multi_demand_annual!F:F,E205)</f>
        <v>0</v>
      </c>
      <c r="I205" cm="1">
        <f t="array" ref="I205">SUMPRODUCT([5]materials_demand!$D$2:$CO$43*([5]materials_demand!$A$2:$A$43=A205)*([5]materials_demand!$B$2:$B$43=B205)*([5]materials_demand!$C$2:$C$43=C205)*ISNUMBER(SEARCH(E205,[5]materials_demand!$D$1:$CO$1))*ISNUMBER(SEARCH("mean",[5]materials_demand!$D$1:$CO$1)))</f>
        <v>0</v>
      </c>
      <c r="J205">
        <f t="shared" si="3"/>
        <v>0</v>
      </c>
    </row>
    <row r="206" spans="1:10">
      <c r="A206">
        <v>2030</v>
      </c>
      <c r="B206" t="s">
        <v>21</v>
      </c>
      <c r="C206" t="str">
        <f>mapping!$D$7</f>
        <v>Coal</v>
      </c>
      <c r="D206" t="s">
        <v>74</v>
      </c>
      <c r="E206" t="s">
        <v>60</v>
      </c>
      <c r="F206" t="s">
        <v>77</v>
      </c>
      <c r="G206">
        <f>SUMIFS(multi_demand_annual!$H:$H,multi_demand_annual!A:A,A206,multi_demand_annual!B:B,B206,multi_demand_annual!D:D,C206,multi_demand_annual!F:F,E206)</f>
        <v>0</v>
      </c>
      <c r="H206">
        <f>SUMIFS(multi_demand_annual!$I:$I,multi_demand_annual!A:A,A206,multi_demand_annual!B:B,B206,multi_demand_annual!D:D,C206,multi_demand_annual!F:F,E206)</f>
        <v>0</v>
      </c>
      <c r="I206" cm="1">
        <f t="array" ref="I206">SUMPRODUCT([5]materials_demand!$D$2:$CO$43*([5]materials_demand!$A$2:$A$43=A206)*([5]materials_demand!$B$2:$B$43=B206)*([5]materials_demand!$C$2:$C$43=C206)*ISNUMBER(SEARCH(E206,[5]materials_demand!$D$1:$CO$1))*ISNUMBER(SEARCH("mean",[5]materials_demand!$D$1:$CO$1)))</f>
        <v>0</v>
      </c>
      <c r="J206">
        <f t="shared" si="3"/>
        <v>0</v>
      </c>
    </row>
    <row r="207" spans="1:10">
      <c r="A207">
        <v>2030</v>
      </c>
      <c r="B207" t="s">
        <v>21</v>
      </c>
      <c r="C207" t="str">
        <f>mapping!$D$7</f>
        <v>Coal</v>
      </c>
      <c r="D207" t="s">
        <v>74</v>
      </c>
      <c r="E207" t="s">
        <v>48</v>
      </c>
      <c r="F207" t="s">
        <v>77</v>
      </c>
      <c r="G207">
        <f>SUMIFS(multi_demand_annual!$H:$H,multi_demand_annual!A:A,A207,multi_demand_annual!B:B,B207,multi_demand_annual!D:D,C207,multi_demand_annual!F:F,E207)</f>
        <v>2.9433484965631251E-2</v>
      </c>
      <c r="H207">
        <f>SUMIFS(multi_demand_annual!$I:$I,multi_demand_annual!A:A,A207,multi_demand_annual!B:B,B207,multi_demand_annual!D:D,C207,multi_demand_annual!F:F,E207)</f>
        <v>2.3288342215973656E-2</v>
      </c>
      <c r="I207" cm="1">
        <f t="array" ref="I207">SUMPRODUCT([5]materials_demand!$D$2:$CO$43*([5]materials_demand!$A$2:$A$43=A207)*([5]materials_demand!$B$2:$B$43=B207)*([5]materials_demand!$C$2:$C$43=C207)*ISNUMBER(SEARCH(E207,[5]materials_demand!$D$1:$CO$1))*ISNUMBER(SEARCH("mean",[5]materials_demand!$D$1:$CO$1)))</f>
        <v>2.3288342215973701E-2</v>
      </c>
      <c r="J207">
        <f t="shared" si="3"/>
        <v>0</v>
      </c>
    </row>
    <row r="208" spans="1:10">
      <c r="A208">
        <v>2030</v>
      </c>
      <c r="B208" t="s">
        <v>21</v>
      </c>
      <c r="C208" t="str">
        <f>mapping!$D$7</f>
        <v>Coal</v>
      </c>
      <c r="D208" t="s">
        <v>74</v>
      </c>
      <c r="E208" t="s">
        <v>62</v>
      </c>
      <c r="F208" t="s">
        <v>77</v>
      </c>
      <c r="G208">
        <f>SUMIFS(multi_demand_annual!$H:$H,multi_demand_annual!A:A,A208,multi_demand_annual!B:B,B208,multi_demand_annual!D:D,C208,multi_demand_annual!F:F,E208)</f>
        <v>0</v>
      </c>
      <c r="H208">
        <f>SUMIFS(multi_demand_annual!$I:$I,multi_demand_annual!A:A,A208,multi_demand_annual!B:B,B208,multi_demand_annual!D:D,C208,multi_demand_annual!F:F,E208)</f>
        <v>0</v>
      </c>
      <c r="I208" cm="1">
        <f t="array" ref="I208">SUMPRODUCT([5]materials_demand!$D$2:$CO$43*([5]materials_demand!$A$2:$A$43=A208)*([5]materials_demand!$B$2:$B$43=B208)*([5]materials_demand!$C$2:$C$43=C208)*ISNUMBER(SEARCH(E208,[5]materials_demand!$D$1:$CO$1))*ISNUMBER(SEARCH("mean",[5]materials_demand!$D$1:$CO$1)))</f>
        <v>0</v>
      </c>
      <c r="J208">
        <f t="shared" si="3"/>
        <v>0</v>
      </c>
    </row>
    <row r="209" spans="1:10">
      <c r="A209">
        <v>2030</v>
      </c>
      <c r="B209" t="s">
        <v>21</v>
      </c>
      <c r="C209" t="str">
        <f>mapping!$D$7</f>
        <v>Coal</v>
      </c>
      <c r="D209" t="s">
        <v>74</v>
      </c>
      <c r="E209" t="s">
        <v>63</v>
      </c>
      <c r="F209" t="s">
        <v>77</v>
      </c>
      <c r="G209">
        <f>SUMIFS(multi_demand_annual!$H:$H,multi_demand_annual!A:A,A209,multi_demand_annual!B:B,B209,multi_demand_annual!D:D,C209,multi_demand_annual!F:F,E209)</f>
        <v>0</v>
      </c>
      <c r="H209">
        <f>SUMIFS(multi_demand_annual!$I:$I,multi_demand_annual!A:A,A209,multi_demand_annual!B:B,B209,multi_demand_annual!D:D,C209,multi_demand_annual!F:F,E209)</f>
        <v>0</v>
      </c>
      <c r="I209" cm="1">
        <f t="array" ref="I209">SUMPRODUCT([5]materials_demand!$D$2:$CO$43*([5]materials_demand!$A$2:$A$43=A209)*([5]materials_demand!$B$2:$B$43=B209)*([5]materials_demand!$C$2:$C$43=C209)*ISNUMBER(SEARCH(E209,[5]materials_demand!$D$1:$CO$1))*ISNUMBER(SEARCH("mean",[5]materials_demand!$D$1:$CO$1)))</f>
        <v>0</v>
      </c>
      <c r="J209">
        <f t="shared" si="3"/>
        <v>0</v>
      </c>
    </row>
    <row r="210" spans="1:10">
      <c r="A210">
        <v>2030</v>
      </c>
      <c r="B210" t="s">
        <v>21</v>
      </c>
      <c r="C210" t="str">
        <f>mapping!$D$7</f>
        <v>Coal</v>
      </c>
      <c r="D210" t="s">
        <v>74</v>
      </c>
      <c r="E210" t="s">
        <v>45</v>
      </c>
      <c r="F210" t="s">
        <v>77</v>
      </c>
      <c r="G210">
        <f>SUMIFS(multi_demand_annual!$H:$H,multi_demand_annual!A:A,A210,multi_demand_annual!B:B,B210,multi_demand_annual!D:D,C210,multi_demand_annual!F:F,E210)</f>
        <v>0</v>
      </c>
      <c r="H210">
        <f>SUMIFS(multi_demand_annual!$I:$I,multi_demand_annual!A:A,A210,multi_demand_annual!B:B,B210,multi_demand_annual!D:D,C210,multi_demand_annual!F:F,E210)</f>
        <v>0</v>
      </c>
      <c r="I210" cm="1">
        <f t="array" ref="I210">SUMPRODUCT([5]materials_demand!$D$2:$CO$43*([5]materials_demand!$A$2:$A$43=A210)*([5]materials_demand!$B$2:$B$43=B210)*([5]materials_demand!$C$2:$C$43=C210)*ISNUMBER(SEARCH(E210,[5]materials_demand!$D$1:$CO$1))*ISNUMBER(SEARCH("mean",[5]materials_demand!$D$1:$CO$1)))</f>
        <v>0</v>
      </c>
      <c r="J210">
        <f t="shared" si="3"/>
        <v>0</v>
      </c>
    </row>
    <row r="211" spans="1:10">
      <c r="A211">
        <v>2030</v>
      </c>
      <c r="B211" t="s">
        <v>21</v>
      </c>
      <c r="C211" t="str">
        <f>mapping!$D$7</f>
        <v>Coal</v>
      </c>
      <c r="D211" t="s">
        <v>74</v>
      </c>
      <c r="E211" t="s">
        <v>58</v>
      </c>
      <c r="F211" t="s">
        <v>77</v>
      </c>
      <c r="G211">
        <f>SUMIFS(multi_demand_annual!$H:$H,multi_demand_annual!A:A,A211,multi_demand_annual!B:B,B211,multi_demand_annual!D:D,C211,multi_demand_annual!F:F,E211)</f>
        <v>0</v>
      </c>
      <c r="H211">
        <f>SUMIFS(multi_demand_annual!$I:$I,multi_demand_annual!A:A,A211,multi_demand_annual!B:B,B211,multi_demand_annual!D:D,C211,multi_demand_annual!F:F,E211)</f>
        <v>0</v>
      </c>
      <c r="I211" cm="1">
        <f t="array" ref="I211">SUMPRODUCT([5]materials_demand!$D$2:$CO$43*([5]materials_demand!$A$2:$A$43=A211)*([5]materials_demand!$B$2:$B$43=B211)*([5]materials_demand!$C$2:$C$43=C211)*ISNUMBER(SEARCH(E211,[5]materials_demand!$D$1:$CO$1))*ISNUMBER(SEARCH("mean",[5]materials_demand!$D$1:$CO$1)))</f>
        <v>0</v>
      </c>
      <c r="J211">
        <f t="shared" si="3"/>
        <v>0</v>
      </c>
    </row>
    <row r="212" spans="1:10">
      <c r="A212">
        <v>2030</v>
      </c>
      <c r="B212" t="s">
        <v>21</v>
      </c>
      <c r="C212" t="str">
        <f>mapping!$D$7</f>
        <v>Coal</v>
      </c>
      <c r="D212" t="s">
        <v>74</v>
      </c>
      <c r="E212" t="s">
        <v>53</v>
      </c>
      <c r="F212" t="s">
        <v>77</v>
      </c>
      <c r="G212">
        <f>SUMIFS(multi_demand_annual!$H:$H,multi_demand_annual!A:A,A212,multi_demand_annual!B:B,B212,multi_demand_annual!D:D,C212,multi_demand_annual!F:F,E212)</f>
        <v>230.69178931549766</v>
      </c>
      <c r="H212">
        <f>SUMIFS(multi_demand_annual!$I:$I,multi_demand_annual!A:A,A212,multi_demand_annual!B:B,B212,multi_demand_annual!D:D,C212,multi_demand_annual!F:F,E212)</f>
        <v>182.52780268010591</v>
      </c>
      <c r="I212" cm="1">
        <f t="array" ref="I212">SUMPRODUCT([5]materials_demand!$D$2:$CO$43*([5]materials_demand!$A$2:$A$43=A212)*([5]materials_demand!$B$2:$B$43=B212)*([5]materials_demand!$C$2:$C$43=C212)*ISNUMBER(SEARCH(E212,[5]materials_demand!$D$1:$CO$1))*ISNUMBER(SEARCH("mean",[5]materials_demand!$D$1:$CO$1)))</f>
        <v>182.52780268010599</v>
      </c>
      <c r="J212">
        <f t="shared" si="3"/>
        <v>0</v>
      </c>
    </row>
    <row r="213" spans="1:10">
      <c r="A213">
        <v>2030</v>
      </c>
      <c r="B213" t="s">
        <v>21</v>
      </c>
      <c r="C213" t="str">
        <f>mapping!$D$7</f>
        <v>Coal</v>
      </c>
      <c r="D213" t="s">
        <v>74</v>
      </c>
      <c r="E213" t="s">
        <v>64</v>
      </c>
      <c r="F213" t="s">
        <v>77</v>
      </c>
      <c r="G213">
        <f>SUMIFS(multi_demand_annual!$H:$H,multi_demand_annual!A:A,A213,multi_demand_annual!B:B,B213,multi_demand_annual!D:D,C213,multi_demand_annual!F:F,E213)</f>
        <v>0</v>
      </c>
      <c r="H213">
        <f>SUMIFS(multi_demand_annual!$I:$I,multi_demand_annual!A:A,A213,multi_demand_annual!B:B,B213,multi_demand_annual!D:D,C213,multi_demand_annual!F:F,E213)</f>
        <v>0</v>
      </c>
      <c r="I213" cm="1">
        <f t="array" ref="I213">SUMPRODUCT([5]materials_demand!$D$2:$CO$43*([5]materials_demand!$A$2:$A$43=A213)*([5]materials_demand!$B$2:$B$43=B213)*([5]materials_demand!$C$2:$C$43=C213)*ISNUMBER(SEARCH(E213,[5]materials_demand!$D$1:$CO$1))*ISNUMBER(SEARCH("mean",[5]materials_demand!$D$1:$CO$1)))</f>
        <v>0</v>
      </c>
      <c r="J213">
        <f t="shared" si="3"/>
        <v>0</v>
      </c>
    </row>
    <row r="214" spans="1:10">
      <c r="A214">
        <v>2030</v>
      </c>
      <c r="B214" t="s">
        <v>21</v>
      </c>
      <c r="C214" t="str">
        <f>mapping!$D$7</f>
        <v>Coal</v>
      </c>
      <c r="D214" t="s">
        <v>74</v>
      </c>
      <c r="E214" t="s">
        <v>49</v>
      </c>
      <c r="F214" t="s">
        <v>77</v>
      </c>
      <c r="G214">
        <f>SUMIFS(multi_demand_annual!$H:$H,multi_demand_annual!A:A,A214,multi_demand_annual!B:B,B214,multi_demand_annual!D:D,C214,multi_demand_annual!F:F,E214)</f>
        <v>0</v>
      </c>
      <c r="H214">
        <f>SUMIFS(multi_demand_annual!$I:$I,multi_demand_annual!A:A,A214,multi_demand_annual!B:B,B214,multi_demand_annual!D:D,C214,multi_demand_annual!F:F,E214)</f>
        <v>0</v>
      </c>
      <c r="I214" cm="1">
        <f t="array" ref="I214">SUMPRODUCT([5]materials_demand!$D$2:$CO$43*([5]materials_demand!$A$2:$A$43=A214)*([5]materials_demand!$B$2:$B$43=B214)*([5]materials_demand!$C$2:$C$43=C214)*ISNUMBER(SEARCH(E214,[5]materials_demand!$D$1:$CO$1))*ISNUMBER(SEARCH("mean",[5]materials_demand!$D$1:$CO$1)))</f>
        <v>0</v>
      </c>
      <c r="J214">
        <f t="shared" si="3"/>
        <v>0</v>
      </c>
    </row>
    <row r="215" spans="1:10">
      <c r="A215">
        <v>2030</v>
      </c>
      <c r="B215" t="s">
        <v>21</v>
      </c>
      <c r="C215" t="str">
        <f>mapping!$D$7</f>
        <v>Coal</v>
      </c>
      <c r="D215" t="s">
        <v>74</v>
      </c>
      <c r="E215" t="s">
        <v>65</v>
      </c>
      <c r="F215" t="s">
        <v>77</v>
      </c>
      <c r="G215">
        <f>SUMIFS(multi_demand_annual!$H:$H,multi_demand_annual!A:A,A215,multi_demand_annual!B:B,B215,multi_demand_annual!D:D,C215,multi_demand_annual!F:F,E215)</f>
        <v>0</v>
      </c>
      <c r="H215">
        <f>SUMIFS(multi_demand_annual!$I:$I,multi_demand_annual!A:A,A215,multi_demand_annual!B:B,B215,multi_demand_annual!D:D,C215,multi_demand_annual!F:F,E215)</f>
        <v>0</v>
      </c>
      <c r="I215" cm="1">
        <f t="array" ref="I215">SUMPRODUCT([5]materials_demand!$D$2:$CO$43*([5]materials_demand!$A$2:$A$43=A215)*([5]materials_demand!$B$2:$B$43=B215)*([5]materials_demand!$C$2:$C$43=C215)*ISNUMBER(SEARCH(E215,[5]materials_demand!$D$1:$CO$1))*ISNUMBER(SEARCH("mean",[5]materials_demand!$D$1:$CO$1)))</f>
        <v>0</v>
      </c>
      <c r="J215">
        <f t="shared" si="3"/>
        <v>0</v>
      </c>
    </row>
    <row r="216" spans="1:10">
      <c r="A216">
        <v>2030</v>
      </c>
      <c r="B216" t="s">
        <v>21</v>
      </c>
      <c r="C216" t="str">
        <f>mapping!$D$7</f>
        <v>Coal</v>
      </c>
      <c r="D216" t="s">
        <v>74</v>
      </c>
      <c r="E216" t="s">
        <v>68</v>
      </c>
      <c r="F216" t="s">
        <v>77</v>
      </c>
      <c r="G216">
        <f>SUMIFS(multi_demand_annual!$H:$H,multi_demand_annual!A:A,A216,multi_demand_annual!B:B,B216,multi_demand_annual!D:D,C216,multi_demand_annual!F:F,E216)</f>
        <v>0</v>
      </c>
      <c r="H216">
        <f>SUMIFS(multi_demand_annual!$I:$I,multi_demand_annual!A:A,A216,multi_demand_annual!B:B,B216,multi_demand_annual!D:D,C216,multi_demand_annual!F:F,E216)</f>
        <v>0</v>
      </c>
      <c r="I216" cm="1">
        <f t="array" ref="I216">SUMPRODUCT([5]materials_demand!$D$2:$CO$43*([5]materials_demand!$A$2:$A$43=A216)*([5]materials_demand!$B$2:$B$43=B216)*([5]materials_demand!$C$2:$C$43=C216)*ISNUMBER(SEARCH(E216,[5]materials_demand!$D$1:$CO$1))*ISNUMBER(SEARCH("mean",[5]materials_demand!$D$1:$CO$1)))</f>
        <v>0</v>
      </c>
      <c r="J216">
        <f t="shared" si="3"/>
        <v>0</v>
      </c>
    </row>
    <row r="217" spans="1:10">
      <c r="A217">
        <v>2030</v>
      </c>
      <c r="B217" t="s">
        <v>21</v>
      </c>
      <c r="C217" t="str">
        <f>mapping!$D$7</f>
        <v>Coal</v>
      </c>
      <c r="D217" t="s">
        <v>74</v>
      </c>
      <c r="E217" t="s">
        <v>57</v>
      </c>
      <c r="F217" t="s">
        <v>77</v>
      </c>
      <c r="G217">
        <f>SUMIFS(multi_demand_annual!$H:$H,multi_demand_annual!A:A,A217,multi_demand_annual!B:B,B217,multi_demand_annual!D:D,C217,multi_demand_annual!F:F,E217)</f>
        <v>0</v>
      </c>
      <c r="H217">
        <f>SUMIFS(multi_demand_annual!$I:$I,multi_demand_annual!A:A,A217,multi_demand_annual!B:B,B217,multi_demand_annual!D:D,C217,multi_demand_annual!F:F,E217)</f>
        <v>0</v>
      </c>
      <c r="I217" cm="1">
        <f t="array" ref="I217">SUMPRODUCT([5]materials_demand!$D$2:$CO$43*([5]materials_demand!$A$2:$A$43=A217)*([5]materials_demand!$B$2:$B$43=B217)*([5]materials_demand!$C$2:$C$43=C217)*ISNUMBER(SEARCH(E217,[5]materials_demand!$D$1:$CO$1))*ISNUMBER(SEARCH("mean",[5]materials_demand!$D$1:$CO$1)))</f>
        <v>0</v>
      </c>
      <c r="J217">
        <f t="shared" si="3"/>
        <v>0</v>
      </c>
    </row>
    <row r="218" spans="1:10">
      <c r="A218">
        <v>2030</v>
      </c>
      <c r="B218" t="s">
        <v>33</v>
      </c>
      <c r="C218" t="str">
        <f>mapping!$D$7</f>
        <v>Coal</v>
      </c>
      <c r="D218" t="s">
        <v>74</v>
      </c>
      <c r="E218" t="s">
        <v>51</v>
      </c>
      <c r="F218" t="s">
        <v>77</v>
      </c>
      <c r="G218">
        <f>SUMIFS(multi_demand_annual!$H:$H,multi_demand_annual!A:A,A218,multi_demand_annual!B:B,B218,multi_demand_annual!D:D,C218,multi_demand_annual!F:F,E218)</f>
        <v>3.844271854140077E-3</v>
      </c>
      <c r="H218">
        <f>SUMIFS(multi_demand_annual!$I:$I,multi_demand_annual!A:A,A218,multi_demand_annual!B:B,B218,multi_demand_annual!D:D,C218,multi_demand_annual!F:F,E218)</f>
        <v>2.1357092948820228E-3</v>
      </c>
      <c r="I218" cm="1">
        <f t="array" ref="I218">SUMPRODUCT([5]materials_demand!$D$2:$CO$43*([5]materials_demand!$A$2:$A$43=A218)*([5]materials_demand!$B$2:$B$43=B218)*([5]materials_demand!$C$2:$C$43=C218)*ISNUMBER(SEARCH(E218,[5]materials_demand!$D$1:$CO$1))*ISNUMBER(SEARCH("mean",[5]materials_demand!$D$1:$CO$1)))</f>
        <v>2.1357092948820198E-3</v>
      </c>
      <c r="J218">
        <f t="shared" si="3"/>
        <v>0</v>
      </c>
    </row>
    <row r="219" spans="1:10">
      <c r="A219">
        <v>2030</v>
      </c>
      <c r="B219" t="s">
        <v>33</v>
      </c>
      <c r="C219" t="str">
        <f>mapping!$D$7</f>
        <v>Coal</v>
      </c>
      <c r="D219" t="s">
        <v>74</v>
      </c>
      <c r="E219" t="s">
        <v>66</v>
      </c>
      <c r="F219" t="s">
        <v>77</v>
      </c>
      <c r="G219">
        <f>SUMIFS(multi_demand_annual!$H:$H,multi_demand_annual!A:A,A219,multi_demand_annual!B:B,B219,multi_demand_annual!D:D,C219,multi_demand_annual!F:F,E219)</f>
        <v>0</v>
      </c>
      <c r="H219">
        <f>SUMIFS(multi_demand_annual!$I:$I,multi_demand_annual!A:A,A219,multi_demand_annual!B:B,B219,multi_demand_annual!D:D,C219,multi_demand_annual!F:F,E219)</f>
        <v>0</v>
      </c>
      <c r="I219" cm="1">
        <f t="array" ref="I219">SUMPRODUCT([5]materials_demand!$D$2:$CO$43*([5]materials_demand!$A$2:$A$43=A219)*([5]materials_demand!$B$2:$B$43=B219)*([5]materials_demand!$C$2:$C$43=C219)*ISNUMBER(SEARCH(E219,[5]materials_demand!$D$1:$CO$1))*ISNUMBER(SEARCH("mean",[5]materials_demand!$D$1:$CO$1)))</f>
        <v>0</v>
      </c>
      <c r="J219">
        <f t="shared" si="3"/>
        <v>0</v>
      </c>
    </row>
    <row r="220" spans="1:10">
      <c r="A220">
        <v>2030</v>
      </c>
      <c r="B220" t="s">
        <v>33</v>
      </c>
      <c r="C220" t="str">
        <f>mapping!$D$7</f>
        <v>Coal</v>
      </c>
      <c r="D220" t="s">
        <v>74</v>
      </c>
      <c r="E220" t="s">
        <v>54</v>
      </c>
      <c r="F220" t="s">
        <v>77</v>
      </c>
      <c r="G220">
        <f>SUMIFS(multi_demand_annual!$H:$H,multi_demand_annual!A:A,A220,multi_demand_annual!B:B,B220,multi_demand_annual!D:D,C220,multi_demand_annual!F:F,E220)</f>
        <v>0.20155281172694137</v>
      </c>
      <c r="H220">
        <f>SUMIFS(multi_demand_annual!$I:$I,multi_demand_annual!A:A,A220,multi_demand_annual!B:B,B220,multi_demand_annual!D:D,C220,multi_demand_annual!F:F,E220)</f>
        <v>0.1119739263369874</v>
      </c>
      <c r="I220" cm="1">
        <f t="array" ref="I220">SUMPRODUCT([5]materials_demand!$D$2:$CO$43*([5]materials_demand!$A$2:$A$43=A220)*([5]materials_demand!$B$2:$B$43=B220)*([5]materials_demand!$C$2:$C$43=C220)*ISNUMBER(SEARCH(E220,[5]materials_demand!$D$1:$CO$1))*ISNUMBER(SEARCH("mean",[5]materials_demand!$D$1:$CO$1)))</f>
        <v>0.111973926336987</v>
      </c>
      <c r="J220">
        <f t="shared" si="3"/>
        <v>0</v>
      </c>
    </row>
    <row r="221" spans="1:10">
      <c r="A221">
        <v>2030</v>
      </c>
      <c r="B221" t="s">
        <v>33</v>
      </c>
      <c r="C221" t="str">
        <f>mapping!$D$7</f>
        <v>Coal</v>
      </c>
      <c r="D221" t="s">
        <v>74</v>
      </c>
      <c r="E221" t="s">
        <v>46</v>
      </c>
      <c r="F221" t="s">
        <v>77</v>
      </c>
      <c r="G221">
        <f>SUMIFS(multi_demand_annual!$H:$H,multi_demand_annual!A:A,A221,multi_demand_annual!B:B,B221,multi_demand_annual!D:D,C221,multi_demand_annual!F:F,E221)</f>
        <v>0</v>
      </c>
      <c r="H221">
        <f>SUMIFS(multi_demand_annual!$I:$I,multi_demand_annual!A:A,A221,multi_demand_annual!B:B,B221,multi_demand_annual!D:D,C221,multi_demand_annual!F:F,E221)</f>
        <v>0</v>
      </c>
      <c r="I221" cm="1">
        <f t="array" ref="I221">SUMPRODUCT([5]materials_demand!$D$2:$CO$43*([5]materials_demand!$A$2:$A$43=A221)*([5]materials_demand!$B$2:$B$43=B221)*([5]materials_demand!$C$2:$C$43=C221)*ISNUMBER(SEARCH(E221,[5]materials_demand!$D$1:$CO$1))*ISNUMBER(SEARCH("mean",[5]materials_demand!$D$1:$CO$1)))</f>
        <v>0</v>
      </c>
      <c r="J221">
        <f t="shared" si="3"/>
        <v>0</v>
      </c>
    </row>
    <row r="222" spans="1:10">
      <c r="A222">
        <v>2030</v>
      </c>
      <c r="B222" t="s">
        <v>33</v>
      </c>
      <c r="C222" t="str">
        <f>mapping!$D$7</f>
        <v>Coal</v>
      </c>
      <c r="D222" t="s">
        <v>74</v>
      </c>
      <c r="E222" t="s">
        <v>50</v>
      </c>
      <c r="F222" t="s">
        <v>77</v>
      </c>
      <c r="G222">
        <f>SUMIFS(multi_demand_annual!$H:$H,multi_demand_annual!A:A,A222,multi_demand_annual!B:B,B222,multi_demand_annual!D:D,C222,multi_demand_annual!F:F,E222)</f>
        <v>5.7335403524381772E-3</v>
      </c>
      <c r="H222">
        <f>SUMIFS(multi_demand_annual!$I:$I,multi_demand_annual!A:A,A222,multi_demand_annual!B:B,B222,multi_demand_annual!D:D,C222,multi_demand_annual!F:F,E222)</f>
        <v>3.1853042365086529E-3</v>
      </c>
      <c r="I222" cm="1">
        <f t="array" ref="I222">SUMPRODUCT([5]materials_demand!$D$2:$CO$43*([5]materials_demand!$A$2:$A$43=A222)*([5]materials_demand!$B$2:$B$43=B222)*([5]materials_demand!$C$2:$C$43=C222)*ISNUMBER(SEARCH(E222,[5]materials_demand!$D$1:$CO$1))*ISNUMBER(SEARCH("mean",[5]materials_demand!$D$1:$CO$1)))</f>
        <v>3.1853042365086498E-3</v>
      </c>
      <c r="J222">
        <f t="shared" si="3"/>
        <v>0</v>
      </c>
    </row>
    <row r="223" spans="1:10">
      <c r="A223">
        <v>2030</v>
      </c>
      <c r="B223" t="s">
        <v>33</v>
      </c>
      <c r="C223" t="str">
        <f>mapping!$D$7</f>
        <v>Coal</v>
      </c>
      <c r="D223" t="s">
        <v>74</v>
      </c>
      <c r="E223" t="s">
        <v>61</v>
      </c>
      <c r="F223" t="s">
        <v>77</v>
      </c>
      <c r="G223">
        <f>SUMIFS(multi_demand_annual!$H:$H,multi_demand_annual!A:A,A223,multi_demand_annual!B:B,B223,multi_demand_annual!D:D,C223,multi_demand_annual!F:F,E223)</f>
        <v>0</v>
      </c>
      <c r="H223">
        <f>SUMIFS(multi_demand_annual!$I:$I,multi_demand_annual!A:A,A223,multi_demand_annual!B:B,B223,multi_demand_annual!D:D,C223,multi_demand_annual!F:F,E223)</f>
        <v>0</v>
      </c>
      <c r="I223" cm="1">
        <f t="array" ref="I223">SUMPRODUCT([5]materials_demand!$D$2:$CO$43*([5]materials_demand!$A$2:$A$43=A223)*([5]materials_demand!$B$2:$B$43=B223)*([5]materials_demand!$C$2:$C$43=C223)*ISNUMBER(SEARCH(E223,[5]materials_demand!$D$1:$CO$1))*ISNUMBER(SEARCH("mean",[5]materials_demand!$D$1:$CO$1)))</f>
        <v>0</v>
      </c>
      <c r="J223">
        <f t="shared" si="3"/>
        <v>0</v>
      </c>
    </row>
    <row r="224" spans="1:10">
      <c r="A224">
        <v>2030</v>
      </c>
      <c r="B224" t="s">
        <v>33</v>
      </c>
      <c r="C224" t="str">
        <f>mapping!$D$7</f>
        <v>Coal</v>
      </c>
      <c r="D224" t="s">
        <v>74</v>
      </c>
      <c r="E224" t="s">
        <v>67</v>
      </c>
      <c r="F224" t="s">
        <v>77</v>
      </c>
      <c r="G224">
        <f>SUMIFS(multi_demand_annual!$H:$H,multi_demand_annual!A:A,A224,multi_demand_annual!B:B,B224,multi_demand_annual!D:D,C224,multi_demand_annual!F:F,E224)</f>
        <v>0</v>
      </c>
      <c r="H224">
        <f>SUMIFS(multi_demand_annual!$I:$I,multi_demand_annual!A:A,A224,multi_demand_annual!B:B,B224,multi_demand_annual!D:D,C224,multi_demand_annual!F:F,E224)</f>
        <v>0</v>
      </c>
      <c r="I224" cm="1">
        <f t="array" ref="I224">SUMPRODUCT([5]materials_demand!$D$2:$CO$43*([5]materials_demand!$A$2:$A$43=A224)*([5]materials_demand!$B$2:$B$43=B224)*([5]materials_demand!$C$2:$C$43=C224)*ISNUMBER(SEARCH(E224,[5]materials_demand!$D$1:$CO$1))*ISNUMBER(SEARCH("mean",[5]materials_demand!$D$1:$CO$1)))</f>
        <v>0</v>
      </c>
      <c r="J224">
        <f t="shared" si="3"/>
        <v>0</v>
      </c>
    </row>
    <row r="225" spans="1:10">
      <c r="A225">
        <v>2030</v>
      </c>
      <c r="B225" t="s">
        <v>33</v>
      </c>
      <c r="C225" t="str">
        <f>mapping!$D$7</f>
        <v>Coal</v>
      </c>
      <c r="D225" t="s">
        <v>74</v>
      </c>
      <c r="E225" t="s">
        <v>52</v>
      </c>
      <c r="F225" t="s">
        <v>77</v>
      </c>
      <c r="G225">
        <f>SUMIFS(multi_demand_annual!$H:$H,multi_demand_annual!A:A,A225,multi_demand_annual!B:B,B225,multi_demand_annual!D:D,C225,multi_demand_annual!F:F,E225)</f>
        <v>0</v>
      </c>
      <c r="H225">
        <f>SUMIFS(multi_demand_annual!$I:$I,multi_demand_annual!A:A,A225,multi_demand_annual!B:B,B225,multi_demand_annual!D:D,C225,multi_demand_annual!F:F,E225)</f>
        <v>0</v>
      </c>
      <c r="I225" cm="1">
        <f t="array" ref="I225">SUMPRODUCT([5]materials_demand!$D$2:$CO$43*([5]materials_demand!$A$2:$A$43=A225)*([5]materials_demand!$B$2:$B$43=B225)*([5]materials_demand!$C$2:$C$43=C225)*ISNUMBER(SEARCH(E225,[5]materials_demand!$D$1:$CO$1))*ISNUMBER(SEARCH("mean",[5]materials_demand!$D$1:$CO$1)))</f>
        <v>0</v>
      </c>
      <c r="J225">
        <f t="shared" si="3"/>
        <v>0</v>
      </c>
    </row>
    <row r="226" spans="1:10">
      <c r="A226">
        <v>2030</v>
      </c>
      <c r="B226" t="s">
        <v>33</v>
      </c>
      <c r="C226" t="str">
        <f>mapping!$D$7</f>
        <v>Coal</v>
      </c>
      <c r="D226" t="s">
        <v>74</v>
      </c>
      <c r="E226" t="s">
        <v>56</v>
      </c>
      <c r="F226" t="s">
        <v>77</v>
      </c>
      <c r="G226">
        <f>SUMIFS(multi_demand_annual!$H:$H,multi_demand_annual!A:A,A226,multi_demand_annual!B:B,B226,multi_demand_annual!D:D,C226,multi_demand_annual!F:F,E226)</f>
        <v>0</v>
      </c>
      <c r="H226">
        <f>SUMIFS(multi_demand_annual!$I:$I,multi_demand_annual!A:A,A226,multi_demand_annual!B:B,B226,multi_demand_annual!D:D,C226,multi_demand_annual!F:F,E226)</f>
        <v>0</v>
      </c>
      <c r="I226" cm="1">
        <f t="array" ref="I226">SUMPRODUCT([5]materials_demand!$D$2:$CO$43*([5]materials_demand!$A$2:$A$43=A226)*([5]materials_demand!$B$2:$B$43=B226)*([5]materials_demand!$C$2:$C$43=C226)*ISNUMBER(SEARCH(E226,[5]materials_demand!$D$1:$CO$1))*ISNUMBER(SEARCH("mean",[5]materials_demand!$D$1:$CO$1)))</f>
        <v>0</v>
      </c>
      <c r="J226">
        <f t="shared" si="3"/>
        <v>0</v>
      </c>
    </row>
    <row r="227" spans="1:10">
      <c r="A227">
        <v>2030</v>
      </c>
      <c r="B227" t="s">
        <v>33</v>
      </c>
      <c r="C227" t="str">
        <f>mapping!$D$7</f>
        <v>Coal</v>
      </c>
      <c r="D227" t="s">
        <v>74</v>
      </c>
      <c r="E227" t="s">
        <v>59</v>
      </c>
      <c r="F227" t="s">
        <v>77</v>
      </c>
      <c r="G227">
        <f>SUMIFS(multi_demand_annual!$H:$H,multi_demand_annual!A:A,A227,multi_demand_annual!B:B,B227,multi_demand_annual!D:D,C227,multi_demand_annual!F:F,E227)</f>
        <v>0</v>
      </c>
      <c r="H227">
        <f>SUMIFS(multi_demand_annual!$I:$I,multi_demand_annual!A:A,A227,multi_demand_annual!B:B,B227,multi_demand_annual!D:D,C227,multi_demand_annual!F:F,E227)</f>
        <v>0</v>
      </c>
      <c r="I227" cm="1">
        <f t="array" ref="I227">SUMPRODUCT([5]materials_demand!$D$2:$CO$43*([5]materials_demand!$A$2:$A$43=A227)*([5]materials_demand!$B$2:$B$43=B227)*([5]materials_demand!$C$2:$C$43=C227)*ISNUMBER(SEARCH(E227,[5]materials_demand!$D$1:$CO$1))*ISNUMBER(SEARCH("mean",[5]materials_demand!$D$1:$CO$1)))</f>
        <v>0</v>
      </c>
      <c r="J227">
        <f t="shared" si="3"/>
        <v>0</v>
      </c>
    </row>
    <row r="228" spans="1:10">
      <c r="A228">
        <v>2030</v>
      </c>
      <c r="B228" t="s">
        <v>33</v>
      </c>
      <c r="C228" t="str">
        <f>mapping!$D$7</f>
        <v>Coal</v>
      </c>
      <c r="D228" t="s">
        <v>74</v>
      </c>
      <c r="E228" t="s">
        <v>55</v>
      </c>
      <c r="F228" t="s">
        <v>77</v>
      </c>
      <c r="G228">
        <f>SUMIFS(multi_demand_annual!$H:$H,multi_demand_annual!A:A,A228,multi_demand_annual!B:B,B228,multi_demand_annual!D:D,C228,multi_demand_annual!F:F,E228)</f>
        <v>1.412082125016621E-3</v>
      </c>
      <c r="H228">
        <f>SUMIFS(multi_demand_annual!$I:$I,multi_demand_annual!A:A,A228,multi_demand_annual!B:B,B228,multi_demand_annual!D:D,C228,multi_demand_annual!F:F,E228)</f>
        <v>7.8449106461784233E-4</v>
      </c>
      <c r="I228" cm="1">
        <f t="array" ref="I228">SUMPRODUCT([5]materials_demand!$D$2:$CO$43*([5]materials_demand!$A$2:$A$43=A228)*([5]materials_demand!$B$2:$B$43=B228)*([5]materials_demand!$C$2:$C$43=C228)*ISNUMBER(SEARCH(E228,[5]materials_demand!$D$1:$CO$1))*ISNUMBER(SEARCH("mean",[5]materials_demand!$D$1:$CO$1)))</f>
        <v>7.8449106461784201E-4</v>
      </c>
      <c r="J228">
        <f t="shared" si="3"/>
        <v>0</v>
      </c>
    </row>
    <row r="229" spans="1:10">
      <c r="A229">
        <v>2030</v>
      </c>
      <c r="B229" t="s">
        <v>33</v>
      </c>
      <c r="C229" t="str">
        <f>mapping!$D$7</f>
        <v>Coal</v>
      </c>
      <c r="D229" t="s">
        <v>74</v>
      </c>
      <c r="E229" t="s">
        <v>47</v>
      </c>
      <c r="F229" t="s">
        <v>77</v>
      </c>
      <c r="G229">
        <f>SUMIFS(multi_demand_annual!$H:$H,multi_demand_annual!A:A,A229,multi_demand_annual!B:B,B229,multi_demand_annual!D:D,C229,multi_demand_annual!F:F,E229)</f>
        <v>0</v>
      </c>
      <c r="H229">
        <f>SUMIFS(multi_demand_annual!$I:$I,multi_demand_annual!A:A,A229,multi_demand_annual!B:B,B229,multi_demand_annual!D:D,C229,multi_demand_annual!F:F,E229)</f>
        <v>0</v>
      </c>
      <c r="I229" cm="1">
        <f t="array" ref="I229">SUMPRODUCT([5]materials_demand!$D$2:$CO$43*([5]materials_demand!$A$2:$A$43=A229)*([5]materials_demand!$B$2:$B$43=B229)*([5]materials_demand!$C$2:$C$43=C229)*ISNUMBER(SEARCH(E229,[5]materials_demand!$D$1:$CO$1))*ISNUMBER(SEARCH("mean",[5]materials_demand!$D$1:$CO$1)))</f>
        <v>0</v>
      </c>
      <c r="J229">
        <f t="shared" si="3"/>
        <v>0</v>
      </c>
    </row>
    <row r="230" spans="1:10">
      <c r="A230">
        <v>2030</v>
      </c>
      <c r="B230" t="s">
        <v>33</v>
      </c>
      <c r="C230" t="str">
        <f>mapping!$D$7</f>
        <v>Coal</v>
      </c>
      <c r="D230" t="s">
        <v>74</v>
      </c>
      <c r="E230" t="s">
        <v>60</v>
      </c>
      <c r="F230" t="s">
        <v>77</v>
      </c>
      <c r="G230">
        <f>SUMIFS(multi_demand_annual!$H:$H,multi_demand_annual!A:A,A230,multi_demand_annual!B:B,B230,multi_demand_annual!D:D,C230,multi_demand_annual!F:F,E230)</f>
        <v>0</v>
      </c>
      <c r="H230">
        <f>SUMIFS(multi_demand_annual!$I:$I,multi_demand_annual!A:A,A230,multi_demand_annual!B:B,B230,multi_demand_annual!D:D,C230,multi_demand_annual!F:F,E230)</f>
        <v>0</v>
      </c>
      <c r="I230" cm="1">
        <f t="array" ref="I230">SUMPRODUCT([5]materials_demand!$D$2:$CO$43*([5]materials_demand!$A$2:$A$43=A230)*([5]materials_demand!$B$2:$B$43=B230)*([5]materials_demand!$C$2:$C$43=C230)*ISNUMBER(SEARCH(E230,[5]materials_demand!$D$1:$CO$1))*ISNUMBER(SEARCH("mean",[5]materials_demand!$D$1:$CO$1)))</f>
        <v>0</v>
      </c>
      <c r="J230">
        <f t="shared" si="3"/>
        <v>0</v>
      </c>
    </row>
    <row r="231" spans="1:10">
      <c r="A231">
        <v>2030</v>
      </c>
      <c r="B231" t="s">
        <v>33</v>
      </c>
      <c r="C231" t="str">
        <f>mapping!$D$7</f>
        <v>Coal</v>
      </c>
      <c r="D231" t="s">
        <v>74</v>
      </c>
      <c r="E231" t="s">
        <v>48</v>
      </c>
      <c r="F231" t="s">
        <v>77</v>
      </c>
      <c r="G231">
        <f>SUMIFS(multi_demand_annual!$H:$H,multi_demand_annual!A:A,A231,multi_demand_annual!B:B,B231,multi_demand_annual!D:D,C231,multi_demand_annual!F:F,E231)</f>
        <v>9.41388083344414E-5</v>
      </c>
      <c r="H231">
        <f>SUMIFS(multi_demand_annual!$I:$I,multi_demand_annual!A:A,A231,multi_demand_annual!B:B,B231,multi_demand_annual!D:D,C231,multi_demand_annual!F:F,E231)</f>
        <v>5.2299404307856151E-5</v>
      </c>
      <c r="I231" cm="1">
        <f t="array" ref="I231">SUMPRODUCT([5]materials_demand!$D$2:$CO$43*([5]materials_demand!$A$2:$A$43=A231)*([5]materials_demand!$B$2:$B$43=B231)*([5]materials_demand!$C$2:$C$43=C231)*ISNUMBER(SEARCH(E231,[5]materials_demand!$D$1:$CO$1))*ISNUMBER(SEARCH("mean",[5]materials_demand!$D$1:$CO$1)))</f>
        <v>5.2299404307856097E-5</v>
      </c>
      <c r="J231">
        <f t="shared" si="3"/>
        <v>0</v>
      </c>
    </row>
    <row r="232" spans="1:10">
      <c r="A232">
        <v>2030</v>
      </c>
      <c r="B232" t="s">
        <v>33</v>
      </c>
      <c r="C232" t="str">
        <f>mapping!$D$7</f>
        <v>Coal</v>
      </c>
      <c r="D232" t="s">
        <v>74</v>
      </c>
      <c r="E232" t="s">
        <v>62</v>
      </c>
      <c r="F232" t="s">
        <v>77</v>
      </c>
      <c r="G232">
        <f>SUMIFS(multi_demand_annual!$H:$H,multi_demand_annual!A:A,A232,multi_demand_annual!B:B,B232,multi_demand_annual!D:D,C232,multi_demand_annual!F:F,E232)</f>
        <v>0</v>
      </c>
      <c r="H232">
        <f>SUMIFS(multi_demand_annual!$I:$I,multi_demand_annual!A:A,A232,multi_demand_annual!B:B,B232,multi_demand_annual!D:D,C232,multi_demand_annual!F:F,E232)</f>
        <v>0</v>
      </c>
      <c r="I232" cm="1">
        <f t="array" ref="I232">SUMPRODUCT([5]materials_demand!$D$2:$CO$43*([5]materials_demand!$A$2:$A$43=A232)*([5]materials_demand!$B$2:$B$43=B232)*([5]materials_demand!$C$2:$C$43=C232)*ISNUMBER(SEARCH(E232,[5]materials_demand!$D$1:$CO$1))*ISNUMBER(SEARCH("mean",[5]materials_demand!$D$1:$CO$1)))</f>
        <v>0</v>
      </c>
      <c r="J232">
        <f t="shared" si="3"/>
        <v>0</v>
      </c>
    </row>
    <row r="233" spans="1:10">
      <c r="A233">
        <v>2030</v>
      </c>
      <c r="B233" t="s">
        <v>33</v>
      </c>
      <c r="C233" t="str">
        <f>mapping!$D$7</f>
        <v>Coal</v>
      </c>
      <c r="D233" t="s">
        <v>74</v>
      </c>
      <c r="E233" t="s">
        <v>63</v>
      </c>
      <c r="F233" t="s">
        <v>77</v>
      </c>
      <c r="G233">
        <f>SUMIFS(multi_demand_annual!$H:$H,multi_demand_annual!A:A,A233,multi_demand_annual!B:B,B233,multi_demand_annual!D:D,C233,multi_demand_annual!F:F,E233)</f>
        <v>0</v>
      </c>
      <c r="H233">
        <f>SUMIFS(multi_demand_annual!$I:$I,multi_demand_annual!A:A,A233,multi_demand_annual!B:B,B233,multi_demand_annual!D:D,C233,multi_demand_annual!F:F,E233)</f>
        <v>0</v>
      </c>
      <c r="I233" cm="1">
        <f t="array" ref="I233">SUMPRODUCT([5]materials_demand!$D$2:$CO$43*([5]materials_demand!$A$2:$A$43=A233)*([5]materials_demand!$B$2:$B$43=B233)*([5]materials_demand!$C$2:$C$43=C233)*ISNUMBER(SEARCH(E233,[5]materials_demand!$D$1:$CO$1))*ISNUMBER(SEARCH("mean",[5]materials_demand!$D$1:$CO$1)))</f>
        <v>0</v>
      </c>
      <c r="J233">
        <f t="shared" si="3"/>
        <v>0</v>
      </c>
    </row>
    <row r="234" spans="1:10">
      <c r="A234">
        <v>2030</v>
      </c>
      <c r="B234" t="s">
        <v>33</v>
      </c>
      <c r="C234" t="str">
        <f>mapping!$D$7</f>
        <v>Coal</v>
      </c>
      <c r="D234" t="s">
        <v>74</v>
      </c>
      <c r="E234" t="s">
        <v>45</v>
      </c>
      <c r="F234" t="s">
        <v>77</v>
      </c>
      <c r="G234">
        <f>SUMIFS(multi_demand_annual!$H:$H,multi_demand_annual!A:A,A234,multi_demand_annual!B:B,B234,multi_demand_annual!D:D,C234,multi_demand_annual!F:F,E234)</f>
        <v>0</v>
      </c>
      <c r="H234">
        <f>SUMIFS(multi_demand_annual!$I:$I,multi_demand_annual!A:A,A234,multi_demand_annual!B:B,B234,multi_demand_annual!D:D,C234,multi_demand_annual!F:F,E234)</f>
        <v>0</v>
      </c>
      <c r="I234" cm="1">
        <f t="array" ref="I234">SUMPRODUCT([5]materials_demand!$D$2:$CO$43*([5]materials_demand!$A$2:$A$43=A234)*([5]materials_demand!$B$2:$B$43=B234)*([5]materials_demand!$C$2:$C$43=C234)*ISNUMBER(SEARCH(E234,[5]materials_demand!$D$1:$CO$1))*ISNUMBER(SEARCH("mean",[5]materials_demand!$D$1:$CO$1)))</f>
        <v>0</v>
      </c>
      <c r="J234">
        <f t="shared" si="3"/>
        <v>0</v>
      </c>
    </row>
    <row r="235" spans="1:10">
      <c r="A235">
        <v>2030</v>
      </c>
      <c r="B235" t="s">
        <v>33</v>
      </c>
      <c r="C235" t="str">
        <f>mapping!$D$7</f>
        <v>Coal</v>
      </c>
      <c r="D235" t="s">
        <v>74</v>
      </c>
      <c r="E235" t="s">
        <v>58</v>
      </c>
      <c r="F235" t="s">
        <v>77</v>
      </c>
      <c r="G235">
        <f>SUMIFS(multi_demand_annual!$H:$H,multi_demand_annual!A:A,A235,multi_demand_annual!B:B,B235,multi_demand_annual!D:D,C235,multi_demand_annual!F:F,E235)</f>
        <v>0</v>
      </c>
      <c r="H235">
        <f>SUMIFS(multi_demand_annual!$I:$I,multi_demand_annual!A:A,A235,multi_demand_annual!B:B,B235,multi_demand_annual!D:D,C235,multi_demand_annual!F:F,E235)</f>
        <v>0</v>
      </c>
      <c r="I235" cm="1">
        <f t="array" ref="I235">SUMPRODUCT([5]materials_demand!$D$2:$CO$43*([5]materials_demand!$A$2:$A$43=A235)*([5]materials_demand!$B$2:$B$43=B235)*([5]materials_demand!$C$2:$C$43=C235)*ISNUMBER(SEARCH(E235,[5]materials_demand!$D$1:$CO$1))*ISNUMBER(SEARCH("mean",[5]materials_demand!$D$1:$CO$1)))</f>
        <v>0</v>
      </c>
      <c r="J235">
        <f t="shared" si="3"/>
        <v>0</v>
      </c>
    </row>
    <row r="236" spans="1:10">
      <c r="A236">
        <v>2030</v>
      </c>
      <c r="B236" t="s">
        <v>33</v>
      </c>
      <c r="C236" t="str">
        <f>mapping!$D$7</f>
        <v>Coal</v>
      </c>
      <c r="D236" t="s">
        <v>74</v>
      </c>
      <c r="E236" t="s">
        <v>53</v>
      </c>
      <c r="F236" t="s">
        <v>77</v>
      </c>
      <c r="G236">
        <f>SUMIFS(multi_demand_annual!$H:$H,multi_demand_annual!A:A,A236,multi_demand_annual!B:B,B236,multi_demand_annual!D:D,C236,multi_demand_annual!F:F,E236)</f>
        <v>0.73783482194036587</v>
      </c>
      <c r="H236">
        <f>SUMIFS(multi_demand_annual!$I:$I,multi_demand_annual!A:A,A236,multi_demand_annual!B:B,B236,multi_demand_annual!D:D,C236,multi_demand_annual!F:F,E236)</f>
        <v>0.40990875440003222</v>
      </c>
      <c r="I236" cm="1">
        <f t="array" ref="I236">SUMPRODUCT([5]materials_demand!$D$2:$CO$43*([5]materials_demand!$A$2:$A$43=A236)*([5]materials_demand!$B$2:$B$43=B236)*([5]materials_demand!$C$2:$C$43=C236)*ISNUMBER(SEARCH(E236,[5]materials_demand!$D$1:$CO$1))*ISNUMBER(SEARCH("mean",[5]materials_demand!$D$1:$CO$1)))</f>
        <v>0.40990875440003199</v>
      </c>
      <c r="J236">
        <f t="shared" si="3"/>
        <v>0</v>
      </c>
    </row>
    <row r="237" spans="1:10">
      <c r="A237">
        <v>2030</v>
      </c>
      <c r="B237" t="s">
        <v>33</v>
      </c>
      <c r="C237" t="str">
        <f>mapping!$D$7</f>
        <v>Coal</v>
      </c>
      <c r="D237" t="s">
        <v>74</v>
      </c>
      <c r="E237" t="s">
        <v>64</v>
      </c>
      <c r="F237" t="s">
        <v>77</v>
      </c>
      <c r="G237">
        <f>SUMIFS(multi_demand_annual!$H:$H,multi_demand_annual!A:A,A237,multi_demand_annual!B:B,B237,multi_demand_annual!D:D,C237,multi_demand_annual!F:F,E237)</f>
        <v>0</v>
      </c>
      <c r="H237">
        <f>SUMIFS(multi_demand_annual!$I:$I,multi_demand_annual!A:A,A237,multi_demand_annual!B:B,B237,multi_demand_annual!D:D,C237,multi_demand_annual!F:F,E237)</f>
        <v>0</v>
      </c>
      <c r="I237" cm="1">
        <f t="array" ref="I237">SUMPRODUCT([5]materials_demand!$D$2:$CO$43*([5]materials_demand!$A$2:$A$43=A237)*([5]materials_demand!$B$2:$B$43=B237)*([5]materials_demand!$C$2:$C$43=C237)*ISNUMBER(SEARCH(E237,[5]materials_demand!$D$1:$CO$1))*ISNUMBER(SEARCH("mean",[5]materials_demand!$D$1:$CO$1)))</f>
        <v>0</v>
      </c>
      <c r="J237">
        <f t="shared" si="3"/>
        <v>0</v>
      </c>
    </row>
    <row r="238" spans="1:10">
      <c r="A238">
        <v>2030</v>
      </c>
      <c r="B238" t="s">
        <v>33</v>
      </c>
      <c r="C238" t="str">
        <f>mapping!$D$7</f>
        <v>Coal</v>
      </c>
      <c r="D238" t="s">
        <v>74</v>
      </c>
      <c r="E238" t="s">
        <v>49</v>
      </c>
      <c r="F238" t="s">
        <v>77</v>
      </c>
      <c r="G238">
        <f>SUMIFS(multi_demand_annual!$H:$H,multi_demand_annual!A:A,A238,multi_demand_annual!B:B,B238,multi_demand_annual!D:D,C238,multi_demand_annual!F:F,E238)</f>
        <v>0</v>
      </c>
      <c r="H238">
        <f>SUMIFS(multi_demand_annual!$I:$I,multi_demand_annual!A:A,A238,multi_demand_annual!B:B,B238,multi_demand_annual!D:D,C238,multi_demand_annual!F:F,E238)</f>
        <v>0</v>
      </c>
      <c r="I238" cm="1">
        <f t="array" ref="I238">SUMPRODUCT([5]materials_demand!$D$2:$CO$43*([5]materials_demand!$A$2:$A$43=A238)*([5]materials_demand!$B$2:$B$43=B238)*([5]materials_demand!$C$2:$C$43=C238)*ISNUMBER(SEARCH(E238,[5]materials_demand!$D$1:$CO$1))*ISNUMBER(SEARCH("mean",[5]materials_demand!$D$1:$CO$1)))</f>
        <v>0</v>
      </c>
      <c r="J238">
        <f t="shared" si="3"/>
        <v>0</v>
      </c>
    </row>
    <row r="239" spans="1:10">
      <c r="A239">
        <v>2030</v>
      </c>
      <c r="B239" t="s">
        <v>33</v>
      </c>
      <c r="C239" t="str">
        <f>mapping!$D$7</f>
        <v>Coal</v>
      </c>
      <c r="D239" t="s">
        <v>74</v>
      </c>
      <c r="E239" t="s">
        <v>65</v>
      </c>
      <c r="F239" t="s">
        <v>77</v>
      </c>
      <c r="G239">
        <f>SUMIFS(multi_demand_annual!$H:$H,multi_demand_annual!A:A,A239,multi_demand_annual!B:B,B239,multi_demand_annual!D:D,C239,multi_demand_annual!F:F,E239)</f>
        <v>0</v>
      </c>
      <c r="H239">
        <f>SUMIFS(multi_demand_annual!$I:$I,multi_demand_annual!A:A,A239,multi_demand_annual!B:B,B239,multi_demand_annual!D:D,C239,multi_demand_annual!F:F,E239)</f>
        <v>0</v>
      </c>
      <c r="I239" cm="1">
        <f t="array" ref="I239">SUMPRODUCT([5]materials_demand!$D$2:$CO$43*([5]materials_demand!$A$2:$A$43=A239)*([5]materials_demand!$B$2:$B$43=B239)*([5]materials_demand!$C$2:$C$43=C239)*ISNUMBER(SEARCH(E239,[5]materials_demand!$D$1:$CO$1))*ISNUMBER(SEARCH("mean",[5]materials_demand!$D$1:$CO$1)))</f>
        <v>0</v>
      </c>
      <c r="J239">
        <f t="shared" si="3"/>
        <v>0</v>
      </c>
    </row>
    <row r="240" spans="1:10">
      <c r="A240">
        <v>2030</v>
      </c>
      <c r="B240" t="s">
        <v>33</v>
      </c>
      <c r="C240" t="str">
        <f>mapping!$D$7</f>
        <v>Coal</v>
      </c>
      <c r="D240" t="s">
        <v>74</v>
      </c>
      <c r="E240" t="s">
        <v>68</v>
      </c>
      <c r="F240" t="s">
        <v>77</v>
      </c>
      <c r="G240">
        <f>SUMIFS(multi_demand_annual!$H:$H,multi_demand_annual!A:A,A240,multi_demand_annual!B:B,B240,multi_demand_annual!D:D,C240,multi_demand_annual!F:F,E240)</f>
        <v>0</v>
      </c>
      <c r="H240">
        <f>SUMIFS(multi_demand_annual!$I:$I,multi_demand_annual!A:A,A240,multi_demand_annual!B:B,B240,multi_demand_annual!D:D,C240,multi_demand_annual!F:F,E240)</f>
        <v>0</v>
      </c>
      <c r="I240" cm="1">
        <f t="array" ref="I240">SUMPRODUCT([5]materials_demand!$D$2:$CO$43*([5]materials_demand!$A$2:$A$43=A240)*([5]materials_demand!$B$2:$B$43=B240)*([5]materials_demand!$C$2:$C$43=C240)*ISNUMBER(SEARCH(E240,[5]materials_demand!$D$1:$CO$1))*ISNUMBER(SEARCH("mean",[5]materials_demand!$D$1:$CO$1)))</f>
        <v>0</v>
      </c>
      <c r="J240">
        <f t="shared" si="3"/>
        <v>0</v>
      </c>
    </row>
    <row r="241" spans="1:10">
      <c r="A241">
        <v>2030</v>
      </c>
      <c r="B241" t="s">
        <v>33</v>
      </c>
      <c r="C241" t="str">
        <f>mapping!$D$7</f>
        <v>Coal</v>
      </c>
      <c r="D241" t="s">
        <v>74</v>
      </c>
      <c r="E241" t="s">
        <v>57</v>
      </c>
      <c r="F241" t="s">
        <v>77</v>
      </c>
      <c r="G241">
        <f>SUMIFS(multi_demand_annual!$H:$H,multi_demand_annual!A:A,A241,multi_demand_annual!B:B,B241,multi_demand_annual!D:D,C241,multi_demand_annual!F:F,E241)</f>
        <v>0</v>
      </c>
      <c r="H241">
        <f>SUMIFS(multi_demand_annual!$I:$I,multi_demand_annual!A:A,A241,multi_demand_annual!B:B,B241,multi_demand_annual!D:D,C241,multi_demand_annual!F:F,E241)</f>
        <v>0</v>
      </c>
      <c r="I241" cm="1">
        <f t="array" ref="I241">SUMPRODUCT([5]materials_demand!$D$2:$CO$43*([5]materials_demand!$A$2:$A$43=A241)*([5]materials_demand!$B$2:$B$43=B241)*([5]materials_demand!$C$2:$C$43=C241)*ISNUMBER(SEARCH(E241,[5]materials_demand!$D$1:$CO$1))*ISNUMBER(SEARCH("mean",[5]materials_demand!$D$1:$CO$1)))</f>
        <v>0</v>
      </c>
      <c r="J241">
        <f t="shared" si="3"/>
        <v>0</v>
      </c>
    </row>
    <row r="242" spans="1:10">
      <c r="A242">
        <v>2035</v>
      </c>
      <c r="B242" t="s">
        <v>21</v>
      </c>
      <c r="C242" t="str">
        <f>mapping!$D$7</f>
        <v>Coal</v>
      </c>
      <c r="D242" t="s">
        <v>74</v>
      </c>
      <c r="E242" t="s">
        <v>51</v>
      </c>
      <c r="F242" t="s">
        <v>77</v>
      </c>
      <c r="G242">
        <f>SUMIFS(multi_demand_annual!$H:$H,multi_demand_annual!A:A,A242,multi_demand_annual!B:B,B242,multi_demand_annual!D:D,C242,multi_demand_annual!F:F,E242)</f>
        <v>0.95462069383442905</v>
      </c>
      <c r="H242">
        <f>SUMIFS(multi_demand_annual!$I:$I,multi_demand_annual!A:A,A242,multi_demand_annual!B:B,B242,multi_demand_annual!D:D,C242,multi_demand_annual!F:F,E242)</f>
        <v>0.95462069383442905</v>
      </c>
      <c r="I242" cm="1">
        <f t="array" ref="I242">SUMPRODUCT([5]materials_demand!$D$2:$CO$43*([5]materials_demand!$A$2:$A$43=A242)*([5]materials_demand!$B$2:$B$43=B242)*([5]materials_demand!$C$2:$C$43=C242)*ISNUMBER(SEARCH(E242,[5]materials_demand!$D$1:$CO$1))*ISNUMBER(SEARCH("mean",[5]materials_demand!$D$1:$CO$1)))</f>
        <v>0.95462069383443005</v>
      </c>
      <c r="J242">
        <f t="shared" si="3"/>
        <v>0</v>
      </c>
    </row>
    <row r="243" spans="1:10">
      <c r="A243">
        <v>2035</v>
      </c>
      <c r="B243" t="s">
        <v>21</v>
      </c>
      <c r="C243" t="str">
        <f>mapping!$D$7</f>
        <v>Coal</v>
      </c>
      <c r="D243" t="s">
        <v>74</v>
      </c>
      <c r="E243" t="s">
        <v>66</v>
      </c>
      <c r="F243" t="s">
        <v>77</v>
      </c>
      <c r="G243">
        <f>SUMIFS(multi_demand_annual!$H:$H,multi_demand_annual!A:A,A243,multi_demand_annual!B:B,B243,multi_demand_annual!D:D,C243,multi_demand_annual!F:F,E243)</f>
        <v>0</v>
      </c>
      <c r="H243">
        <f>SUMIFS(multi_demand_annual!$I:$I,multi_demand_annual!A:A,A243,multi_demand_annual!B:B,B243,multi_demand_annual!D:D,C243,multi_demand_annual!F:F,E243)</f>
        <v>0</v>
      </c>
      <c r="I243" cm="1">
        <f t="array" ref="I243">SUMPRODUCT([5]materials_demand!$D$2:$CO$43*([5]materials_demand!$A$2:$A$43=A243)*([5]materials_demand!$B$2:$B$43=B243)*([5]materials_demand!$C$2:$C$43=C243)*ISNUMBER(SEARCH(E243,[5]materials_demand!$D$1:$CO$1))*ISNUMBER(SEARCH("mean",[5]materials_demand!$D$1:$CO$1)))</f>
        <v>0</v>
      </c>
      <c r="J243">
        <f t="shared" si="3"/>
        <v>0</v>
      </c>
    </row>
    <row r="244" spans="1:10">
      <c r="A244">
        <v>2035</v>
      </c>
      <c r="B244" t="s">
        <v>21</v>
      </c>
      <c r="C244" t="str">
        <f>mapping!$D$7</f>
        <v>Coal</v>
      </c>
      <c r="D244" t="s">
        <v>74</v>
      </c>
      <c r="E244" t="s">
        <v>54</v>
      </c>
      <c r="F244" t="s">
        <v>77</v>
      </c>
      <c r="G244">
        <f>SUMIFS(multi_demand_annual!$H:$H,multi_demand_annual!A:A,A244,multi_demand_annual!B:B,B244,multi_demand_annual!D:D,C244,multi_demand_annual!F:F,E244)</f>
        <v>50.050176541974061</v>
      </c>
      <c r="H244">
        <f>SUMIFS(multi_demand_annual!$I:$I,multi_demand_annual!A:A,A244,multi_demand_annual!B:B,B244,multi_demand_annual!D:D,C244,multi_demand_annual!F:F,E244)</f>
        <v>50.050176541974061</v>
      </c>
      <c r="I244" cm="1">
        <f t="array" ref="I244">SUMPRODUCT([5]materials_demand!$D$2:$CO$43*([5]materials_demand!$A$2:$A$43=A244)*([5]materials_demand!$B$2:$B$43=B244)*([5]materials_demand!$C$2:$C$43=C244)*ISNUMBER(SEARCH(E244,[5]materials_demand!$D$1:$CO$1))*ISNUMBER(SEARCH("mean",[5]materials_demand!$D$1:$CO$1)))</f>
        <v>50.050176541974103</v>
      </c>
      <c r="J244">
        <f t="shared" si="3"/>
        <v>0</v>
      </c>
    </row>
    <row r="245" spans="1:10">
      <c r="A245">
        <v>2035</v>
      </c>
      <c r="B245" t="s">
        <v>21</v>
      </c>
      <c r="C245" t="str">
        <f>mapping!$D$7</f>
        <v>Coal</v>
      </c>
      <c r="D245" t="s">
        <v>74</v>
      </c>
      <c r="E245" t="s">
        <v>46</v>
      </c>
      <c r="F245" t="s">
        <v>77</v>
      </c>
      <c r="G245">
        <f>SUMIFS(multi_demand_annual!$H:$H,multi_demand_annual!A:A,A245,multi_demand_annual!B:B,B245,multi_demand_annual!D:D,C245,multi_demand_annual!F:F,E245)</f>
        <v>0</v>
      </c>
      <c r="H245">
        <f>SUMIFS(multi_demand_annual!$I:$I,multi_demand_annual!A:A,A245,multi_demand_annual!B:B,B245,multi_demand_annual!D:D,C245,multi_demand_annual!F:F,E245)</f>
        <v>0</v>
      </c>
      <c r="I245" cm="1">
        <f t="array" ref="I245">SUMPRODUCT([5]materials_demand!$D$2:$CO$43*([5]materials_demand!$A$2:$A$43=A245)*([5]materials_demand!$B$2:$B$43=B245)*([5]materials_demand!$C$2:$C$43=C245)*ISNUMBER(SEARCH(E245,[5]materials_demand!$D$1:$CO$1))*ISNUMBER(SEARCH("mean",[5]materials_demand!$D$1:$CO$1)))</f>
        <v>0</v>
      </c>
      <c r="J245">
        <f t="shared" si="3"/>
        <v>0</v>
      </c>
    </row>
    <row r="246" spans="1:10">
      <c r="A246">
        <v>2035</v>
      </c>
      <c r="B246" t="s">
        <v>21</v>
      </c>
      <c r="C246" t="str">
        <f>mapping!$D$7</f>
        <v>Coal</v>
      </c>
      <c r="D246" t="s">
        <v>74</v>
      </c>
      <c r="E246" t="s">
        <v>50</v>
      </c>
      <c r="F246" t="s">
        <v>77</v>
      </c>
      <c r="G246">
        <f>SUMIFS(multi_demand_annual!$H:$H,multi_demand_annual!A:A,A246,multi_demand_annual!B:B,B246,multi_demand_annual!D:D,C246,multi_demand_annual!F:F,E246)</f>
        <v>1.4237693058771883</v>
      </c>
      <c r="H246">
        <f>SUMIFS(multi_demand_annual!$I:$I,multi_demand_annual!A:A,A246,multi_demand_annual!B:B,B246,multi_demand_annual!D:D,C246,multi_demand_annual!F:F,E246)</f>
        <v>1.4237693058771883</v>
      </c>
      <c r="I246" cm="1">
        <f t="array" ref="I246">SUMPRODUCT([5]materials_demand!$D$2:$CO$43*([5]materials_demand!$A$2:$A$43=A246)*([5]materials_demand!$B$2:$B$43=B246)*([5]materials_demand!$C$2:$C$43=C246)*ISNUMBER(SEARCH(E246,[5]materials_demand!$D$1:$CO$1))*ISNUMBER(SEARCH("mean",[5]materials_demand!$D$1:$CO$1)))</f>
        <v>1.4237693058771901</v>
      </c>
      <c r="J246">
        <f t="shared" si="3"/>
        <v>0</v>
      </c>
    </row>
    <row r="247" spans="1:10">
      <c r="A247">
        <v>2035</v>
      </c>
      <c r="B247" t="s">
        <v>21</v>
      </c>
      <c r="C247" t="str">
        <f>mapping!$D$7</f>
        <v>Coal</v>
      </c>
      <c r="D247" t="s">
        <v>74</v>
      </c>
      <c r="E247" t="s">
        <v>61</v>
      </c>
      <c r="F247" t="s">
        <v>77</v>
      </c>
      <c r="G247">
        <f>SUMIFS(multi_demand_annual!$H:$H,multi_demand_annual!A:A,A247,multi_demand_annual!B:B,B247,multi_demand_annual!D:D,C247,multi_demand_annual!F:F,E247)</f>
        <v>0</v>
      </c>
      <c r="H247">
        <f>SUMIFS(multi_demand_annual!$I:$I,multi_demand_annual!A:A,A247,multi_demand_annual!B:B,B247,multi_demand_annual!D:D,C247,multi_demand_annual!F:F,E247)</f>
        <v>0</v>
      </c>
      <c r="I247" cm="1">
        <f t="array" ref="I247">SUMPRODUCT([5]materials_demand!$D$2:$CO$43*([5]materials_demand!$A$2:$A$43=A247)*([5]materials_demand!$B$2:$B$43=B247)*([5]materials_demand!$C$2:$C$43=C247)*ISNUMBER(SEARCH(E247,[5]materials_demand!$D$1:$CO$1))*ISNUMBER(SEARCH("mean",[5]materials_demand!$D$1:$CO$1)))</f>
        <v>0</v>
      </c>
      <c r="J247">
        <f t="shared" si="3"/>
        <v>0</v>
      </c>
    </row>
    <row r="248" spans="1:10">
      <c r="A248">
        <v>2035</v>
      </c>
      <c r="B248" t="s">
        <v>21</v>
      </c>
      <c r="C248" t="str">
        <f>mapping!$D$7</f>
        <v>Coal</v>
      </c>
      <c r="D248" t="s">
        <v>74</v>
      </c>
      <c r="E248" t="s">
        <v>67</v>
      </c>
      <c r="F248" t="s">
        <v>77</v>
      </c>
      <c r="G248">
        <f>SUMIFS(multi_demand_annual!$H:$H,multi_demand_annual!A:A,A248,multi_demand_annual!B:B,B248,multi_demand_annual!D:D,C248,multi_demand_annual!F:F,E248)</f>
        <v>0</v>
      </c>
      <c r="H248">
        <f>SUMIFS(multi_demand_annual!$I:$I,multi_demand_annual!A:A,A248,multi_demand_annual!B:B,B248,multi_demand_annual!D:D,C248,multi_demand_annual!F:F,E248)</f>
        <v>0</v>
      </c>
      <c r="I248" cm="1">
        <f t="array" ref="I248">SUMPRODUCT([5]materials_demand!$D$2:$CO$43*([5]materials_demand!$A$2:$A$43=A248)*([5]materials_demand!$B$2:$B$43=B248)*([5]materials_demand!$C$2:$C$43=C248)*ISNUMBER(SEARCH(E248,[5]materials_demand!$D$1:$CO$1))*ISNUMBER(SEARCH("mean",[5]materials_demand!$D$1:$CO$1)))</f>
        <v>0</v>
      </c>
      <c r="J248">
        <f t="shared" si="3"/>
        <v>0</v>
      </c>
    </row>
    <row r="249" spans="1:10">
      <c r="A249">
        <v>2035</v>
      </c>
      <c r="B249" t="s">
        <v>21</v>
      </c>
      <c r="C249" t="str">
        <f>mapping!$D$7</f>
        <v>Coal</v>
      </c>
      <c r="D249" t="s">
        <v>74</v>
      </c>
      <c r="E249" t="s">
        <v>52</v>
      </c>
      <c r="F249" t="s">
        <v>77</v>
      </c>
      <c r="G249">
        <f>SUMIFS(multi_demand_annual!$H:$H,multi_demand_annual!A:A,A249,multi_demand_annual!B:B,B249,multi_demand_annual!D:D,C249,multi_demand_annual!F:F,E249)</f>
        <v>0</v>
      </c>
      <c r="H249">
        <f>SUMIFS(multi_demand_annual!$I:$I,multi_demand_annual!A:A,A249,multi_demand_annual!B:B,B249,multi_demand_annual!D:D,C249,multi_demand_annual!F:F,E249)</f>
        <v>0</v>
      </c>
      <c r="I249" cm="1">
        <f t="array" ref="I249">SUMPRODUCT([5]materials_demand!$D$2:$CO$43*([5]materials_demand!$A$2:$A$43=A249)*([5]materials_demand!$B$2:$B$43=B249)*([5]materials_demand!$C$2:$C$43=C249)*ISNUMBER(SEARCH(E249,[5]materials_demand!$D$1:$CO$1))*ISNUMBER(SEARCH("mean",[5]materials_demand!$D$1:$CO$1)))</f>
        <v>0</v>
      </c>
      <c r="J249">
        <f t="shared" si="3"/>
        <v>0</v>
      </c>
    </row>
    <row r="250" spans="1:10">
      <c r="A250">
        <v>2035</v>
      </c>
      <c r="B250" t="s">
        <v>21</v>
      </c>
      <c r="C250" t="str">
        <f>mapping!$D$7</f>
        <v>Coal</v>
      </c>
      <c r="D250" t="s">
        <v>74</v>
      </c>
      <c r="E250" t="s">
        <v>56</v>
      </c>
      <c r="F250" t="s">
        <v>77</v>
      </c>
      <c r="G250">
        <f>SUMIFS(multi_demand_annual!$H:$H,multi_demand_annual!A:A,A250,multi_demand_annual!B:B,B250,multi_demand_annual!D:D,C250,multi_demand_annual!F:F,E250)</f>
        <v>0</v>
      </c>
      <c r="H250">
        <f>SUMIFS(multi_demand_annual!$I:$I,multi_demand_annual!A:A,A250,multi_demand_annual!B:B,B250,multi_demand_annual!D:D,C250,multi_demand_annual!F:F,E250)</f>
        <v>0</v>
      </c>
      <c r="I250" cm="1">
        <f t="array" ref="I250">SUMPRODUCT([5]materials_demand!$D$2:$CO$43*([5]materials_demand!$A$2:$A$43=A250)*([5]materials_demand!$B$2:$B$43=B250)*([5]materials_demand!$C$2:$C$43=C250)*ISNUMBER(SEARCH(E250,[5]materials_demand!$D$1:$CO$1))*ISNUMBER(SEARCH("mean",[5]materials_demand!$D$1:$CO$1)))</f>
        <v>0</v>
      </c>
      <c r="J250">
        <f t="shared" si="3"/>
        <v>0</v>
      </c>
    </row>
    <row r="251" spans="1:10">
      <c r="A251">
        <v>2035</v>
      </c>
      <c r="B251" t="s">
        <v>21</v>
      </c>
      <c r="C251" t="str">
        <f>mapping!$D$7</f>
        <v>Coal</v>
      </c>
      <c r="D251" t="s">
        <v>74</v>
      </c>
      <c r="E251" t="s">
        <v>59</v>
      </c>
      <c r="F251" t="s">
        <v>77</v>
      </c>
      <c r="G251">
        <f>SUMIFS(multi_demand_annual!$H:$H,multi_demand_annual!A:A,A251,multi_demand_annual!B:B,B251,multi_demand_annual!D:D,C251,multi_demand_annual!F:F,E251)</f>
        <v>0</v>
      </c>
      <c r="H251">
        <f>SUMIFS(multi_demand_annual!$I:$I,multi_demand_annual!A:A,A251,multi_demand_annual!B:B,B251,multi_demand_annual!D:D,C251,multi_demand_annual!F:F,E251)</f>
        <v>0</v>
      </c>
      <c r="I251" cm="1">
        <f t="array" ref="I251">SUMPRODUCT([5]materials_demand!$D$2:$CO$43*([5]materials_demand!$A$2:$A$43=A251)*([5]materials_demand!$B$2:$B$43=B251)*([5]materials_demand!$C$2:$C$43=C251)*ISNUMBER(SEARCH(E251,[5]materials_demand!$D$1:$CO$1))*ISNUMBER(SEARCH("mean",[5]materials_demand!$D$1:$CO$1)))</f>
        <v>0</v>
      </c>
      <c r="J251">
        <f t="shared" si="3"/>
        <v>0</v>
      </c>
    </row>
    <row r="252" spans="1:10">
      <c r="A252">
        <v>2035</v>
      </c>
      <c r="B252" t="s">
        <v>21</v>
      </c>
      <c r="C252" t="str">
        <f>mapping!$D$7</f>
        <v>Coal</v>
      </c>
      <c r="D252" t="s">
        <v>74</v>
      </c>
      <c r="E252" t="s">
        <v>55</v>
      </c>
      <c r="F252" t="s">
        <v>77</v>
      </c>
      <c r="G252">
        <f>SUMIFS(multi_demand_annual!$H:$H,multi_demand_annual!A:A,A252,multi_demand_annual!B:B,B252,multi_demand_annual!D:D,C252,multi_demand_annual!F:F,E252)</f>
        <v>0.35065231312474276</v>
      </c>
      <c r="H252">
        <f>SUMIFS(multi_demand_annual!$I:$I,multi_demand_annual!A:A,A252,multi_demand_annual!B:B,B252,multi_demand_annual!D:D,C252,multi_demand_annual!F:F,E252)</f>
        <v>0.35065231312474276</v>
      </c>
      <c r="I252" cm="1">
        <f t="array" ref="I252">SUMPRODUCT([5]materials_demand!$D$2:$CO$43*([5]materials_demand!$A$2:$A$43=A252)*([5]materials_demand!$B$2:$B$43=B252)*([5]materials_demand!$C$2:$C$43=C252)*ISNUMBER(SEARCH(E252,[5]materials_demand!$D$1:$CO$1))*ISNUMBER(SEARCH("mean",[5]materials_demand!$D$1:$CO$1)))</f>
        <v>0.35065231312474299</v>
      </c>
      <c r="J252">
        <f t="shared" si="3"/>
        <v>0</v>
      </c>
    </row>
    <row r="253" spans="1:10">
      <c r="A253">
        <v>2035</v>
      </c>
      <c r="B253" t="s">
        <v>21</v>
      </c>
      <c r="C253" t="str">
        <f>mapping!$D$7</f>
        <v>Coal</v>
      </c>
      <c r="D253" t="s">
        <v>74</v>
      </c>
      <c r="E253" t="s">
        <v>47</v>
      </c>
      <c r="F253" t="s">
        <v>77</v>
      </c>
      <c r="G253">
        <f>SUMIFS(multi_demand_annual!$H:$H,multi_demand_annual!A:A,A253,multi_demand_annual!B:B,B253,multi_demand_annual!D:D,C253,multi_demand_annual!F:F,E253)</f>
        <v>0</v>
      </c>
      <c r="H253">
        <f>SUMIFS(multi_demand_annual!$I:$I,multi_demand_annual!A:A,A253,multi_demand_annual!B:B,B253,multi_demand_annual!D:D,C253,multi_demand_annual!F:F,E253)</f>
        <v>0</v>
      </c>
      <c r="I253" cm="1">
        <f t="array" ref="I253">SUMPRODUCT([5]materials_demand!$D$2:$CO$43*([5]materials_demand!$A$2:$A$43=A253)*([5]materials_demand!$B$2:$B$43=B253)*([5]materials_demand!$C$2:$C$43=C253)*ISNUMBER(SEARCH(E253,[5]materials_demand!$D$1:$CO$1))*ISNUMBER(SEARCH("mean",[5]materials_demand!$D$1:$CO$1)))</f>
        <v>0</v>
      </c>
      <c r="J253">
        <f t="shared" si="3"/>
        <v>0</v>
      </c>
    </row>
    <row r="254" spans="1:10">
      <c r="A254">
        <v>2035</v>
      </c>
      <c r="B254" t="s">
        <v>21</v>
      </c>
      <c r="C254" t="str">
        <f>mapping!$D$7</f>
        <v>Coal</v>
      </c>
      <c r="D254" t="s">
        <v>74</v>
      </c>
      <c r="E254" t="s">
        <v>60</v>
      </c>
      <c r="F254" t="s">
        <v>77</v>
      </c>
      <c r="G254">
        <f>SUMIFS(multi_demand_annual!$H:$H,multi_demand_annual!A:A,A254,multi_demand_annual!B:B,B254,multi_demand_annual!D:D,C254,multi_demand_annual!F:F,E254)</f>
        <v>0</v>
      </c>
      <c r="H254">
        <f>SUMIFS(multi_demand_annual!$I:$I,multi_demand_annual!A:A,A254,multi_demand_annual!B:B,B254,multi_demand_annual!D:D,C254,multi_demand_annual!F:F,E254)</f>
        <v>0</v>
      </c>
      <c r="I254" cm="1">
        <f t="array" ref="I254">SUMPRODUCT([5]materials_demand!$D$2:$CO$43*([5]materials_demand!$A$2:$A$43=A254)*([5]materials_demand!$B$2:$B$43=B254)*([5]materials_demand!$C$2:$C$43=C254)*ISNUMBER(SEARCH(E254,[5]materials_demand!$D$1:$CO$1))*ISNUMBER(SEARCH("mean",[5]materials_demand!$D$1:$CO$1)))</f>
        <v>0</v>
      </c>
      <c r="J254">
        <f t="shared" si="3"/>
        <v>0</v>
      </c>
    </row>
    <row r="255" spans="1:10">
      <c r="A255">
        <v>2035</v>
      </c>
      <c r="B255" t="s">
        <v>21</v>
      </c>
      <c r="C255" t="str">
        <f>mapping!$D$7</f>
        <v>Coal</v>
      </c>
      <c r="D255" t="s">
        <v>74</v>
      </c>
      <c r="E255" t="s">
        <v>48</v>
      </c>
      <c r="F255" t="s">
        <v>77</v>
      </c>
      <c r="G255">
        <f>SUMIFS(multi_demand_annual!$H:$H,multi_demand_annual!A:A,A255,multi_demand_annual!B:B,B255,multi_demand_annual!D:D,C255,multi_demand_annual!F:F,E255)</f>
        <v>2.337682087498285E-2</v>
      </c>
      <c r="H255">
        <f>SUMIFS(multi_demand_annual!$I:$I,multi_demand_annual!A:A,A255,multi_demand_annual!B:B,B255,multi_demand_annual!D:D,C255,multi_demand_annual!F:F,E255)</f>
        <v>2.337682087498285E-2</v>
      </c>
      <c r="I255" cm="1">
        <f t="array" ref="I255">SUMPRODUCT([5]materials_demand!$D$2:$CO$43*([5]materials_demand!$A$2:$A$43=A255)*([5]materials_demand!$B$2:$B$43=B255)*([5]materials_demand!$C$2:$C$43=C255)*ISNUMBER(SEARCH(E255,[5]materials_demand!$D$1:$CO$1))*ISNUMBER(SEARCH("mean",[5]materials_demand!$D$1:$CO$1)))</f>
        <v>2.3376820874982902E-2</v>
      </c>
      <c r="J255">
        <f t="shared" si="3"/>
        <v>0</v>
      </c>
    </row>
    <row r="256" spans="1:10">
      <c r="A256">
        <v>2035</v>
      </c>
      <c r="B256" t="s">
        <v>21</v>
      </c>
      <c r="C256" t="str">
        <f>mapping!$D$7</f>
        <v>Coal</v>
      </c>
      <c r="D256" t="s">
        <v>74</v>
      </c>
      <c r="E256" t="s">
        <v>62</v>
      </c>
      <c r="F256" t="s">
        <v>77</v>
      </c>
      <c r="G256">
        <f>SUMIFS(multi_demand_annual!$H:$H,multi_demand_annual!A:A,A256,multi_demand_annual!B:B,B256,multi_demand_annual!D:D,C256,multi_demand_annual!F:F,E256)</f>
        <v>0</v>
      </c>
      <c r="H256">
        <f>SUMIFS(multi_demand_annual!$I:$I,multi_demand_annual!A:A,A256,multi_demand_annual!B:B,B256,multi_demand_annual!D:D,C256,multi_demand_annual!F:F,E256)</f>
        <v>0</v>
      </c>
      <c r="I256" cm="1">
        <f t="array" ref="I256">SUMPRODUCT([5]materials_demand!$D$2:$CO$43*([5]materials_demand!$A$2:$A$43=A256)*([5]materials_demand!$B$2:$B$43=B256)*([5]materials_demand!$C$2:$C$43=C256)*ISNUMBER(SEARCH(E256,[5]materials_demand!$D$1:$CO$1))*ISNUMBER(SEARCH("mean",[5]materials_demand!$D$1:$CO$1)))</f>
        <v>0</v>
      </c>
      <c r="J256">
        <f t="shared" si="3"/>
        <v>0</v>
      </c>
    </row>
    <row r="257" spans="1:10">
      <c r="A257">
        <v>2035</v>
      </c>
      <c r="B257" t="s">
        <v>21</v>
      </c>
      <c r="C257" t="str">
        <f>mapping!$D$7</f>
        <v>Coal</v>
      </c>
      <c r="D257" t="s">
        <v>74</v>
      </c>
      <c r="E257" t="s">
        <v>63</v>
      </c>
      <c r="F257" t="s">
        <v>77</v>
      </c>
      <c r="G257">
        <f>SUMIFS(multi_demand_annual!$H:$H,multi_demand_annual!A:A,A257,multi_demand_annual!B:B,B257,multi_demand_annual!D:D,C257,multi_demand_annual!F:F,E257)</f>
        <v>0</v>
      </c>
      <c r="H257">
        <f>SUMIFS(multi_demand_annual!$I:$I,multi_demand_annual!A:A,A257,multi_demand_annual!B:B,B257,multi_demand_annual!D:D,C257,multi_demand_annual!F:F,E257)</f>
        <v>0</v>
      </c>
      <c r="I257" cm="1">
        <f t="array" ref="I257">SUMPRODUCT([5]materials_demand!$D$2:$CO$43*([5]materials_demand!$A$2:$A$43=A257)*([5]materials_demand!$B$2:$B$43=B257)*([5]materials_demand!$C$2:$C$43=C257)*ISNUMBER(SEARCH(E257,[5]materials_demand!$D$1:$CO$1))*ISNUMBER(SEARCH("mean",[5]materials_demand!$D$1:$CO$1)))</f>
        <v>0</v>
      </c>
      <c r="J257">
        <f t="shared" si="3"/>
        <v>0</v>
      </c>
    </row>
    <row r="258" spans="1:10">
      <c r="A258">
        <v>2035</v>
      </c>
      <c r="B258" t="s">
        <v>21</v>
      </c>
      <c r="C258" t="str">
        <f>mapping!$D$7</f>
        <v>Coal</v>
      </c>
      <c r="D258" t="s">
        <v>74</v>
      </c>
      <c r="E258" t="s">
        <v>45</v>
      </c>
      <c r="F258" t="s">
        <v>77</v>
      </c>
      <c r="G258">
        <f>SUMIFS(multi_demand_annual!$H:$H,multi_demand_annual!A:A,A258,multi_demand_annual!B:B,B258,multi_demand_annual!D:D,C258,multi_demand_annual!F:F,E258)</f>
        <v>0</v>
      </c>
      <c r="H258">
        <f>SUMIFS(multi_demand_annual!$I:$I,multi_demand_annual!A:A,A258,multi_demand_annual!B:B,B258,multi_demand_annual!D:D,C258,multi_demand_annual!F:F,E258)</f>
        <v>0</v>
      </c>
      <c r="I258" cm="1">
        <f t="array" ref="I258">SUMPRODUCT([5]materials_demand!$D$2:$CO$43*([5]materials_demand!$A$2:$A$43=A258)*([5]materials_demand!$B$2:$B$43=B258)*([5]materials_demand!$C$2:$C$43=C258)*ISNUMBER(SEARCH(E258,[5]materials_demand!$D$1:$CO$1))*ISNUMBER(SEARCH("mean",[5]materials_demand!$D$1:$CO$1)))</f>
        <v>0</v>
      </c>
      <c r="J258">
        <f t="shared" si="3"/>
        <v>0</v>
      </c>
    </row>
    <row r="259" spans="1:10">
      <c r="A259">
        <v>2035</v>
      </c>
      <c r="B259" t="s">
        <v>21</v>
      </c>
      <c r="C259" t="str">
        <f>mapping!$D$7</f>
        <v>Coal</v>
      </c>
      <c r="D259" t="s">
        <v>74</v>
      </c>
      <c r="E259" t="s">
        <v>58</v>
      </c>
      <c r="F259" t="s">
        <v>77</v>
      </c>
      <c r="G259">
        <f>SUMIFS(multi_demand_annual!$H:$H,multi_demand_annual!A:A,A259,multi_demand_annual!B:B,B259,multi_demand_annual!D:D,C259,multi_demand_annual!F:F,E259)</f>
        <v>0</v>
      </c>
      <c r="H259">
        <f>SUMIFS(multi_demand_annual!$I:$I,multi_demand_annual!A:A,A259,multi_demand_annual!B:B,B259,multi_demand_annual!D:D,C259,multi_demand_annual!F:F,E259)</f>
        <v>0</v>
      </c>
      <c r="I259" cm="1">
        <f t="array" ref="I259">SUMPRODUCT([5]materials_demand!$D$2:$CO$43*([5]materials_demand!$A$2:$A$43=A259)*([5]materials_demand!$B$2:$B$43=B259)*([5]materials_demand!$C$2:$C$43=C259)*ISNUMBER(SEARCH(E259,[5]materials_demand!$D$1:$CO$1))*ISNUMBER(SEARCH("mean",[5]materials_demand!$D$1:$CO$1)))</f>
        <v>0</v>
      </c>
      <c r="J259">
        <f t="shared" ref="J259:J322" si="4">ROUND(I259-H259,3)</f>
        <v>0</v>
      </c>
    </row>
    <row r="260" spans="1:10">
      <c r="A260">
        <v>2035</v>
      </c>
      <c r="B260" t="s">
        <v>21</v>
      </c>
      <c r="C260" t="str">
        <f>mapping!$D$7</f>
        <v>Coal</v>
      </c>
      <c r="D260" t="s">
        <v>74</v>
      </c>
      <c r="E260" t="s">
        <v>53</v>
      </c>
      <c r="F260" t="s">
        <v>77</v>
      </c>
      <c r="G260">
        <f>SUMIFS(multi_demand_annual!$H:$H,multi_demand_annual!A:A,A260,multi_demand_annual!B:B,B260,multi_demand_annual!D:D,C260,multi_demand_annual!F:F,E260)</f>
        <v>183.22127476426107</v>
      </c>
      <c r="H260">
        <f>SUMIFS(multi_demand_annual!$I:$I,multi_demand_annual!A:A,A260,multi_demand_annual!B:B,B260,multi_demand_annual!D:D,C260,multi_demand_annual!F:F,E260)</f>
        <v>183.22127476426107</v>
      </c>
      <c r="I260" cm="1">
        <f t="array" ref="I260">SUMPRODUCT([5]materials_demand!$D$2:$CO$43*([5]materials_demand!$A$2:$A$43=A260)*([5]materials_demand!$B$2:$B$43=B260)*([5]materials_demand!$C$2:$C$43=C260)*ISNUMBER(SEARCH(E260,[5]materials_demand!$D$1:$CO$1))*ISNUMBER(SEARCH("mean",[5]materials_demand!$D$1:$CO$1)))</f>
        <v>183.22127476426101</v>
      </c>
      <c r="J260">
        <f t="shared" si="4"/>
        <v>0</v>
      </c>
    </row>
    <row r="261" spans="1:10">
      <c r="A261">
        <v>2035</v>
      </c>
      <c r="B261" t="s">
        <v>21</v>
      </c>
      <c r="C261" t="str">
        <f>mapping!$D$7</f>
        <v>Coal</v>
      </c>
      <c r="D261" t="s">
        <v>74</v>
      </c>
      <c r="E261" t="s">
        <v>64</v>
      </c>
      <c r="F261" t="s">
        <v>77</v>
      </c>
      <c r="G261">
        <f>SUMIFS(multi_demand_annual!$H:$H,multi_demand_annual!A:A,A261,multi_demand_annual!B:B,B261,multi_demand_annual!D:D,C261,multi_demand_annual!F:F,E261)</f>
        <v>0</v>
      </c>
      <c r="H261">
        <f>SUMIFS(multi_demand_annual!$I:$I,multi_demand_annual!A:A,A261,multi_demand_annual!B:B,B261,multi_demand_annual!D:D,C261,multi_demand_annual!F:F,E261)</f>
        <v>0</v>
      </c>
      <c r="I261" cm="1">
        <f t="array" ref="I261">SUMPRODUCT([5]materials_demand!$D$2:$CO$43*([5]materials_demand!$A$2:$A$43=A261)*([5]materials_demand!$B$2:$B$43=B261)*([5]materials_demand!$C$2:$C$43=C261)*ISNUMBER(SEARCH(E261,[5]materials_demand!$D$1:$CO$1))*ISNUMBER(SEARCH("mean",[5]materials_demand!$D$1:$CO$1)))</f>
        <v>0</v>
      </c>
      <c r="J261">
        <f t="shared" si="4"/>
        <v>0</v>
      </c>
    </row>
    <row r="262" spans="1:10">
      <c r="A262">
        <v>2035</v>
      </c>
      <c r="B262" t="s">
        <v>21</v>
      </c>
      <c r="C262" t="str">
        <f>mapping!$D$7</f>
        <v>Coal</v>
      </c>
      <c r="D262" t="s">
        <v>74</v>
      </c>
      <c r="E262" t="s">
        <v>49</v>
      </c>
      <c r="F262" t="s">
        <v>77</v>
      </c>
      <c r="G262">
        <f>SUMIFS(multi_demand_annual!$H:$H,multi_demand_annual!A:A,A262,multi_demand_annual!B:B,B262,multi_demand_annual!D:D,C262,multi_demand_annual!F:F,E262)</f>
        <v>0</v>
      </c>
      <c r="H262">
        <f>SUMIFS(multi_demand_annual!$I:$I,multi_demand_annual!A:A,A262,multi_demand_annual!B:B,B262,multi_demand_annual!D:D,C262,multi_demand_annual!F:F,E262)</f>
        <v>0</v>
      </c>
      <c r="I262" cm="1">
        <f t="array" ref="I262">SUMPRODUCT([5]materials_demand!$D$2:$CO$43*([5]materials_demand!$A$2:$A$43=A262)*([5]materials_demand!$B$2:$B$43=B262)*([5]materials_demand!$C$2:$C$43=C262)*ISNUMBER(SEARCH(E262,[5]materials_demand!$D$1:$CO$1))*ISNUMBER(SEARCH("mean",[5]materials_demand!$D$1:$CO$1)))</f>
        <v>0</v>
      </c>
      <c r="J262">
        <f t="shared" si="4"/>
        <v>0</v>
      </c>
    </row>
    <row r="263" spans="1:10">
      <c r="A263">
        <v>2035</v>
      </c>
      <c r="B263" t="s">
        <v>21</v>
      </c>
      <c r="C263" t="str">
        <f>mapping!$D$7</f>
        <v>Coal</v>
      </c>
      <c r="D263" t="s">
        <v>74</v>
      </c>
      <c r="E263" t="s">
        <v>65</v>
      </c>
      <c r="F263" t="s">
        <v>77</v>
      </c>
      <c r="G263">
        <f>SUMIFS(multi_demand_annual!$H:$H,multi_demand_annual!A:A,A263,multi_demand_annual!B:B,B263,multi_demand_annual!D:D,C263,multi_demand_annual!F:F,E263)</f>
        <v>0</v>
      </c>
      <c r="H263">
        <f>SUMIFS(multi_demand_annual!$I:$I,multi_demand_annual!A:A,A263,multi_demand_annual!B:B,B263,multi_demand_annual!D:D,C263,multi_demand_annual!F:F,E263)</f>
        <v>0</v>
      </c>
      <c r="I263" cm="1">
        <f t="array" ref="I263">SUMPRODUCT([5]materials_demand!$D$2:$CO$43*([5]materials_demand!$A$2:$A$43=A263)*([5]materials_demand!$B$2:$B$43=B263)*([5]materials_demand!$C$2:$C$43=C263)*ISNUMBER(SEARCH(E263,[5]materials_demand!$D$1:$CO$1))*ISNUMBER(SEARCH("mean",[5]materials_demand!$D$1:$CO$1)))</f>
        <v>0</v>
      </c>
      <c r="J263">
        <f t="shared" si="4"/>
        <v>0</v>
      </c>
    </row>
    <row r="264" spans="1:10">
      <c r="A264">
        <v>2035</v>
      </c>
      <c r="B264" t="s">
        <v>21</v>
      </c>
      <c r="C264" t="str">
        <f>mapping!$D$7</f>
        <v>Coal</v>
      </c>
      <c r="D264" t="s">
        <v>74</v>
      </c>
      <c r="E264" t="s">
        <v>68</v>
      </c>
      <c r="F264" t="s">
        <v>77</v>
      </c>
      <c r="G264">
        <f>SUMIFS(multi_demand_annual!$H:$H,multi_demand_annual!A:A,A264,multi_demand_annual!B:B,B264,multi_demand_annual!D:D,C264,multi_demand_annual!F:F,E264)</f>
        <v>0</v>
      </c>
      <c r="H264">
        <f>SUMIFS(multi_demand_annual!$I:$I,multi_demand_annual!A:A,A264,multi_demand_annual!B:B,B264,multi_demand_annual!D:D,C264,multi_demand_annual!F:F,E264)</f>
        <v>0</v>
      </c>
      <c r="I264" cm="1">
        <f t="array" ref="I264">SUMPRODUCT([5]materials_demand!$D$2:$CO$43*([5]materials_demand!$A$2:$A$43=A264)*([5]materials_demand!$B$2:$B$43=B264)*([5]materials_demand!$C$2:$C$43=C264)*ISNUMBER(SEARCH(E264,[5]materials_demand!$D$1:$CO$1))*ISNUMBER(SEARCH("mean",[5]materials_demand!$D$1:$CO$1)))</f>
        <v>0</v>
      </c>
      <c r="J264">
        <f t="shared" si="4"/>
        <v>0</v>
      </c>
    </row>
    <row r="265" spans="1:10">
      <c r="A265">
        <v>2035</v>
      </c>
      <c r="B265" t="s">
        <v>21</v>
      </c>
      <c r="C265" t="str">
        <f>mapping!$D$7</f>
        <v>Coal</v>
      </c>
      <c r="D265" t="s">
        <v>74</v>
      </c>
      <c r="E265" t="s">
        <v>57</v>
      </c>
      <c r="F265" t="s">
        <v>77</v>
      </c>
      <c r="G265">
        <f>SUMIFS(multi_demand_annual!$H:$H,multi_demand_annual!A:A,A265,multi_demand_annual!B:B,B265,multi_demand_annual!D:D,C265,multi_demand_annual!F:F,E265)</f>
        <v>0</v>
      </c>
      <c r="H265">
        <f>SUMIFS(multi_demand_annual!$I:$I,multi_demand_annual!A:A,A265,multi_demand_annual!B:B,B265,multi_demand_annual!D:D,C265,multi_demand_annual!F:F,E265)</f>
        <v>0</v>
      </c>
      <c r="I265" cm="1">
        <f t="array" ref="I265">SUMPRODUCT([5]materials_demand!$D$2:$CO$43*([5]materials_demand!$A$2:$A$43=A265)*([5]materials_demand!$B$2:$B$43=B265)*([5]materials_demand!$C$2:$C$43=C265)*ISNUMBER(SEARCH(E265,[5]materials_demand!$D$1:$CO$1))*ISNUMBER(SEARCH("mean",[5]materials_demand!$D$1:$CO$1)))</f>
        <v>0</v>
      </c>
      <c r="J265">
        <f t="shared" si="4"/>
        <v>0</v>
      </c>
    </row>
    <row r="266" spans="1:10">
      <c r="A266">
        <v>2035</v>
      </c>
      <c r="B266" t="s">
        <v>33</v>
      </c>
      <c r="C266" t="str">
        <f>mapping!$D$7</f>
        <v>Coal</v>
      </c>
      <c r="D266" t="s">
        <v>74</v>
      </c>
      <c r="E266" t="s">
        <v>51</v>
      </c>
      <c r="F266" t="s">
        <v>77</v>
      </c>
      <c r="G266">
        <f>SUMIFS(multi_demand_annual!$H:$H,multi_demand_annual!A:A,A266,multi_demand_annual!B:B,B266,multi_demand_annual!D:D,C266,multi_demand_annual!F:F,E266)</f>
        <v>1.290033094944102E-2</v>
      </c>
      <c r="H266">
        <f>SUMIFS(multi_demand_annual!$I:$I,multi_demand_annual!A:A,A266,multi_demand_annual!B:B,B266,multi_demand_annual!D:D,C266,multi_demand_annual!F:F,E266)</f>
        <v>1.290033094944102E-2</v>
      </c>
      <c r="I266" cm="1">
        <f t="array" ref="I266">SUMPRODUCT([5]materials_demand!$D$2:$CO$43*([5]materials_demand!$A$2:$A$43=A266)*([5]materials_demand!$B$2:$B$43=B266)*([5]materials_demand!$C$2:$C$43=C266)*ISNUMBER(SEARCH(E266,[5]materials_demand!$D$1:$CO$1))*ISNUMBER(SEARCH("mean",[5]materials_demand!$D$1:$CO$1)))</f>
        <v>1.2900330949441E-2</v>
      </c>
      <c r="J266">
        <f t="shared" si="4"/>
        <v>0</v>
      </c>
    </row>
    <row r="267" spans="1:10">
      <c r="A267">
        <v>2035</v>
      </c>
      <c r="B267" t="s">
        <v>33</v>
      </c>
      <c r="C267" t="str">
        <f>mapping!$D$7</f>
        <v>Coal</v>
      </c>
      <c r="D267" t="s">
        <v>74</v>
      </c>
      <c r="E267" t="s">
        <v>66</v>
      </c>
      <c r="F267" t="s">
        <v>77</v>
      </c>
      <c r="G267">
        <f>SUMIFS(multi_demand_annual!$H:$H,multi_demand_annual!A:A,A267,multi_demand_annual!B:B,B267,multi_demand_annual!D:D,C267,multi_demand_annual!F:F,E267)</f>
        <v>0</v>
      </c>
      <c r="H267">
        <f>SUMIFS(multi_demand_annual!$I:$I,multi_demand_annual!A:A,A267,multi_demand_annual!B:B,B267,multi_demand_annual!D:D,C267,multi_demand_annual!F:F,E267)</f>
        <v>0</v>
      </c>
      <c r="I267" cm="1">
        <f t="array" ref="I267">SUMPRODUCT([5]materials_demand!$D$2:$CO$43*([5]materials_demand!$A$2:$A$43=A267)*([5]materials_demand!$B$2:$B$43=B267)*([5]materials_demand!$C$2:$C$43=C267)*ISNUMBER(SEARCH(E267,[5]materials_demand!$D$1:$CO$1))*ISNUMBER(SEARCH("mean",[5]materials_demand!$D$1:$CO$1)))</f>
        <v>0</v>
      </c>
      <c r="J267">
        <f t="shared" si="4"/>
        <v>0</v>
      </c>
    </row>
    <row r="268" spans="1:10">
      <c r="A268">
        <v>2035</v>
      </c>
      <c r="B268" t="s">
        <v>33</v>
      </c>
      <c r="C268" t="str">
        <f>mapping!$D$7</f>
        <v>Coal</v>
      </c>
      <c r="D268" t="s">
        <v>74</v>
      </c>
      <c r="E268" t="s">
        <v>54</v>
      </c>
      <c r="F268" t="s">
        <v>77</v>
      </c>
      <c r="G268">
        <f>SUMIFS(multi_demand_annual!$H:$H,multi_demand_annual!A:A,A268,multi_demand_annual!B:B,B268,multi_demand_annual!D:D,C268,multi_demand_annual!F:F,E268)</f>
        <v>0.67635642684004071</v>
      </c>
      <c r="H268">
        <f>SUMIFS(multi_demand_annual!$I:$I,multi_demand_annual!A:A,A268,multi_demand_annual!B:B,B268,multi_demand_annual!D:D,C268,multi_demand_annual!F:F,E268)</f>
        <v>0.67635642684004071</v>
      </c>
      <c r="I268" cm="1">
        <f t="array" ref="I268">SUMPRODUCT([5]materials_demand!$D$2:$CO$43*([5]materials_demand!$A$2:$A$43=A268)*([5]materials_demand!$B$2:$B$43=B268)*([5]materials_demand!$C$2:$C$43=C268)*ISNUMBER(SEARCH(E268,[5]materials_demand!$D$1:$CO$1))*ISNUMBER(SEARCH("mean",[5]materials_demand!$D$1:$CO$1)))</f>
        <v>0.67635642684004005</v>
      </c>
      <c r="J268">
        <f t="shared" si="4"/>
        <v>0</v>
      </c>
    </row>
    <row r="269" spans="1:10">
      <c r="A269">
        <v>2035</v>
      </c>
      <c r="B269" t="s">
        <v>33</v>
      </c>
      <c r="C269" t="str">
        <f>mapping!$D$7</f>
        <v>Coal</v>
      </c>
      <c r="D269" t="s">
        <v>74</v>
      </c>
      <c r="E269" t="s">
        <v>46</v>
      </c>
      <c r="F269" t="s">
        <v>77</v>
      </c>
      <c r="G269">
        <f>SUMIFS(multi_demand_annual!$H:$H,multi_demand_annual!A:A,A269,multi_demand_annual!B:B,B269,multi_demand_annual!D:D,C269,multi_demand_annual!F:F,E269)</f>
        <v>0</v>
      </c>
      <c r="H269">
        <f>SUMIFS(multi_demand_annual!$I:$I,multi_demand_annual!A:A,A269,multi_demand_annual!B:B,B269,multi_demand_annual!D:D,C269,multi_demand_annual!F:F,E269)</f>
        <v>0</v>
      </c>
      <c r="I269" cm="1">
        <f t="array" ref="I269">SUMPRODUCT([5]materials_demand!$D$2:$CO$43*([5]materials_demand!$A$2:$A$43=A269)*([5]materials_demand!$B$2:$B$43=B269)*([5]materials_demand!$C$2:$C$43=C269)*ISNUMBER(SEARCH(E269,[5]materials_demand!$D$1:$CO$1))*ISNUMBER(SEARCH("mean",[5]materials_demand!$D$1:$CO$1)))</f>
        <v>0</v>
      </c>
      <c r="J269">
        <f t="shared" si="4"/>
        <v>0</v>
      </c>
    </row>
    <row r="270" spans="1:10">
      <c r="A270">
        <v>2035</v>
      </c>
      <c r="B270" t="s">
        <v>33</v>
      </c>
      <c r="C270" t="str">
        <f>mapping!$D$7</f>
        <v>Coal</v>
      </c>
      <c r="D270" t="s">
        <v>74</v>
      </c>
      <c r="E270" t="s">
        <v>50</v>
      </c>
      <c r="F270" t="s">
        <v>77</v>
      </c>
      <c r="G270">
        <f>SUMIFS(multi_demand_annual!$H:$H,multi_demand_annual!A:A,A270,multi_demand_annual!B:B,B270,multi_demand_annual!D:D,C270,multi_demand_annual!F:F,E270)</f>
        <v>1.9240202271015579E-2</v>
      </c>
      <c r="H270">
        <f>SUMIFS(multi_demand_annual!$I:$I,multi_demand_annual!A:A,A270,multi_demand_annual!B:B,B270,multi_demand_annual!D:D,C270,multi_demand_annual!F:F,E270)</f>
        <v>1.9240202271015579E-2</v>
      </c>
      <c r="I270" cm="1">
        <f t="array" ref="I270">SUMPRODUCT([5]materials_demand!$D$2:$CO$43*([5]materials_demand!$A$2:$A$43=A270)*([5]materials_demand!$B$2:$B$43=B270)*([5]materials_demand!$C$2:$C$43=C270)*ISNUMBER(SEARCH(E270,[5]materials_demand!$D$1:$CO$1))*ISNUMBER(SEARCH("mean",[5]materials_demand!$D$1:$CO$1)))</f>
        <v>1.92402022710156E-2</v>
      </c>
      <c r="J270">
        <f t="shared" si="4"/>
        <v>0</v>
      </c>
    </row>
    <row r="271" spans="1:10">
      <c r="A271">
        <v>2035</v>
      </c>
      <c r="B271" t="s">
        <v>33</v>
      </c>
      <c r="C271" t="str">
        <f>mapping!$D$7</f>
        <v>Coal</v>
      </c>
      <c r="D271" t="s">
        <v>74</v>
      </c>
      <c r="E271" t="s">
        <v>61</v>
      </c>
      <c r="F271" t="s">
        <v>77</v>
      </c>
      <c r="G271">
        <f>SUMIFS(multi_demand_annual!$H:$H,multi_demand_annual!A:A,A271,multi_demand_annual!B:B,B271,multi_demand_annual!D:D,C271,multi_demand_annual!F:F,E271)</f>
        <v>0</v>
      </c>
      <c r="H271">
        <f>SUMIFS(multi_demand_annual!$I:$I,multi_demand_annual!A:A,A271,multi_demand_annual!B:B,B271,multi_demand_annual!D:D,C271,multi_demand_annual!F:F,E271)</f>
        <v>0</v>
      </c>
      <c r="I271" cm="1">
        <f t="array" ref="I271">SUMPRODUCT([5]materials_demand!$D$2:$CO$43*([5]materials_demand!$A$2:$A$43=A271)*([5]materials_demand!$B$2:$B$43=B271)*([5]materials_demand!$C$2:$C$43=C271)*ISNUMBER(SEARCH(E271,[5]materials_demand!$D$1:$CO$1))*ISNUMBER(SEARCH("mean",[5]materials_demand!$D$1:$CO$1)))</f>
        <v>0</v>
      </c>
      <c r="J271">
        <f t="shared" si="4"/>
        <v>0</v>
      </c>
    </row>
    <row r="272" spans="1:10">
      <c r="A272">
        <v>2035</v>
      </c>
      <c r="B272" t="s">
        <v>33</v>
      </c>
      <c r="C272" t="str">
        <f>mapping!$D$7</f>
        <v>Coal</v>
      </c>
      <c r="D272" t="s">
        <v>74</v>
      </c>
      <c r="E272" t="s">
        <v>67</v>
      </c>
      <c r="F272" t="s">
        <v>77</v>
      </c>
      <c r="G272">
        <f>SUMIFS(multi_demand_annual!$H:$H,multi_demand_annual!A:A,A272,multi_demand_annual!B:B,B272,multi_demand_annual!D:D,C272,multi_demand_annual!F:F,E272)</f>
        <v>0</v>
      </c>
      <c r="H272">
        <f>SUMIFS(multi_demand_annual!$I:$I,multi_demand_annual!A:A,A272,multi_demand_annual!B:B,B272,multi_demand_annual!D:D,C272,multi_demand_annual!F:F,E272)</f>
        <v>0</v>
      </c>
      <c r="I272" cm="1">
        <f t="array" ref="I272">SUMPRODUCT([5]materials_demand!$D$2:$CO$43*([5]materials_demand!$A$2:$A$43=A272)*([5]materials_demand!$B$2:$B$43=B272)*([5]materials_demand!$C$2:$C$43=C272)*ISNUMBER(SEARCH(E272,[5]materials_demand!$D$1:$CO$1))*ISNUMBER(SEARCH("mean",[5]materials_demand!$D$1:$CO$1)))</f>
        <v>0</v>
      </c>
      <c r="J272">
        <f t="shared" si="4"/>
        <v>0</v>
      </c>
    </row>
    <row r="273" spans="1:10">
      <c r="A273">
        <v>2035</v>
      </c>
      <c r="B273" t="s">
        <v>33</v>
      </c>
      <c r="C273" t="str">
        <f>mapping!$D$7</f>
        <v>Coal</v>
      </c>
      <c r="D273" t="s">
        <v>74</v>
      </c>
      <c r="E273" t="s">
        <v>52</v>
      </c>
      <c r="F273" t="s">
        <v>77</v>
      </c>
      <c r="G273">
        <f>SUMIFS(multi_demand_annual!$H:$H,multi_demand_annual!A:A,A273,multi_demand_annual!B:B,B273,multi_demand_annual!D:D,C273,multi_demand_annual!F:F,E273)</f>
        <v>0</v>
      </c>
      <c r="H273">
        <f>SUMIFS(multi_demand_annual!$I:$I,multi_demand_annual!A:A,A273,multi_demand_annual!B:B,B273,multi_demand_annual!D:D,C273,multi_demand_annual!F:F,E273)</f>
        <v>0</v>
      </c>
      <c r="I273" cm="1">
        <f t="array" ref="I273">SUMPRODUCT([5]materials_demand!$D$2:$CO$43*([5]materials_demand!$A$2:$A$43=A273)*([5]materials_demand!$B$2:$B$43=B273)*([5]materials_demand!$C$2:$C$43=C273)*ISNUMBER(SEARCH(E273,[5]materials_demand!$D$1:$CO$1))*ISNUMBER(SEARCH("mean",[5]materials_demand!$D$1:$CO$1)))</f>
        <v>0</v>
      </c>
      <c r="J273">
        <f t="shared" si="4"/>
        <v>0</v>
      </c>
    </row>
    <row r="274" spans="1:10">
      <c r="A274">
        <v>2035</v>
      </c>
      <c r="B274" t="s">
        <v>33</v>
      </c>
      <c r="C274" t="str">
        <f>mapping!$D$7</f>
        <v>Coal</v>
      </c>
      <c r="D274" t="s">
        <v>74</v>
      </c>
      <c r="E274" t="s">
        <v>56</v>
      </c>
      <c r="F274" t="s">
        <v>77</v>
      </c>
      <c r="G274">
        <f>SUMIFS(multi_demand_annual!$H:$H,multi_demand_annual!A:A,A274,multi_demand_annual!B:B,B274,multi_demand_annual!D:D,C274,multi_demand_annual!F:F,E274)</f>
        <v>0</v>
      </c>
      <c r="H274">
        <f>SUMIFS(multi_demand_annual!$I:$I,multi_demand_annual!A:A,A274,multi_demand_annual!B:B,B274,multi_demand_annual!D:D,C274,multi_demand_annual!F:F,E274)</f>
        <v>0</v>
      </c>
      <c r="I274" cm="1">
        <f t="array" ref="I274">SUMPRODUCT([5]materials_demand!$D$2:$CO$43*([5]materials_demand!$A$2:$A$43=A274)*([5]materials_demand!$B$2:$B$43=B274)*([5]materials_demand!$C$2:$C$43=C274)*ISNUMBER(SEARCH(E274,[5]materials_demand!$D$1:$CO$1))*ISNUMBER(SEARCH("mean",[5]materials_demand!$D$1:$CO$1)))</f>
        <v>0</v>
      </c>
      <c r="J274">
        <f t="shared" si="4"/>
        <v>0</v>
      </c>
    </row>
    <row r="275" spans="1:10">
      <c r="A275">
        <v>2035</v>
      </c>
      <c r="B275" t="s">
        <v>33</v>
      </c>
      <c r="C275" t="str">
        <f>mapping!$D$7</f>
        <v>Coal</v>
      </c>
      <c r="D275" t="s">
        <v>74</v>
      </c>
      <c r="E275" t="s">
        <v>59</v>
      </c>
      <c r="F275" t="s">
        <v>77</v>
      </c>
      <c r="G275">
        <f>SUMIFS(multi_demand_annual!$H:$H,multi_demand_annual!A:A,A275,multi_demand_annual!B:B,B275,multi_demand_annual!D:D,C275,multi_demand_annual!F:F,E275)</f>
        <v>0</v>
      </c>
      <c r="H275">
        <f>SUMIFS(multi_demand_annual!$I:$I,multi_demand_annual!A:A,A275,multi_demand_annual!B:B,B275,multi_demand_annual!D:D,C275,multi_demand_annual!F:F,E275)</f>
        <v>0</v>
      </c>
      <c r="I275" cm="1">
        <f t="array" ref="I275">SUMPRODUCT([5]materials_demand!$D$2:$CO$43*([5]materials_demand!$A$2:$A$43=A275)*([5]materials_demand!$B$2:$B$43=B275)*([5]materials_demand!$C$2:$C$43=C275)*ISNUMBER(SEARCH(E275,[5]materials_demand!$D$1:$CO$1))*ISNUMBER(SEARCH("mean",[5]materials_demand!$D$1:$CO$1)))</f>
        <v>0</v>
      </c>
      <c r="J275">
        <f t="shared" si="4"/>
        <v>0</v>
      </c>
    </row>
    <row r="276" spans="1:10">
      <c r="A276">
        <v>2035</v>
      </c>
      <c r="B276" t="s">
        <v>33</v>
      </c>
      <c r="C276" t="str">
        <f>mapping!$D$7</f>
        <v>Coal</v>
      </c>
      <c r="D276" t="s">
        <v>74</v>
      </c>
      <c r="E276" t="s">
        <v>55</v>
      </c>
      <c r="F276" t="s">
        <v>77</v>
      </c>
      <c r="G276">
        <f>SUMIFS(multi_demand_annual!$H:$H,multi_demand_annual!A:A,A276,multi_demand_annual!B:B,B276,multi_demand_annual!D:D,C276,multi_demand_annual!F:F,E276)</f>
        <v>4.7385636166407804E-3</v>
      </c>
      <c r="H276">
        <f>SUMIFS(multi_demand_annual!$I:$I,multi_demand_annual!A:A,A276,multi_demand_annual!B:B,B276,multi_demand_annual!D:D,C276,multi_demand_annual!F:F,E276)</f>
        <v>4.7385636166407804E-3</v>
      </c>
      <c r="I276" cm="1">
        <f t="array" ref="I276">SUMPRODUCT([5]materials_demand!$D$2:$CO$43*([5]materials_demand!$A$2:$A$43=A276)*([5]materials_demand!$B$2:$B$43=B276)*([5]materials_demand!$C$2:$C$43=C276)*ISNUMBER(SEARCH(E276,[5]materials_demand!$D$1:$CO$1))*ISNUMBER(SEARCH("mean",[5]materials_demand!$D$1:$CO$1)))</f>
        <v>4.73856361664077E-3</v>
      </c>
      <c r="J276">
        <f t="shared" si="4"/>
        <v>0</v>
      </c>
    </row>
    <row r="277" spans="1:10">
      <c r="A277">
        <v>2035</v>
      </c>
      <c r="B277" t="s">
        <v>33</v>
      </c>
      <c r="C277" t="str">
        <f>mapping!$D$7</f>
        <v>Coal</v>
      </c>
      <c r="D277" t="s">
        <v>74</v>
      </c>
      <c r="E277" t="s">
        <v>47</v>
      </c>
      <c r="F277" t="s">
        <v>77</v>
      </c>
      <c r="G277">
        <f>SUMIFS(multi_demand_annual!$H:$H,multi_demand_annual!A:A,A277,multi_demand_annual!B:B,B277,multi_demand_annual!D:D,C277,multi_demand_annual!F:F,E277)</f>
        <v>0</v>
      </c>
      <c r="H277">
        <f>SUMIFS(multi_demand_annual!$I:$I,multi_demand_annual!A:A,A277,multi_demand_annual!B:B,B277,multi_demand_annual!D:D,C277,multi_demand_annual!F:F,E277)</f>
        <v>0</v>
      </c>
      <c r="I277" cm="1">
        <f t="array" ref="I277">SUMPRODUCT([5]materials_demand!$D$2:$CO$43*([5]materials_demand!$A$2:$A$43=A277)*([5]materials_demand!$B$2:$B$43=B277)*([5]materials_demand!$C$2:$C$43=C277)*ISNUMBER(SEARCH(E277,[5]materials_demand!$D$1:$CO$1))*ISNUMBER(SEARCH("mean",[5]materials_demand!$D$1:$CO$1)))</f>
        <v>0</v>
      </c>
      <c r="J277">
        <f t="shared" si="4"/>
        <v>0</v>
      </c>
    </row>
    <row r="278" spans="1:10">
      <c r="A278">
        <v>2035</v>
      </c>
      <c r="B278" t="s">
        <v>33</v>
      </c>
      <c r="C278" t="str">
        <f>mapping!$D$7</f>
        <v>Coal</v>
      </c>
      <c r="D278" t="s">
        <v>74</v>
      </c>
      <c r="E278" t="s">
        <v>60</v>
      </c>
      <c r="F278" t="s">
        <v>77</v>
      </c>
      <c r="G278">
        <f>SUMIFS(multi_demand_annual!$H:$H,multi_demand_annual!A:A,A278,multi_demand_annual!B:B,B278,multi_demand_annual!D:D,C278,multi_demand_annual!F:F,E278)</f>
        <v>0</v>
      </c>
      <c r="H278">
        <f>SUMIFS(multi_demand_annual!$I:$I,multi_demand_annual!A:A,A278,multi_demand_annual!B:B,B278,multi_demand_annual!D:D,C278,multi_demand_annual!F:F,E278)</f>
        <v>0</v>
      </c>
      <c r="I278" cm="1">
        <f t="array" ref="I278">SUMPRODUCT([5]materials_demand!$D$2:$CO$43*([5]materials_demand!$A$2:$A$43=A278)*([5]materials_demand!$B$2:$B$43=B278)*([5]materials_demand!$C$2:$C$43=C278)*ISNUMBER(SEARCH(E278,[5]materials_demand!$D$1:$CO$1))*ISNUMBER(SEARCH("mean",[5]materials_demand!$D$1:$CO$1)))</f>
        <v>0</v>
      </c>
      <c r="J278">
        <f t="shared" si="4"/>
        <v>0</v>
      </c>
    </row>
    <row r="279" spans="1:10">
      <c r="A279">
        <v>2035</v>
      </c>
      <c r="B279" t="s">
        <v>33</v>
      </c>
      <c r="C279" t="str">
        <f>mapping!$D$7</f>
        <v>Coal</v>
      </c>
      <c r="D279" t="s">
        <v>74</v>
      </c>
      <c r="E279" t="s">
        <v>48</v>
      </c>
      <c r="F279" t="s">
        <v>77</v>
      </c>
      <c r="G279">
        <f>SUMIFS(multi_demand_annual!$H:$H,multi_demand_annual!A:A,A279,multi_demand_annual!B:B,B279,multi_demand_annual!D:D,C279,multi_demand_annual!F:F,E279)</f>
        <v>3.1590424110938532E-4</v>
      </c>
      <c r="H279">
        <f>SUMIFS(multi_demand_annual!$I:$I,multi_demand_annual!A:A,A279,multi_demand_annual!B:B,B279,multi_demand_annual!D:D,C279,multi_demand_annual!F:F,E279)</f>
        <v>3.1590424110938532E-4</v>
      </c>
      <c r="I279" cm="1">
        <f t="array" ref="I279">SUMPRODUCT([5]materials_demand!$D$2:$CO$43*([5]materials_demand!$A$2:$A$43=A279)*([5]materials_demand!$B$2:$B$43=B279)*([5]materials_demand!$C$2:$C$43=C279)*ISNUMBER(SEARCH(E279,[5]materials_demand!$D$1:$CO$1))*ISNUMBER(SEARCH("mean",[5]materials_demand!$D$1:$CO$1)))</f>
        <v>3.15904241109385E-4</v>
      </c>
      <c r="J279">
        <f t="shared" si="4"/>
        <v>0</v>
      </c>
    </row>
    <row r="280" spans="1:10">
      <c r="A280">
        <v>2035</v>
      </c>
      <c r="B280" t="s">
        <v>33</v>
      </c>
      <c r="C280" t="str">
        <f>mapping!$D$7</f>
        <v>Coal</v>
      </c>
      <c r="D280" t="s">
        <v>74</v>
      </c>
      <c r="E280" t="s">
        <v>62</v>
      </c>
      <c r="F280" t="s">
        <v>77</v>
      </c>
      <c r="G280">
        <f>SUMIFS(multi_demand_annual!$H:$H,multi_demand_annual!A:A,A280,multi_demand_annual!B:B,B280,multi_demand_annual!D:D,C280,multi_demand_annual!F:F,E280)</f>
        <v>0</v>
      </c>
      <c r="H280">
        <f>SUMIFS(multi_demand_annual!$I:$I,multi_demand_annual!A:A,A280,multi_demand_annual!B:B,B280,multi_demand_annual!D:D,C280,multi_demand_annual!F:F,E280)</f>
        <v>0</v>
      </c>
      <c r="I280" cm="1">
        <f t="array" ref="I280">SUMPRODUCT([5]materials_demand!$D$2:$CO$43*([5]materials_demand!$A$2:$A$43=A280)*([5]materials_demand!$B$2:$B$43=B280)*([5]materials_demand!$C$2:$C$43=C280)*ISNUMBER(SEARCH(E280,[5]materials_demand!$D$1:$CO$1))*ISNUMBER(SEARCH("mean",[5]materials_demand!$D$1:$CO$1)))</f>
        <v>0</v>
      </c>
      <c r="J280">
        <f t="shared" si="4"/>
        <v>0</v>
      </c>
    </row>
    <row r="281" spans="1:10">
      <c r="A281">
        <v>2035</v>
      </c>
      <c r="B281" t="s">
        <v>33</v>
      </c>
      <c r="C281" t="str">
        <f>mapping!$D$7</f>
        <v>Coal</v>
      </c>
      <c r="D281" t="s">
        <v>74</v>
      </c>
      <c r="E281" t="s">
        <v>63</v>
      </c>
      <c r="F281" t="s">
        <v>77</v>
      </c>
      <c r="G281">
        <f>SUMIFS(multi_demand_annual!$H:$H,multi_demand_annual!A:A,A281,multi_demand_annual!B:B,B281,multi_demand_annual!D:D,C281,multi_demand_annual!F:F,E281)</f>
        <v>0</v>
      </c>
      <c r="H281">
        <f>SUMIFS(multi_demand_annual!$I:$I,multi_demand_annual!A:A,A281,multi_demand_annual!B:B,B281,multi_demand_annual!D:D,C281,multi_demand_annual!F:F,E281)</f>
        <v>0</v>
      </c>
      <c r="I281" cm="1">
        <f t="array" ref="I281">SUMPRODUCT([5]materials_demand!$D$2:$CO$43*([5]materials_demand!$A$2:$A$43=A281)*([5]materials_demand!$B$2:$B$43=B281)*([5]materials_demand!$C$2:$C$43=C281)*ISNUMBER(SEARCH(E281,[5]materials_demand!$D$1:$CO$1))*ISNUMBER(SEARCH("mean",[5]materials_demand!$D$1:$CO$1)))</f>
        <v>0</v>
      </c>
      <c r="J281">
        <f t="shared" si="4"/>
        <v>0</v>
      </c>
    </row>
    <row r="282" spans="1:10">
      <c r="A282">
        <v>2035</v>
      </c>
      <c r="B282" t="s">
        <v>33</v>
      </c>
      <c r="C282" t="str">
        <f>mapping!$D$7</f>
        <v>Coal</v>
      </c>
      <c r="D282" t="s">
        <v>74</v>
      </c>
      <c r="E282" t="s">
        <v>45</v>
      </c>
      <c r="F282" t="s">
        <v>77</v>
      </c>
      <c r="G282">
        <f>SUMIFS(multi_demand_annual!$H:$H,multi_demand_annual!A:A,A282,multi_demand_annual!B:B,B282,multi_demand_annual!D:D,C282,multi_demand_annual!F:F,E282)</f>
        <v>0</v>
      </c>
      <c r="H282">
        <f>SUMIFS(multi_demand_annual!$I:$I,multi_demand_annual!A:A,A282,multi_demand_annual!B:B,B282,multi_demand_annual!D:D,C282,multi_demand_annual!F:F,E282)</f>
        <v>0</v>
      </c>
      <c r="I282" cm="1">
        <f t="array" ref="I282">SUMPRODUCT([5]materials_demand!$D$2:$CO$43*([5]materials_demand!$A$2:$A$43=A282)*([5]materials_demand!$B$2:$B$43=B282)*([5]materials_demand!$C$2:$C$43=C282)*ISNUMBER(SEARCH(E282,[5]materials_demand!$D$1:$CO$1))*ISNUMBER(SEARCH("mean",[5]materials_demand!$D$1:$CO$1)))</f>
        <v>0</v>
      </c>
      <c r="J282">
        <f t="shared" si="4"/>
        <v>0</v>
      </c>
    </row>
    <row r="283" spans="1:10">
      <c r="A283">
        <v>2035</v>
      </c>
      <c r="B283" t="s">
        <v>33</v>
      </c>
      <c r="C283" t="str">
        <f>mapping!$D$7</f>
        <v>Coal</v>
      </c>
      <c r="D283" t="s">
        <v>74</v>
      </c>
      <c r="E283" t="s">
        <v>58</v>
      </c>
      <c r="F283" t="s">
        <v>77</v>
      </c>
      <c r="G283">
        <f>SUMIFS(multi_demand_annual!$H:$H,multi_demand_annual!A:A,A283,multi_demand_annual!B:B,B283,multi_demand_annual!D:D,C283,multi_demand_annual!F:F,E283)</f>
        <v>0</v>
      </c>
      <c r="H283">
        <f>SUMIFS(multi_demand_annual!$I:$I,multi_demand_annual!A:A,A283,multi_demand_annual!B:B,B283,multi_demand_annual!D:D,C283,multi_demand_annual!F:F,E283)</f>
        <v>0</v>
      </c>
      <c r="I283" cm="1">
        <f t="array" ref="I283">SUMPRODUCT([5]materials_demand!$D$2:$CO$43*([5]materials_demand!$A$2:$A$43=A283)*([5]materials_demand!$B$2:$B$43=B283)*([5]materials_demand!$C$2:$C$43=C283)*ISNUMBER(SEARCH(E283,[5]materials_demand!$D$1:$CO$1))*ISNUMBER(SEARCH("mean",[5]materials_demand!$D$1:$CO$1)))</f>
        <v>0</v>
      </c>
      <c r="J283">
        <f t="shared" si="4"/>
        <v>0</v>
      </c>
    </row>
    <row r="284" spans="1:10">
      <c r="A284">
        <v>2035</v>
      </c>
      <c r="B284" t="s">
        <v>33</v>
      </c>
      <c r="C284" t="str">
        <f>mapping!$D$7</f>
        <v>Coal</v>
      </c>
      <c r="D284" t="s">
        <v>74</v>
      </c>
      <c r="E284" t="s">
        <v>53</v>
      </c>
      <c r="F284" t="s">
        <v>77</v>
      </c>
      <c r="G284">
        <f>SUMIFS(multi_demand_annual!$H:$H,multi_demand_annual!A:A,A284,multi_demand_annual!B:B,B284,multi_demand_annual!D:D,C284,multi_demand_annual!F:F,E284)</f>
        <v>2.4759730191302385</v>
      </c>
      <c r="H284">
        <f>SUMIFS(multi_demand_annual!$I:$I,multi_demand_annual!A:A,A284,multi_demand_annual!B:B,B284,multi_demand_annual!D:D,C284,multi_demand_annual!F:F,E284)</f>
        <v>2.4759730191302385</v>
      </c>
      <c r="I284" cm="1">
        <f t="array" ref="I284">SUMPRODUCT([5]materials_demand!$D$2:$CO$43*([5]materials_demand!$A$2:$A$43=A284)*([5]materials_demand!$B$2:$B$43=B284)*([5]materials_demand!$C$2:$C$43=C284)*ISNUMBER(SEARCH(E284,[5]materials_demand!$D$1:$CO$1))*ISNUMBER(SEARCH("mean",[5]materials_demand!$D$1:$CO$1)))</f>
        <v>2.4759730191302398</v>
      </c>
      <c r="J284">
        <f t="shared" si="4"/>
        <v>0</v>
      </c>
    </row>
    <row r="285" spans="1:10">
      <c r="A285">
        <v>2035</v>
      </c>
      <c r="B285" t="s">
        <v>33</v>
      </c>
      <c r="C285" t="str">
        <f>mapping!$D$7</f>
        <v>Coal</v>
      </c>
      <c r="D285" t="s">
        <v>74</v>
      </c>
      <c r="E285" t="s">
        <v>64</v>
      </c>
      <c r="F285" t="s">
        <v>77</v>
      </c>
      <c r="G285">
        <f>SUMIFS(multi_demand_annual!$H:$H,multi_demand_annual!A:A,A285,multi_demand_annual!B:B,B285,multi_demand_annual!D:D,C285,multi_demand_annual!F:F,E285)</f>
        <v>0</v>
      </c>
      <c r="H285">
        <f>SUMIFS(multi_demand_annual!$I:$I,multi_demand_annual!A:A,A285,multi_demand_annual!B:B,B285,multi_demand_annual!D:D,C285,multi_demand_annual!F:F,E285)</f>
        <v>0</v>
      </c>
      <c r="I285" cm="1">
        <f t="array" ref="I285">SUMPRODUCT([5]materials_demand!$D$2:$CO$43*([5]materials_demand!$A$2:$A$43=A285)*([5]materials_demand!$B$2:$B$43=B285)*([5]materials_demand!$C$2:$C$43=C285)*ISNUMBER(SEARCH(E285,[5]materials_demand!$D$1:$CO$1))*ISNUMBER(SEARCH("mean",[5]materials_demand!$D$1:$CO$1)))</f>
        <v>0</v>
      </c>
      <c r="J285">
        <f t="shared" si="4"/>
        <v>0</v>
      </c>
    </row>
    <row r="286" spans="1:10">
      <c r="A286">
        <v>2035</v>
      </c>
      <c r="B286" t="s">
        <v>33</v>
      </c>
      <c r="C286" t="str">
        <f>mapping!$D$7</f>
        <v>Coal</v>
      </c>
      <c r="D286" t="s">
        <v>74</v>
      </c>
      <c r="E286" t="s">
        <v>49</v>
      </c>
      <c r="F286" t="s">
        <v>77</v>
      </c>
      <c r="G286">
        <f>SUMIFS(multi_demand_annual!$H:$H,multi_demand_annual!A:A,A286,multi_demand_annual!B:B,B286,multi_demand_annual!D:D,C286,multi_demand_annual!F:F,E286)</f>
        <v>0</v>
      </c>
      <c r="H286">
        <f>SUMIFS(multi_demand_annual!$I:$I,multi_demand_annual!A:A,A286,multi_demand_annual!B:B,B286,multi_demand_annual!D:D,C286,multi_demand_annual!F:F,E286)</f>
        <v>0</v>
      </c>
      <c r="I286" cm="1">
        <f t="array" ref="I286">SUMPRODUCT([5]materials_demand!$D$2:$CO$43*([5]materials_demand!$A$2:$A$43=A286)*([5]materials_demand!$B$2:$B$43=B286)*([5]materials_demand!$C$2:$C$43=C286)*ISNUMBER(SEARCH(E286,[5]materials_demand!$D$1:$CO$1))*ISNUMBER(SEARCH("mean",[5]materials_demand!$D$1:$CO$1)))</f>
        <v>0</v>
      </c>
      <c r="J286">
        <f t="shared" si="4"/>
        <v>0</v>
      </c>
    </row>
    <row r="287" spans="1:10">
      <c r="A287">
        <v>2035</v>
      </c>
      <c r="B287" t="s">
        <v>33</v>
      </c>
      <c r="C287" t="str">
        <f>mapping!$D$7</f>
        <v>Coal</v>
      </c>
      <c r="D287" t="s">
        <v>74</v>
      </c>
      <c r="E287" t="s">
        <v>65</v>
      </c>
      <c r="F287" t="s">
        <v>77</v>
      </c>
      <c r="G287">
        <f>SUMIFS(multi_demand_annual!$H:$H,multi_demand_annual!A:A,A287,multi_demand_annual!B:B,B287,multi_demand_annual!D:D,C287,multi_demand_annual!F:F,E287)</f>
        <v>0</v>
      </c>
      <c r="H287">
        <f>SUMIFS(multi_demand_annual!$I:$I,multi_demand_annual!A:A,A287,multi_demand_annual!B:B,B287,multi_demand_annual!D:D,C287,multi_demand_annual!F:F,E287)</f>
        <v>0</v>
      </c>
      <c r="I287" cm="1">
        <f t="array" ref="I287">SUMPRODUCT([5]materials_demand!$D$2:$CO$43*([5]materials_demand!$A$2:$A$43=A287)*([5]materials_demand!$B$2:$B$43=B287)*([5]materials_demand!$C$2:$C$43=C287)*ISNUMBER(SEARCH(E287,[5]materials_demand!$D$1:$CO$1))*ISNUMBER(SEARCH("mean",[5]materials_demand!$D$1:$CO$1)))</f>
        <v>0</v>
      </c>
      <c r="J287">
        <f t="shared" si="4"/>
        <v>0</v>
      </c>
    </row>
    <row r="288" spans="1:10">
      <c r="A288">
        <v>2035</v>
      </c>
      <c r="B288" t="s">
        <v>33</v>
      </c>
      <c r="C288" t="str">
        <f>mapping!$D$7</f>
        <v>Coal</v>
      </c>
      <c r="D288" t="s">
        <v>74</v>
      </c>
      <c r="E288" t="s">
        <v>68</v>
      </c>
      <c r="F288" t="s">
        <v>77</v>
      </c>
      <c r="G288">
        <f>SUMIFS(multi_demand_annual!$H:$H,multi_demand_annual!A:A,A288,multi_demand_annual!B:B,B288,multi_demand_annual!D:D,C288,multi_demand_annual!F:F,E288)</f>
        <v>0</v>
      </c>
      <c r="H288">
        <f>SUMIFS(multi_demand_annual!$I:$I,multi_demand_annual!A:A,A288,multi_demand_annual!B:B,B288,multi_demand_annual!D:D,C288,multi_demand_annual!F:F,E288)</f>
        <v>0</v>
      </c>
      <c r="I288" cm="1">
        <f t="array" ref="I288">SUMPRODUCT([5]materials_demand!$D$2:$CO$43*([5]materials_demand!$A$2:$A$43=A288)*([5]materials_demand!$B$2:$B$43=B288)*([5]materials_demand!$C$2:$C$43=C288)*ISNUMBER(SEARCH(E288,[5]materials_demand!$D$1:$CO$1))*ISNUMBER(SEARCH("mean",[5]materials_demand!$D$1:$CO$1)))</f>
        <v>0</v>
      </c>
      <c r="J288">
        <f t="shared" si="4"/>
        <v>0</v>
      </c>
    </row>
    <row r="289" spans="1:10">
      <c r="A289">
        <v>2035</v>
      </c>
      <c r="B289" t="s">
        <v>33</v>
      </c>
      <c r="C289" t="str">
        <f>mapping!$D$7</f>
        <v>Coal</v>
      </c>
      <c r="D289" t="s">
        <v>74</v>
      </c>
      <c r="E289" t="s">
        <v>57</v>
      </c>
      <c r="F289" t="s">
        <v>77</v>
      </c>
      <c r="G289">
        <f>SUMIFS(multi_demand_annual!$H:$H,multi_demand_annual!A:A,A289,multi_demand_annual!B:B,B289,multi_demand_annual!D:D,C289,multi_demand_annual!F:F,E289)</f>
        <v>0</v>
      </c>
      <c r="H289">
        <f>SUMIFS(multi_demand_annual!$I:$I,multi_demand_annual!A:A,A289,multi_demand_annual!B:B,B289,multi_demand_annual!D:D,C289,multi_demand_annual!F:F,E289)</f>
        <v>0</v>
      </c>
      <c r="I289" cm="1">
        <f t="array" ref="I289">SUMPRODUCT([5]materials_demand!$D$2:$CO$43*([5]materials_demand!$A$2:$A$43=A289)*([5]materials_demand!$B$2:$B$43=B289)*([5]materials_demand!$C$2:$C$43=C289)*ISNUMBER(SEARCH(E289,[5]materials_demand!$D$1:$CO$1))*ISNUMBER(SEARCH("mean",[5]materials_demand!$D$1:$CO$1)))</f>
        <v>0</v>
      </c>
      <c r="J289">
        <f t="shared" si="4"/>
        <v>0</v>
      </c>
    </row>
    <row r="290" spans="1:10">
      <c r="A290">
        <v>2025</v>
      </c>
      <c r="B290" t="s">
        <v>21</v>
      </c>
      <c r="C290" t="str">
        <f>mapping!$D$4</f>
        <v>Hydro</v>
      </c>
      <c r="D290" t="s">
        <v>74</v>
      </c>
      <c r="E290" t="s">
        <v>51</v>
      </c>
      <c r="F290" t="s">
        <v>77</v>
      </c>
      <c r="G290">
        <f>SUMIFS(multi_demand_annual!$H:$H,multi_demand_annual!A:A,A290,multi_demand_annual!B:B,B290,multi_demand_annual!D:D,C290,multi_demand_annual!F:F,E290)</f>
        <v>0</v>
      </c>
      <c r="H290">
        <f>SUMIFS(multi_demand_annual!$I:$I,multi_demand_annual!A:A,A290,multi_demand_annual!B:B,B290,multi_demand_annual!D:D,C290,multi_demand_annual!F:F,E290)</f>
        <v>6.7016613174494213E-2</v>
      </c>
      <c r="I290" cm="1">
        <f t="array" ref="I290">SUMPRODUCT([5]materials_demand!$D$2:$CO$43*([5]materials_demand!$A$2:$A$43=A290)*([5]materials_demand!$B$2:$B$43=B290)*([5]materials_demand!$C$2:$C$43=C290)*ISNUMBER(SEARCH(E290,[5]materials_demand!$D$1:$CO$1))*ISNUMBER(SEARCH("mean",[5]materials_demand!$D$1:$CO$1)))</f>
        <v>6.7016613174494394E-2</v>
      </c>
      <c r="J290">
        <f t="shared" si="4"/>
        <v>0</v>
      </c>
    </row>
    <row r="291" spans="1:10">
      <c r="A291">
        <v>2025</v>
      </c>
      <c r="B291" t="s">
        <v>21</v>
      </c>
      <c r="C291" t="str">
        <f>mapping!$D$4</f>
        <v>Hydro</v>
      </c>
      <c r="D291" t="s">
        <v>74</v>
      </c>
      <c r="E291" t="s">
        <v>66</v>
      </c>
      <c r="F291" t="s">
        <v>77</v>
      </c>
      <c r="G291">
        <f>SUMIFS(multi_demand_annual!$H:$H,multi_demand_annual!A:A,A291,multi_demand_annual!B:B,B291,multi_demand_annual!D:D,C291,multi_demand_annual!F:F,E291)</f>
        <v>0</v>
      </c>
      <c r="H291">
        <f>SUMIFS(multi_demand_annual!$I:$I,multi_demand_annual!A:A,A291,multi_demand_annual!B:B,B291,multi_demand_annual!D:D,C291,multi_demand_annual!F:F,E291)</f>
        <v>0</v>
      </c>
      <c r="I291" cm="1">
        <f t="array" ref="I291">SUMPRODUCT([5]materials_demand!$D$2:$CO$43*([5]materials_demand!$A$2:$A$43=A291)*([5]materials_demand!$B$2:$B$43=B291)*([5]materials_demand!$C$2:$C$43=C291)*ISNUMBER(SEARCH(E291,[5]materials_demand!$D$1:$CO$1))*ISNUMBER(SEARCH("mean",[5]materials_demand!$D$1:$CO$1)))</f>
        <v>0</v>
      </c>
      <c r="J291">
        <f t="shared" si="4"/>
        <v>0</v>
      </c>
    </row>
    <row r="292" spans="1:10">
      <c r="A292">
        <v>2025</v>
      </c>
      <c r="B292" t="s">
        <v>21</v>
      </c>
      <c r="C292" t="str">
        <f>mapping!$D$4</f>
        <v>Hydro</v>
      </c>
      <c r="D292" t="s">
        <v>74</v>
      </c>
      <c r="E292" t="s">
        <v>54</v>
      </c>
      <c r="F292" t="s">
        <v>77</v>
      </c>
      <c r="G292">
        <f>SUMIFS(multi_demand_annual!$H:$H,multi_demand_annual!A:A,A292,multi_demand_annual!B:B,B292,multi_demand_annual!D:D,C292,multi_demand_annual!F:F,E292)</f>
        <v>0</v>
      </c>
      <c r="H292">
        <f>SUMIFS(multi_demand_annual!$I:$I,multi_demand_annual!A:A,A292,multi_demand_annual!B:B,B292,multi_demand_annual!D:D,C292,multi_demand_annual!F:F,E292)</f>
        <v>1298.0728115640197</v>
      </c>
      <c r="I292" cm="1">
        <f t="array" ref="I292">SUMPRODUCT([5]materials_demand!$D$2:$CO$43*([5]materials_demand!$A$2:$A$43=A292)*([5]materials_demand!$B$2:$B$43=B292)*([5]materials_demand!$C$2:$C$43=C292)*ISNUMBER(SEARCH(E292,[5]materials_demand!$D$1:$CO$1))*ISNUMBER(SEARCH("mean",[5]materials_demand!$D$1:$CO$1)))</f>
        <v>1298.07281156402</v>
      </c>
      <c r="J292">
        <f t="shared" si="4"/>
        <v>0</v>
      </c>
    </row>
    <row r="293" spans="1:10">
      <c r="A293">
        <v>2025</v>
      </c>
      <c r="B293" t="s">
        <v>21</v>
      </c>
      <c r="C293" t="str">
        <f>mapping!$D$4</f>
        <v>Hydro</v>
      </c>
      <c r="D293" t="s">
        <v>74</v>
      </c>
      <c r="E293" t="s">
        <v>46</v>
      </c>
      <c r="F293" t="s">
        <v>77</v>
      </c>
      <c r="G293">
        <f>SUMIFS(multi_demand_annual!$H:$H,multi_demand_annual!A:A,A293,multi_demand_annual!B:B,B293,multi_demand_annual!D:D,C293,multi_demand_annual!F:F,E293)</f>
        <v>0</v>
      </c>
      <c r="H293">
        <f>SUMIFS(multi_demand_annual!$I:$I,multi_demand_annual!A:A,A293,multi_demand_annual!B:B,B293,multi_demand_annual!D:D,C293,multi_demand_annual!F:F,E293)</f>
        <v>0</v>
      </c>
      <c r="I293" cm="1">
        <f t="array" ref="I293">SUMPRODUCT([5]materials_demand!$D$2:$CO$43*([5]materials_demand!$A$2:$A$43=A293)*([5]materials_demand!$B$2:$B$43=B293)*([5]materials_demand!$C$2:$C$43=C293)*ISNUMBER(SEARCH(E293,[5]materials_demand!$D$1:$CO$1))*ISNUMBER(SEARCH("mean",[5]materials_demand!$D$1:$CO$1)))</f>
        <v>0</v>
      </c>
      <c r="J293">
        <f t="shared" si="4"/>
        <v>0</v>
      </c>
    </row>
    <row r="294" spans="1:10">
      <c r="A294">
        <v>2025</v>
      </c>
      <c r="B294" t="s">
        <v>21</v>
      </c>
      <c r="C294" t="str">
        <f>mapping!$D$4</f>
        <v>Hydro</v>
      </c>
      <c r="D294" t="s">
        <v>74</v>
      </c>
      <c r="E294" t="s">
        <v>50</v>
      </c>
      <c r="F294" t="s">
        <v>77</v>
      </c>
      <c r="G294">
        <f>SUMIFS(multi_demand_annual!$H:$H,multi_demand_annual!A:A,A294,multi_demand_annual!B:B,B294,multi_demand_annual!D:D,C294,multi_demand_annual!F:F,E294)</f>
        <v>0</v>
      </c>
      <c r="H294">
        <f>SUMIFS(multi_demand_annual!$I:$I,multi_demand_annual!A:A,A294,multi_demand_annual!B:B,B294,multi_demand_annual!D:D,C294,multi_demand_annual!F:F,E294)</f>
        <v>2.3722162689074171</v>
      </c>
      <c r="I294" cm="1">
        <f t="array" ref="I294">SUMPRODUCT([5]materials_demand!$D$2:$CO$43*([5]materials_demand!$A$2:$A$43=A294)*([5]materials_demand!$B$2:$B$43=B294)*([5]materials_demand!$C$2:$C$43=C294)*ISNUMBER(SEARCH(E294,[5]materials_demand!$D$1:$CO$1))*ISNUMBER(SEARCH("mean",[5]materials_demand!$D$1:$CO$1)))</f>
        <v>2.3722162689074202</v>
      </c>
      <c r="J294">
        <f t="shared" si="4"/>
        <v>0</v>
      </c>
    </row>
    <row r="295" spans="1:10">
      <c r="A295">
        <v>2025</v>
      </c>
      <c r="B295" t="s">
        <v>21</v>
      </c>
      <c r="C295" t="str">
        <f>mapping!$D$4</f>
        <v>Hydro</v>
      </c>
      <c r="D295" t="s">
        <v>74</v>
      </c>
      <c r="E295" t="s">
        <v>61</v>
      </c>
      <c r="F295" t="s">
        <v>77</v>
      </c>
      <c r="G295">
        <f>SUMIFS(multi_demand_annual!$H:$H,multi_demand_annual!A:A,A295,multi_demand_annual!B:B,B295,multi_demand_annual!D:D,C295,multi_demand_annual!F:F,E295)</f>
        <v>0</v>
      </c>
      <c r="H295">
        <f>SUMIFS(multi_demand_annual!$I:$I,multi_demand_annual!A:A,A295,multi_demand_annual!B:B,B295,multi_demand_annual!D:D,C295,multi_demand_annual!F:F,E295)</f>
        <v>0</v>
      </c>
      <c r="I295" cm="1">
        <f t="array" ref="I295">SUMPRODUCT([5]materials_demand!$D$2:$CO$43*([5]materials_demand!$A$2:$A$43=A295)*([5]materials_demand!$B$2:$B$43=B295)*([5]materials_demand!$C$2:$C$43=C295)*ISNUMBER(SEARCH(E295,[5]materials_demand!$D$1:$CO$1))*ISNUMBER(SEARCH("mean",[5]materials_demand!$D$1:$CO$1)))</f>
        <v>0</v>
      </c>
      <c r="J295">
        <f t="shared" si="4"/>
        <v>0</v>
      </c>
    </row>
    <row r="296" spans="1:10">
      <c r="A296">
        <v>2025</v>
      </c>
      <c r="B296" t="s">
        <v>21</v>
      </c>
      <c r="C296" t="str">
        <f>mapping!$D$4</f>
        <v>Hydro</v>
      </c>
      <c r="D296" t="s">
        <v>74</v>
      </c>
      <c r="E296" t="s">
        <v>67</v>
      </c>
      <c r="F296" t="s">
        <v>77</v>
      </c>
      <c r="G296">
        <f>SUMIFS(multi_demand_annual!$H:$H,multi_demand_annual!A:A,A296,multi_demand_annual!B:B,B296,multi_demand_annual!D:D,C296,multi_demand_annual!F:F,E296)</f>
        <v>0</v>
      </c>
      <c r="H296">
        <f>SUMIFS(multi_demand_annual!$I:$I,multi_demand_annual!A:A,A296,multi_demand_annual!B:B,B296,multi_demand_annual!D:D,C296,multi_demand_annual!F:F,E296)</f>
        <v>0</v>
      </c>
      <c r="I296" cm="1">
        <f t="array" ref="I296">SUMPRODUCT([5]materials_demand!$D$2:$CO$43*([5]materials_demand!$A$2:$A$43=A296)*([5]materials_demand!$B$2:$B$43=B296)*([5]materials_demand!$C$2:$C$43=C296)*ISNUMBER(SEARCH(E296,[5]materials_demand!$D$1:$CO$1))*ISNUMBER(SEARCH("mean",[5]materials_demand!$D$1:$CO$1)))</f>
        <v>0</v>
      </c>
      <c r="J296">
        <f t="shared" si="4"/>
        <v>0</v>
      </c>
    </row>
    <row r="297" spans="1:10">
      <c r="A297">
        <v>2025</v>
      </c>
      <c r="B297" t="s">
        <v>21</v>
      </c>
      <c r="C297" t="str">
        <f>mapping!$D$4</f>
        <v>Hydro</v>
      </c>
      <c r="D297" t="s">
        <v>74</v>
      </c>
      <c r="E297" t="s">
        <v>52</v>
      </c>
      <c r="F297" t="s">
        <v>77</v>
      </c>
      <c r="G297">
        <f>SUMIFS(multi_demand_annual!$H:$H,multi_demand_annual!A:A,A297,multi_demand_annual!B:B,B297,multi_demand_annual!D:D,C297,multi_demand_annual!F:F,E297)</f>
        <v>0</v>
      </c>
      <c r="H297">
        <f>SUMIFS(multi_demand_annual!$I:$I,multi_demand_annual!A:A,A297,multi_demand_annual!B:B,B297,multi_demand_annual!D:D,C297,multi_demand_annual!F:F,E297)</f>
        <v>0</v>
      </c>
      <c r="I297" cm="1">
        <f t="array" ref="I297">SUMPRODUCT([5]materials_demand!$D$2:$CO$43*([5]materials_demand!$A$2:$A$43=A297)*([5]materials_demand!$B$2:$B$43=B297)*([5]materials_demand!$C$2:$C$43=C297)*ISNUMBER(SEARCH(E297,[5]materials_demand!$D$1:$CO$1))*ISNUMBER(SEARCH("mean",[5]materials_demand!$D$1:$CO$1)))</f>
        <v>0</v>
      </c>
      <c r="J297">
        <f t="shared" si="4"/>
        <v>0</v>
      </c>
    </row>
    <row r="298" spans="1:10">
      <c r="A298">
        <v>2025</v>
      </c>
      <c r="B298" t="s">
        <v>21</v>
      </c>
      <c r="C298" t="str">
        <f>mapping!$D$4</f>
        <v>Hydro</v>
      </c>
      <c r="D298" t="s">
        <v>74</v>
      </c>
      <c r="E298" t="s">
        <v>56</v>
      </c>
      <c r="F298" t="s">
        <v>77</v>
      </c>
      <c r="G298">
        <f>SUMIFS(multi_demand_annual!$H:$H,multi_demand_annual!A:A,A298,multi_demand_annual!B:B,B298,multi_demand_annual!D:D,C298,multi_demand_annual!F:F,E298)</f>
        <v>0</v>
      </c>
      <c r="H298">
        <f>SUMIFS(multi_demand_annual!$I:$I,multi_demand_annual!A:A,A298,multi_demand_annual!B:B,B298,multi_demand_annual!D:D,C298,multi_demand_annual!F:F,E298)</f>
        <v>0</v>
      </c>
      <c r="I298" cm="1">
        <f t="array" ref="I298">SUMPRODUCT([5]materials_demand!$D$2:$CO$43*([5]materials_demand!$A$2:$A$43=A298)*([5]materials_demand!$B$2:$B$43=B298)*([5]materials_demand!$C$2:$C$43=C298)*ISNUMBER(SEARCH(E298,[5]materials_demand!$D$1:$CO$1))*ISNUMBER(SEARCH("mean",[5]materials_demand!$D$1:$CO$1)))</f>
        <v>0</v>
      </c>
      <c r="J298">
        <f t="shared" si="4"/>
        <v>0</v>
      </c>
    </row>
    <row r="299" spans="1:10">
      <c r="A299">
        <v>2025</v>
      </c>
      <c r="B299" t="s">
        <v>21</v>
      </c>
      <c r="C299" t="str">
        <f>mapping!$D$4</f>
        <v>Hydro</v>
      </c>
      <c r="D299" t="s">
        <v>74</v>
      </c>
      <c r="E299" t="s">
        <v>59</v>
      </c>
      <c r="F299" t="s">
        <v>77</v>
      </c>
      <c r="G299">
        <f>SUMIFS(multi_demand_annual!$H:$H,multi_demand_annual!A:A,A299,multi_demand_annual!B:B,B299,multi_demand_annual!D:D,C299,multi_demand_annual!F:F,E299)</f>
        <v>0</v>
      </c>
      <c r="H299">
        <f>SUMIFS(multi_demand_annual!$I:$I,multi_demand_annual!A:A,A299,multi_demand_annual!B:B,B299,multi_demand_annual!D:D,C299,multi_demand_annual!F:F,E299)</f>
        <v>0</v>
      </c>
      <c r="I299" cm="1">
        <f t="array" ref="I299">SUMPRODUCT([5]materials_demand!$D$2:$CO$43*([5]materials_demand!$A$2:$A$43=A299)*([5]materials_demand!$B$2:$B$43=B299)*([5]materials_demand!$C$2:$C$43=C299)*ISNUMBER(SEARCH(E299,[5]materials_demand!$D$1:$CO$1))*ISNUMBER(SEARCH("mean",[5]materials_demand!$D$1:$CO$1)))</f>
        <v>0</v>
      </c>
      <c r="J299">
        <f t="shared" si="4"/>
        <v>0</v>
      </c>
    </row>
    <row r="300" spans="1:10">
      <c r="A300">
        <v>2025</v>
      </c>
      <c r="B300" t="s">
        <v>21</v>
      </c>
      <c r="C300" t="str">
        <f>mapping!$D$4</f>
        <v>Hydro</v>
      </c>
      <c r="D300" t="s">
        <v>74</v>
      </c>
      <c r="E300" t="s">
        <v>55</v>
      </c>
      <c r="F300" t="s">
        <v>77</v>
      </c>
      <c r="G300">
        <f>SUMIFS(multi_demand_annual!$H:$H,multi_demand_annual!A:A,A300,multi_demand_annual!B:B,B300,multi_demand_annual!D:D,C300,multi_demand_annual!F:F,E300)</f>
        <v>0</v>
      </c>
      <c r="H300">
        <f>SUMIFS(multi_demand_annual!$I:$I,multi_demand_annual!A:A,A300,multi_demand_annual!B:B,B300,multi_demand_annual!D:D,C300,multi_demand_annual!F:F,E300)</f>
        <v>0</v>
      </c>
      <c r="I300" cm="1">
        <f t="array" ref="I300">SUMPRODUCT([5]materials_demand!$D$2:$CO$43*([5]materials_demand!$A$2:$A$43=A300)*([5]materials_demand!$B$2:$B$43=B300)*([5]materials_demand!$C$2:$C$43=C300)*ISNUMBER(SEARCH(E300,[5]materials_demand!$D$1:$CO$1))*ISNUMBER(SEARCH("mean",[5]materials_demand!$D$1:$CO$1)))</f>
        <v>0</v>
      </c>
      <c r="J300">
        <f t="shared" si="4"/>
        <v>0</v>
      </c>
    </row>
    <row r="301" spans="1:10">
      <c r="A301">
        <v>2025</v>
      </c>
      <c r="B301" t="s">
        <v>21</v>
      </c>
      <c r="C301" t="str">
        <f>mapping!$D$4</f>
        <v>Hydro</v>
      </c>
      <c r="D301" t="s">
        <v>74</v>
      </c>
      <c r="E301" t="s">
        <v>47</v>
      </c>
      <c r="F301" t="s">
        <v>77</v>
      </c>
      <c r="G301">
        <f>SUMIFS(multi_demand_annual!$H:$H,multi_demand_annual!A:A,A301,multi_demand_annual!B:B,B301,multi_demand_annual!D:D,C301,multi_demand_annual!F:F,E301)</f>
        <v>0</v>
      </c>
      <c r="H301">
        <f>SUMIFS(multi_demand_annual!$I:$I,multi_demand_annual!A:A,A301,multi_demand_annual!B:B,B301,multi_demand_annual!D:D,C301,multi_demand_annual!F:F,E301)</f>
        <v>0</v>
      </c>
      <c r="I301" cm="1">
        <f t="array" ref="I301">SUMPRODUCT([5]materials_demand!$D$2:$CO$43*([5]materials_demand!$A$2:$A$43=A301)*([5]materials_demand!$B$2:$B$43=B301)*([5]materials_demand!$C$2:$C$43=C301)*ISNUMBER(SEARCH(E301,[5]materials_demand!$D$1:$CO$1))*ISNUMBER(SEARCH("mean",[5]materials_demand!$D$1:$CO$1)))</f>
        <v>0</v>
      </c>
      <c r="J301">
        <f t="shared" si="4"/>
        <v>0</v>
      </c>
    </row>
    <row r="302" spans="1:10">
      <c r="A302">
        <v>2025</v>
      </c>
      <c r="B302" t="s">
        <v>21</v>
      </c>
      <c r="C302" t="str">
        <f>mapping!$D$4</f>
        <v>Hydro</v>
      </c>
      <c r="D302" t="s">
        <v>74</v>
      </c>
      <c r="E302" t="s">
        <v>60</v>
      </c>
      <c r="F302" t="s">
        <v>77</v>
      </c>
      <c r="G302">
        <f>SUMIFS(multi_demand_annual!$H:$H,multi_demand_annual!A:A,A302,multi_demand_annual!B:B,B302,multi_demand_annual!D:D,C302,multi_demand_annual!F:F,E302)</f>
        <v>0</v>
      </c>
      <c r="H302">
        <f>SUMIFS(multi_demand_annual!$I:$I,multi_demand_annual!A:A,A302,multi_demand_annual!B:B,B302,multi_demand_annual!D:D,C302,multi_demand_annual!F:F,E302)</f>
        <v>0</v>
      </c>
      <c r="I302" cm="1">
        <f t="array" ref="I302">SUMPRODUCT([5]materials_demand!$D$2:$CO$43*([5]materials_demand!$A$2:$A$43=A302)*([5]materials_demand!$B$2:$B$43=B302)*([5]materials_demand!$C$2:$C$43=C302)*ISNUMBER(SEARCH(E302,[5]materials_demand!$D$1:$CO$1))*ISNUMBER(SEARCH("mean",[5]materials_demand!$D$1:$CO$1)))</f>
        <v>0</v>
      </c>
      <c r="J302">
        <f t="shared" si="4"/>
        <v>0</v>
      </c>
    </row>
    <row r="303" spans="1:10">
      <c r="A303">
        <v>2025</v>
      </c>
      <c r="B303" t="s">
        <v>21</v>
      </c>
      <c r="C303" t="str">
        <f>mapping!$D$4</f>
        <v>Hydro</v>
      </c>
      <c r="D303" t="s">
        <v>74</v>
      </c>
      <c r="E303" t="s">
        <v>48</v>
      </c>
      <c r="F303" t="s">
        <v>77</v>
      </c>
      <c r="G303">
        <f>SUMIFS(multi_demand_annual!$H:$H,multi_demand_annual!A:A,A303,multi_demand_annual!B:B,B303,multi_demand_annual!D:D,C303,multi_demand_annual!F:F,E303)</f>
        <v>0</v>
      </c>
      <c r="H303">
        <f>SUMIFS(multi_demand_annual!$I:$I,multi_demand_annual!A:A,A303,multi_demand_annual!B:B,B303,multi_demand_annual!D:D,C303,multi_demand_annual!F:F,E303)</f>
        <v>0</v>
      </c>
      <c r="I303" cm="1">
        <f t="array" ref="I303">SUMPRODUCT([5]materials_demand!$D$2:$CO$43*([5]materials_demand!$A$2:$A$43=A303)*([5]materials_demand!$B$2:$B$43=B303)*([5]materials_demand!$C$2:$C$43=C303)*ISNUMBER(SEARCH(E303,[5]materials_demand!$D$1:$CO$1))*ISNUMBER(SEARCH("mean",[5]materials_demand!$D$1:$CO$1)))</f>
        <v>0</v>
      </c>
      <c r="J303">
        <f t="shared" si="4"/>
        <v>0</v>
      </c>
    </row>
    <row r="304" spans="1:10">
      <c r="A304">
        <v>2025</v>
      </c>
      <c r="B304" t="s">
        <v>21</v>
      </c>
      <c r="C304" t="str">
        <f>mapping!$D$4</f>
        <v>Hydro</v>
      </c>
      <c r="D304" t="s">
        <v>74</v>
      </c>
      <c r="E304" t="s">
        <v>62</v>
      </c>
      <c r="F304" t="s">
        <v>77</v>
      </c>
      <c r="G304">
        <f>SUMIFS(multi_demand_annual!$H:$H,multi_demand_annual!A:A,A304,multi_demand_annual!B:B,B304,multi_demand_annual!D:D,C304,multi_demand_annual!F:F,E304)</f>
        <v>0</v>
      </c>
      <c r="H304">
        <f>SUMIFS(multi_demand_annual!$I:$I,multi_demand_annual!A:A,A304,multi_demand_annual!B:B,B304,multi_demand_annual!D:D,C304,multi_demand_annual!F:F,E304)</f>
        <v>0</v>
      </c>
      <c r="I304" cm="1">
        <f t="array" ref="I304">SUMPRODUCT([5]materials_demand!$D$2:$CO$43*([5]materials_demand!$A$2:$A$43=A304)*([5]materials_demand!$B$2:$B$43=B304)*([5]materials_demand!$C$2:$C$43=C304)*ISNUMBER(SEARCH(E304,[5]materials_demand!$D$1:$CO$1))*ISNUMBER(SEARCH("mean",[5]materials_demand!$D$1:$CO$1)))</f>
        <v>0</v>
      </c>
      <c r="J304">
        <f t="shared" si="4"/>
        <v>0</v>
      </c>
    </row>
    <row r="305" spans="1:10">
      <c r="A305">
        <v>2025</v>
      </c>
      <c r="B305" t="s">
        <v>21</v>
      </c>
      <c r="C305" t="str">
        <f>mapping!$D$4</f>
        <v>Hydro</v>
      </c>
      <c r="D305" t="s">
        <v>74</v>
      </c>
      <c r="E305" t="s">
        <v>63</v>
      </c>
      <c r="F305" t="s">
        <v>77</v>
      </c>
      <c r="G305">
        <f>SUMIFS(multi_demand_annual!$H:$H,multi_demand_annual!A:A,A305,multi_demand_annual!B:B,B305,multi_demand_annual!D:D,C305,multi_demand_annual!F:F,E305)</f>
        <v>0</v>
      </c>
      <c r="H305">
        <f>SUMIFS(multi_demand_annual!$I:$I,multi_demand_annual!A:A,A305,multi_demand_annual!B:B,B305,multi_demand_annual!D:D,C305,multi_demand_annual!F:F,E305)</f>
        <v>0</v>
      </c>
      <c r="I305" cm="1">
        <f t="array" ref="I305">SUMPRODUCT([5]materials_demand!$D$2:$CO$43*([5]materials_demand!$A$2:$A$43=A305)*([5]materials_demand!$B$2:$B$43=B305)*([5]materials_demand!$C$2:$C$43=C305)*ISNUMBER(SEARCH(E305,[5]materials_demand!$D$1:$CO$1))*ISNUMBER(SEARCH("mean",[5]materials_demand!$D$1:$CO$1)))</f>
        <v>0</v>
      </c>
      <c r="J305">
        <f t="shared" si="4"/>
        <v>0</v>
      </c>
    </row>
    <row r="306" spans="1:10">
      <c r="A306">
        <v>2025</v>
      </c>
      <c r="B306" t="s">
        <v>21</v>
      </c>
      <c r="C306" t="str">
        <f>mapping!$D$4</f>
        <v>Hydro</v>
      </c>
      <c r="D306" t="s">
        <v>74</v>
      </c>
      <c r="E306" t="s">
        <v>45</v>
      </c>
      <c r="F306" t="s">
        <v>77</v>
      </c>
      <c r="G306">
        <f>SUMIFS(multi_demand_annual!$H:$H,multi_demand_annual!A:A,A306,multi_demand_annual!B:B,B306,multi_demand_annual!D:D,C306,multi_demand_annual!F:F,E306)</f>
        <v>0</v>
      </c>
      <c r="H306">
        <f>SUMIFS(multi_demand_annual!$I:$I,multi_demand_annual!A:A,A306,multi_demand_annual!B:B,B306,multi_demand_annual!D:D,C306,multi_demand_annual!F:F,E306)</f>
        <v>0</v>
      </c>
      <c r="I306" cm="1">
        <f t="array" ref="I306">SUMPRODUCT([5]materials_demand!$D$2:$CO$43*([5]materials_demand!$A$2:$A$43=A306)*([5]materials_demand!$B$2:$B$43=B306)*([5]materials_demand!$C$2:$C$43=C306)*ISNUMBER(SEARCH(E306,[5]materials_demand!$D$1:$CO$1))*ISNUMBER(SEARCH("mean",[5]materials_demand!$D$1:$CO$1)))</f>
        <v>0</v>
      </c>
      <c r="J306">
        <f t="shared" si="4"/>
        <v>0</v>
      </c>
    </row>
    <row r="307" spans="1:10">
      <c r="A307">
        <v>2025</v>
      </c>
      <c r="B307" t="s">
        <v>21</v>
      </c>
      <c r="C307" t="str">
        <f>mapping!$D$4</f>
        <v>Hydro</v>
      </c>
      <c r="D307" t="s">
        <v>74</v>
      </c>
      <c r="E307" t="s">
        <v>58</v>
      </c>
      <c r="F307" t="s">
        <v>77</v>
      </c>
      <c r="G307">
        <f>SUMIFS(multi_demand_annual!$H:$H,multi_demand_annual!A:A,A307,multi_demand_annual!B:B,B307,multi_demand_annual!D:D,C307,multi_demand_annual!F:F,E307)</f>
        <v>0</v>
      </c>
      <c r="H307">
        <f>SUMIFS(multi_demand_annual!$I:$I,multi_demand_annual!A:A,A307,multi_demand_annual!B:B,B307,multi_demand_annual!D:D,C307,multi_demand_annual!F:F,E307)</f>
        <v>0</v>
      </c>
      <c r="I307" cm="1">
        <f t="array" ref="I307">SUMPRODUCT([5]materials_demand!$D$2:$CO$43*([5]materials_demand!$A$2:$A$43=A307)*([5]materials_demand!$B$2:$B$43=B307)*([5]materials_demand!$C$2:$C$43=C307)*ISNUMBER(SEARCH(E307,[5]materials_demand!$D$1:$CO$1))*ISNUMBER(SEARCH("mean",[5]materials_demand!$D$1:$CO$1)))</f>
        <v>0</v>
      </c>
      <c r="J307">
        <f t="shared" si="4"/>
        <v>0</v>
      </c>
    </row>
    <row r="308" spans="1:10">
      <c r="A308">
        <v>2025</v>
      </c>
      <c r="B308" t="s">
        <v>21</v>
      </c>
      <c r="C308" t="str">
        <f>mapping!$D$4</f>
        <v>Hydro</v>
      </c>
      <c r="D308" t="s">
        <v>74</v>
      </c>
      <c r="E308" t="s">
        <v>53</v>
      </c>
      <c r="F308" t="s">
        <v>77</v>
      </c>
      <c r="G308">
        <f>SUMIFS(multi_demand_annual!$H:$H,multi_demand_annual!A:A,A308,multi_demand_annual!B:B,B308,multi_demand_annual!D:D,C308,multi_demand_annual!F:F,E308)</f>
        <v>0</v>
      </c>
      <c r="H308">
        <f>SUMIFS(multi_demand_annual!$I:$I,multi_demand_annual!A:A,A308,multi_demand_annual!B:B,B308,multi_demand_annual!D:D,C308,multi_demand_annual!F:F,E308)</f>
        <v>107.70987396266064</v>
      </c>
      <c r="I308" cm="1">
        <f t="array" ref="I308">SUMPRODUCT([5]materials_demand!$D$2:$CO$43*([5]materials_demand!$A$2:$A$43=A308)*([5]materials_demand!$B$2:$B$43=B308)*([5]materials_demand!$C$2:$C$43=C308)*ISNUMBER(SEARCH(E308,[5]materials_demand!$D$1:$CO$1))*ISNUMBER(SEARCH("mean",[5]materials_demand!$D$1:$CO$1)))</f>
        <v>107.70987396266101</v>
      </c>
      <c r="J308">
        <f t="shared" si="4"/>
        <v>0</v>
      </c>
    </row>
    <row r="309" spans="1:10">
      <c r="A309">
        <v>2025</v>
      </c>
      <c r="B309" t="s">
        <v>21</v>
      </c>
      <c r="C309" t="str">
        <f>mapping!$D$4</f>
        <v>Hydro</v>
      </c>
      <c r="D309" t="s">
        <v>74</v>
      </c>
      <c r="E309" t="s">
        <v>64</v>
      </c>
      <c r="F309" t="s">
        <v>77</v>
      </c>
      <c r="G309">
        <f>SUMIFS(multi_demand_annual!$H:$H,multi_demand_annual!A:A,A309,multi_demand_annual!B:B,B309,multi_demand_annual!D:D,C309,multi_demand_annual!F:F,E309)</f>
        <v>0</v>
      </c>
      <c r="H309">
        <f>SUMIFS(multi_demand_annual!$I:$I,multi_demand_annual!A:A,A309,multi_demand_annual!B:B,B309,multi_demand_annual!D:D,C309,multi_demand_annual!F:F,E309)</f>
        <v>0</v>
      </c>
      <c r="I309" cm="1">
        <f t="array" ref="I309">SUMPRODUCT([5]materials_demand!$D$2:$CO$43*([5]materials_demand!$A$2:$A$43=A309)*([5]materials_demand!$B$2:$B$43=B309)*([5]materials_demand!$C$2:$C$43=C309)*ISNUMBER(SEARCH(E309,[5]materials_demand!$D$1:$CO$1))*ISNUMBER(SEARCH("mean",[5]materials_demand!$D$1:$CO$1)))</f>
        <v>0</v>
      </c>
      <c r="J309">
        <f t="shared" si="4"/>
        <v>0</v>
      </c>
    </row>
    <row r="310" spans="1:10">
      <c r="A310">
        <v>2025</v>
      </c>
      <c r="B310" t="s">
        <v>21</v>
      </c>
      <c r="C310" t="str">
        <f>mapping!$D$4</f>
        <v>Hydro</v>
      </c>
      <c r="D310" t="s">
        <v>74</v>
      </c>
      <c r="E310" t="s">
        <v>49</v>
      </c>
      <c r="F310" t="s">
        <v>77</v>
      </c>
      <c r="G310">
        <f>SUMIFS(multi_demand_annual!$H:$H,multi_demand_annual!A:A,A310,multi_demand_annual!B:B,B310,multi_demand_annual!D:D,C310,multi_demand_annual!F:F,E310)</f>
        <v>0</v>
      </c>
      <c r="H310">
        <f>SUMIFS(multi_demand_annual!$I:$I,multi_demand_annual!A:A,A310,multi_demand_annual!B:B,B310,multi_demand_annual!D:D,C310,multi_demand_annual!F:F,E310)</f>
        <v>0</v>
      </c>
      <c r="I310" cm="1">
        <f t="array" ref="I310">SUMPRODUCT([5]materials_demand!$D$2:$CO$43*([5]materials_demand!$A$2:$A$43=A310)*([5]materials_demand!$B$2:$B$43=B310)*([5]materials_demand!$C$2:$C$43=C310)*ISNUMBER(SEARCH(E310,[5]materials_demand!$D$1:$CO$1))*ISNUMBER(SEARCH("mean",[5]materials_demand!$D$1:$CO$1)))</f>
        <v>0</v>
      </c>
      <c r="J310">
        <f t="shared" si="4"/>
        <v>0</v>
      </c>
    </row>
    <row r="311" spans="1:10">
      <c r="A311">
        <v>2025</v>
      </c>
      <c r="B311" t="s">
        <v>21</v>
      </c>
      <c r="C311" t="str">
        <f>mapping!$D$4</f>
        <v>Hydro</v>
      </c>
      <c r="D311" t="s">
        <v>74</v>
      </c>
      <c r="E311" t="s">
        <v>65</v>
      </c>
      <c r="F311" t="s">
        <v>77</v>
      </c>
      <c r="G311">
        <f>SUMIFS(multi_demand_annual!$H:$H,multi_demand_annual!A:A,A311,multi_demand_annual!B:B,B311,multi_demand_annual!D:D,C311,multi_demand_annual!F:F,E311)</f>
        <v>0</v>
      </c>
      <c r="H311">
        <f>SUMIFS(multi_demand_annual!$I:$I,multi_demand_annual!A:A,A311,multi_demand_annual!B:B,B311,multi_demand_annual!D:D,C311,multi_demand_annual!F:F,E311)</f>
        <v>0</v>
      </c>
      <c r="I311" cm="1">
        <f t="array" ref="I311">SUMPRODUCT([5]materials_demand!$D$2:$CO$43*([5]materials_demand!$A$2:$A$43=A311)*([5]materials_demand!$B$2:$B$43=B311)*([5]materials_demand!$C$2:$C$43=C311)*ISNUMBER(SEARCH(E311,[5]materials_demand!$D$1:$CO$1))*ISNUMBER(SEARCH("mean",[5]materials_demand!$D$1:$CO$1)))</f>
        <v>0</v>
      </c>
      <c r="J311">
        <f t="shared" si="4"/>
        <v>0</v>
      </c>
    </row>
    <row r="312" spans="1:10">
      <c r="A312">
        <v>2025</v>
      </c>
      <c r="B312" t="s">
        <v>21</v>
      </c>
      <c r="C312" t="str">
        <f>mapping!$D$4</f>
        <v>Hydro</v>
      </c>
      <c r="D312" t="s">
        <v>74</v>
      </c>
      <c r="E312" t="s">
        <v>68</v>
      </c>
      <c r="F312" t="s">
        <v>77</v>
      </c>
      <c r="G312">
        <f>SUMIFS(multi_demand_annual!$H:$H,multi_demand_annual!A:A,A312,multi_demand_annual!B:B,B312,multi_demand_annual!D:D,C312,multi_demand_annual!F:F,E312)</f>
        <v>0</v>
      </c>
      <c r="H312">
        <f>SUMIFS(multi_demand_annual!$I:$I,multi_demand_annual!A:A,A312,multi_demand_annual!B:B,B312,multi_demand_annual!D:D,C312,multi_demand_annual!F:F,E312)</f>
        <v>0</v>
      </c>
      <c r="I312" cm="1">
        <f t="array" ref="I312">SUMPRODUCT([5]materials_demand!$D$2:$CO$43*([5]materials_demand!$A$2:$A$43=A312)*([5]materials_demand!$B$2:$B$43=B312)*([5]materials_demand!$C$2:$C$43=C312)*ISNUMBER(SEARCH(E312,[5]materials_demand!$D$1:$CO$1))*ISNUMBER(SEARCH("mean",[5]materials_demand!$D$1:$CO$1)))</f>
        <v>0</v>
      </c>
      <c r="J312">
        <f t="shared" si="4"/>
        <v>0</v>
      </c>
    </row>
    <row r="313" spans="1:10">
      <c r="A313">
        <v>2025</v>
      </c>
      <c r="B313" t="s">
        <v>21</v>
      </c>
      <c r="C313" t="str">
        <f>mapping!$D$4</f>
        <v>Hydro</v>
      </c>
      <c r="D313" t="s">
        <v>74</v>
      </c>
      <c r="E313" t="s">
        <v>57</v>
      </c>
      <c r="F313" t="s">
        <v>77</v>
      </c>
      <c r="G313">
        <f>SUMIFS(multi_demand_annual!$H:$H,multi_demand_annual!A:A,A313,multi_demand_annual!B:B,B313,multi_demand_annual!D:D,C313,multi_demand_annual!F:F,E313)</f>
        <v>0</v>
      </c>
      <c r="H313">
        <f>SUMIFS(multi_demand_annual!$I:$I,multi_demand_annual!A:A,A313,multi_demand_annual!B:B,B313,multi_demand_annual!D:D,C313,multi_demand_annual!F:F,E313)</f>
        <v>0</v>
      </c>
      <c r="I313" cm="1">
        <f t="array" ref="I313">SUMPRODUCT([5]materials_demand!$D$2:$CO$43*([5]materials_demand!$A$2:$A$43=A313)*([5]materials_demand!$B$2:$B$43=B313)*([5]materials_demand!$C$2:$C$43=C313)*ISNUMBER(SEARCH(E313,[5]materials_demand!$D$1:$CO$1))*ISNUMBER(SEARCH("mean",[5]materials_demand!$D$1:$CO$1)))</f>
        <v>0</v>
      </c>
      <c r="J313">
        <f t="shared" si="4"/>
        <v>0</v>
      </c>
    </row>
    <row r="314" spans="1:10">
      <c r="A314">
        <v>2025</v>
      </c>
      <c r="B314" t="s">
        <v>33</v>
      </c>
      <c r="C314" t="str">
        <f>mapping!$D$4</f>
        <v>Hydro</v>
      </c>
      <c r="D314" t="s">
        <v>74</v>
      </c>
      <c r="E314" t="s">
        <v>51</v>
      </c>
      <c r="F314" t="s">
        <v>77</v>
      </c>
      <c r="G314">
        <f>SUMIFS(multi_demand_annual!$H:$H,multi_demand_annual!A:A,A314,multi_demand_annual!B:B,B314,multi_demand_annual!D:D,C314,multi_demand_annual!F:F,E314)</f>
        <v>0</v>
      </c>
      <c r="H314">
        <f>SUMIFS(multi_demand_annual!$I:$I,multi_demand_annual!A:A,A314,multi_demand_annual!B:B,B314,multi_demand_annual!D:D,C314,multi_demand_annual!F:F,E314)</f>
        <v>6.9547172055520357E-2</v>
      </c>
      <c r="I314" cm="1">
        <f t="array" ref="I314">SUMPRODUCT([5]materials_demand!$D$2:$CO$43*([5]materials_demand!$A$2:$A$43=A314)*([5]materials_demand!$B$2:$B$43=B314)*([5]materials_demand!$C$2:$C$43=C314)*ISNUMBER(SEARCH(E314,[5]materials_demand!$D$1:$CO$1))*ISNUMBER(SEARCH("mean",[5]materials_demand!$D$1:$CO$1)))</f>
        <v>6.9547172055520107E-2</v>
      </c>
      <c r="J314">
        <f t="shared" si="4"/>
        <v>0</v>
      </c>
    </row>
    <row r="315" spans="1:10">
      <c r="A315">
        <v>2025</v>
      </c>
      <c r="B315" t="s">
        <v>33</v>
      </c>
      <c r="C315" t="str">
        <f>mapping!$D$4</f>
        <v>Hydro</v>
      </c>
      <c r="D315" t="s">
        <v>74</v>
      </c>
      <c r="E315" t="s">
        <v>66</v>
      </c>
      <c r="F315" t="s">
        <v>77</v>
      </c>
      <c r="G315">
        <f>SUMIFS(multi_demand_annual!$H:$H,multi_demand_annual!A:A,A315,multi_demand_annual!B:B,B315,multi_demand_annual!D:D,C315,multi_demand_annual!F:F,E315)</f>
        <v>0</v>
      </c>
      <c r="H315">
        <f>SUMIFS(multi_demand_annual!$I:$I,multi_demand_annual!A:A,A315,multi_demand_annual!B:B,B315,multi_demand_annual!D:D,C315,multi_demand_annual!F:F,E315)</f>
        <v>0</v>
      </c>
      <c r="I315" cm="1">
        <f t="array" ref="I315">SUMPRODUCT([5]materials_demand!$D$2:$CO$43*([5]materials_demand!$A$2:$A$43=A315)*([5]materials_demand!$B$2:$B$43=B315)*([5]materials_demand!$C$2:$C$43=C315)*ISNUMBER(SEARCH(E315,[5]materials_demand!$D$1:$CO$1))*ISNUMBER(SEARCH("mean",[5]materials_demand!$D$1:$CO$1)))</f>
        <v>0</v>
      </c>
      <c r="J315">
        <f t="shared" si="4"/>
        <v>0</v>
      </c>
    </row>
    <row r="316" spans="1:10">
      <c r="A316">
        <v>2025</v>
      </c>
      <c r="B316" t="s">
        <v>33</v>
      </c>
      <c r="C316" t="str">
        <f>mapping!$D$4</f>
        <v>Hydro</v>
      </c>
      <c r="D316" t="s">
        <v>74</v>
      </c>
      <c r="E316" t="s">
        <v>54</v>
      </c>
      <c r="F316" t="s">
        <v>77</v>
      </c>
      <c r="G316">
        <f>SUMIFS(multi_demand_annual!$H:$H,multi_demand_annual!A:A,A316,multi_demand_annual!B:B,B316,multi_demand_annual!D:D,C316,multi_demand_annual!F:F,E316)</f>
        <v>0</v>
      </c>
      <c r="H316">
        <f>SUMIFS(multi_demand_annual!$I:$I,multi_demand_annual!A:A,A316,multi_demand_annual!B:B,B316,multi_demand_annual!D:D,C316,multi_demand_annual!F:F,E316)</f>
        <v>1347.0882649855319</v>
      </c>
      <c r="I316" cm="1">
        <f t="array" ref="I316">SUMPRODUCT([5]materials_demand!$D$2:$CO$43*([5]materials_demand!$A$2:$A$43=A316)*([5]materials_demand!$B$2:$B$43=B316)*([5]materials_demand!$C$2:$C$43=C316)*ISNUMBER(SEARCH(E316,[5]materials_demand!$D$1:$CO$1))*ISNUMBER(SEARCH("mean",[5]materials_demand!$D$1:$CO$1)))</f>
        <v>1347.08826498553</v>
      </c>
      <c r="J316">
        <f t="shared" si="4"/>
        <v>0</v>
      </c>
    </row>
    <row r="317" spans="1:10">
      <c r="A317">
        <v>2025</v>
      </c>
      <c r="B317" t="s">
        <v>33</v>
      </c>
      <c r="C317" t="str">
        <f>mapping!$D$4</f>
        <v>Hydro</v>
      </c>
      <c r="D317" t="s">
        <v>74</v>
      </c>
      <c r="E317" t="s">
        <v>46</v>
      </c>
      <c r="F317" t="s">
        <v>77</v>
      </c>
      <c r="G317">
        <f>SUMIFS(multi_demand_annual!$H:$H,multi_demand_annual!A:A,A317,multi_demand_annual!B:B,B317,multi_demand_annual!D:D,C317,multi_demand_annual!F:F,E317)</f>
        <v>0</v>
      </c>
      <c r="H317">
        <f>SUMIFS(multi_demand_annual!$I:$I,multi_demand_annual!A:A,A317,multi_demand_annual!B:B,B317,multi_demand_annual!D:D,C317,multi_demand_annual!F:F,E317)</f>
        <v>0</v>
      </c>
      <c r="I317" cm="1">
        <f t="array" ref="I317">SUMPRODUCT([5]materials_demand!$D$2:$CO$43*([5]materials_demand!$A$2:$A$43=A317)*([5]materials_demand!$B$2:$B$43=B317)*([5]materials_demand!$C$2:$C$43=C317)*ISNUMBER(SEARCH(E317,[5]materials_demand!$D$1:$CO$1))*ISNUMBER(SEARCH("mean",[5]materials_demand!$D$1:$CO$1)))</f>
        <v>0</v>
      </c>
      <c r="J317">
        <f t="shared" si="4"/>
        <v>0</v>
      </c>
    </row>
    <row r="318" spans="1:10">
      <c r="A318">
        <v>2025</v>
      </c>
      <c r="B318" t="s">
        <v>33</v>
      </c>
      <c r="C318" t="str">
        <f>mapping!$D$4</f>
        <v>Hydro</v>
      </c>
      <c r="D318" t="s">
        <v>74</v>
      </c>
      <c r="E318" t="s">
        <v>50</v>
      </c>
      <c r="F318" t="s">
        <v>77</v>
      </c>
      <c r="G318">
        <f>SUMIFS(multi_demand_annual!$H:$H,multi_demand_annual!A:A,A318,multi_demand_annual!B:B,B318,multi_demand_annual!D:D,C318,multi_demand_annual!F:F,E318)</f>
        <v>0</v>
      </c>
      <c r="H318">
        <f>SUMIFS(multi_demand_annual!$I:$I,multi_demand_annual!A:A,A318,multi_demand_annual!B:B,B318,multi_demand_annual!D:D,C318,multi_demand_annual!F:F,E318)</f>
        <v>2.4617915646832276</v>
      </c>
      <c r="I318" cm="1">
        <f t="array" ref="I318">SUMPRODUCT([5]materials_demand!$D$2:$CO$43*([5]materials_demand!$A$2:$A$43=A318)*([5]materials_demand!$B$2:$B$43=B318)*([5]materials_demand!$C$2:$C$43=C318)*ISNUMBER(SEARCH(E318,[5]materials_demand!$D$1:$CO$1))*ISNUMBER(SEARCH("mean",[5]materials_demand!$D$1:$CO$1)))</f>
        <v>2.46179156468322</v>
      </c>
      <c r="J318">
        <f t="shared" si="4"/>
        <v>0</v>
      </c>
    </row>
    <row r="319" spans="1:10">
      <c r="A319">
        <v>2025</v>
      </c>
      <c r="B319" t="s">
        <v>33</v>
      </c>
      <c r="C319" t="str">
        <f>mapping!$D$4</f>
        <v>Hydro</v>
      </c>
      <c r="D319" t="s">
        <v>74</v>
      </c>
      <c r="E319" t="s">
        <v>61</v>
      </c>
      <c r="F319" t="s">
        <v>77</v>
      </c>
      <c r="G319">
        <f>SUMIFS(multi_demand_annual!$H:$H,multi_demand_annual!A:A,A319,multi_demand_annual!B:B,B319,multi_demand_annual!D:D,C319,multi_demand_annual!F:F,E319)</f>
        <v>0</v>
      </c>
      <c r="H319">
        <f>SUMIFS(multi_demand_annual!$I:$I,multi_demand_annual!A:A,A319,multi_demand_annual!B:B,B319,multi_demand_annual!D:D,C319,multi_demand_annual!F:F,E319)</f>
        <v>0</v>
      </c>
      <c r="I319" cm="1">
        <f t="array" ref="I319">SUMPRODUCT([5]materials_demand!$D$2:$CO$43*([5]materials_demand!$A$2:$A$43=A319)*([5]materials_demand!$B$2:$B$43=B319)*([5]materials_demand!$C$2:$C$43=C319)*ISNUMBER(SEARCH(E319,[5]materials_demand!$D$1:$CO$1))*ISNUMBER(SEARCH("mean",[5]materials_demand!$D$1:$CO$1)))</f>
        <v>0</v>
      </c>
      <c r="J319">
        <f t="shared" si="4"/>
        <v>0</v>
      </c>
    </row>
    <row r="320" spans="1:10">
      <c r="A320">
        <v>2025</v>
      </c>
      <c r="B320" t="s">
        <v>33</v>
      </c>
      <c r="C320" t="str">
        <f>mapping!$D$4</f>
        <v>Hydro</v>
      </c>
      <c r="D320" t="s">
        <v>74</v>
      </c>
      <c r="E320" t="s">
        <v>67</v>
      </c>
      <c r="F320" t="s">
        <v>77</v>
      </c>
      <c r="G320">
        <f>SUMIFS(multi_demand_annual!$H:$H,multi_demand_annual!A:A,A320,multi_demand_annual!B:B,B320,multi_demand_annual!D:D,C320,multi_demand_annual!F:F,E320)</f>
        <v>0</v>
      </c>
      <c r="H320">
        <f>SUMIFS(multi_demand_annual!$I:$I,multi_demand_annual!A:A,A320,multi_demand_annual!B:B,B320,multi_demand_annual!D:D,C320,multi_demand_annual!F:F,E320)</f>
        <v>0</v>
      </c>
      <c r="I320" cm="1">
        <f t="array" ref="I320">SUMPRODUCT([5]materials_demand!$D$2:$CO$43*([5]materials_demand!$A$2:$A$43=A320)*([5]materials_demand!$B$2:$B$43=B320)*([5]materials_demand!$C$2:$C$43=C320)*ISNUMBER(SEARCH(E320,[5]materials_demand!$D$1:$CO$1))*ISNUMBER(SEARCH("mean",[5]materials_demand!$D$1:$CO$1)))</f>
        <v>0</v>
      </c>
      <c r="J320">
        <f t="shared" si="4"/>
        <v>0</v>
      </c>
    </row>
    <row r="321" spans="1:10">
      <c r="A321">
        <v>2025</v>
      </c>
      <c r="B321" t="s">
        <v>33</v>
      </c>
      <c r="C321" t="str">
        <f>mapping!$D$4</f>
        <v>Hydro</v>
      </c>
      <c r="D321" t="s">
        <v>74</v>
      </c>
      <c r="E321" t="s">
        <v>52</v>
      </c>
      <c r="F321" t="s">
        <v>77</v>
      </c>
      <c r="G321">
        <f>SUMIFS(multi_demand_annual!$H:$H,multi_demand_annual!A:A,A321,multi_demand_annual!B:B,B321,multi_demand_annual!D:D,C321,multi_demand_annual!F:F,E321)</f>
        <v>0</v>
      </c>
      <c r="H321">
        <f>SUMIFS(multi_demand_annual!$I:$I,multi_demand_annual!A:A,A321,multi_demand_annual!B:B,B321,multi_demand_annual!D:D,C321,multi_demand_annual!F:F,E321)</f>
        <v>0</v>
      </c>
      <c r="I321" cm="1">
        <f t="array" ref="I321">SUMPRODUCT([5]materials_demand!$D$2:$CO$43*([5]materials_demand!$A$2:$A$43=A321)*([5]materials_demand!$B$2:$B$43=B321)*([5]materials_demand!$C$2:$C$43=C321)*ISNUMBER(SEARCH(E321,[5]materials_demand!$D$1:$CO$1))*ISNUMBER(SEARCH("mean",[5]materials_demand!$D$1:$CO$1)))</f>
        <v>0</v>
      </c>
      <c r="J321">
        <f t="shared" si="4"/>
        <v>0</v>
      </c>
    </row>
    <row r="322" spans="1:10">
      <c r="A322">
        <v>2025</v>
      </c>
      <c r="B322" t="s">
        <v>33</v>
      </c>
      <c r="C322" t="str">
        <f>mapping!$D$4</f>
        <v>Hydro</v>
      </c>
      <c r="D322" t="s">
        <v>74</v>
      </c>
      <c r="E322" t="s">
        <v>56</v>
      </c>
      <c r="F322" t="s">
        <v>77</v>
      </c>
      <c r="G322">
        <f>SUMIFS(multi_demand_annual!$H:$H,multi_demand_annual!A:A,A322,multi_demand_annual!B:B,B322,multi_demand_annual!D:D,C322,multi_demand_annual!F:F,E322)</f>
        <v>0</v>
      </c>
      <c r="H322">
        <f>SUMIFS(multi_demand_annual!$I:$I,multi_demand_annual!A:A,A322,multi_demand_annual!B:B,B322,multi_demand_annual!D:D,C322,multi_demand_annual!F:F,E322)</f>
        <v>0</v>
      </c>
      <c r="I322" cm="1">
        <f t="array" ref="I322">SUMPRODUCT([5]materials_demand!$D$2:$CO$43*([5]materials_demand!$A$2:$A$43=A322)*([5]materials_demand!$B$2:$B$43=B322)*([5]materials_demand!$C$2:$C$43=C322)*ISNUMBER(SEARCH(E322,[5]materials_demand!$D$1:$CO$1))*ISNUMBER(SEARCH("mean",[5]materials_demand!$D$1:$CO$1)))</f>
        <v>0</v>
      </c>
      <c r="J322">
        <f t="shared" si="4"/>
        <v>0</v>
      </c>
    </row>
    <row r="323" spans="1:10">
      <c r="A323">
        <v>2025</v>
      </c>
      <c r="B323" t="s">
        <v>33</v>
      </c>
      <c r="C323" t="str">
        <f>mapping!$D$4</f>
        <v>Hydro</v>
      </c>
      <c r="D323" t="s">
        <v>74</v>
      </c>
      <c r="E323" t="s">
        <v>59</v>
      </c>
      <c r="F323" t="s">
        <v>77</v>
      </c>
      <c r="G323">
        <f>SUMIFS(multi_demand_annual!$H:$H,multi_demand_annual!A:A,A323,multi_demand_annual!B:B,B323,multi_demand_annual!D:D,C323,multi_demand_annual!F:F,E323)</f>
        <v>0</v>
      </c>
      <c r="H323">
        <f>SUMIFS(multi_demand_annual!$I:$I,multi_demand_annual!A:A,A323,multi_demand_annual!B:B,B323,multi_demand_annual!D:D,C323,multi_demand_annual!F:F,E323)</f>
        <v>0</v>
      </c>
      <c r="I323" cm="1">
        <f t="array" ref="I323">SUMPRODUCT([5]materials_demand!$D$2:$CO$43*([5]materials_demand!$A$2:$A$43=A323)*([5]materials_demand!$B$2:$B$43=B323)*([5]materials_demand!$C$2:$C$43=C323)*ISNUMBER(SEARCH(E323,[5]materials_demand!$D$1:$CO$1))*ISNUMBER(SEARCH("mean",[5]materials_demand!$D$1:$CO$1)))</f>
        <v>0</v>
      </c>
      <c r="J323">
        <f t="shared" ref="J323:J386" si="5">ROUND(I323-H323,3)</f>
        <v>0</v>
      </c>
    </row>
    <row r="324" spans="1:10">
      <c r="A324">
        <v>2025</v>
      </c>
      <c r="B324" t="s">
        <v>33</v>
      </c>
      <c r="C324" t="str">
        <f>mapping!$D$4</f>
        <v>Hydro</v>
      </c>
      <c r="D324" t="s">
        <v>74</v>
      </c>
      <c r="E324" t="s">
        <v>55</v>
      </c>
      <c r="F324" t="s">
        <v>77</v>
      </c>
      <c r="G324">
        <f>SUMIFS(multi_demand_annual!$H:$H,multi_demand_annual!A:A,A324,multi_demand_annual!B:B,B324,multi_demand_annual!D:D,C324,multi_demand_annual!F:F,E324)</f>
        <v>0</v>
      </c>
      <c r="H324">
        <f>SUMIFS(multi_demand_annual!$I:$I,multi_demand_annual!A:A,A324,multi_demand_annual!B:B,B324,multi_demand_annual!D:D,C324,multi_demand_annual!F:F,E324)</f>
        <v>0</v>
      </c>
      <c r="I324" cm="1">
        <f t="array" ref="I324">SUMPRODUCT([5]materials_demand!$D$2:$CO$43*([5]materials_demand!$A$2:$A$43=A324)*([5]materials_demand!$B$2:$B$43=B324)*([5]materials_demand!$C$2:$C$43=C324)*ISNUMBER(SEARCH(E324,[5]materials_demand!$D$1:$CO$1))*ISNUMBER(SEARCH("mean",[5]materials_demand!$D$1:$CO$1)))</f>
        <v>0</v>
      </c>
      <c r="J324">
        <f t="shared" si="5"/>
        <v>0</v>
      </c>
    </row>
    <row r="325" spans="1:10">
      <c r="A325">
        <v>2025</v>
      </c>
      <c r="B325" t="s">
        <v>33</v>
      </c>
      <c r="C325" t="str">
        <f>mapping!$D$4</f>
        <v>Hydro</v>
      </c>
      <c r="D325" t="s">
        <v>74</v>
      </c>
      <c r="E325" t="s">
        <v>47</v>
      </c>
      <c r="F325" t="s">
        <v>77</v>
      </c>
      <c r="G325">
        <f>SUMIFS(multi_demand_annual!$H:$H,multi_demand_annual!A:A,A325,multi_demand_annual!B:B,B325,multi_demand_annual!D:D,C325,multi_demand_annual!F:F,E325)</f>
        <v>0</v>
      </c>
      <c r="H325">
        <f>SUMIFS(multi_demand_annual!$I:$I,multi_demand_annual!A:A,A325,multi_demand_annual!B:B,B325,multi_demand_annual!D:D,C325,multi_demand_annual!F:F,E325)</f>
        <v>0</v>
      </c>
      <c r="I325" cm="1">
        <f t="array" ref="I325">SUMPRODUCT([5]materials_demand!$D$2:$CO$43*([5]materials_demand!$A$2:$A$43=A325)*([5]materials_demand!$B$2:$B$43=B325)*([5]materials_demand!$C$2:$C$43=C325)*ISNUMBER(SEARCH(E325,[5]materials_demand!$D$1:$CO$1))*ISNUMBER(SEARCH("mean",[5]materials_demand!$D$1:$CO$1)))</f>
        <v>0</v>
      </c>
      <c r="J325">
        <f t="shared" si="5"/>
        <v>0</v>
      </c>
    </row>
    <row r="326" spans="1:10">
      <c r="A326">
        <v>2025</v>
      </c>
      <c r="B326" t="s">
        <v>33</v>
      </c>
      <c r="C326" t="str">
        <f>mapping!$D$4</f>
        <v>Hydro</v>
      </c>
      <c r="D326" t="s">
        <v>74</v>
      </c>
      <c r="E326" t="s">
        <v>60</v>
      </c>
      <c r="F326" t="s">
        <v>77</v>
      </c>
      <c r="G326">
        <f>SUMIFS(multi_demand_annual!$H:$H,multi_demand_annual!A:A,A326,multi_demand_annual!B:B,B326,multi_demand_annual!D:D,C326,multi_demand_annual!F:F,E326)</f>
        <v>0</v>
      </c>
      <c r="H326">
        <f>SUMIFS(multi_demand_annual!$I:$I,multi_demand_annual!A:A,A326,multi_demand_annual!B:B,B326,multi_demand_annual!D:D,C326,multi_demand_annual!F:F,E326)</f>
        <v>0</v>
      </c>
      <c r="I326" cm="1">
        <f t="array" ref="I326">SUMPRODUCT([5]materials_demand!$D$2:$CO$43*([5]materials_demand!$A$2:$A$43=A326)*([5]materials_demand!$B$2:$B$43=B326)*([5]materials_demand!$C$2:$C$43=C326)*ISNUMBER(SEARCH(E326,[5]materials_demand!$D$1:$CO$1))*ISNUMBER(SEARCH("mean",[5]materials_demand!$D$1:$CO$1)))</f>
        <v>0</v>
      </c>
      <c r="J326">
        <f t="shared" si="5"/>
        <v>0</v>
      </c>
    </row>
    <row r="327" spans="1:10">
      <c r="A327">
        <v>2025</v>
      </c>
      <c r="B327" t="s">
        <v>33</v>
      </c>
      <c r="C327" t="str">
        <f>mapping!$D$4</f>
        <v>Hydro</v>
      </c>
      <c r="D327" t="s">
        <v>74</v>
      </c>
      <c r="E327" t="s">
        <v>48</v>
      </c>
      <c r="F327" t="s">
        <v>77</v>
      </c>
      <c r="G327">
        <f>SUMIFS(multi_demand_annual!$H:$H,multi_demand_annual!A:A,A327,multi_demand_annual!B:B,B327,multi_demand_annual!D:D,C327,multi_demand_annual!F:F,E327)</f>
        <v>0</v>
      </c>
      <c r="H327">
        <f>SUMIFS(multi_demand_annual!$I:$I,multi_demand_annual!A:A,A327,multi_demand_annual!B:B,B327,multi_demand_annual!D:D,C327,multi_demand_annual!F:F,E327)</f>
        <v>0</v>
      </c>
      <c r="I327" cm="1">
        <f t="array" ref="I327">SUMPRODUCT([5]materials_demand!$D$2:$CO$43*([5]materials_demand!$A$2:$A$43=A327)*([5]materials_demand!$B$2:$B$43=B327)*([5]materials_demand!$C$2:$C$43=C327)*ISNUMBER(SEARCH(E327,[5]materials_demand!$D$1:$CO$1))*ISNUMBER(SEARCH("mean",[5]materials_demand!$D$1:$CO$1)))</f>
        <v>0</v>
      </c>
      <c r="J327">
        <f t="shared" si="5"/>
        <v>0</v>
      </c>
    </row>
    <row r="328" spans="1:10">
      <c r="A328">
        <v>2025</v>
      </c>
      <c r="B328" t="s">
        <v>33</v>
      </c>
      <c r="C328" t="str">
        <f>mapping!$D$4</f>
        <v>Hydro</v>
      </c>
      <c r="D328" t="s">
        <v>74</v>
      </c>
      <c r="E328" t="s">
        <v>62</v>
      </c>
      <c r="F328" t="s">
        <v>77</v>
      </c>
      <c r="G328">
        <f>SUMIFS(multi_demand_annual!$H:$H,multi_demand_annual!A:A,A328,multi_demand_annual!B:B,B328,multi_demand_annual!D:D,C328,multi_demand_annual!F:F,E328)</f>
        <v>0</v>
      </c>
      <c r="H328">
        <f>SUMIFS(multi_demand_annual!$I:$I,multi_demand_annual!A:A,A328,multi_demand_annual!B:B,B328,multi_demand_annual!D:D,C328,multi_demand_annual!F:F,E328)</f>
        <v>0</v>
      </c>
      <c r="I328" cm="1">
        <f t="array" ref="I328">SUMPRODUCT([5]materials_demand!$D$2:$CO$43*([5]materials_demand!$A$2:$A$43=A328)*([5]materials_demand!$B$2:$B$43=B328)*([5]materials_demand!$C$2:$C$43=C328)*ISNUMBER(SEARCH(E328,[5]materials_demand!$D$1:$CO$1))*ISNUMBER(SEARCH("mean",[5]materials_demand!$D$1:$CO$1)))</f>
        <v>0</v>
      </c>
      <c r="J328">
        <f t="shared" si="5"/>
        <v>0</v>
      </c>
    </row>
    <row r="329" spans="1:10">
      <c r="A329">
        <v>2025</v>
      </c>
      <c r="B329" t="s">
        <v>33</v>
      </c>
      <c r="C329" t="str">
        <f>mapping!$D$4</f>
        <v>Hydro</v>
      </c>
      <c r="D329" t="s">
        <v>74</v>
      </c>
      <c r="E329" t="s">
        <v>63</v>
      </c>
      <c r="F329" t="s">
        <v>77</v>
      </c>
      <c r="G329">
        <f>SUMIFS(multi_demand_annual!$H:$H,multi_demand_annual!A:A,A329,multi_demand_annual!B:B,B329,multi_demand_annual!D:D,C329,multi_demand_annual!F:F,E329)</f>
        <v>0</v>
      </c>
      <c r="H329">
        <f>SUMIFS(multi_demand_annual!$I:$I,multi_demand_annual!A:A,A329,multi_demand_annual!B:B,B329,multi_demand_annual!D:D,C329,multi_demand_annual!F:F,E329)</f>
        <v>0</v>
      </c>
      <c r="I329" cm="1">
        <f t="array" ref="I329">SUMPRODUCT([5]materials_demand!$D$2:$CO$43*([5]materials_demand!$A$2:$A$43=A329)*([5]materials_demand!$B$2:$B$43=B329)*([5]materials_demand!$C$2:$C$43=C329)*ISNUMBER(SEARCH(E329,[5]materials_demand!$D$1:$CO$1))*ISNUMBER(SEARCH("mean",[5]materials_demand!$D$1:$CO$1)))</f>
        <v>0</v>
      </c>
      <c r="J329">
        <f t="shared" si="5"/>
        <v>0</v>
      </c>
    </row>
    <row r="330" spans="1:10">
      <c r="A330">
        <v>2025</v>
      </c>
      <c r="B330" t="s">
        <v>33</v>
      </c>
      <c r="C330" t="str">
        <f>mapping!$D$4</f>
        <v>Hydro</v>
      </c>
      <c r="D330" t="s">
        <v>74</v>
      </c>
      <c r="E330" t="s">
        <v>45</v>
      </c>
      <c r="F330" t="s">
        <v>77</v>
      </c>
      <c r="G330">
        <f>SUMIFS(multi_demand_annual!$H:$H,multi_demand_annual!A:A,A330,multi_demand_annual!B:B,B330,multi_demand_annual!D:D,C330,multi_demand_annual!F:F,E330)</f>
        <v>0</v>
      </c>
      <c r="H330">
        <f>SUMIFS(multi_demand_annual!$I:$I,multi_demand_annual!A:A,A330,multi_demand_annual!B:B,B330,multi_demand_annual!D:D,C330,multi_demand_annual!F:F,E330)</f>
        <v>0</v>
      </c>
      <c r="I330" cm="1">
        <f t="array" ref="I330">SUMPRODUCT([5]materials_demand!$D$2:$CO$43*([5]materials_demand!$A$2:$A$43=A330)*([5]materials_demand!$B$2:$B$43=B330)*([5]materials_demand!$C$2:$C$43=C330)*ISNUMBER(SEARCH(E330,[5]materials_demand!$D$1:$CO$1))*ISNUMBER(SEARCH("mean",[5]materials_demand!$D$1:$CO$1)))</f>
        <v>0</v>
      </c>
      <c r="J330">
        <f t="shared" si="5"/>
        <v>0</v>
      </c>
    </row>
    <row r="331" spans="1:10">
      <c r="A331">
        <v>2025</v>
      </c>
      <c r="B331" t="s">
        <v>33</v>
      </c>
      <c r="C331" t="str">
        <f>mapping!$D$4</f>
        <v>Hydro</v>
      </c>
      <c r="D331" t="s">
        <v>74</v>
      </c>
      <c r="E331" t="s">
        <v>58</v>
      </c>
      <c r="F331" t="s">
        <v>77</v>
      </c>
      <c r="G331">
        <f>SUMIFS(multi_demand_annual!$H:$H,multi_demand_annual!A:A,A331,multi_demand_annual!B:B,B331,multi_demand_annual!D:D,C331,multi_demand_annual!F:F,E331)</f>
        <v>0</v>
      </c>
      <c r="H331">
        <f>SUMIFS(multi_demand_annual!$I:$I,multi_demand_annual!A:A,A331,multi_demand_annual!B:B,B331,multi_demand_annual!D:D,C331,multi_demand_annual!F:F,E331)</f>
        <v>0</v>
      </c>
      <c r="I331" cm="1">
        <f t="array" ref="I331">SUMPRODUCT([5]materials_demand!$D$2:$CO$43*([5]materials_demand!$A$2:$A$43=A331)*([5]materials_demand!$B$2:$B$43=B331)*([5]materials_demand!$C$2:$C$43=C331)*ISNUMBER(SEARCH(E331,[5]materials_demand!$D$1:$CO$1))*ISNUMBER(SEARCH("mean",[5]materials_demand!$D$1:$CO$1)))</f>
        <v>0</v>
      </c>
      <c r="J331">
        <f t="shared" si="5"/>
        <v>0</v>
      </c>
    </row>
    <row r="332" spans="1:10">
      <c r="A332">
        <v>2025</v>
      </c>
      <c r="B332" t="s">
        <v>33</v>
      </c>
      <c r="C332" t="str">
        <f>mapping!$D$4</f>
        <v>Hydro</v>
      </c>
      <c r="D332" t="s">
        <v>74</v>
      </c>
      <c r="E332" t="s">
        <v>53</v>
      </c>
      <c r="F332" t="s">
        <v>77</v>
      </c>
      <c r="G332">
        <f>SUMIFS(multi_demand_annual!$H:$H,multi_demand_annual!A:A,A332,multi_demand_annual!B:B,B332,multi_demand_annual!D:D,C332,multi_demand_annual!F:F,E332)</f>
        <v>0</v>
      </c>
      <c r="H332">
        <f>SUMIFS(multi_demand_annual!$I:$I,multi_demand_annual!A:A,A332,multi_demand_annual!B:B,B332,multi_demand_annual!D:D,C332,multi_demand_annual!F:F,E332)</f>
        <v>111.7770173950022</v>
      </c>
      <c r="I332" cm="1">
        <f t="array" ref="I332">SUMPRODUCT([5]materials_demand!$D$2:$CO$43*([5]materials_demand!$A$2:$A$43=A332)*([5]materials_demand!$B$2:$B$43=B332)*([5]materials_demand!$C$2:$C$43=C332)*ISNUMBER(SEARCH(E332,[5]materials_demand!$D$1:$CO$1))*ISNUMBER(SEARCH("mean",[5]materials_demand!$D$1:$CO$1)))</f>
        <v>111.77701739500201</v>
      </c>
      <c r="J332">
        <f t="shared" si="5"/>
        <v>0</v>
      </c>
    </row>
    <row r="333" spans="1:10">
      <c r="A333">
        <v>2025</v>
      </c>
      <c r="B333" t="s">
        <v>33</v>
      </c>
      <c r="C333" t="str">
        <f>mapping!$D$4</f>
        <v>Hydro</v>
      </c>
      <c r="D333" t="s">
        <v>74</v>
      </c>
      <c r="E333" t="s">
        <v>64</v>
      </c>
      <c r="F333" t="s">
        <v>77</v>
      </c>
      <c r="G333">
        <f>SUMIFS(multi_demand_annual!$H:$H,multi_demand_annual!A:A,A333,multi_demand_annual!B:B,B333,multi_demand_annual!D:D,C333,multi_demand_annual!F:F,E333)</f>
        <v>0</v>
      </c>
      <c r="H333">
        <f>SUMIFS(multi_demand_annual!$I:$I,multi_demand_annual!A:A,A333,multi_demand_annual!B:B,B333,multi_demand_annual!D:D,C333,multi_demand_annual!F:F,E333)</f>
        <v>0</v>
      </c>
      <c r="I333" cm="1">
        <f t="array" ref="I333">SUMPRODUCT([5]materials_demand!$D$2:$CO$43*([5]materials_demand!$A$2:$A$43=A333)*([5]materials_demand!$B$2:$B$43=B333)*([5]materials_demand!$C$2:$C$43=C333)*ISNUMBER(SEARCH(E333,[5]materials_demand!$D$1:$CO$1))*ISNUMBER(SEARCH("mean",[5]materials_demand!$D$1:$CO$1)))</f>
        <v>0</v>
      </c>
      <c r="J333">
        <f t="shared" si="5"/>
        <v>0</v>
      </c>
    </row>
    <row r="334" spans="1:10">
      <c r="A334">
        <v>2025</v>
      </c>
      <c r="B334" t="s">
        <v>33</v>
      </c>
      <c r="C334" t="str">
        <f>mapping!$D$4</f>
        <v>Hydro</v>
      </c>
      <c r="D334" t="s">
        <v>74</v>
      </c>
      <c r="E334" t="s">
        <v>49</v>
      </c>
      <c r="F334" t="s">
        <v>77</v>
      </c>
      <c r="G334">
        <f>SUMIFS(multi_demand_annual!$H:$H,multi_demand_annual!A:A,A334,multi_demand_annual!B:B,B334,multi_demand_annual!D:D,C334,multi_demand_annual!F:F,E334)</f>
        <v>0</v>
      </c>
      <c r="H334">
        <f>SUMIFS(multi_demand_annual!$I:$I,multi_demand_annual!A:A,A334,multi_demand_annual!B:B,B334,multi_demand_annual!D:D,C334,multi_demand_annual!F:F,E334)</f>
        <v>0</v>
      </c>
      <c r="I334" cm="1">
        <f t="array" ref="I334">SUMPRODUCT([5]materials_demand!$D$2:$CO$43*([5]materials_demand!$A$2:$A$43=A334)*([5]materials_demand!$B$2:$B$43=B334)*([5]materials_demand!$C$2:$C$43=C334)*ISNUMBER(SEARCH(E334,[5]materials_demand!$D$1:$CO$1))*ISNUMBER(SEARCH("mean",[5]materials_demand!$D$1:$CO$1)))</f>
        <v>0</v>
      </c>
      <c r="J334">
        <f t="shared" si="5"/>
        <v>0</v>
      </c>
    </row>
    <row r="335" spans="1:10">
      <c r="A335">
        <v>2025</v>
      </c>
      <c r="B335" t="s">
        <v>33</v>
      </c>
      <c r="C335" t="str">
        <f>mapping!$D$4</f>
        <v>Hydro</v>
      </c>
      <c r="D335" t="s">
        <v>74</v>
      </c>
      <c r="E335" t="s">
        <v>65</v>
      </c>
      <c r="F335" t="s">
        <v>77</v>
      </c>
      <c r="G335">
        <f>SUMIFS(multi_demand_annual!$H:$H,multi_demand_annual!A:A,A335,multi_demand_annual!B:B,B335,multi_demand_annual!D:D,C335,multi_demand_annual!F:F,E335)</f>
        <v>0</v>
      </c>
      <c r="H335">
        <f>SUMIFS(multi_demand_annual!$I:$I,multi_demand_annual!A:A,A335,multi_demand_annual!B:B,B335,multi_demand_annual!D:D,C335,multi_demand_annual!F:F,E335)</f>
        <v>0</v>
      </c>
      <c r="I335" cm="1">
        <f t="array" ref="I335">SUMPRODUCT([5]materials_demand!$D$2:$CO$43*([5]materials_demand!$A$2:$A$43=A335)*([5]materials_demand!$B$2:$B$43=B335)*([5]materials_demand!$C$2:$C$43=C335)*ISNUMBER(SEARCH(E335,[5]materials_demand!$D$1:$CO$1))*ISNUMBER(SEARCH("mean",[5]materials_demand!$D$1:$CO$1)))</f>
        <v>0</v>
      </c>
      <c r="J335">
        <f t="shared" si="5"/>
        <v>0</v>
      </c>
    </row>
    <row r="336" spans="1:10">
      <c r="A336">
        <v>2025</v>
      </c>
      <c r="B336" t="s">
        <v>33</v>
      </c>
      <c r="C336" t="str">
        <f>mapping!$D$4</f>
        <v>Hydro</v>
      </c>
      <c r="D336" t="s">
        <v>74</v>
      </c>
      <c r="E336" t="s">
        <v>68</v>
      </c>
      <c r="F336" t="s">
        <v>77</v>
      </c>
      <c r="G336">
        <f>SUMIFS(multi_demand_annual!$H:$H,multi_demand_annual!A:A,A336,multi_demand_annual!B:B,B336,multi_demand_annual!D:D,C336,multi_demand_annual!F:F,E336)</f>
        <v>0</v>
      </c>
      <c r="H336">
        <f>SUMIFS(multi_demand_annual!$I:$I,multi_demand_annual!A:A,A336,multi_demand_annual!B:B,B336,multi_demand_annual!D:D,C336,multi_demand_annual!F:F,E336)</f>
        <v>0</v>
      </c>
      <c r="I336" cm="1">
        <f t="array" ref="I336">SUMPRODUCT([5]materials_demand!$D$2:$CO$43*([5]materials_demand!$A$2:$A$43=A336)*([5]materials_demand!$B$2:$B$43=B336)*([5]materials_demand!$C$2:$C$43=C336)*ISNUMBER(SEARCH(E336,[5]materials_demand!$D$1:$CO$1))*ISNUMBER(SEARCH("mean",[5]materials_demand!$D$1:$CO$1)))</f>
        <v>0</v>
      </c>
      <c r="J336">
        <f t="shared" si="5"/>
        <v>0</v>
      </c>
    </row>
    <row r="337" spans="1:10">
      <c r="A337">
        <v>2025</v>
      </c>
      <c r="B337" t="s">
        <v>33</v>
      </c>
      <c r="C337" t="str">
        <f>mapping!$D$4</f>
        <v>Hydro</v>
      </c>
      <c r="D337" t="s">
        <v>74</v>
      </c>
      <c r="E337" t="s">
        <v>57</v>
      </c>
      <c r="F337" t="s">
        <v>77</v>
      </c>
      <c r="G337">
        <f>SUMIFS(multi_demand_annual!$H:$H,multi_demand_annual!A:A,A337,multi_demand_annual!B:B,B337,multi_demand_annual!D:D,C337,multi_demand_annual!F:F,E337)</f>
        <v>0</v>
      </c>
      <c r="H337">
        <f>SUMIFS(multi_demand_annual!$I:$I,multi_demand_annual!A:A,A337,multi_demand_annual!B:B,B337,multi_demand_annual!D:D,C337,multi_demand_annual!F:F,E337)</f>
        <v>0</v>
      </c>
      <c r="I337" cm="1">
        <f t="array" ref="I337">SUMPRODUCT([5]materials_demand!$D$2:$CO$43*([5]materials_demand!$A$2:$A$43=A337)*([5]materials_demand!$B$2:$B$43=B337)*([5]materials_demand!$C$2:$C$43=C337)*ISNUMBER(SEARCH(E337,[5]materials_demand!$D$1:$CO$1))*ISNUMBER(SEARCH("mean",[5]materials_demand!$D$1:$CO$1)))</f>
        <v>0</v>
      </c>
      <c r="J337">
        <f t="shared" si="5"/>
        <v>0</v>
      </c>
    </row>
    <row r="338" spans="1:10">
      <c r="A338">
        <v>2030</v>
      </c>
      <c r="B338" t="s">
        <v>21</v>
      </c>
      <c r="C338" t="str">
        <f>mapping!$D$4</f>
        <v>Hydro</v>
      </c>
      <c r="D338" t="s">
        <v>74</v>
      </c>
      <c r="E338" t="s">
        <v>51</v>
      </c>
      <c r="F338" t="s">
        <v>77</v>
      </c>
      <c r="G338">
        <f>SUMIFS(multi_demand_annual!$H:$H,multi_demand_annual!A:A,A338,multi_demand_annual!B:B,B338,multi_demand_annual!D:D,C338,multi_demand_annual!F:F,E338)</f>
        <v>0.15557154825267724</v>
      </c>
      <c r="H338">
        <f>SUMIFS(multi_demand_annual!$I:$I,multi_demand_annual!A:A,A338,multi_demand_annual!B:B,B338,multi_demand_annual!D:D,C338,multi_demand_annual!F:F,E338)</f>
        <v>4.5792596819613958E-3</v>
      </c>
      <c r="I338" cm="1">
        <f t="array" ref="I338">SUMPRODUCT([5]materials_demand!$D$2:$CO$43*([5]materials_demand!$A$2:$A$43=A338)*([5]materials_demand!$B$2:$B$43=B338)*([5]materials_demand!$C$2:$C$43=C338)*ISNUMBER(SEARCH(E338,[5]materials_demand!$D$1:$CO$1))*ISNUMBER(SEARCH("mean",[5]materials_demand!$D$1:$CO$1)))</f>
        <v>4.5792596819614097E-3</v>
      </c>
      <c r="J338">
        <f t="shared" si="5"/>
        <v>0</v>
      </c>
    </row>
    <row r="339" spans="1:10">
      <c r="A339">
        <v>2030</v>
      </c>
      <c r="B339" t="s">
        <v>21</v>
      </c>
      <c r="C339" t="str">
        <f>mapping!$D$4</f>
        <v>Hydro</v>
      </c>
      <c r="D339" t="s">
        <v>74</v>
      </c>
      <c r="E339" t="s">
        <v>66</v>
      </c>
      <c r="F339" t="s">
        <v>77</v>
      </c>
      <c r="G339">
        <f>SUMIFS(multi_demand_annual!$H:$H,multi_demand_annual!A:A,A339,multi_demand_annual!B:B,B339,multi_demand_annual!D:D,C339,multi_demand_annual!F:F,E339)</f>
        <v>0</v>
      </c>
      <c r="H339">
        <f>SUMIFS(multi_demand_annual!$I:$I,multi_demand_annual!A:A,A339,multi_demand_annual!B:B,B339,multi_demand_annual!D:D,C339,multi_demand_annual!F:F,E339)</f>
        <v>0</v>
      </c>
      <c r="I339" cm="1">
        <f t="array" ref="I339">SUMPRODUCT([5]materials_demand!$D$2:$CO$43*([5]materials_demand!$A$2:$A$43=A339)*([5]materials_demand!$B$2:$B$43=B339)*([5]materials_demand!$C$2:$C$43=C339)*ISNUMBER(SEARCH(E339,[5]materials_demand!$D$1:$CO$1))*ISNUMBER(SEARCH("mean",[5]materials_demand!$D$1:$CO$1)))</f>
        <v>0</v>
      </c>
      <c r="J339">
        <f t="shared" si="5"/>
        <v>0</v>
      </c>
    </row>
    <row r="340" spans="1:10">
      <c r="A340">
        <v>2030</v>
      </c>
      <c r="B340" t="s">
        <v>21</v>
      </c>
      <c r="C340" t="str">
        <f>mapping!$D$4</f>
        <v>Hydro</v>
      </c>
      <c r="D340" t="s">
        <v>74</v>
      </c>
      <c r="E340" t="s">
        <v>54</v>
      </c>
      <c r="F340" t="s">
        <v>77</v>
      </c>
      <c r="G340">
        <f>SUMIFS(multi_demand_annual!$H:$H,multi_demand_annual!A:A,A340,multi_demand_annual!B:B,B340,multi_demand_annual!D:D,C340,multi_demand_annual!F:F,E340)</f>
        <v>3013.3303888979226</v>
      </c>
      <c r="H340">
        <f>SUMIFS(multi_demand_annual!$I:$I,multi_demand_annual!A:A,A340,multi_demand_annual!B:B,B340,multi_demand_annual!D:D,C340,multi_demand_annual!F:F,E340)</f>
        <v>88.697596143334948</v>
      </c>
      <c r="I340" cm="1">
        <f t="array" ref="I340">SUMPRODUCT([5]materials_demand!$D$2:$CO$43*([5]materials_demand!$A$2:$A$43=A340)*([5]materials_demand!$B$2:$B$43=B340)*([5]materials_demand!$C$2:$C$43=C340)*ISNUMBER(SEARCH(E340,[5]materials_demand!$D$1:$CO$1))*ISNUMBER(SEARCH("mean",[5]materials_demand!$D$1:$CO$1)))</f>
        <v>88.697596143335204</v>
      </c>
      <c r="J340">
        <f t="shared" si="5"/>
        <v>0</v>
      </c>
    </row>
    <row r="341" spans="1:10">
      <c r="A341">
        <v>2030</v>
      </c>
      <c r="B341" t="s">
        <v>21</v>
      </c>
      <c r="C341" t="str">
        <f>mapping!$D$4</f>
        <v>Hydro</v>
      </c>
      <c r="D341" t="s">
        <v>74</v>
      </c>
      <c r="E341" t="s">
        <v>46</v>
      </c>
      <c r="F341" t="s">
        <v>77</v>
      </c>
      <c r="G341">
        <f>SUMIFS(multi_demand_annual!$H:$H,multi_demand_annual!A:A,A341,multi_demand_annual!B:B,B341,multi_demand_annual!D:D,C341,multi_demand_annual!F:F,E341)</f>
        <v>0</v>
      </c>
      <c r="H341">
        <f>SUMIFS(multi_demand_annual!$I:$I,multi_demand_annual!A:A,A341,multi_demand_annual!B:B,B341,multi_demand_annual!D:D,C341,multi_demand_annual!F:F,E341)</f>
        <v>0</v>
      </c>
      <c r="I341" cm="1">
        <f t="array" ref="I341">SUMPRODUCT([5]materials_demand!$D$2:$CO$43*([5]materials_demand!$A$2:$A$43=A341)*([5]materials_demand!$B$2:$B$43=B341)*([5]materials_demand!$C$2:$C$43=C341)*ISNUMBER(SEARCH(E341,[5]materials_demand!$D$1:$CO$1))*ISNUMBER(SEARCH("mean",[5]materials_demand!$D$1:$CO$1)))</f>
        <v>0</v>
      </c>
      <c r="J341">
        <f t="shared" si="5"/>
        <v>0</v>
      </c>
    </row>
    <row r="342" spans="1:10">
      <c r="A342">
        <v>2030</v>
      </c>
      <c r="B342" t="s">
        <v>21</v>
      </c>
      <c r="C342" t="str">
        <f>mapping!$D$4</f>
        <v>Hydro</v>
      </c>
      <c r="D342" t="s">
        <v>74</v>
      </c>
      <c r="E342" t="s">
        <v>50</v>
      </c>
      <c r="F342" t="s">
        <v>77</v>
      </c>
      <c r="G342">
        <f>SUMIFS(multi_demand_annual!$H:$H,multi_demand_annual!A:A,A342,multi_demand_annual!B:B,B342,multi_demand_annual!D:D,C342,multi_demand_annual!F:F,E342)</f>
        <v>5.5068339067389989</v>
      </c>
      <c r="H342">
        <f>SUMIFS(multi_demand_annual!$I:$I,multi_demand_annual!A:A,A342,multi_demand_annual!B:B,B342,multi_demand_annual!D:D,C342,multi_demand_annual!F:F,E342)</f>
        <v>0.16209405104994121</v>
      </c>
      <c r="I342" cm="1">
        <f t="array" ref="I342">SUMPRODUCT([5]materials_demand!$D$2:$CO$43*([5]materials_demand!$A$2:$A$43=A342)*([5]materials_demand!$B$2:$B$43=B342)*([5]materials_demand!$C$2:$C$43=C342)*ISNUMBER(SEARCH(E342,[5]materials_demand!$D$1:$CO$1))*ISNUMBER(SEARCH("mean",[5]materials_demand!$D$1:$CO$1)))</f>
        <v>0.16209405104994201</v>
      </c>
      <c r="J342">
        <f t="shared" si="5"/>
        <v>0</v>
      </c>
    </row>
    <row r="343" spans="1:10">
      <c r="A343">
        <v>2030</v>
      </c>
      <c r="B343" t="s">
        <v>21</v>
      </c>
      <c r="C343" t="str">
        <f>mapping!$D$4</f>
        <v>Hydro</v>
      </c>
      <c r="D343" t="s">
        <v>74</v>
      </c>
      <c r="E343" t="s">
        <v>61</v>
      </c>
      <c r="F343" t="s">
        <v>77</v>
      </c>
      <c r="G343">
        <f>SUMIFS(multi_demand_annual!$H:$H,multi_demand_annual!A:A,A343,multi_demand_annual!B:B,B343,multi_demand_annual!D:D,C343,multi_demand_annual!F:F,E343)</f>
        <v>0</v>
      </c>
      <c r="H343">
        <f>SUMIFS(multi_demand_annual!$I:$I,multi_demand_annual!A:A,A343,multi_demand_annual!B:B,B343,multi_demand_annual!D:D,C343,multi_demand_annual!F:F,E343)</f>
        <v>0</v>
      </c>
      <c r="I343" cm="1">
        <f t="array" ref="I343">SUMPRODUCT([5]materials_demand!$D$2:$CO$43*([5]materials_demand!$A$2:$A$43=A343)*([5]materials_demand!$B$2:$B$43=B343)*([5]materials_demand!$C$2:$C$43=C343)*ISNUMBER(SEARCH(E343,[5]materials_demand!$D$1:$CO$1))*ISNUMBER(SEARCH("mean",[5]materials_demand!$D$1:$CO$1)))</f>
        <v>0</v>
      </c>
      <c r="J343">
        <f t="shared" si="5"/>
        <v>0</v>
      </c>
    </row>
    <row r="344" spans="1:10">
      <c r="A344">
        <v>2030</v>
      </c>
      <c r="B344" t="s">
        <v>21</v>
      </c>
      <c r="C344" t="str">
        <f>mapping!$D$4</f>
        <v>Hydro</v>
      </c>
      <c r="D344" t="s">
        <v>74</v>
      </c>
      <c r="E344" t="s">
        <v>67</v>
      </c>
      <c r="F344" t="s">
        <v>77</v>
      </c>
      <c r="G344">
        <f>SUMIFS(multi_demand_annual!$H:$H,multi_demand_annual!A:A,A344,multi_demand_annual!B:B,B344,multi_demand_annual!D:D,C344,multi_demand_annual!F:F,E344)</f>
        <v>0</v>
      </c>
      <c r="H344">
        <f>SUMIFS(multi_demand_annual!$I:$I,multi_demand_annual!A:A,A344,multi_demand_annual!B:B,B344,multi_demand_annual!D:D,C344,multi_demand_annual!F:F,E344)</f>
        <v>0</v>
      </c>
      <c r="I344" cm="1">
        <f t="array" ref="I344">SUMPRODUCT([5]materials_demand!$D$2:$CO$43*([5]materials_demand!$A$2:$A$43=A344)*([5]materials_demand!$B$2:$B$43=B344)*([5]materials_demand!$C$2:$C$43=C344)*ISNUMBER(SEARCH(E344,[5]materials_demand!$D$1:$CO$1))*ISNUMBER(SEARCH("mean",[5]materials_demand!$D$1:$CO$1)))</f>
        <v>0</v>
      </c>
      <c r="J344">
        <f t="shared" si="5"/>
        <v>0</v>
      </c>
    </row>
    <row r="345" spans="1:10">
      <c r="A345">
        <v>2030</v>
      </c>
      <c r="B345" t="s">
        <v>21</v>
      </c>
      <c r="C345" t="str">
        <f>mapping!$D$4</f>
        <v>Hydro</v>
      </c>
      <c r="D345" t="s">
        <v>74</v>
      </c>
      <c r="E345" t="s">
        <v>52</v>
      </c>
      <c r="F345" t="s">
        <v>77</v>
      </c>
      <c r="G345">
        <f>SUMIFS(multi_demand_annual!$H:$H,multi_demand_annual!A:A,A345,multi_demand_annual!B:B,B345,multi_demand_annual!D:D,C345,multi_demand_annual!F:F,E345)</f>
        <v>0</v>
      </c>
      <c r="H345">
        <f>SUMIFS(multi_demand_annual!$I:$I,multi_demand_annual!A:A,A345,multi_demand_annual!B:B,B345,multi_demand_annual!D:D,C345,multi_demand_annual!F:F,E345)</f>
        <v>0</v>
      </c>
      <c r="I345" cm="1">
        <f t="array" ref="I345">SUMPRODUCT([5]materials_demand!$D$2:$CO$43*([5]materials_demand!$A$2:$A$43=A345)*([5]materials_demand!$B$2:$B$43=B345)*([5]materials_demand!$C$2:$C$43=C345)*ISNUMBER(SEARCH(E345,[5]materials_demand!$D$1:$CO$1))*ISNUMBER(SEARCH("mean",[5]materials_demand!$D$1:$CO$1)))</f>
        <v>0</v>
      </c>
      <c r="J345">
        <f t="shared" si="5"/>
        <v>0</v>
      </c>
    </row>
    <row r="346" spans="1:10">
      <c r="A346">
        <v>2030</v>
      </c>
      <c r="B346" t="s">
        <v>21</v>
      </c>
      <c r="C346" t="str">
        <f>mapping!$D$4</f>
        <v>Hydro</v>
      </c>
      <c r="D346" t="s">
        <v>74</v>
      </c>
      <c r="E346" t="s">
        <v>56</v>
      </c>
      <c r="F346" t="s">
        <v>77</v>
      </c>
      <c r="G346">
        <f>SUMIFS(multi_demand_annual!$H:$H,multi_demand_annual!A:A,A346,multi_demand_annual!B:B,B346,multi_demand_annual!D:D,C346,multi_demand_annual!F:F,E346)</f>
        <v>0</v>
      </c>
      <c r="H346">
        <f>SUMIFS(multi_demand_annual!$I:$I,multi_demand_annual!A:A,A346,multi_demand_annual!B:B,B346,multi_demand_annual!D:D,C346,multi_demand_annual!F:F,E346)</f>
        <v>0</v>
      </c>
      <c r="I346" cm="1">
        <f t="array" ref="I346">SUMPRODUCT([5]materials_demand!$D$2:$CO$43*([5]materials_demand!$A$2:$A$43=A346)*([5]materials_demand!$B$2:$B$43=B346)*([5]materials_demand!$C$2:$C$43=C346)*ISNUMBER(SEARCH(E346,[5]materials_demand!$D$1:$CO$1))*ISNUMBER(SEARCH("mean",[5]materials_demand!$D$1:$CO$1)))</f>
        <v>0</v>
      </c>
      <c r="J346">
        <f t="shared" si="5"/>
        <v>0</v>
      </c>
    </row>
    <row r="347" spans="1:10">
      <c r="A347">
        <v>2030</v>
      </c>
      <c r="B347" t="s">
        <v>21</v>
      </c>
      <c r="C347" t="str">
        <f>mapping!$D$4</f>
        <v>Hydro</v>
      </c>
      <c r="D347" t="s">
        <v>74</v>
      </c>
      <c r="E347" t="s">
        <v>59</v>
      </c>
      <c r="F347" t="s">
        <v>77</v>
      </c>
      <c r="G347">
        <f>SUMIFS(multi_demand_annual!$H:$H,multi_demand_annual!A:A,A347,multi_demand_annual!B:B,B347,multi_demand_annual!D:D,C347,multi_demand_annual!F:F,E347)</f>
        <v>0</v>
      </c>
      <c r="H347">
        <f>SUMIFS(multi_demand_annual!$I:$I,multi_demand_annual!A:A,A347,multi_demand_annual!B:B,B347,multi_demand_annual!D:D,C347,multi_demand_annual!F:F,E347)</f>
        <v>0</v>
      </c>
      <c r="I347" cm="1">
        <f t="array" ref="I347">SUMPRODUCT([5]materials_demand!$D$2:$CO$43*([5]materials_demand!$A$2:$A$43=A347)*([5]materials_demand!$B$2:$B$43=B347)*([5]materials_demand!$C$2:$C$43=C347)*ISNUMBER(SEARCH(E347,[5]materials_demand!$D$1:$CO$1))*ISNUMBER(SEARCH("mean",[5]materials_demand!$D$1:$CO$1)))</f>
        <v>0</v>
      </c>
      <c r="J347">
        <f t="shared" si="5"/>
        <v>0</v>
      </c>
    </row>
    <row r="348" spans="1:10">
      <c r="A348">
        <v>2030</v>
      </c>
      <c r="B348" t="s">
        <v>21</v>
      </c>
      <c r="C348" t="str">
        <f>mapping!$D$4</f>
        <v>Hydro</v>
      </c>
      <c r="D348" t="s">
        <v>74</v>
      </c>
      <c r="E348" t="s">
        <v>55</v>
      </c>
      <c r="F348" t="s">
        <v>77</v>
      </c>
      <c r="G348">
        <f>SUMIFS(multi_demand_annual!$H:$H,multi_demand_annual!A:A,A348,multi_demand_annual!B:B,B348,multi_demand_annual!D:D,C348,multi_demand_annual!F:F,E348)</f>
        <v>0</v>
      </c>
      <c r="H348">
        <f>SUMIFS(multi_demand_annual!$I:$I,multi_demand_annual!A:A,A348,multi_demand_annual!B:B,B348,multi_demand_annual!D:D,C348,multi_demand_annual!F:F,E348)</f>
        <v>0</v>
      </c>
      <c r="I348" cm="1">
        <f t="array" ref="I348">SUMPRODUCT([5]materials_demand!$D$2:$CO$43*([5]materials_demand!$A$2:$A$43=A348)*([5]materials_demand!$B$2:$B$43=B348)*([5]materials_demand!$C$2:$C$43=C348)*ISNUMBER(SEARCH(E348,[5]materials_demand!$D$1:$CO$1))*ISNUMBER(SEARCH("mean",[5]materials_demand!$D$1:$CO$1)))</f>
        <v>0</v>
      </c>
      <c r="J348">
        <f t="shared" si="5"/>
        <v>0</v>
      </c>
    </row>
    <row r="349" spans="1:10">
      <c r="A349">
        <v>2030</v>
      </c>
      <c r="B349" t="s">
        <v>21</v>
      </c>
      <c r="C349" t="str">
        <f>mapping!$D$4</f>
        <v>Hydro</v>
      </c>
      <c r="D349" t="s">
        <v>74</v>
      </c>
      <c r="E349" t="s">
        <v>47</v>
      </c>
      <c r="F349" t="s">
        <v>77</v>
      </c>
      <c r="G349">
        <f>SUMIFS(multi_demand_annual!$H:$H,multi_demand_annual!A:A,A349,multi_demand_annual!B:B,B349,multi_demand_annual!D:D,C349,multi_demand_annual!F:F,E349)</f>
        <v>0</v>
      </c>
      <c r="H349">
        <f>SUMIFS(multi_demand_annual!$I:$I,multi_demand_annual!A:A,A349,multi_demand_annual!B:B,B349,multi_demand_annual!D:D,C349,multi_demand_annual!F:F,E349)</f>
        <v>0</v>
      </c>
      <c r="I349" cm="1">
        <f t="array" ref="I349">SUMPRODUCT([5]materials_demand!$D$2:$CO$43*([5]materials_demand!$A$2:$A$43=A349)*([5]materials_demand!$B$2:$B$43=B349)*([5]materials_demand!$C$2:$C$43=C349)*ISNUMBER(SEARCH(E349,[5]materials_demand!$D$1:$CO$1))*ISNUMBER(SEARCH("mean",[5]materials_demand!$D$1:$CO$1)))</f>
        <v>0</v>
      </c>
      <c r="J349">
        <f t="shared" si="5"/>
        <v>0</v>
      </c>
    </row>
    <row r="350" spans="1:10">
      <c r="A350">
        <v>2030</v>
      </c>
      <c r="B350" t="s">
        <v>21</v>
      </c>
      <c r="C350" t="str">
        <f>mapping!$D$4</f>
        <v>Hydro</v>
      </c>
      <c r="D350" t="s">
        <v>74</v>
      </c>
      <c r="E350" t="s">
        <v>60</v>
      </c>
      <c r="F350" t="s">
        <v>77</v>
      </c>
      <c r="G350">
        <f>SUMIFS(multi_demand_annual!$H:$H,multi_demand_annual!A:A,A350,multi_demand_annual!B:B,B350,multi_demand_annual!D:D,C350,multi_demand_annual!F:F,E350)</f>
        <v>0</v>
      </c>
      <c r="H350">
        <f>SUMIFS(multi_demand_annual!$I:$I,multi_demand_annual!A:A,A350,multi_demand_annual!B:B,B350,multi_demand_annual!D:D,C350,multi_demand_annual!F:F,E350)</f>
        <v>0</v>
      </c>
      <c r="I350" cm="1">
        <f t="array" ref="I350">SUMPRODUCT([5]materials_demand!$D$2:$CO$43*([5]materials_demand!$A$2:$A$43=A350)*([5]materials_demand!$B$2:$B$43=B350)*([5]materials_demand!$C$2:$C$43=C350)*ISNUMBER(SEARCH(E350,[5]materials_demand!$D$1:$CO$1))*ISNUMBER(SEARCH("mean",[5]materials_demand!$D$1:$CO$1)))</f>
        <v>0</v>
      </c>
      <c r="J350">
        <f t="shared" si="5"/>
        <v>0</v>
      </c>
    </row>
    <row r="351" spans="1:10">
      <c r="A351">
        <v>2030</v>
      </c>
      <c r="B351" t="s">
        <v>21</v>
      </c>
      <c r="C351" t="str">
        <f>mapping!$D$4</f>
        <v>Hydro</v>
      </c>
      <c r="D351" t="s">
        <v>74</v>
      </c>
      <c r="E351" t="s">
        <v>48</v>
      </c>
      <c r="F351" t="s">
        <v>77</v>
      </c>
      <c r="G351">
        <f>SUMIFS(multi_demand_annual!$H:$H,multi_demand_annual!A:A,A351,multi_demand_annual!B:B,B351,multi_demand_annual!D:D,C351,multi_demand_annual!F:F,E351)</f>
        <v>0</v>
      </c>
      <c r="H351">
        <f>SUMIFS(multi_demand_annual!$I:$I,multi_demand_annual!A:A,A351,multi_demand_annual!B:B,B351,multi_demand_annual!D:D,C351,multi_demand_annual!F:F,E351)</f>
        <v>0</v>
      </c>
      <c r="I351" cm="1">
        <f t="array" ref="I351">SUMPRODUCT([5]materials_demand!$D$2:$CO$43*([5]materials_demand!$A$2:$A$43=A351)*([5]materials_demand!$B$2:$B$43=B351)*([5]materials_demand!$C$2:$C$43=C351)*ISNUMBER(SEARCH(E351,[5]materials_demand!$D$1:$CO$1))*ISNUMBER(SEARCH("mean",[5]materials_demand!$D$1:$CO$1)))</f>
        <v>0</v>
      </c>
      <c r="J351">
        <f t="shared" si="5"/>
        <v>0</v>
      </c>
    </row>
    <row r="352" spans="1:10">
      <c r="A352">
        <v>2030</v>
      </c>
      <c r="B352" t="s">
        <v>21</v>
      </c>
      <c r="C352" t="str">
        <f>mapping!$D$4</f>
        <v>Hydro</v>
      </c>
      <c r="D352" t="s">
        <v>74</v>
      </c>
      <c r="E352" t="s">
        <v>62</v>
      </c>
      <c r="F352" t="s">
        <v>77</v>
      </c>
      <c r="G352">
        <f>SUMIFS(multi_demand_annual!$H:$H,multi_demand_annual!A:A,A352,multi_demand_annual!B:B,B352,multi_demand_annual!D:D,C352,multi_demand_annual!F:F,E352)</f>
        <v>0</v>
      </c>
      <c r="H352">
        <f>SUMIFS(multi_demand_annual!$I:$I,multi_demand_annual!A:A,A352,multi_demand_annual!B:B,B352,multi_demand_annual!D:D,C352,multi_demand_annual!F:F,E352)</f>
        <v>0</v>
      </c>
      <c r="I352" cm="1">
        <f t="array" ref="I352">SUMPRODUCT([5]materials_demand!$D$2:$CO$43*([5]materials_demand!$A$2:$A$43=A352)*([5]materials_demand!$B$2:$B$43=B352)*([5]materials_demand!$C$2:$C$43=C352)*ISNUMBER(SEARCH(E352,[5]materials_demand!$D$1:$CO$1))*ISNUMBER(SEARCH("mean",[5]materials_demand!$D$1:$CO$1)))</f>
        <v>0</v>
      </c>
      <c r="J352">
        <f t="shared" si="5"/>
        <v>0</v>
      </c>
    </row>
    <row r="353" spans="1:10">
      <c r="A353">
        <v>2030</v>
      </c>
      <c r="B353" t="s">
        <v>21</v>
      </c>
      <c r="C353" t="str">
        <f>mapping!$D$4</f>
        <v>Hydro</v>
      </c>
      <c r="D353" t="s">
        <v>74</v>
      </c>
      <c r="E353" t="s">
        <v>63</v>
      </c>
      <c r="F353" t="s">
        <v>77</v>
      </c>
      <c r="G353">
        <f>SUMIFS(multi_demand_annual!$H:$H,multi_demand_annual!A:A,A353,multi_demand_annual!B:B,B353,multi_demand_annual!D:D,C353,multi_demand_annual!F:F,E353)</f>
        <v>0</v>
      </c>
      <c r="H353">
        <f>SUMIFS(multi_demand_annual!$I:$I,multi_demand_annual!A:A,A353,multi_demand_annual!B:B,B353,multi_demand_annual!D:D,C353,multi_demand_annual!F:F,E353)</f>
        <v>0</v>
      </c>
      <c r="I353" cm="1">
        <f t="array" ref="I353">SUMPRODUCT([5]materials_demand!$D$2:$CO$43*([5]materials_demand!$A$2:$A$43=A353)*([5]materials_demand!$B$2:$B$43=B353)*([5]materials_demand!$C$2:$C$43=C353)*ISNUMBER(SEARCH(E353,[5]materials_demand!$D$1:$CO$1))*ISNUMBER(SEARCH("mean",[5]materials_demand!$D$1:$CO$1)))</f>
        <v>0</v>
      </c>
      <c r="J353">
        <f t="shared" si="5"/>
        <v>0</v>
      </c>
    </row>
    <row r="354" spans="1:10">
      <c r="A354">
        <v>2030</v>
      </c>
      <c r="B354" t="s">
        <v>21</v>
      </c>
      <c r="C354" t="str">
        <f>mapping!$D$4</f>
        <v>Hydro</v>
      </c>
      <c r="D354" t="s">
        <v>74</v>
      </c>
      <c r="E354" t="s">
        <v>45</v>
      </c>
      <c r="F354" t="s">
        <v>77</v>
      </c>
      <c r="G354">
        <f>SUMIFS(multi_demand_annual!$H:$H,multi_demand_annual!A:A,A354,multi_demand_annual!B:B,B354,multi_demand_annual!D:D,C354,multi_demand_annual!F:F,E354)</f>
        <v>0</v>
      </c>
      <c r="H354">
        <f>SUMIFS(multi_demand_annual!$I:$I,multi_demand_annual!A:A,A354,multi_demand_annual!B:B,B354,multi_demand_annual!D:D,C354,multi_demand_annual!F:F,E354)</f>
        <v>0</v>
      </c>
      <c r="I354" cm="1">
        <f t="array" ref="I354">SUMPRODUCT([5]materials_demand!$D$2:$CO$43*([5]materials_demand!$A$2:$A$43=A354)*([5]materials_demand!$B$2:$B$43=B354)*([5]materials_demand!$C$2:$C$43=C354)*ISNUMBER(SEARCH(E354,[5]materials_demand!$D$1:$CO$1))*ISNUMBER(SEARCH("mean",[5]materials_demand!$D$1:$CO$1)))</f>
        <v>0</v>
      </c>
      <c r="J354">
        <f t="shared" si="5"/>
        <v>0</v>
      </c>
    </row>
    <row r="355" spans="1:10">
      <c r="A355">
        <v>2030</v>
      </c>
      <c r="B355" t="s">
        <v>21</v>
      </c>
      <c r="C355" t="str">
        <f>mapping!$D$4</f>
        <v>Hydro</v>
      </c>
      <c r="D355" t="s">
        <v>74</v>
      </c>
      <c r="E355" t="s">
        <v>58</v>
      </c>
      <c r="F355" t="s">
        <v>77</v>
      </c>
      <c r="G355">
        <f>SUMIFS(multi_demand_annual!$H:$H,multi_demand_annual!A:A,A355,multi_demand_annual!B:B,B355,multi_demand_annual!D:D,C355,multi_demand_annual!F:F,E355)</f>
        <v>0</v>
      </c>
      <c r="H355">
        <f>SUMIFS(multi_demand_annual!$I:$I,multi_demand_annual!A:A,A355,multi_demand_annual!B:B,B355,multi_demand_annual!D:D,C355,multi_demand_annual!F:F,E355)</f>
        <v>0</v>
      </c>
      <c r="I355" cm="1">
        <f t="array" ref="I355">SUMPRODUCT([5]materials_demand!$D$2:$CO$43*([5]materials_demand!$A$2:$A$43=A355)*([5]materials_demand!$B$2:$B$43=B355)*([5]materials_demand!$C$2:$C$43=C355)*ISNUMBER(SEARCH(E355,[5]materials_demand!$D$1:$CO$1))*ISNUMBER(SEARCH("mean",[5]materials_demand!$D$1:$CO$1)))</f>
        <v>0</v>
      </c>
      <c r="J355">
        <f t="shared" si="5"/>
        <v>0</v>
      </c>
    </row>
    <row r="356" spans="1:10">
      <c r="A356">
        <v>2030</v>
      </c>
      <c r="B356" t="s">
        <v>21</v>
      </c>
      <c r="C356" t="str">
        <f>mapping!$D$4</f>
        <v>Hydro</v>
      </c>
      <c r="D356" t="s">
        <v>74</v>
      </c>
      <c r="E356" t="s">
        <v>53</v>
      </c>
      <c r="F356" t="s">
        <v>77</v>
      </c>
      <c r="G356">
        <f>SUMIFS(multi_demand_annual!$H:$H,multi_demand_annual!A:A,A356,multi_demand_annual!B:B,B356,multi_demand_annual!D:D,C356,multi_demand_annual!F:F,E356)</f>
        <v>250.03638740802884</v>
      </c>
      <c r="H356">
        <f>SUMIFS(multi_demand_annual!$I:$I,multi_demand_annual!A:A,A356,multi_demand_annual!B:B,B356,multi_demand_annual!D:D,C356,multi_demand_annual!F:F,E356)</f>
        <v>7.3598389984600709</v>
      </c>
      <c r="I356" cm="1">
        <f t="array" ref="I356">SUMPRODUCT([5]materials_demand!$D$2:$CO$43*([5]materials_demand!$A$2:$A$43=A356)*([5]materials_demand!$B$2:$B$43=B356)*([5]materials_demand!$C$2:$C$43=C356)*ISNUMBER(SEARCH(E356,[5]materials_demand!$D$1:$CO$1))*ISNUMBER(SEARCH("mean",[5]materials_demand!$D$1:$CO$1)))</f>
        <v>7.3598389984600896</v>
      </c>
      <c r="J356">
        <f t="shared" si="5"/>
        <v>0</v>
      </c>
    </row>
    <row r="357" spans="1:10">
      <c r="A357">
        <v>2030</v>
      </c>
      <c r="B357" t="s">
        <v>21</v>
      </c>
      <c r="C357" t="str">
        <f>mapping!$D$4</f>
        <v>Hydro</v>
      </c>
      <c r="D357" t="s">
        <v>74</v>
      </c>
      <c r="E357" t="s">
        <v>64</v>
      </c>
      <c r="F357" t="s">
        <v>77</v>
      </c>
      <c r="G357">
        <f>SUMIFS(multi_demand_annual!$H:$H,multi_demand_annual!A:A,A357,multi_demand_annual!B:B,B357,multi_demand_annual!D:D,C357,multi_demand_annual!F:F,E357)</f>
        <v>0</v>
      </c>
      <c r="H357">
        <f>SUMIFS(multi_demand_annual!$I:$I,multi_demand_annual!A:A,A357,multi_demand_annual!B:B,B357,multi_demand_annual!D:D,C357,multi_demand_annual!F:F,E357)</f>
        <v>0</v>
      </c>
      <c r="I357" cm="1">
        <f t="array" ref="I357">SUMPRODUCT([5]materials_demand!$D$2:$CO$43*([5]materials_demand!$A$2:$A$43=A357)*([5]materials_demand!$B$2:$B$43=B357)*([5]materials_demand!$C$2:$C$43=C357)*ISNUMBER(SEARCH(E357,[5]materials_demand!$D$1:$CO$1))*ISNUMBER(SEARCH("mean",[5]materials_demand!$D$1:$CO$1)))</f>
        <v>0</v>
      </c>
      <c r="J357">
        <f t="shared" si="5"/>
        <v>0</v>
      </c>
    </row>
    <row r="358" spans="1:10">
      <c r="A358">
        <v>2030</v>
      </c>
      <c r="B358" t="s">
        <v>21</v>
      </c>
      <c r="C358" t="str">
        <f>mapping!$D$4</f>
        <v>Hydro</v>
      </c>
      <c r="D358" t="s">
        <v>74</v>
      </c>
      <c r="E358" t="s">
        <v>49</v>
      </c>
      <c r="F358" t="s">
        <v>77</v>
      </c>
      <c r="G358">
        <f>SUMIFS(multi_demand_annual!$H:$H,multi_demand_annual!A:A,A358,multi_demand_annual!B:B,B358,multi_demand_annual!D:D,C358,multi_demand_annual!F:F,E358)</f>
        <v>0</v>
      </c>
      <c r="H358">
        <f>SUMIFS(multi_demand_annual!$I:$I,multi_demand_annual!A:A,A358,multi_demand_annual!B:B,B358,multi_demand_annual!D:D,C358,multi_demand_annual!F:F,E358)</f>
        <v>0</v>
      </c>
      <c r="I358" cm="1">
        <f t="array" ref="I358">SUMPRODUCT([5]materials_demand!$D$2:$CO$43*([5]materials_demand!$A$2:$A$43=A358)*([5]materials_demand!$B$2:$B$43=B358)*([5]materials_demand!$C$2:$C$43=C358)*ISNUMBER(SEARCH(E358,[5]materials_demand!$D$1:$CO$1))*ISNUMBER(SEARCH("mean",[5]materials_demand!$D$1:$CO$1)))</f>
        <v>0</v>
      </c>
      <c r="J358">
        <f t="shared" si="5"/>
        <v>0</v>
      </c>
    </row>
    <row r="359" spans="1:10">
      <c r="A359">
        <v>2030</v>
      </c>
      <c r="B359" t="s">
        <v>21</v>
      </c>
      <c r="C359" t="str">
        <f>mapping!$D$4</f>
        <v>Hydro</v>
      </c>
      <c r="D359" t="s">
        <v>74</v>
      </c>
      <c r="E359" t="s">
        <v>65</v>
      </c>
      <c r="F359" t="s">
        <v>77</v>
      </c>
      <c r="G359">
        <f>SUMIFS(multi_demand_annual!$H:$H,multi_demand_annual!A:A,A359,multi_demand_annual!B:B,B359,multi_demand_annual!D:D,C359,multi_demand_annual!F:F,E359)</f>
        <v>0</v>
      </c>
      <c r="H359">
        <f>SUMIFS(multi_demand_annual!$I:$I,multi_demand_annual!A:A,A359,multi_demand_annual!B:B,B359,multi_demand_annual!D:D,C359,multi_demand_annual!F:F,E359)</f>
        <v>0</v>
      </c>
      <c r="I359" cm="1">
        <f t="array" ref="I359">SUMPRODUCT([5]materials_demand!$D$2:$CO$43*([5]materials_demand!$A$2:$A$43=A359)*([5]materials_demand!$B$2:$B$43=B359)*([5]materials_demand!$C$2:$C$43=C359)*ISNUMBER(SEARCH(E359,[5]materials_demand!$D$1:$CO$1))*ISNUMBER(SEARCH("mean",[5]materials_demand!$D$1:$CO$1)))</f>
        <v>0</v>
      </c>
      <c r="J359">
        <f t="shared" si="5"/>
        <v>0</v>
      </c>
    </row>
    <row r="360" spans="1:10">
      <c r="A360">
        <v>2030</v>
      </c>
      <c r="B360" t="s">
        <v>21</v>
      </c>
      <c r="C360" t="str">
        <f>mapping!$D$4</f>
        <v>Hydro</v>
      </c>
      <c r="D360" t="s">
        <v>74</v>
      </c>
      <c r="E360" t="s">
        <v>68</v>
      </c>
      <c r="F360" t="s">
        <v>77</v>
      </c>
      <c r="G360">
        <f>SUMIFS(multi_demand_annual!$H:$H,multi_demand_annual!A:A,A360,multi_demand_annual!B:B,B360,multi_demand_annual!D:D,C360,multi_demand_annual!F:F,E360)</f>
        <v>0</v>
      </c>
      <c r="H360">
        <f>SUMIFS(multi_demand_annual!$I:$I,multi_demand_annual!A:A,A360,multi_demand_annual!B:B,B360,multi_demand_annual!D:D,C360,multi_demand_annual!F:F,E360)</f>
        <v>0</v>
      </c>
      <c r="I360" cm="1">
        <f t="array" ref="I360">SUMPRODUCT([5]materials_demand!$D$2:$CO$43*([5]materials_demand!$A$2:$A$43=A360)*([5]materials_demand!$B$2:$B$43=B360)*([5]materials_demand!$C$2:$C$43=C360)*ISNUMBER(SEARCH(E360,[5]materials_demand!$D$1:$CO$1))*ISNUMBER(SEARCH("mean",[5]materials_demand!$D$1:$CO$1)))</f>
        <v>0</v>
      </c>
      <c r="J360">
        <f t="shared" si="5"/>
        <v>0</v>
      </c>
    </row>
    <row r="361" spans="1:10">
      <c r="A361">
        <v>2030</v>
      </c>
      <c r="B361" t="s">
        <v>21</v>
      </c>
      <c r="C361" t="str">
        <f>mapping!$D$4</f>
        <v>Hydro</v>
      </c>
      <c r="D361" t="s">
        <v>74</v>
      </c>
      <c r="E361" t="s">
        <v>57</v>
      </c>
      <c r="F361" t="s">
        <v>77</v>
      </c>
      <c r="G361">
        <f>SUMIFS(multi_demand_annual!$H:$H,multi_demand_annual!A:A,A361,multi_demand_annual!B:B,B361,multi_demand_annual!D:D,C361,multi_demand_annual!F:F,E361)</f>
        <v>0</v>
      </c>
      <c r="H361">
        <f>SUMIFS(multi_demand_annual!$I:$I,multi_demand_annual!A:A,A361,multi_demand_annual!B:B,B361,multi_demand_annual!D:D,C361,multi_demand_annual!F:F,E361)</f>
        <v>0</v>
      </c>
      <c r="I361" cm="1">
        <f t="array" ref="I361">SUMPRODUCT([5]materials_demand!$D$2:$CO$43*([5]materials_demand!$A$2:$A$43=A361)*([5]materials_demand!$B$2:$B$43=B361)*([5]materials_demand!$C$2:$C$43=C361)*ISNUMBER(SEARCH(E361,[5]materials_demand!$D$1:$CO$1))*ISNUMBER(SEARCH("mean",[5]materials_demand!$D$1:$CO$1)))</f>
        <v>0</v>
      </c>
      <c r="J361">
        <f t="shared" si="5"/>
        <v>0</v>
      </c>
    </row>
    <row r="362" spans="1:10">
      <c r="A362">
        <v>2030</v>
      </c>
      <c r="B362" t="s">
        <v>33</v>
      </c>
      <c r="C362" t="str">
        <f>mapping!$D$4</f>
        <v>Hydro</v>
      </c>
      <c r="D362" t="s">
        <v>74</v>
      </c>
      <c r="E362" t="s">
        <v>51</v>
      </c>
      <c r="F362" t="s">
        <v>77</v>
      </c>
      <c r="G362">
        <f>SUMIFS(multi_demand_annual!$H:$H,multi_demand_annual!A:A,A362,multi_demand_annual!B:B,B362,multi_demand_annual!D:D,C362,multi_demand_annual!F:F,E362)</f>
        <v>0.15253065312371339</v>
      </c>
      <c r="H362">
        <f>SUMIFS(multi_demand_annual!$I:$I,multi_demand_annual!A:A,A362,multi_demand_annual!B:B,B362,multi_demand_annual!D:D,C362,multi_demand_annual!F:F,E362)</f>
        <v>1.6803623143953233E-3</v>
      </c>
      <c r="I362" cm="1">
        <f t="array" ref="I362">SUMPRODUCT([5]materials_demand!$D$2:$CO$43*([5]materials_demand!$A$2:$A$43=A362)*([5]materials_demand!$B$2:$B$43=B362)*([5]materials_demand!$C$2:$C$43=C362)*ISNUMBER(SEARCH(E362,[5]materials_demand!$D$1:$CO$1))*ISNUMBER(SEARCH("mean",[5]materials_demand!$D$1:$CO$1)))</f>
        <v>1.68036231439533E-3</v>
      </c>
      <c r="J362">
        <f t="shared" si="5"/>
        <v>0</v>
      </c>
    </row>
    <row r="363" spans="1:10">
      <c r="A363">
        <v>2030</v>
      </c>
      <c r="B363" t="s">
        <v>33</v>
      </c>
      <c r="C363" t="str">
        <f>mapping!$D$4</f>
        <v>Hydro</v>
      </c>
      <c r="D363" t="s">
        <v>74</v>
      </c>
      <c r="E363" t="s">
        <v>66</v>
      </c>
      <c r="F363" t="s">
        <v>77</v>
      </c>
      <c r="G363">
        <f>SUMIFS(multi_demand_annual!$H:$H,multi_demand_annual!A:A,A363,multi_demand_annual!B:B,B363,multi_demand_annual!D:D,C363,multi_demand_annual!F:F,E363)</f>
        <v>0</v>
      </c>
      <c r="H363">
        <f>SUMIFS(multi_demand_annual!$I:$I,multi_demand_annual!A:A,A363,multi_demand_annual!B:B,B363,multi_demand_annual!D:D,C363,multi_demand_annual!F:F,E363)</f>
        <v>0</v>
      </c>
      <c r="I363" cm="1">
        <f t="array" ref="I363">SUMPRODUCT([5]materials_demand!$D$2:$CO$43*([5]materials_demand!$A$2:$A$43=A363)*([5]materials_demand!$B$2:$B$43=B363)*([5]materials_demand!$C$2:$C$43=C363)*ISNUMBER(SEARCH(E363,[5]materials_demand!$D$1:$CO$1))*ISNUMBER(SEARCH("mean",[5]materials_demand!$D$1:$CO$1)))</f>
        <v>0</v>
      </c>
      <c r="J363">
        <f t="shared" si="5"/>
        <v>0</v>
      </c>
    </row>
    <row r="364" spans="1:10">
      <c r="A364">
        <v>2030</v>
      </c>
      <c r="B364" t="s">
        <v>33</v>
      </c>
      <c r="C364" t="str">
        <f>mapping!$D$4</f>
        <v>Hydro</v>
      </c>
      <c r="D364" t="s">
        <v>74</v>
      </c>
      <c r="E364" t="s">
        <v>54</v>
      </c>
      <c r="F364" t="s">
        <v>77</v>
      </c>
      <c r="G364">
        <f>SUMIFS(multi_demand_annual!$H:$H,multi_demand_annual!A:A,A364,multi_demand_annual!B:B,B364,multi_demand_annual!D:D,C364,multi_demand_annual!F:F,E364)</f>
        <v>2954.4300192321557</v>
      </c>
      <c r="H364">
        <f>SUMIFS(multi_demand_annual!$I:$I,multi_demand_annual!A:A,A364,multi_demand_annual!B:B,B364,multi_demand_annual!D:D,C364,multi_demand_annual!F:F,E364)</f>
        <v>32.547640511375668</v>
      </c>
      <c r="I364" cm="1">
        <f t="array" ref="I364">SUMPRODUCT([5]materials_demand!$D$2:$CO$43*([5]materials_demand!$A$2:$A$43=A364)*([5]materials_demand!$B$2:$B$43=B364)*([5]materials_demand!$C$2:$C$43=C364)*ISNUMBER(SEARCH(E364,[5]materials_demand!$D$1:$CO$1))*ISNUMBER(SEARCH("mean",[5]materials_demand!$D$1:$CO$1)))</f>
        <v>32.547640511375697</v>
      </c>
      <c r="J364">
        <f t="shared" si="5"/>
        <v>0</v>
      </c>
    </row>
    <row r="365" spans="1:10">
      <c r="A365">
        <v>2030</v>
      </c>
      <c r="B365" t="s">
        <v>33</v>
      </c>
      <c r="C365" t="str">
        <f>mapping!$D$4</f>
        <v>Hydro</v>
      </c>
      <c r="D365" t="s">
        <v>74</v>
      </c>
      <c r="E365" t="s">
        <v>46</v>
      </c>
      <c r="F365" t="s">
        <v>77</v>
      </c>
      <c r="G365">
        <f>SUMIFS(multi_demand_annual!$H:$H,multi_demand_annual!A:A,A365,multi_demand_annual!B:B,B365,multi_demand_annual!D:D,C365,multi_demand_annual!F:F,E365)</f>
        <v>0</v>
      </c>
      <c r="H365">
        <f>SUMIFS(multi_demand_annual!$I:$I,multi_demand_annual!A:A,A365,multi_demand_annual!B:B,B365,multi_demand_annual!D:D,C365,multi_demand_annual!F:F,E365)</f>
        <v>0</v>
      </c>
      <c r="I365" cm="1">
        <f t="array" ref="I365">SUMPRODUCT([5]materials_demand!$D$2:$CO$43*([5]materials_demand!$A$2:$A$43=A365)*([5]materials_demand!$B$2:$B$43=B365)*([5]materials_demand!$C$2:$C$43=C365)*ISNUMBER(SEARCH(E365,[5]materials_demand!$D$1:$CO$1))*ISNUMBER(SEARCH("mean",[5]materials_demand!$D$1:$CO$1)))</f>
        <v>0</v>
      </c>
      <c r="J365">
        <f t="shared" si="5"/>
        <v>0</v>
      </c>
    </row>
    <row r="366" spans="1:10">
      <c r="A366">
        <v>2030</v>
      </c>
      <c r="B366" t="s">
        <v>33</v>
      </c>
      <c r="C366" t="str">
        <f>mapping!$D$4</f>
        <v>Hydro</v>
      </c>
      <c r="D366" t="s">
        <v>74</v>
      </c>
      <c r="E366" t="s">
        <v>50</v>
      </c>
      <c r="F366" t="s">
        <v>77</v>
      </c>
      <c r="G366">
        <f>SUMIFS(multi_demand_annual!$H:$H,multi_demand_annual!A:A,A366,multi_demand_annual!B:B,B366,multi_demand_annual!D:D,C366,multi_demand_annual!F:F,E366)</f>
        <v>5.399194016340676</v>
      </c>
      <c r="H366">
        <f>SUMIFS(multi_demand_annual!$I:$I,multi_demand_annual!A:A,A366,multi_demand_annual!B:B,B366,multi_demand_annual!D:D,C366,multi_demand_annual!F:F,E366)</f>
        <v>5.9480517308275478E-2</v>
      </c>
      <c r="I366" cm="1">
        <f t="array" ref="I366">SUMPRODUCT([5]materials_demand!$D$2:$CO$43*([5]materials_demand!$A$2:$A$43=A366)*([5]materials_demand!$B$2:$B$43=B366)*([5]materials_demand!$C$2:$C$43=C366)*ISNUMBER(SEARCH(E366,[5]materials_demand!$D$1:$CO$1))*ISNUMBER(SEARCH("mean",[5]materials_demand!$D$1:$CO$1)))</f>
        <v>5.9480517308275603E-2</v>
      </c>
      <c r="J366">
        <f t="shared" si="5"/>
        <v>0</v>
      </c>
    </row>
    <row r="367" spans="1:10">
      <c r="A367">
        <v>2030</v>
      </c>
      <c r="B367" t="s">
        <v>33</v>
      </c>
      <c r="C367" t="str">
        <f>mapping!$D$4</f>
        <v>Hydro</v>
      </c>
      <c r="D367" t="s">
        <v>74</v>
      </c>
      <c r="E367" t="s">
        <v>61</v>
      </c>
      <c r="F367" t="s">
        <v>77</v>
      </c>
      <c r="G367">
        <f>SUMIFS(multi_demand_annual!$H:$H,multi_demand_annual!A:A,A367,multi_demand_annual!B:B,B367,multi_demand_annual!D:D,C367,multi_demand_annual!F:F,E367)</f>
        <v>0</v>
      </c>
      <c r="H367">
        <f>SUMIFS(multi_demand_annual!$I:$I,multi_demand_annual!A:A,A367,multi_demand_annual!B:B,B367,multi_demand_annual!D:D,C367,multi_demand_annual!F:F,E367)</f>
        <v>0</v>
      </c>
      <c r="I367" cm="1">
        <f t="array" ref="I367">SUMPRODUCT([5]materials_demand!$D$2:$CO$43*([5]materials_demand!$A$2:$A$43=A367)*([5]materials_demand!$B$2:$B$43=B367)*([5]materials_demand!$C$2:$C$43=C367)*ISNUMBER(SEARCH(E367,[5]materials_demand!$D$1:$CO$1))*ISNUMBER(SEARCH("mean",[5]materials_demand!$D$1:$CO$1)))</f>
        <v>0</v>
      </c>
      <c r="J367">
        <f t="shared" si="5"/>
        <v>0</v>
      </c>
    </row>
    <row r="368" spans="1:10">
      <c r="A368">
        <v>2030</v>
      </c>
      <c r="B368" t="s">
        <v>33</v>
      </c>
      <c r="C368" t="str">
        <f>mapping!$D$4</f>
        <v>Hydro</v>
      </c>
      <c r="D368" t="s">
        <v>74</v>
      </c>
      <c r="E368" t="s">
        <v>67</v>
      </c>
      <c r="F368" t="s">
        <v>77</v>
      </c>
      <c r="G368">
        <f>SUMIFS(multi_demand_annual!$H:$H,multi_demand_annual!A:A,A368,multi_demand_annual!B:B,B368,multi_demand_annual!D:D,C368,multi_demand_annual!F:F,E368)</f>
        <v>0</v>
      </c>
      <c r="H368">
        <f>SUMIFS(multi_demand_annual!$I:$I,multi_demand_annual!A:A,A368,multi_demand_annual!B:B,B368,multi_demand_annual!D:D,C368,multi_demand_annual!F:F,E368)</f>
        <v>0</v>
      </c>
      <c r="I368" cm="1">
        <f t="array" ref="I368">SUMPRODUCT([5]materials_demand!$D$2:$CO$43*([5]materials_demand!$A$2:$A$43=A368)*([5]materials_demand!$B$2:$B$43=B368)*([5]materials_demand!$C$2:$C$43=C368)*ISNUMBER(SEARCH(E368,[5]materials_demand!$D$1:$CO$1))*ISNUMBER(SEARCH("mean",[5]materials_demand!$D$1:$CO$1)))</f>
        <v>0</v>
      </c>
      <c r="J368">
        <f t="shared" si="5"/>
        <v>0</v>
      </c>
    </row>
    <row r="369" spans="1:10">
      <c r="A369">
        <v>2030</v>
      </c>
      <c r="B369" t="s">
        <v>33</v>
      </c>
      <c r="C369" t="str">
        <f>mapping!$D$4</f>
        <v>Hydro</v>
      </c>
      <c r="D369" t="s">
        <v>74</v>
      </c>
      <c r="E369" t="s">
        <v>52</v>
      </c>
      <c r="F369" t="s">
        <v>77</v>
      </c>
      <c r="G369">
        <f>SUMIFS(multi_demand_annual!$H:$H,multi_demand_annual!A:A,A369,multi_demand_annual!B:B,B369,multi_demand_annual!D:D,C369,multi_demand_annual!F:F,E369)</f>
        <v>0</v>
      </c>
      <c r="H369">
        <f>SUMIFS(multi_demand_annual!$I:$I,multi_demand_annual!A:A,A369,multi_demand_annual!B:B,B369,multi_demand_annual!D:D,C369,multi_demand_annual!F:F,E369)</f>
        <v>0</v>
      </c>
      <c r="I369" cm="1">
        <f t="array" ref="I369">SUMPRODUCT([5]materials_demand!$D$2:$CO$43*([5]materials_demand!$A$2:$A$43=A369)*([5]materials_demand!$B$2:$B$43=B369)*([5]materials_demand!$C$2:$C$43=C369)*ISNUMBER(SEARCH(E369,[5]materials_demand!$D$1:$CO$1))*ISNUMBER(SEARCH("mean",[5]materials_demand!$D$1:$CO$1)))</f>
        <v>0</v>
      </c>
      <c r="J369">
        <f t="shared" si="5"/>
        <v>0</v>
      </c>
    </row>
    <row r="370" spans="1:10">
      <c r="A370">
        <v>2030</v>
      </c>
      <c r="B370" t="s">
        <v>33</v>
      </c>
      <c r="C370" t="str">
        <f>mapping!$D$4</f>
        <v>Hydro</v>
      </c>
      <c r="D370" t="s">
        <v>74</v>
      </c>
      <c r="E370" t="s">
        <v>56</v>
      </c>
      <c r="F370" t="s">
        <v>77</v>
      </c>
      <c r="G370">
        <f>SUMIFS(multi_demand_annual!$H:$H,multi_demand_annual!A:A,A370,multi_demand_annual!B:B,B370,multi_demand_annual!D:D,C370,multi_demand_annual!F:F,E370)</f>
        <v>0</v>
      </c>
      <c r="H370">
        <f>SUMIFS(multi_demand_annual!$I:$I,multi_demand_annual!A:A,A370,multi_demand_annual!B:B,B370,multi_demand_annual!D:D,C370,multi_demand_annual!F:F,E370)</f>
        <v>0</v>
      </c>
      <c r="I370" cm="1">
        <f t="array" ref="I370">SUMPRODUCT([5]materials_demand!$D$2:$CO$43*([5]materials_demand!$A$2:$A$43=A370)*([5]materials_demand!$B$2:$B$43=B370)*([5]materials_demand!$C$2:$C$43=C370)*ISNUMBER(SEARCH(E370,[5]materials_demand!$D$1:$CO$1))*ISNUMBER(SEARCH("mean",[5]materials_demand!$D$1:$CO$1)))</f>
        <v>0</v>
      </c>
      <c r="J370">
        <f t="shared" si="5"/>
        <v>0</v>
      </c>
    </row>
    <row r="371" spans="1:10">
      <c r="A371">
        <v>2030</v>
      </c>
      <c r="B371" t="s">
        <v>33</v>
      </c>
      <c r="C371" t="str">
        <f>mapping!$D$4</f>
        <v>Hydro</v>
      </c>
      <c r="D371" t="s">
        <v>74</v>
      </c>
      <c r="E371" t="s">
        <v>59</v>
      </c>
      <c r="F371" t="s">
        <v>77</v>
      </c>
      <c r="G371">
        <f>SUMIFS(multi_demand_annual!$H:$H,multi_demand_annual!A:A,A371,multi_demand_annual!B:B,B371,multi_demand_annual!D:D,C371,multi_demand_annual!F:F,E371)</f>
        <v>0</v>
      </c>
      <c r="H371">
        <f>SUMIFS(multi_demand_annual!$I:$I,multi_demand_annual!A:A,A371,multi_demand_annual!B:B,B371,multi_demand_annual!D:D,C371,multi_demand_annual!F:F,E371)</f>
        <v>0</v>
      </c>
      <c r="I371" cm="1">
        <f t="array" ref="I371">SUMPRODUCT([5]materials_demand!$D$2:$CO$43*([5]materials_demand!$A$2:$A$43=A371)*([5]materials_demand!$B$2:$B$43=B371)*([5]materials_demand!$C$2:$C$43=C371)*ISNUMBER(SEARCH(E371,[5]materials_demand!$D$1:$CO$1))*ISNUMBER(SEARCH("mean",[5]materials_demand!$D$1:$CO$1)))</f>
        <v>0</v>
      </c>
      <c r="J371">
        <f t="shared" si="5"/>
        <v>0</v>
      </c>
    </row>
    <row r="372" spans="1:10">
      <c r="A372">
        <v>2030</v>
      </c>
      <c r="B372" t="s">
        <v>33</v>
      </c>
      <c r="C372" t="str">
        <f>mapping!$D$4</f>
        <v>Hydro</v>
      </c>
      <c r="D372" t="s">
        <v>74</v>
      </c>
      <c r="E372" t="s">
        <v>55</v>
      </c>
      <c r="F372" t="s">
        <v>77</v>
      </c>
      <c r="G372">
        <f>SUMIFS(multi_demand_annual!$H:$H,multi_demand_annual!A:A,A372,multi_demand_annual!B:B,B372,multi_demand_annual!D:D,C372,multi_demand_annual!F:F,E372)</f>
        <v>0</v>
      </c>
      <c r="H372">
        <f>SUMIFS(multi_demand_annual!$I:$I,multi_demand_annual!A:A,A372,multi_demand_annual!B:B,B372,multi_demand_annual!D:D,C372,multi_demand_annual!F:F,E372)</f>
        <v>0</v>
      </c>
      <c r="I372" cm="1">
        <f t="array" ref="I372">SUMPRODUCT([5]materials_demand!$D$2:$CO$43*([5]materials_demand!$A$2:$A$43=A372)*([5]materials_demand!$B$2:$B$43=B372)*([5]materials_demand!$C$2:$C$43=C372)*ISNUMBER(SEARCH(E372,[5]materials_demand!$D$1:$CO$1))*ISNUMBER(SEARCH("mean",[5]materials_demand!$D$1:$CO$1)))</f>
        <v>0</v>
      </c>
      <c r="J372">
        <f t="shared" si="5"/>
        <v>0</v>
      </c>
    </row>
    <row r="373" spans="1:10">
      <c r="A373">
        <v>2030</v>
      </c>
      <c r="B373" t="s">
        <v>33</v>
      </c>
      <c r="C373" t="str">
        <f>mapping!$D$4</f>
        <v>Hydro</v>
      </c>
      <c r="D373" t="s">
        <v>74</v>
      </c>
      <c r="E373" t="s">
        <v>47</v>
      </c>
      <c r="F373" t="s">
        <v>77</v>
      </c>
      <c r="G373">
        <f>SUMIFS(multi_demand_annual!$H:$H,multi_demand_annual!A:A,A373,multi_demand_annual!B:B,B373,multi_demand_annual!D:D,C373,multi_demand_annual!F:F,E373)</f>
        <v>0</v>
      </c>
      <c r="H373">
        <f>SUMIFS(multi_demand_annual!$I:$I,multi_demand_annual!A:A,A373,multi_demand_annual!B:B,B373,multi_demand_annual!D:D,C373,multi_demand_annual!F:F,E373)</f>
        <v>0</v>
      </c>
      <c r="I373" cm="1">
        <f t="array" ref="I373">SUMPRODUCT([5]materials_demand!$D$2:$CO$43*([5]materials_demand!$A$2:$A$43=A373)*([5]materials_demand!$B$2:$B$43=B373)*([5]materials_demand!$C$2:$C$43=C373)*ISNUMBER(SEARCH(E373,[5]materials_demand!$D$1:$CO$1))*ISNUMBER(SEARCH("mean",[5]materials_demand!$D$1:$CO$1)))</f>
        <v>0</v>
      </c>
      <c r="J373">
        <f t="shared" si="5"/>
        <v>0</v>
      </c>
    </row>
    <row r="374" spans="1:10">
      <c r="A374">
        <v>2030</v>
      </c>
      <c r="B374" t="s">
        <v>33</v>
      </c>
      <c r="C374" t="str">
        <f>mapping!$D$4</f>
        <v>Hydro</v>
      </c>
      <c r="D374" t="s">
        <v>74</v>
      </c>
      <c r="E374" t="s">
        <v>60</v>
      </c>
      <c r="F374" t="s">
        <v>77</v>
      </c>
      <c r="G374">
        <f>SUMIFS(multi_demand_annual!$H:$H,multi_demand_annual!A:A,A374,multi_demand_annual!B:B,B374,multi_demand_annual!D:D,C374,multi_demand_annual!F:F,E374)</f>
        <v>0</v>
      </c>
      <c r="H374">
        <f>SUMIFS(multi_demand_annual!$I:$I,multi_demand_annual!A:A,A374,multi_demand_annual!B:B,B374,multi_demand_annual!D:D,C374,multi_demand_annual!F:F,E374)</f>
        <v>0</v>
      </c>
      <c r="I374" cm="1">
        <f t="array" ref="I374">SUMPRODUCT([5]materials_demand!$D$2:$CO$43*([5]materials_demand!$A$2:$A$43=A374)*([5]materials_demand!$B$2:$B$43=B374)*([5]materials_demand!$C$2:$C$43=C374)*ISNUMBER(SEARCH(E374,[5]materials_demand!$D$1:$CO$1))*ISNUMBER(SEARCH("mean",[5]materials_demand!$D$1:$CO$1)))</f>
        <v>0</v>
      </c>
      <c r="J374">
        <f t="shared" si="5"/>
        <v>0</v>
      </c>
    </row>
    <row r="375" spans="1:10">
      <c r="A375">
        <v>2030</v>
      </c>
      <c r="B375" t="s">
        <v>33</v>
      </c>
      <c r="C375" t="str">
        <f>mapping!$D$4</f>
        <v>Hydro</v>
      </c>
      <c r="D375" t="s">
        <v>74</v>
      </c>
      <c r="E375" t="s">
        <v>48</v>
      </c>
      <c r="F375" t="s">
        <v>77</v>
      </c>
      <c r="G375">
        <f>SUMIFS(multi_demand_annual!$H:$H,multi_demand_annual!A:A,A375,multi_demand_annual!B:B,B375,multi_demand_annual!D:D,C375,multi_demand_annual!F:F,E375)</f>
        <v>0</v>
      </c>
      <c r="H375">
        <f>SUMIFS(multi_demand_annual!$I:$I,multi_demand_annual!A:A,A375,multi_demand_annual!B:B,B375,multi_demand_annual!D:D,C375,multi_demand_annual!F:F,E375)</f>
        <v>0</v>
      </c>
      <c r="I375" cm="1">
        <f t="array" ref="I375">SUMPRODUCT([5]materials_demand!$D$2:$CO$43*([5]materials_demand!$A$2:$A$43=A375)*([5]materials_demand!$B$2:$B$43=B375)*([5]materials_demand!$C$2:$C$43=C375)*ISNUMBER(SEARCH(E375,[5]materials_demand!$D$1:$CO$1))*ISNUMBER(SEARCH("mean",[5]materials_demand!$D$1:$CO$1)))</f>
        <v>0</v>
      </c>
      <c r="J375">
        <f t="shared" si="5"/>
        <v>0</v>
      </c>
    </row>
    <row r="376" spans="1:10">
      <c r="A376">
        <v>2030</v>
      </c>
      <c r="B376" t="s">
        <v>33</v>
      </c>
      <c r="C376" t="str">
        <f>mapping!$D$4</f>
        <v>Hydro</v>
      </c>
      <c r="D376" t="s">
        <v>74</v>
      </c>
      <c r="E376" t="s">
        <v>62</v>
      </c>
      <c r="F376" t="s">
        <v>77</v>
      </c>
      <c r="G376">
        <f>SUMIFS(multi_demand_annual!$H:$H,multi_demand_annual!A:A,A376,multi_demand_annual!B:B,B376,multi_demand_annual!D:D,C376,multi_demand_annual!F:F,E376)</f>
        <v>0</v>
      </c>
      <c r="H376">
        <f>SUMIFS(multi_demand_annual!$I:$I,multi_demand_annual!A:A,A376,multi_demand_annual!B:B,B376,multi_demand_annual!D:D,C376,multi_demand_annual!F:F,E376)</f>
        <v>0</v>
      </c>
      <c r="I376" cm="1">
        <f t="array" ref="I376">SUMPRODUCT([5]materials_demand!$D$2:$CO$43*([5]materials_demand!$A$2:$A$43=A376)*([5]materials_demand!$B$2:$B$43=B376)*([5]materials_demand!$C$2:$C$43=C376)*ISNUMBER(SEARCH(E376,[5]materials_demand!$D$1:$CO$1))*ISNUMBER(SEARCH("mean",[5]materials_demand!$D$1:$CO$1)))</f>
        <v>0</v>
      </c>
      <c r="J376">
        <f t="shared" si="5"/>
        <v>0</v>
      </c>
    </row>
    <row r="377" spans="1:10">
      <c r="A377">
        <v>2030</v>
      </c>
      <c r="B377" t="s">
        <v>33</v>
      </c>
      <c r="C377" t="str">
        <f>mapping!$D$4</f>
        <v>Hydro</v>
      </c>
      <c r="D377" t="s">
        <v>74</v>
      </c>
      <c r="E377" t="s">
        <v>63</v>
      </c>
      <c r="F377" t="s">
        <v>77</v>
      </c>
      <c r="G377">
        <f>SUMIFS(multi_demand_annual!$H:$H,multi_demand_annual!A:A,A377,multi_demand_annual!B:B,B377,multi_demand_annual!D:D,C377,multi_demand_annual!F:F,E377)</f>
        <v>0</v>
      </c>
      <c r="H377">
        <f>SUMIFS(multi_demand_annual!$I:$I,multi_demand_annual!A:A,A377,multi_demand_annual!B:B,B377,multi_demand_annual!D:D,C377,multi_demand_annual!F:F,E377)</f>
        <v>0</v>
      </c>
      <c r="I377" cm="1">
        <f t="array" ref="I377">SUMPRODUCT([5]materials_demand!$D$2:$CO$43*([5]materials_demand!$A$2:$A$43=A377)*([5]materials_demand!$B$2:$B$43=B377)*([5]materials_demand!$C$2:$C$43=C377)*ISNUMBER(SEARCH(E377,[5]materials_demand!$D$1:$CO$1))*ISNUMBER(SEARCH("mean",[5]materials_demand!$D$1:$CO$1)))</f>
        <v>0</v>
      </c>
      <c r="J377">
        <f t="shared" si="5"/>
        <v>0</v>
      </c>
    </row>
    <row r="378" spans="1:10">
      <c r="A378">
        <v>2030</v>
      </c>
      <c r="B378" t="s">
        <v>33</v>
      </c>
      <c r="C378" t="str">
        <f>mapping!$D$4</f>
        <v>Hydro</v>
      </c>
      <c r="D378" t="s">
        <v>74</v>
      </c>
      <c r="E378" t="s">
        <v>45</v>
      </c>
      <c r="F378" t="s">
        <v>77</v>
      </c>
      <c r="G378">
        <f>SUMIFS(multi_demand_annual!$H:$H,multi_demand_annual!A:A,A378,multi_demand_annual!B:B,B378,multi_demand_annual!D:D,C378,multi_demand_annual!F:F,E378)</f>
        <v>0</v>
      </c>
      <c r="H378">
        <f>SUMIFS(multi_demand_annual!$I:$I,multi_demand_annual!A:A,A378,multi_demand_annual!B:B,B378,multi_demand_annual!D:D,C378,multi_demand_annual!F:F,E378)</f>
        <v>0</v>
      </c>
      <c r="I378" cm="1">
        <f t="array" ref="I378">SUMPRODUCT([5]materials_demand!$D$2:$CO$43*([5]materials_demand!$A$2:$A$43=A378)*([5]materials_demand!$B$2:$B$43=B378)*([5]materials_demand!$C$2:$C$43=C378)*ISNUMBER(SEARCH(E378,[5]materials_demand!$D$1:$CO$1))*ISNUMBER(SEARCH("mean",[5]materials_demand!$D$1:$CO$1)))</f>
        <v>0</v>
      </c>
      <c r="J378">
        <f t="shared" si="5"/>
        <v>0</v>
      </c>
    </row>
    <row r="379" spans="1:10">
      <c r="A379">
        <v>2030</v>
      </c>
      <c r="B379" t="s">
        <v>33</v>
      </c>
      <c r="C379" t="str">
        <f>mapping!$D$4</f>
        <v>Hydro</v>
      </c>
      <c r="D379" t="s">
        <v>74</v>
      </c>
      <c r="E379" t="s">
        <v>58</v>
      </c>
      <c r="F379" t="s">
        <v>77</v>
      </c>
      <c r="G379">
        <f>SUMIFS(multi_demand_annual!$H:$H,multi_demand_annual!A:A,A379,multi_demand_annual!B:B,B379,multi_demand_annual!D:D,C379,multi_demand_annual!F:F,E379)</f>
        <v>0</v>
      </c>
      <c r="H379">
        <f>SUMIFS(multi_demand_annual!$I:$I,multi_demand_annual!A:A,A379,multi_demand_annual!B:B,B379,multi_demand_annual!D:D,C379,multi_demand_annual!F:F,E379)</f>
        <v>0</v>
      </c>
      <c r="I379" cm="1">
        <f t="array" ref="I379">SUMPRODUCT([5]materials_demand!$D$2:$CO$43*([5]materials_demand!$A$2:$A$43=A379)*([5]materials_demand!$B$2:$B$43=B379)*([5]materials_demand!$C$2:$C$43=C379)*ISNUMBER(SEARCH(E379,[5]materials_demand!$D$1:$CO$1))*ISNUMBER(SEARCH("mean",[5]materials_demand!$D$1:$CO$1)))</f>
        <v>0</v>
      </c>
      <c r="J379">
        <f t="shared" si="5"/>
        <v>0</v>
      </c>
    </row>
    <row r="380" spans="1:10">
      <c r="A380">
        <v>2030</v>
      </c>
      <c r="B380" t="s">
        <v>33</v>
      </c>
      <c r="C380" t="str">
        <f>mapping!$D$4</f>
        <v>Hydro</v>
      </c>
      <c r="D380" t="s">
        <v>74</v>
      </c>
      <c r="E380" t="s">
        <v>53</v>
      </c>
      <c r="F380" t="s">
        <v>77</v>
      </c>
      <c r="G380">
        <f>SUMIFS(multi_demand_annual!$H:$H,multi_demand_annual!A:A,A380,multi_demand_annual!B:B,B380,multi_demand_annual!D:D,C380,multi_demand_annual!F:F,E380)</f>
        <v>245.1490256695067</v>
      </c>
      <c r="H380">
        <f>SUMIFS(multi_demand_annual!$I:$I,multi_demand_annual!A:A,A380,multi_demand_annual!B:B,B380,multi_demand_annual!D:D,C380,multi_demand_annual!F:F,E380)</f>
        <v>2.7006977004920985</v>
      </c>
      <c r="I380" cm="1">
        <f t="array" ref="I380">SUMPRODUCT([5]materials_demand!$D$2:$CO$43*([5]materials_demand!$A$2:$A$43=A380)*([5]materials_demand!$B$2:$B$43=B380)*([5]materials_demand!$C$2:$C$43=C380)*ISNUMBER(SEARCH(E380,[5]materials_demand!$D$1:$CO$1))*ISNUMBER(SEARCH("mean",[5]materials_demand!$D$1:$CO$1)))</f>
        <v>2.7006977004920998</v>
      </c>
      <c r="J380">
        <f t="shared" si="5"/>
        <v>0</v>
      </c>
    </row>
    <row r="381" spans="1:10">
      <c r="A381">
        <v>2030</v>
      </c>
      <c r="B381" t="s">
        <v>33</v>
      </c>
      <c r="C381" t="str">
        <f>mapping!$D$4</f>
        <v>Hydro</v>
      </c>
      <c r="D381" t="s">
        <v>74</v>
      </c>
      <c r="E381" t="s">
        <v>64</v>
      </c>
      <c r="F381" t="s">
        <v>77</v>
      </c>
      <c r="G381">
        <f>SUMIFS(multi_demand_annual!$H:$H,multi_demand_annual!A:A,A381,multi_demand_annual!B:B,B381,multi_demand_annual!D:D,C381,multi_demand_annual!F:F,E381)</f>
        <v>0</v>
      </c>
      <c r="H381">
        <f>SUMIFS(multi_demand_annual!$I:$I,multi_demand_annual!A:A,A381,multi_demand_annual!B:B,B381,multi_demand_annual!D:D,C381,multi_demand_annual!F:F,E381)</f>
        <v>0</v>
      </c>
      <c r="I381" cm="1">
        <f t="array" ref="I381">SUMPRODUCT([5]materials_demand!$D$2:$CO$43*([5]materials_demand!$A$2:$A$43=A381)*([5]materials_demand!$B$2:$B$43=B381)*([5]materials_demand!$C$2:$C$43=C381)*ISNUMBER(SEARCH(E381,[5]materials_demand!$D$1:$CO$1))*ISNUMBER(SEARCH("mean",[5]materials_demand!$D$1:$CO$1)))</f>
        <v>0</v>
      </c>
      <c r="J381">
        <f t="shared" si="5"/>
        <v>0</v>
      </c>
    </row>
    <row r="382" spans="1:10">
      <c r="A382">
        <v>2030</v>
      </c>
      <c r="B382" t="s">
        <v>33</v>
      </c>
      <c r="C382" t="str">
        <f>mapping!$D$4</f>
        <v>Hydro</v>
      </c>
      <c r="D382" t="s">
        <v>74</v>
      </c>
      <c r="E382" t="s">
        <v>49</v>
      </c>
      <c r="F382" t="s">
        <v>77</v>
      </c>
      <c r="G382">
        <f>SUMIFS(multi_demand_annual!$H:$H,multi_demand_annual!A:A,A382,multi_demand_annual!B:B,B382,multi_demand_annual!D:D,C382,multi_demand_annual!F:F,E382)</f>
        <v>0</v>
      </c>
      <c r="H382">
        <f>SUMIFS(multi_demand_annual!$I:$I,multi_demand_annual!A:A,A382,multi_demand_annual!B:B,B382,multi_demand_annual!D:D,C382,multi_demand_annual!F:F,E382)</f>
        <v>0</v>
      </c>
      <c r="I382" cm="1">
        <f t="array" ref="I382">SUMPRODUCT([5]materials_demand!$D$2:$CO$43*([5]materials_demand!$A$2:$A$43=A382)*([5]materials_demand!$B$2:$B$43=B382)*([5]materials_demand!$C$2:$C$43=C382)*ISNUMBER(SEARCH(E382,[5]materials_demand!$D$1:$CO$1))*ISNUMBER(SEARCH("mean",[5]materials_demand!$D$1:$CO$1)))</f>
        <v>0</v>
      </c>
      <c r="J382">
        <f t="shared" si="5"/>
        <v>0</v>
      </c>
    </row>
    <row r="383" spans="1:10">
      <c r="A383">
        <v>2030</v>
      </c>
      <c r="B383" t="s">
        <v>33</v>
      </c>
      <c r="C383" t="str">
        <f>mapping!$D$4</f>
        <v>Hydro</v>
      </c>
      <c r="D383" t="s">
        <v>74</v>
      </c>
      <c r="E383" t="s">
        <v>65</v>
      </c>
      <c r="F383" t="s">
        <v>77</v>
      </c>
      <c r="G383">
        <f>SUMIFS(multi_demand_annual!$H:$H,multi_demand_annual!A:A,A383,multi_demand_annual!B:B,B383,multi_demand_annual!D:D,C383,multi_demand_annual!F:F,E383)</f>
        <v>0</v>
      </c>
      <c r="H383">
        <f>SUMIFS(multi_demand_annual!$I:$I,multi_demand_annual!A:A,A383,multi_demand_annual!B:B,B383,multi_demand_annual!D:D,C383,multi_demand_annual!F:F,E383)</f>
        <v>0</v>
      </c>
      <c r="I383" cm="1">
        <f t="array" ref="I383">SUMPRODUCT([5]materials_demand!$D$2:$CO$43*([5]materials_demand!$A$2:$A$43=A383)*([5]materials_demand!$B$2:$B$43=B383)*([5]materials_demand!$C$2:$C$43=C383)*ISNUMBER(SEARCH(E383,[5]materials_demand!$D$1:$CO$1))*ISNUMBER(SEARCH("mean",[5]materials_demand!$D$1:$CO$1)))</f>
        <v>0</v>
      </c>
      <c r="J383">
        <f t="shared" si="5"/>
        <v>0</v>
      </c>
    </row>
    <row r="384" spans="1:10">
      <c r="A384">
        <v>2030</v>
      </c>
      <c r="B384" t="s">
        <v>33</v>
      </c>
      <c r="C384" t="str">
        <f>mapping!$D$4</f>
        <v>Hydro</v>
      </c>
      <c r="D384" t="s">
        <v>74</v>
      </c>
      <c r="E384" t="s">
        <v>68</v>
      </c>
      <c r="F384" t="s">
        <v>77</v>
      </c>
      <c r="G384">
        <f>SUMIFS(multi_demand_annual!$H:$H,multi_demand_annual!A:A,A384,multi_demand_annual!B:B,B384,multi_demand_annual!D:D,C384,multi_demand_annual!F:F,E384)</f>
        <v>0</v>
      </c>
      <c r="H384">
        <f>SUMIFS(multi_demand_annual!$I:$I,multi_demand_annual!A:A,A384,multi_demand_annual!B:B,B384,multi_demand_annual!D:D,C384,multi_demand_annual!F:F,E384)</f>
        <v>0</v>
      </c>
      <c r="I384" cm="1">
        <f t="array" ref="I384">SUMPRODUCT([5]materials_demand!$D$2:$CO$43*([5]materials_demand!$A$2:$A$43=A384)*([5]materials_demand!$B$2:$B$43=B384)*([5]materials_demand!$C$2:$C$43=C384)*ISNUMBER(SEARCH(E384,[5]materials_demand!$D$1:$CO$1))*ISNUMBER(SEARCH("mean",[5]materials_demand!$D$1:$CO$1)))</f>
        <v>0</v>
      </c>
      <c r="J384">
        <f t="shared" si="5"/>
        <v>0</v>
      </c>
    </row>
    <row r="385" spans="1:10">
      <c r="A385">
        <v>2030</v>
      </c>
      <c r="B385" t="s">
        <v>33</v>
      </c>
      <c r="C385" t="str">
        <f>mapping!$D$4</f>
        <v>Hydro</v>
      </c>
      <c r="D385" t="s">
        <v>74</v>
      </c>
      <c r="E385" t="s">
        <v>57</v>
      </c>
      <c r="F385" t="s">
        <v>77</v>
      </c>
      <c r="G385">
        <f>SUMIFS(multi_demand_annual!$H:$H,multi_demand_annual!A:A,A385,multi_demand_annual!B:B,B385,multi_demand_annual!D:D,C385,multi_demand_annual!F:F,E385)</f>
        <v>0</v>
      </c>
      <c r="H385">
        <f>SUMIFS(multi_demand_annual!$I:$I,multi_demand_annual!A:A,A385,multi_demand_annual!B:B,B385,multi_demand_annual!D:D,C385,multi_demand_annual!F:F,E385)</f>
        <v>0</v>
      </c>
      <c r="I385" cm="1">
        <f t="array" ref="I385">SUMPRODUCT([5]materials_demand!$D$2:$CO$43*([5]materials_demand!$A$2:$A$43=A385)*([5]materials_demand!$B$2:$B$43=B385)*([5]materials_demand!$C$2:$C$43=C385)*ISNUMBER(SEARCH(E385,[5]materials_demand!$D$1:$CO$1))*ISNUMBER(SEARCH("mean",[5]materials_demand!$D$1:$CO$1)))</f>
        <v>0</v>
      </c>
      <c r="J385">
        <f t="shared" si="5"/>
        <v>0</v>
      </c>
    </row>
    <row r="386" spans="1:10">
      <c r="A386">
        <v>2035</v>
      </c>
      <c r="B386" t="s">
        <v>21</v>
      </c>
      <c r="C386" t="str">
        <f>mapping!$D$4</f>
        <v>Hydro</v>
      </c>
      <c r="D386" t="s">
        <v>74</v>
      </c>
      <c r="E386" t="s">
        <v>51</v>
      </c>
      <c r="F386" t="s">
        <v>77</v>
      </c>
      <c r="G386">
        <f>SUMIFS(multi_demand_annual!$H:$H,multi_demand_annual!A:A,A386,multi_demand_annual!B:B,B386,multi_demand_annual!D:D,C386,multi_demand_annual!F:F,E386)</f>
        <v>1.5988519050655562E-3</v>
      </c>
      <c r="H386">
        <f>SUMIFS(multi_demand_annual!$I:$I,multi_demand_annual!A:A,A386,multi_demand_annual!B:B,B386,multi_demand_annual!D:D,C386,multi_demand_annual!F:F,E386)</f>
        <v>1.5988519050655562E-3</v>
      </c>
      <c r="I386" cm="1">
        <f t="array" ref="I386">SUMPRODUCT([5]materials_demand!$D$2:$CO$43*([5]materials_demand!$A$2:$A$43=A386)*([5]materials_demand!$B$2:$B$43=B386)*([5]materials_demand!$C$2:$C$43=C386)*ISNUMBER(SEARCH(E386,[5]materials_demand!$D$1:$CO$1))*ISNUMBER(SEARCH("mean",[5]materials_demand!$D$1:$CO$1)))</f>
        <v>1.5988519050655599E-3</v>
      </c>
      <c r="J386">
        <f t="shared" si="5"/>
        <v>0</v>
      </c>
    </row>
    <row r="387" spans="1:10">
      <c r="A387">
        <v>2035</v>
      </c>
      <c r="B387" t="s">
        <v>21</v>
      </c>
      <c r="C387" t="str">
        <f>mapping!$D$4</f>
        <v>Hydro</v>
      </c>
      <c r="D387" t="s">
        <v>74</v>
      </c>
      <c r="E387" t="s">
        <v>66</v>
      </c>
      <c r="F387" t="s">
        <v>77</v>
      </c>
      <c r="G387">
        <f>SUMIFS(multi_demand_annual!$H:$H,multi_demand_annual!A:A,A387,multi_demand_annual!B:B,B387,multi_demand_annual!D:D,C387,multi_demand_annual!F:F,E387)</f>
        <v>0</v>
      </c>
      <c r="H387">
        <f>SUMIFS(multi_demand_annual!$I:$I,multi_demand_annual!A:A,A387,multi_demand_annual!B:B,B387,multi_demand_annual!D:D,C387,multi_demand_annual!F:F,E387)</f>
        <v>0</v>
      </c>
      <c r="I387" cm="1">
        <f t="array" ref="I387">SUMPRODUCT([5]materials_demand!$D$2:$CO$43*([5]materials_demand!$A$2:$A$43=A387)*([5]materials_demand!$B$2:$B$43=B387)*([5]materials_demand!$C$2:$C$43=C387)*ISNUMBER(SEARCH(E387,[5]materials_demand!$D$1:$CO$1))*ISNUMBER(SEARCH("mean",[5]materials_demand!$D$1:$CO$1)))</f>
        <v>0</v>
      </c>
      <c r="J387">
        <f t="shared" ref="J387:J450" si="6">ROUND(I387-H387,3)</f>
        <v>0</v>
      </c>
    </row>
    <row r="388" spans="1:10">
      <c r="A388">
        <v>2035</v>
      </c>
      <c r="B388" t="s">
        <v>21</v>
      </c>
      <c r="C388" t="str">
        <f>mapping!$D$4</f>
        <v>Hydro</v>
      </c>
      <c r="D388" t="s">
        <v>74</v>
      </c>
      <c r="E388" t="s">
        <v>54</v>
      </c>
      <c r="F388" t="s">
        <v>77</v>
      </c>
      <c r="G388">
        <f>SUMIFS(multi_demand_annual!$H:$H,multi_demand_annual!A:A,A388,multi_demand_annual!B:B,B388,multi_demand_annual!D:D,C388,multi_demand_annual!F:F,E388)</f>
        <v>30.968831299771207</v>
      </c>
      <c r="H388">
        <f>SUMIFS(multi_demand_annual!$I:$I,multi_demand_annual!A:A,A388,multi_demand_annual!B:B,B388,multi_demand_annual!D:D,C388,multi_demand_annual!F:F,E388)</f>
        <v>30.968831299771207</v>
      </c>
      <c r="I388" cm="1">
        <f t="array" ref="I388">SUMPRODUCT([5]materials_demand!$D$2:$CO$43*([5]materials_demand!$A$2:$A$43=A388)*([5]materials_demand!$B$2:$B$43=B388)*([5]materials_demand!$C$2:$C$43=C388)*ISNUMBER(SEARCH(E388,[5]materials_demand!$D$1:$CO$1))*ISNUMBER(SEARCH("mean",[5]materials_demand!$D$1:$CO$1)))</f>
        <v>30.9688312997712</v>
      </c>
      <c r="J388">
        <f t="shared" si="6"/>
        <v>0</v>
      </c>
    </row>
    <row r="389" spans="1:10">
      <c r="A389">
        <v>2035</v>
      </c>
      <c r="B389" t="s">
        <v>21</v>
      </c>
      <c r="C389" t="str">
        <f>mapping!$D$4</f>
        <v>Hydro</v>
      </c>
      <c r="D389" t="s">
        <v>74</v>
      </c>
      <c r="E389" t="s">
        <v>46</v>
      </c>
      <c r="F389" t="s">
        <v>77</v>
      </c>
      <c r="G389">
        <f>SUMIFS(multi_demand_annual!$H:$H,multi_demand_annual!A:A,A389,multi_demand_annual!B:B,B389,multi_demand_annual!D:D,C389,multi_demand_annual!F:F,E389)</f>
        <v>0</v>
      </c>
      <c r="H389">
        <f>SUMIFS(multi_demand_annual!$I:$I,multi_demand_annual!A:A,A389,multi_demand_annual!B:B,B389,multi_demand_annual!D:D,C389,multi_demand_annual!F:F,E389)</f>
        <v>0</v>
      </c>
      <c r="I389" cm="1">
        <f t="array" ref="I389">SUMPRODUCT([5]materials_demand!$D$2:$CO$43*([5]materials_demand!$A$2:$A$43=A389)*([5]materials_demand!$B$2:$B$43=B389)*([5]materials_demand!$C$2:$C$43=C389)*ISNUMBER(SEARCH(E389,[5]materials_demand!$D$1:$CO$1))*ISNUMBER(SEARCH("mean",[5]materials_demand!$D$1:$CO$1)))</f>
        <v>0</v>
      </c>
      <c r="J389">
        <f t="shared" si="6"/>
        <v>0</v>
      </c>
    </row>
    <row r="390" spans="1:10">
      <c r="A390">
        <v>2035</v>
      </c>
      <c r="B390" t="s">
        <v>21</v>
      </c>
      <c r="C390" t="str">
        <f>mapping!$D$4</f>
        <v>Hydro</v>
      </c>
      <c r="D390" t="s">
        <v>74</v>
      </c>
      <c r="E390" t="s">
        <v>50</v>
      </c>
      <c r="F390" t="s">
        <v>77</v>
      </c>
      <c r="G390">
        <f>SUMIFS(multi_demand_annual!$H:$H,multi_demand_annual!A:A,A390,multi_demand_annual!B:B,B390,multi_demand_annual!D:D,C390,multi_demand_annual!F:F,E390)</f>
        <v>5.6595257819051288E-2</v>
      </c>
      <c r="H390">
        <f>SUMIFS(multi_demand_annual!$I:$I,multi_demand_annual!A:A,A390,multi_demand_annual!B:B,B390,multi_demand_annual!D:D,C390,multi_demand_annual!F:F,E390)</f>
        <v>5.6595257819051288E-2</v>
      </c>
      <c r="I390" cm="1">
        <f t="array" ref="I390">SUMPRODUCT([5]materials_demand!$D$2:$CO$43*([5]materials_demand!$A$2:$A$43=A390)*([5]materials_demand!$B$2:$B$43=B390)*([5]materials_demand!$C$2:$C$43=C390)*ISNUMBER(SEARCH(E390,[5]materials_demand!$D$1:$CO$1))*ISNUMBER(SEARCH("mean",[5]materials_demand!$D$1:$CO$1)))</f>
        <v>5.6595257819051399E-2</v>
      </c>
      <c r="J390">
        <f t="shared" si="6"/>
        <v>0</v>
      </c>
    </row>
    <row r="391" spans="1:10">
      <c r="A391">
        <v>2035</v>
      </c>
      <c r="B391" t="s">
        <v>21</v>
      </c>
      <c r="C391" t="str">
        <f>mapping!$D$4</f>
        <v>Hydro</v>
      </c>
      <c r="D391" t="s">
        <v>74</v>
      </c>
      <c r="E391" t="s">
        <v>61</v>
      </c>
      <c r="F391" t="s">
        <v>77</v>
      </c>
      <c r="G391">
        <f>SUMIFS(multi_demand_annual!$H:$H,multi_demand_annual!A:A,A391,multi_demand_annual!B:B,B391,multi_demand_annual!D:D,C391,multi_demand_annual!F:F,E391)</f>
        <v>0</v>
      </c>
      <c r="H391">
        <f>SUMIFS(multi_demand_annual!$I:$I,multi_demand_annual!A:A,A391,multi_demand_annual!B:B,B391,multi_demand_annual!D:D,C391,multi_demand_annual!F:F,E391)</f>
        <v>0</v>
      </c>
      <c r="I391" cm="1">
        <f t="array" ref="I391">SUMPRODUCT([5]materials_demand!$D$2:$CO$43*([5]materials_demand!$A$2:$A$43=A391)*([5]materials_demand!$B$2:$B$43=B391)*([5]materials_demand!$C$2:$C$43=C391)*ISNUMBER(SEARCH(E391,[5]materials_demand!$D$1:$CO$1))*ISNUMBER(SEARCH("mean",[5]materials_demand!$D$1:$CO$1)))</f>
        <v>0</v>
      </c>
      <c r="J391">
        <f t="shared" si="6"/>
        <v>0</v>
      </c>
    </row>
    <row r="392" spans="1:10">
      <c r="A392">
        <v>2035</v>
      </c>
      <c r="B392" t="s">
        <v>21</v>
      </c>
      <c r="C392" t="str">
        <f>mapping!$D$4</f>
        <v>Hydro</v>
      </c>
      <c r="D392" t="s">
        <v>74</v>
      </c>
      <c r="E392" t="s">
        <v>67</v>
      </c>
      <c r="F392" t="s">
        <v>77</v>
      </c>
      <c r="G392">
        <f>SUMIFS(multi_demand_annual!$H:$H,multi_demand_annual!A:A,A392,multi_demand_annual!B:B,B392,multi_demand_annual!D:D,C392,multi_demand_annual!F:F,E392)</f>
        <v>0</v>
      </c>
      <c r="H392">
        <f>SUMIFS(multi_demand_annual!$I:$I,multi_demand_annual!A:A,A392,multi_demand_annual!B:B,B392,multi_demand_annual!D:D,C392,multi_demand_annual!F:F,E392)</f>
        <v>0</v>
      </c>
      <c r="I392" cm="1">
        <f t="array" ref="I392">SUMPRODUCT([5]materials_demand!$D$2:$CO$43*([5]materials_demand!$A$2:$A$43=A392)*([5]materials_demand!$B$2:$B$43=B392)*([5]materials_demand!$C$2:$C$43=C392)*ISNUMBER(SEARCH(E392,[5]materials_demand!$D$1:$CO$1))*ISNUMBER(SEARCH("mean",[5]materials_demand!$D$1:$CO$1)))</f>
        <v>0</v>
      </c>
      <c r="J392">
        <f t="shared" si="6"/>
        <v>0</v>
      </c>
    </row>
    <row r="393" spans="1:10">
      <c r="A393">
        <v>2035</v>
      </c>
      <c r="B393" t="s">
        <v>21</v>
      </c>
      <c r="C393" t="str">
        <f>mapping!$D$4</f>
        <v>Hydro</v>
      </c>
      <c r="D393" t="s">
        <v>74</v>
      </c>
      <c r="E393" t="s">
        <v>52</v>
      </c>
      <c r="F393" t="s">
        <v>77</v>
      </c>
      <c r="G393">
        <f>SUMIFS(multi_demand_annual!$H:$H,multi_demand_annual!A:A,A393,multi_demand_annual!B:B,B393,multi_demand_annual!D:D,C393,multi_demand_annual!F:F,E393)</f>
        <v>0</v>
      </c>
      <c r="H393">
        <f>SUMIFS(multi_demand_annual!$I:$I,multi_demand_annual!A:A,A393,multi_demand_annual!B:B,B393,multi_demand_annual!D:D,C393,multi_demand_annual!F:F,E393)</f>
        <v>0</v>
      </c>
      <c r="I393" cm="1">
        <f t="array" ref="I393">SUMPRODUCT([5]materials_demand!$D$2:$CO$43*([5]materials_demand!$A$2:$A$43=A393)*([5]materials_demand!$B$2:$B$43=B393)*([5]materials_demand!$C$2:$C$43=C393)*ISNUMBER(SEARCH(E393,[5]materials_demand!$D$1:$CO$1))*ISNUMBER(SEARCH("mean",[5]materials_demand!$D$1:$CO$1)))</f>
        <v>0</v>
      </c>
      <c r="J393">
        <f t="shared" si="6"/>
        <v>0</v>
      </c>
    </row>
    <row r="394" spans="1:10">
      <c r="A394">
        <v>2035</v>
      </c>
      <c r="B394" t="s">
        <v>21</v>
      </c>
      <c r="C394" t="str">
        <f>mapping!$D$4</f>
        <v>Hydro</v>
      </c>
      <c r="D394" t="s">
        <v>74</v>
      </c>
      <c r="E394" t="s">
        <v>56</v>
      </c>
      <c r="F394" t="s">
        <v>77</v>
      </c>
      <c r="G394">
        <f>SUMIFS(multi_demand_annual!$H:$H,multi_demand_annual!A:A,A394,multi_demand_annual!B:B,B394,multi_demand_annual!D:D,C394,multi_demand_annual!F:F,E394)</f>
        <v>0</v>
      </c>
      <c r="H394">
        <f>SUMIFS(multi_demand_annual!$I:$I,multi_demand_annual!A:A,A394,multi_demand_annual!B:B,B394,multi_demand_annual!D:D,C394,multi_demand_annual!F:F,E394)</f>
        <v>0</v>
      </c>
      <c r="I394" cm="1">
        <f t="array" ref="I394">SUMPRODUCT([5]materials_demand!$D$2:$CO$43*([5]materials_demand!$A$2:$A$43=A394)*([5]materials_demand!$B$2:$B$43=B394)*([5]materials_demand!$C$2:$C$43=C394)*ISNUMBER(SEARCH(E394,[5]materials_demand!$D$1:$CO$1))*ISNUMBER(SEARCH("mean",[5]materials_demand!$D$1:$CO$1)))</f>
        <v>0</v>
      </c>
      <c r="J394">
        <f t="shared" si="6"/>
        <v>0</v>
      </c>
    </row>
    <row r="395" spans="1:10">
      <c r="A395">
        <v>2035</v>
      </c>
      <c r="B395" t="s">
        <v>21</v>
      </c>
      <c r="C395" t="str">
        <f>mapping!$D$4</f>
        <v>Hydro</v>
      </c>
      <c r="D395" t="s">
        <v>74</v>
      </c>
      <c r="E395" t="s">
        <v>59</v>
      </c>
      <c r="F395" t="s">
        <v>77</v>
      </c>
      <c r="G395">
        <f>SUMIFS(multi_demand_annual!$H:$H,multi_demand_annual!A:A,A395,multi_demand_annual!B:B,B395,multi_demand_annual!D:D,C395,multi_demand_annual!F:F,E395)</f>
        <v>0</v>
      </c>
      <c r="H395">
        <f>SUMIFS(multi_demand_annual!$I:$I,multi_demand_annual!A:A,A395,multi_demand_annual!B:B,B395,multi_demand_annual!D:D,C395,multi_demand_annual!F:F,E395)</f>
        <v>0</v>
      </c>
      <c r="I395" cm="1">
        <f t="array" ref="I395">SUMPRODUCT([5]materials_demand!$D$2:$CO$43*([5]materials_demand!$A$2:$A$43=A395)*([5]materials_demand!$B$2:$B$43=B395)*([5]materials_demand!$C$2:$C$43=C395)*ISNUMBER(SEARCH(E395,[5]materials_demand!$D$1:$CO$1))*ISNUMBER(SEARCH("mean",[5]materials_demand!$D$1:$CO$1)))</f>
        <v>0</v>
      </c>
      <c r="J395">
        <f t="shared" si="6"/>
        <v>0</v>
      </c>
    </row>
    <row r="396" spans="1:10">
      <c r="A396">
        <v>2035</v>
      </c>
      <c r="B396" t="s">
        <v>21</v>
      </c>
      <c r="C396" t="str">
        <f>mapping!$D$4</f>
        <v>Hydro</v>
      </c>
      <c r="D396" t="s">
        <v>74</v>
      </c>
      <c r="E396" t="s">
        <v>55</v>
      </c>
      <c r="F396" t="s">
        <v>77</v>
      </c>
      <c r="G396">
        <f>SUMIFS(multi_demand_annual!$H:$H,multi_demand_annual!A:A,A396,multi_demand_annual!B:B,B396,multi_demand_annual!D:D,C396,multi_demand_annual!F:F,E396)</f>
        <v>0</v>
      </c>
      <c r="H396">
        <f>SUMIFS(multi_demand_annual!$I:$I,multi_demand_annual!A:A,A396,multi_demand_annual!B:B,B396,multi_demand_annual!D:D,C396,multi_demand_annual!F:F,E396)</f>
        <v>0</v>
      </c>
      <c r="I396" cm="1">
        <f t="array" ref="I396">SUMPRODUCT([5]materials_demand!$D$2:$CO$43*([5]materials_demand!$A$2:$A$43=A396)*([5]materials_demand!$B$2:$B$43=B396)*([5]materials_demand!$C$2:$C$43=C396)*ISNUMBER(SEARCH(E396,[5]materials_demand!$D$1:$CO$1))*ISNUMBER(SEARCH("mean",[5]materials_demand!$D$1:$CO$1)))</f>
        <v>0</v>
      </c>
      <c r="J396">
        <f t="shared" si="6"/>
        <v>0</v>
      </c>
    </row>
    <row r="397" spans="1:10">
      <c r="A397">
        <v>2035</v>
      </c>
      <c r="B397" t="s">
        <v>21</v>
      </c>
      <c r="C397" t="str">
        <f>mapping!$D$4</f>
        <v>Hydro</v>
      </c>
      <c r="D397" t="s">
        <v>74</v>
      </c>
      <c r="E397" t="s">
        <v>47</v>
      </c>
      <c r="F397" t="s">
        <v>77</v>
      </c>
      <c r="G397">
        <f>SUMIFS(multi_demand_annual!$H:$H,multi_demand_annual!A:A,A397,multi_demand_annual!B:B,B397,multi_demand_annual!D:D,C397,multi_demand_annual!F:F,E397)</f>
        <v>0</v>
      </c>
      <c r="H397">
        <f>SUMIFS(multi_demand_annual!$I:$I,multi_demand_annual!A:A,A397,multi_demand_annual!B:B,B397,multi_demand_annual!D:D,C397,multi_demand_annual!F:F,E397)</f>
        <v>0</v>
      </c>
      <c r="I397" cm="1">
        <f t="array" ref="I397">SUMPRODUCT([5]materials_demand!$D$2:$CO$43*([5]materials_demand!$A$2:$A$43=A397)*([5]materials_demand!$B$2:$B$43=B397)*([5]materials_demand!$C$2:$C$43=C397)*ISNUMBER(SEARCH(E397,[5]materials_demand!$D$1:$CO$1))*ISNUMBER(SEARCH("mean",[5]materials_demand!$D$1:$CO$1)))</f>
        <v>0</v>
      </c>
      <c r="J397">
        <f t="shared" si="6"/>
        <v>0</v>
      </c>
    </row>
    <row r="398" spans="1:10">
      <c r="A398">
        <v>2035</v>
      </c>
      <c r="B398" t="s">
        <v>21</v>
      </c>
      <c r="C398" t="str">
        <f>mapping!$D$4</f>
        <v>Hydro</v>
      </c>
      <c r="D398" t="s">
        <v>74</v>
      </c>
      <c r="E398" t="s">
        <v>60</v>
      </c>
      <c r="F398" t="s">
        <v>77</v>
      </c>
      <c r="G398">
        <f>SUMIFS(multi_demand_annual!$H:$H,multi_demand_annual!A:A,A398,multi_demand_annual!B:B,B398,multi_demand_annual!D:D,C398,multi_demand_annual!F:F,E398)</f>
        <v>0</v>
      </c>
      <c r="H398">
        <f>SUMIFS(multi_demand_annual!$I:$I,multi_demand_annual!A:A,A398,multi_demand_annual!B:B,B398,multi_demand_annual!D:D,C398,multi_demand_annual!F:F,E398)</f>
        <v>0</v>
      </c>
      <c r="I398" cm="1">
        <f t="array" ref="I398">SUMPRODUCT([5]materials_demand!$D$2:$CO$43*([5]materials_demand!$A$2:$A$43=A398)*([5]materials_demand!$B$2:$B$43=B398)*([5]materials_demand!$C$2:$C$43=C398)*ISNUMBER(SEARCH(E398,[5]materials_demand!$D$1:$CO$1))*ISNUMBER(SEARCH("mean",[5]materials_demand!$D$1:$CO$1)))</f>
        <v>0</v>
      </c>
      <c r="J398">
        <f t="shared" si="6"/>
        <v>0</v>
      </c>
    </row>
    <row r="399" spans="1:10">
      <c r="A399">
        <v>2035</v>
      </c>
      <c r="B399" t="s">
        <v>21</v>
      </c>
      <c r="C399" t="str">
        <f>mapping!$D$4</f>
        <v>Hydro</v>
      </c>
      <c r="D399" t="s">
        <v>74</v>
      </c>
      <c r="E399" t="s">
        <v>48</v>
      </c>
      <c r="F399" t="s">
        <v>77</v>
      </c>
      <c r="G399">
        <f>SUMIFS(multi_demand_annual!$H:$H,multi_demand_annual!A:A,A399,multi_demand_annual!B:B,B399,multi_demand_annual!D:D,C399,multi_demand_annual!F:F,E399)</f>
        <v>0</v>
      </c>
      <c r="H399">
        <f>SUMIFS(multi_demand_annual!$I:$I,multi_demand_annual!A:A,A399,multi_demand_annual!B:B,B399,multi_demand_annual!D:D,C399,multi_demand_annual!F:F,E399)</f>
        <v>0</v>
      </c>
      <c r="I399" cm="1">
        <f t="array" ref="I399">SUMPRODUCT([5]materials_demand!$D$2:$CO$43*([5]materials_demand!$A$2:$A$43=A399)*([5]materials_demand!$B$2:$B$43=B399)*([5]materials_demand!$C$2:$C$43=C399)*ISNUMBER(SEARCH(E399,[5]materials_demand!$D$1:$CO$1))*ISNUMBER(SEARCH("mean",[5]materials_demand!$D$1:$CO$1)))</f>
        <v>0</v>
      </c>
      <c r="J399">
        <f t="shared" si="6"/>
        <v>0</v>
      </c>
    </row>
    <row r="400" spans="1:10">
      <c r="A400">
        <v>2035</v>
      </c>
      <c r="B400" t="s">
        <v>21</v>
      </c>
      <c r="C400" t="str">
        <f>mapping!$D$4</f>
        <v>Hydro</v>
      </c>
      <c r="D400" t="s">
        <v>74</v>
      </c>
      <c r="E400" t="s">
        <v>62</v>
      </c>
      <c r="F400" t="s">
        <v>77</v>
      </c>
      <c r="G400">
        <f>SUMIFS(multi_demand_annual!$H:$H,multi_demand_annual!A:A,A400,multi_demand_annual!B:B,B400,multi_demand_annual!D:D,C400,multi_demand_annual!F:F,E400)</f>
        <v>0</v>
      </c>
      <c r="H400">
        <f>SUMIFS(multi_demand_annual!$I:$I,multi_demand_annual!A:A,A400,multi_demand_annual!B:B,B400,multi_demand_annual!D:D,C400,multi_demand_annual!F:F,E400)</f>
        <v>0</v>
      </c>
      <c r="I400" cm="1">
        <f t="array" ref="I400">SUMPRODUCT([5]materials_demand!$D$2:$CO$43*([5]materials_demand!$A$2:$A$43=A400)*([5]materials_demand!$B$2:$B$43=B400)*([5]materials_demand!$C$2:$C$43=C400)*ISNUMBER(SEARCH(E400,[5]materials_demand!$D$1:$CO$1))*ISNUMBER(SEARCH("mean",[5]materials_demand!$D$1:$CO$1)))</f>
        <v>0</v>
      </c>
      <c r="J400">
        <f t="shared" si="6"/>
        <v>0</v>
      </c>
    </row>
    <row r="401" spans="1:10">
      <c r="A401">
        <v>2035</v>
      </c>
      <c r="B401" t="s">
        <v>21</v>
      </c>
      <c r="C401" t="str">
        <f>mapping!$D$4</f>
        <v>Hydro</v>
      </c>
      <c r="D401" t="s">
        <v>74</v>
      </c>
      <c r="E401" t="s">
        <v>63</v>
      </c>
      <c r="F401" t="s">
        <v>77</v>
      </c>
      <c r="G401">
        <f>SUMIFS(multi_demand_annual!$H:$H,multi_demand_annual!A:A,A401,multi_demand_annual!B:B,B401,multi_demand_annual!D:D,C401,multi_demand_annual!F:F,E401)</f>
        <v>0</v>
      </c>
      <c r="H401">
        <f>SUMIFS(multi_demand_annual!$I:$I,multi_demand_annual!A:A,A401,multi_demand_annual!B:B,B401,multi_demand_annual!D:D,C401,multi_demand_annual!F:F,E401)</f>
        <v>0</v>
      </c>
      <c r="I401" cm="1">
        <f t="array" ref="I401">SUMPRODUCT([5]materials_demand!$D$2:$CO$43*([5]materials_demand!$A$2:$A$43=A401)*([5]materials_demand!$B$2:$B$43=B401)*([5]materials_demand!$C$2:$C$43=C401)*ISNUMBER(SEARCH(E401,[5]materials_demand!$D$1:$CO$1))*ISNUMBER(SEARCH("mean",[5]materials_demand!$D$1:$CO$1)))</f>
        <v>0</v>
      </c>
      <c r="J401">
        <f t="shared" si="6"/>
        <v>0</v>
      </c>
    </row>
    <row r="402" spans="1:10">
      <c r="A402">
        <v>2035</v>
      </c>
      <c r="B402" t="s">
        <v>21</v>
      </c>
      <c r="C402" t="str">
        <f>mapping!$D$4</f>
        <v>Hydro</v>
      </c>
      <c r="D402" t="s">
        <v>74</v>
      </c>
      <c r="E402" t="s">
        <v>45</v>
      </c>
      <c r="F402" t="s">
        <v>77</v>
      </c>
      <c r="G402">
        <f>SUMIFS(multi_demand_annual!$H:$H,multi_demand_annual!A:A,A402,multi_demand_annual!B:B,B402,multi_demand_annual!D:D,C402,multi_demand_annual!F:F,E402)</f>
        <v>0</v>
      </c>
      <c r="H402">
        <f>SUMIFS(multi_demand_annual!$I:$I,multi_demand_annual!A:A,A402,multi_demand_annual!B:B,B402,multi_demand_annual!D:D,C402,multi_demand_annual!F:F,E402)</f>
        <v>0</v>
      </c>
      <c r="I402" cm="1">
        <f t="array" ref="I402">SUMPRODUCT([5]materials_demand!$D$2:$CO$43*([5]materials_demand!$A$2:$A$43=A402)*([5]materials_demand!$B$2:$B$43=B402)*([5]materials_demand!$C$2:$C$43=C402)*ISNUMBER(SEARCH(E402,[5]materials_demand!$D$1:$CO$1))*ISNUMBER(SEARCH("mean",[5]materials_demand!$D$1:$CO$1)))</f>
        <v>0</v>
      </c>
      <c r="J402">
        <f t="shared" si="6"/>
        <v>0</v>
      </c>
    </row>
    <row r="403" spans="1:10">
      <c r="A403">
        <v>2035</v>
      </c>
      <c r="B403" t="s">
        <v>21</v>
      </c>
      <c r="C403" t="str">
        <f>mapping!$D$4</f>
        <v>Hydro</v>
      </c>
      <c r="D403" t="s">
        <v>74</v>
      </c>
      <c r="E403" t="s">
        <v>58</v>
      </c>
      <c r="F403" t="s">
        <v>77</v>
      </c>
      <c r="G403">
        <f>SUMIFS(multi_demand_annual!$H:$H,multi_demand_annual!A:A,A403,multi_demand_annual!B:B,B403,multi_demand_annual!D:D,C403,multi_demand_annual!F:F,E403)</f>
        <v>0</v>
      </c>
      <c r="H403">
        <f>SUMIFS(multi_demand_annual!$I:$I,multi_demand_annual!A:A,A403,multi_demand_annual!B:B,B403,multi_demand_annual!D:D,C403,multi_demand_annual!F:F,E403)</f>
        <v>0</v>
      </c>
      <c r="I403" cm="1">
        <f t="array" ref="I403">SUMPRODUCT([5]materials_demand!$D$2:$CO$43*([5]materials_demand!$A$2:$A$43=A403)*([5]materials_demand!$B$2:$B$43=B403)*([5]materials_demand!$C$2:$C$43=C403)*ISNUMBER(SEARCH(E403,[5]materials_demand!$D$1:$CO$1))*ISNUMBER(SEARCH("mean",[5]materials_demand!$D$1:$CO$1)))</f>
        <v>0</v>
      </c>
      <c r="J403">
        <f t="shared" si="6"/>
        <v>0</v>
      </c>
    </row>
    <row r="404" spans="1:10">
      <c r="A404">
        <v>2035</v>
      </c>
      <c r="B404" t="s">
        <v>21</v>
      </c>
      <c r="C404" t="str">
        <f>mapping!$D$4</f>
        <v>Hydro</v>
      </c>
      <c r="D404" t="s">
        <v>74</v>
      </c>
      <c r="E404" t="s">
        <v>53</v>
      </c>
      <c r="F404" t="s">
        <v>77</v>
      </c>
      <c r="G404">
        <f>SUMIFS(multi_demand_annual!$H:$H,multi_demand_annual!A:A,A404,multi_demand_annual!B:B,B404,multi_demand_annual!D:D,C404,multi_demand_annual!F:F,E404)</f>
        <v>2.5696932301125743</v>
      </c>
      <c r="H404">
        <f>SUMIFS(multi_demand_annual!$I:$I,multi_demand_annual!A:A,A404,multi_demand_annual!B:B,B404,multi_demand_annual!D:D,C404,multi_demand_annual!F:F,E404)</f>
        <v>2.5696932301125743</v>
      </c>
      <c r="I404" cm="1">
        <f t="array" ref="I404">SUMPRODUCT([5]materials_demand!$D$2:$CO$43*([5]materials_demand!$A$2:$A$43=A404)*([5]materials_demand!$B$2:$B$43=B404)*([5]materials_demand!$C$2:$C$43=C404)*ISNUMBER(SEARCH(E404,[5]materials_demand!$D$1:$CO$1))*ISNUMBER(SEARCH("mean",[5]materials_demand!$D$1:$CO$1)))</f>
        <v>2.5696932301125801</v>
      </c>
      <c r="J404">
        <f t="shared" si="6"/>
        <v>0</v>
      </c>
    </row>
    <row r="405" spans="1:10">
      <c r="A405">
        <v>2035</v>
      </c>
      <c r="B405" t="s">
        <v>21</v>
      </c>
      <c r="C405" t="str">
        <f>mapping!$D$4</f>
        <v>Hydro</v>
      </c>
      <c r="D405" t="s">
        <v>74</v>
      </c>
      <c r="E405" t="s">
        <v>64</v>
      </c>
      <c r="F405" t="s">
        <v>77</v>
      </c>
      <c r="G405">
        <f>SUMIFS(multi_demand_annual!$H:$H,multi_demand_annual!A:A,A405,multi_demand_annual!B:B,B405,multi_demand_annual!D:D,C405,multi_demand_annual!F:F,E405)</f>
        <v>0</v>
      </c>
      <c r="H405">
        <f>SUMIFS(multi_demand_annual!$I:$I,multi_demand_annual!A:A,A405,multi_demand_annual!B:B,B405,multi_demand_annual!D:D,C405,multi_demand_annual!F:F,E405)</f>
        <v>0</v>
      </c>
      <c r="I405" cm="1">
        <f t="array" ref="I405">SUMPRODUCT([5]materials_demand!$D$2:$CO$43*([5]materials_demand!$A$2:$A$43=A405)*([5]materials_demand!$B$2:$B$43=B405)*([5]materials_demand!$C$2:$C$43=C405)*ISNUMBER(SEARCH(E405,[5]materials_demand!$D$1:$CO$1))*ISNUMBER(SEARCH("mean",[5]materials_demand!$D$1:$CO$1)))</f>
        <v>0</v>
      </c>
      <c r="J405">
        <f t="shared" si="6"/>
        <v>0</v>
      </c>
    </row>
    <row r="406" spans="1:10">
      <c r="A406">
        <v>2035</v>
      </c>
      <c r="B406" t="s">
        <v>21</v>
      </c>
      <c r="C406" t="str">
        <f>mapping!$D$4</f>
        <v>Hydro</v>
      </c>
      <c r="D406" t="s">
        <v>74</v>
      </c>
      <c r="E406" t="s">
        <v>49</v>
      </c>
      <c r="F406" t="s">
        <v>77</v>
      </c>
      <c r="G406">
        <f>SUMIFS(multi_demand_annual!$H:$H,multi_demand_annual!A:A,A406,multi_demand_annual!B:B,B406,multi_demand_annual!D:D,C406,multi_demand_annual!F:F,E406)</f>
        <v>0</v>
      </c>
      <c r="H406">
        <f>SUMIFS(multi_demand_annual!$I:$I,multi_demand_annual!A:A,A406,multi_demand_annual!B:B,B406,multi_demand_annual!D:D,C406,multi_demand_annual!F:F,E406)</f>
        <v>0</v>
      </c>
      <c r="I406" cm="1">
        <f t="array" ref="I406">SUMPRODUCT([5]materials_demand!$D$2:$CO$43*([5]materials_demand!$A$2:$A$43=A406)*([5]materials_demand!$B$2:$B$43=B406)*([5]materials_demand!$C$2:$C$43=C406)*ISNUMBER(SEARCH(E406,[5]materials_demand!$D$1:$CO$1))*ISNUMBER(SEARCH("mean",[5]materials_demand!$D$1:$CO$1)))</f>
        <v>0</v>
      </c>
      <c r="J406">
        <f t="shared" si="6"/>
        <v>0</v>
      </c>
    </row>
    <row r="407" spans="1:10">
      <c r="A407">
        <v>2035</v>
      </c>
      <c r="B407" t="s">
        <v>21</v>
      </c>
      <c r="C407" t="str">
        <f>mapping!$D$4</f>
        <v>Hydro</v>
      </c>
      <c r="D407" t="s">
        <v>74</v>
      </c>
      <c r="E407" t="s">
        <v>65</v>
      </c>
      <c r="F407" t="s">
        <v>77</v>
      </c>
      <c r="G407">
        <f>SUMIFS(multi_demand_annual!$H:$H,multi_demand_annual!A:A,A407,multi_demand_annual!B:B,B407,multi_demand_annual!D:D,C407,multi_demand_annual!F:F,E407)</f>
        <v>0</v>
      </c>
      <c r="H407">
        <f>SUMIFS(multi_demand_annual!$I:$I,multi_demand_annual!A:A,A407,multi_demand_annual!B:B,B407,multi_demand_annual!D:D,C407,multi_demand_annual!F:F,E407)</f>
        <v>0</v>
      </c>
      <c r="I407" cm="1">
        <f t="array" ref="I407">SUMPRODUCT([5]materials_demand!$D$2:$CO$43*([5]materials_demand!$A$2:$A$43=A407)*([5]materials_demand!$B$2:$B$43=B407)*([5]materials_demand!$C$2:$C$43=C407)*ISNUMBER(SEARCH(E407,[5]materials_demand!$D$1:$CO$1))*ISNUMBER(SEARCH("mean",[5]materials_demand!$D$1:$CO$1)))</f>
        <v>0</v>
      </c>
      <c r="J407">
        <f t="shared" si="6"/>
        <v>0</v>
      </c>
    </row>
    <row r="408" spans="1:10">
      <c r="A408">
        <v>2035</v>
      </c>
      <c r="B408" t="s">
        <v>21</v>
      </c>
      <c r="C408" t="str">
        <f>mapping!$D$4</f>
        <v>Hydro</v>
      </c>
      <c r="D408" t="s">
        <v>74</v>
      </c>
      <c r="E408" t="s">
        <v>68</v>
      </c>
      <c r="F408" t="s">
        <v>77</v>
      </c>
      <c r="G408">
        <f>SUMIFS(multi_demand_annual!$H:$H,multi_demand_annual!A:A,A408,multi_demand_annual!B:B,B408,multi_demand_annual!D:D,C408,multi_demand_annual!F:F,E408)</f>
        <v>0</v>
      </c>
      <c r="H408">
        <f>SUMIFS(multi_demand_annual!$I:$I,multi_demand_annual!A:A,A408,multi_demand_annual!B:B,B408,multi_demand_annual!D:D,C408,multi_demand_annual!F:F,E408)</f>
        <v>0</v>
      </c>
      <c r="I408" cm="1">
        <f t="array" ref="I408">SUMPRODUCT([5]materials_demand!$D$2:$CO$43*([5]materials_demand!$A$2:$A$43=A408)*([5]materials_demand!$B$2:$B$43=B408)*([5]materials_demand!$C$2:$C$43=C408)*ISNUMBER(SEARCH(E408,[5]materials_demand!$D$1:$CO$1))*ISNUMBER(SEARCH("mean",[5]materials_demand!$D$1:$CO$1)))</f>
        <v>0</v>
      </c>
      <c r="J408">
        <f t="shared" si="6"/>
        <v>0</v>
      </c>
    </row>
    <row r="409" spans="1:10">
      <c r="A409">
        <v>2035</v>
      </c>
      <c r="B409" t="s">
        <v>21</v>
      </c>
      <c r="C409" t="str">
        <f>mapping!$D$4</f>
        <v>Hydro</v>
      </c>
      <c r="D409" t="s">
        <v>74</v>
      </c>
      <c r="E409" t="s">
        <v>57</v>
      </c>
      <c r="F409" t="s">
        <v>77</v>
      </c>
      <c r="G409">
        <f>SUMIFS(multi_demand_annual!$H:$H,multi_demand_annual!A:A,A409,multi_demand_annual!B:B,B409,multi_demand_annual!D:D,C409,multi_demand_annual!F:F,E409)</f>
        <v>0</v>
      </c>
      <c r="H409">
        <f>SUMIFS(multi_demand_annual!$I:$I,multi_demand_annual!A:A,A409,multi_demand_annual!B:B,B409,multi_demand_annual!D:D,C409,multi_demand_annual!F:F,E409)</f>
        <v>0</v>
      </c>
      <c r="I409" cm="1">
        <f t="array" ref="I409">SUMPRODUCT([5]materials_demand!$D$2:$CO$43*([5]materials_demand!$A$2:$A$43=A409)*([5]materials_demand!$B$2:$B$43=B409)*([5]materials_demand!$C$2:$C$43=C409)*ISNUMBER(SEARCH(E409,[5]materials_demand!$D$1:$CO$1))*ISNUMBER(SEARCH("mean",[5]materials_demand!$D$1:$CO$1)))</f>
        <v>0</v>
      </c>
      <c r="J409">
        <f t="shared" si="6"/>
        <v>0</v>
      </c>
    </row>
    <row r="410" spans="1:10">
      <c r="A410">
        <v>2035</v>
      </c>
      <c r="B410" t="s">
        <v>33</v>
      </c>
      <c r="C410" t="str">
        <f>mapping!$D$4</f>
        <v>Hydro</v>
      </c>
      <c r="D410" t="s">
        <v>74</v>
      </c>
      <c r="E410" t="s">
        <v>51</v>
      </c>
      <c r="F410" t="s">
        <v>77</v>
      </c>
      <c r="G410">
        <f>SUMIFS(multi_demand_annual!$H:$H,multi_demand_annual!A:A,A410,multi_demand_annual!B:B,B410,multi_demand_annual!D:D,C410,multi_demand_annual!F:F,E410)</f>
        <v>1.049298675746691E-3</v>
      </c>
      <c r="H410">
        <f>SUMIFS(multi_demand_annual!$I:$I,multi_demand_annual!A:A,A410,multi_demand_annual!B:B,B410,multi_demand_annual!D:D,C410,multi_demand_annual!F:F,E410)</f>
        <v>1.049298675746691E-3</v>
      </c>
      <c r="I410" cm="1">
        <f t="array" ref="I410">SUMPRODUCT([5]materials_demand!$D$2:$CO$43*([5]materials_demand!$A$2:$A$43=A410)*([5]materials_demand!$B$2:$B$43=B410)*([5]materials_demand!$C$2:$C$43=C410)*ISNUMBER(SEARCH(E410,[5]materials_demand!$D$1:$CO$1))*ISNUMBER(SEARCH("mean",[5]materials_demand!$D$1:$CO$1)))</f>
        <v>1.0492986757466901E-3</v>
      </c>
      <c r="J410">
        <f t="shared" si="6"/>
        <v>0</v>
      </c>
    </row>
    <row r="411" spans="1:10">
      <c r="A411">
        <v>2035</v>
      </c>
      <c r="B411" t="s">
        <v>33</v>
      </c>
      <c r="C411" t="str">
        <f>mapping!$D$4</f>
        <v>Hydro</v>
      </c>
      <c r="D411" t="s">
        <v>74</v>
      </c>
      <c r="E411" t="s">
        <v>66</v>
      </c>
      <c r="F411" t="s">
        <v>77</v>
      </c>
      <c r="G411">
        <f>SUMIFS(multi_demand_annual!$H:$H,multi_demand_annual!A:A,A411,multi_demand_annual!B:B,B411,multi_demand_annual!D:D,C411,multi_demand_annual!F:F,E411)</f>
        <v>0</v>
      </c>
      <c r="H411">
        <f>SUMIFS(multi_demand_annual!$I:$I,multi_demand_annual!A:A,A411,multi_demand_annual!B:B,B411,multi_demand_annual!D:D,C411,multi_demand_annual!F:F,E411)</f>
        <v>0</v>
      </c>
      <c r="I411" cm="1">
        <f t="array" ref="I411">SUMPRODUCT([5]materials_demand!$D$2:$CO$43*([5]materials_demand!$A$2:$A$43=A411)*([5]materials_demand!$B$2:$B$43=B411)*([5]materials_demand!$C$2:$C$43=C411)*ISNUMBER(SEARCH(E411,[5]materials_demand!$D$1:$CO$1))*ISNUMBER(SEARCH("mean",[5]materials_demand!$D$1:$CO$1)))</f>
        <v>0</v>
      </c>
      <c r="J411">
        <f t="shared" si="6"/>
        <v>0</v>
      </c>
    </row>
    <row r="412" spans="1:10">
      <c r="A412">
        <v>2035</v>
      </c>
      <c r="B412" t="s">
        <v>33</v>
      </c>
      <c r="C412" t="str">
        <f>mapping!$D$4</f>
        <v>Hydro</v>
      </c>
      <c r="D412" t="s">
        <v>74</v>
      </c>
      <c r="E412" t="s">
        <v>54</v>
      </c>
      <c r="F412" t="s">
        <v>77</v>
      </c>
      <c r="G412">
        <f>SUMIFS(multi_demand_annual!$H:$H,multi_demand_annual!A:A,A412,multi_demand_annual!B:B,B412,multi_demand_annual!D:D,C412,multi_demand_annual!F:F,E412)</f>
        <v>20.324304939887607</v>
      </c>
      <c r="H412">
        <f>SUMIFS(multi_demand_annual!$I:$I,multi_demand_annual!A:A,A412,multi_demand_annual!B:B,B412,multi_demand_annual!D:D,C412,multi_demand_annual!F:F,E412)</f>
        <v>20.324304939887607</v>
      </c>
      <c r="I412" cm="1">
        <f t="array" ref="I412">SUMPRODUCT([5]materials_demand!$D$2:$CO$43*([5]materials_demand!$A$2:$A$43=A412)*([5]materials_demand!$B$2:$B$43=B412)*([5]materials_demand!$C$2:$C$43=C412)*ISNUMBER(SEARCH(E412,[5]materials_demand!$D$1:$CO$1))*ISNUMBER(SEARCH("mean",[5]materials_demand!$D$1:$CO$1)))</f>
        <v>20.3243049398876</v>
      </c>
      <c r="J412">
        <f t="shared" si="6"/>
        <v>0</v>
      </c>
    </row>
    <row r="413" spans="1:10">
      <c r="A413">
        <v>2035</v>
      </c>
      <c r="B413" t="s">
        <v>33</v>
      </c>
      <c r="C413" t="str">
        <f>mapping!$D$4</f>
        <v>Hydro</v>
      </c>
      <c r="D413" t="s">
        <v>74</v>
      </c>
      <c r="E413" t="s">
        <v>46</v>
      </c>
      <c r="F413" t="s">
        <v>77</v>
      </c>
      <c r="G413">
        <f>SUMIFS(multi_demand_annual!$H:$H,multi_demand_annual!A:A,A413,multi_demand_annual!B:B,B413,multi_demand_annual!D:D,C413,multi_demand_annual!F:F,E413)</f>
        <v>0</v>
      </c>
      <c r="H413">
        <f>SUMIFS(multi_demand_annual!$I:$I,multi_demand_annual!A:A,A413,multi_demand_annual!B:B,B413,multi_demand_annual!D:D,C413,multi_demand_annual!F:F,E413)</f>
        <v>0</v>
      </c>
      <c r="I413" cm="1">
        <f t="array" ref="I413">SUMPRODUCT([5]materials_demand!$D$2:$CO$43*([5]materials_demand!$A$2:$A$43=A413)*([5]materials_demand!$B$2:$B$43=B413)*([5]materials_demand!$C$2:$C$43=C413)*ISNUMBER(SEARCH(E413,[5]materials_demand!$D$1:$CO$1))*ISNUMBER(SEARCH("mean",[5]materials_demand!$D$1:$CO$1)))</f>
        <v>0</v>
      </c>
      <c r="J413">
        <f t="shared" si="6"/>
        <v>0</v>
      </c>
    </row>
    <row r="414" spans="1:10">
      <c r="A414">
        <v>2035</v>
      </c>
      <c r="B414" t="s">
        <v>33</v>
      </c>
      <c r="C414" t="str">
        <f>mapping!$D$4</f>
        <v>Hydro</v>
      </c>
      <c r="D414" t="s">
        <v>74</v>
      </c>
      <c r="E414" t="s">
        <v>50</v>
      </c>
      <c r="F414" t="s">
        <v>77</v>
      </c>
      <c r="G414">
        <f>SUMIFS(multi_demand_annual!$H:$H,multi_demand_annual!A:A,A414,multi_demand_annual!B:B,B414,multi_demand_annual!D:D,C414,multi_demand_annual!F:F,E414)</f>
        <v>3.7142482612007859E-2</v>
      </c>
      <c r="H414">
        <f>SUMIFS(multi_demand_annual!$I:$I,multi_demand_annual!A:A,A414,multi_demand_annual!B:B,B414,multi_demand_annual!D:D,C414,multi_demand_annual!F:F,E414)</f>
        <v>3.7142482612007859E-2</v>
      </c>
      <c r="I414" cm="1">
        <f t="array" ref="I414">SUMPRODUCT([5]materials_demand!$D$2:$CO$43*([5]materials_demand!$A$2:$A$43=A414)*([5]materials_demand!$B$2:$B$43=B414)*([5]materials_demand!$C$2:$C$43=C414)*ISNUMBER(SEARCH(E414,[5]materials_demand!$D$1:$CO$1))*ISNUMBER(SEARCH("mean",[5]materials_demand!$D$1:$CO$1)))</f>
        <v>3.71424826120079E-2</v>
      </c>
      <c r="J414">
        <f t="shared" si="6"/>
        <v>0</v>
      </c>
    </row>
    <row r="415" spans="1:10">
      <c r="A415">
        <v>2035</v>
      </c>
      <c r="B415" t="s">
        <v>33</v>
      </c>
      <c r="C415" t="str">
        <f>mapping!$D$4</f>
        <v>Hydro</v>
      </c>
      <c r="D415" t="s">
        <v>74</v>
      </c>
      <c r="E415" t="s">
        <v>61</v>
      </c>
      <c r="F415" t="s">
        <v>77</v>
      </c>
      <c r="G415">
        <f>SUMIFS(multi_demand_annual!$H:$H,multi_demand_annual!A:A,A415,multi_demand_annual!B:B,B415,multi_demand_annual!D:D,C415,multi_demand_annual!F:F,E415)</f>
        <v>0</v>
      </c>
      <c r="H415">
        <f>SUMIFS(multi_demand_annual!$I:$I,multi_demand_annual!A:A,A415,multi_demand_annual!B:B,B415,multi_demand_annual!D:D,C415,multi_demand_annual!F:F,E415)</f>
        <v>0</v>
      </c>
      <c r="I415" cm="1">
        <f t="array" ref="I415">SUMPRODUCT([5]materials_demand!$D$2:$CO$43*([5]materials_demand!$A$2:$A$43=A415)*([5]materials_demand!$B$2:$B$43=B415)*([5]materials_demand!$C$2:$C$43=C415)*ISNUMBER(SEARCH(E415,[5]materials_demand!$D$1:$CO$1))*ISNUMBER(SEARCH("mean",[5]materials_demand!$D$1:$CO$1)))</f>
        <v>0</v>
      </c>
      <c r="J415">
        <f t="shared" si="6"/>
        <v>0</v>
      </c>
    </row>
    <row r="416" spans="1:10">
      <c r="A416">
        <v>2035</v>
      </c>
      <c r="B416" t="s">
        <v>33</v>
      </c>
      <c r="C416" t="str">
        <f>mapping!$D$4</f>
        <v>Hydro</v>
      </c>
      <c r="D416" t="s">
        <v>74</v>
      </c>
      <c r="E416" t="s">
        <v>67</v>
      </c>
      <c r="F416" t="s">
        <v>77</v>
      </c>
      <c r="G416">
        <f>SUMIFS(multi_demand_annual!$H:$H,multi_demand_annual!A:A,A416,multi_demand_annual!B:B,B416,multi_demand_annual!D:D,C416,multi_demand_annual!F:F,E416)</f>
        <v>0</v>
      </c>
      <c r="H416">
        <f>SUMIFS(multi_demand_annual!$I:$I,multi_demand_annual!A:A,A416,multi_demand_annual!B:B,B416,multi_demand_annual!D:D,C416,multi_demand_annual!F:F,E416)</f>
        <v>0</v>
      </c>
      <c r="I416" cm="1">
        <f t="array" ref="I416">SUMPRODUCT([5]materials_demand!$D$2:$CO$43*([5]materials_demand!$A$2:$A$43=A416)*([5]materials_demand!$B$2:$B$43=B416)*([5]materials_demand!$C$2:$C$43=C416)*ISNUMBER(SEARCH(E416,[5]materials_demand!$D$1:$CO$1))*ISNUMBER(SEARCH("mean",[5]materials_demand!$D$1:$CO$1)))</f>
        <v>0</v>
      </c>
      <c r="J416">
        <f t="shared" si="6"/>
        <v>0</v>
      </c>
    </row>
    <row r="417" spans="1:10">
      <c r="A417">
        <v>2035</v>
      </c>
      <c r="B417" t="s">
        <v>33</v>
      </c>
      <c r="C417" t="str">
        <f>mapping!$D$4</f>
        <v>Hydro</v>
      </c>
      <c r="D417" t="s">
        <v>74</v>
      </c>
      <c r="E417" t="s">
        <v>52</v>
      </c>
      <c r="F417" t="s">
        <v>77</v>
      </c>
      <c r="G417">
        <f>SUMIFS(multi_demand_annual!$H:$H,multi_demand_annual!A:A,A417,multi_demand_annual!B:B,B417,multi_demand_annual!D:D,C417,multi_demand_annual!F:F,E417)</f>
        <v>0</v>
      </c>
      <c r="H417">
        <f>SUMIFS(multi_demand_annual!$I:$I,multi_demand_annual!A:A,A417,multi_demand_annual!B:B,B417,multi_demand_annual!D:D,C417,multi_demand_annual!F:F,E417)</f>
        <v>0</v>
      </c>
      <c r="I417" cm="1">
        <f t="array" ref="I417">SUMPRODUCT([5]materials_demand!$D$2:$CO$43*([5]materials_demand!$A$2:$A$43=A417)*([5]materials_demand!$B$2:$B$43=B417)*([5]materials_demand!$C$2:$C$43=C417)*ISNUMBER(SEARCH(E417,[5]materials_demand!$D$1:$CO$1))*ISNUMBER(SEARCH("mean",[5]materials_demand!$D$1:$CO$1)))</f>
        <v>0</v>
      </c>
      <c r="J417">
        <f t="shared" si="6"/>
        <v>0</v>
      </c>
    </row>
    <row r="418" spans="1:10">
      <c r="A418">
        <v>2035</v>
      </c>
      <c r="B418" t="s">
        <v>33</v>
      </c>
      <c r="C418" t="str">
        <f>mapping!$D$4</f>
        <v>Hydro</v>
      </c>
      <c r="D418" t="s">
        <v>74</v>
      </c>
      <c r="E418" t="s">
        <v>56</v>
      </c>
      <c r="F418" t="s">
        <v>77</v>
      </c>
      <c r="G418">
        <f>SUMIFS(multi_demand_annual!$H:$H,multi_demand_annual!A:A,A418,multi_demand_annual!B:B,B418,multi_demand_annual!D:D,C418,multi_demand_annual!F:F,E418)</f>
        <v>0</v>
      </c>
      <c r="H418">
        <f>SUMIFS(multi_demand_annual!$I:$I,multi_demand_annual!A:A,A418,multi_demand_annual!B:B,B418,multi_demand_annual!D:D,C418,multi_demand_annual!F:F,E418)</f>
        <v>0</v>
      </c>
      <c r="I418" cm="1">
        <f t="array" ref="I418">SUMPRODUCT([5]materials_demand!$D$2:$CO$43*([5]materials_demand!$A$2:$A$43=A418)*([5]materials_demand!$B$2:$B$43=B418)*([5]materials_demand!$C$2:$C$43=C418)*ISNUMBER(SEARCH(E418,[5]materials_demand!$D$1:$CO$1))*ISNUMBER(SEARCH("mean",[5]materials_demand!$D$1:$CO$1)))</f>
        <v>0</v>
      </c>
      <c r="J418">
        <f t="shared" si="6"/>
        <v>0</v>
      </c>
    </row>
    <row r="419" spans="1:10">
      <c r="A419">
        <v>2035</v>
      </c>
      <c r="B419" t="s">
        <v>33</v>
      </c>
      <c r="C419" t="str">
        <f>mapping!$D$4</f>
        <v>Hydro</v>
      </c>
      <c r="D419" t="s">
        <v>74</v>
      </c>
      <c r="E419" t="s">
        <v>59</v>
      </c>
      <c r="F419" t="s">
        <v>77</v>
      </c>
      <c r="G419">
        <f>SUMIFS(multi_demand_annual!$H:$H,multi_demand_annual!A:A,A419,multi_demand_annual!B:B,B419,multi_demand_annual!D:D,C419,multi_demand_annual!F:F,E419)</f>
        <v>0</v>
      </c>
      <c r="H419">
        <f>SUMIFS(multi_demand_annual!$I:$I,multi_demand_annual!A:A,A419,multi_demand_annual!B:B,B419,multi_demand_annual!D:D,C419,multi_demand_annual!F:F,E419)</f>
        <v>0</v>
      </c>
      <c r="I419" cm="1">
        <f t="array" ref="I419">SUMPRODUCT([5]materials_demand!$D$2:$CO$43*([5]materials_demand!$A$2:$A$43=A419)*([5]materials_demand!$B$2:$B$43=B419)*([5]materials_demand!$C$2:$C$43=C419)*ISNUMBER(SEARCH(E419,[5]materials_demand!$D$1:$CO$1))*ISNUMBER(SEARCH("mean",[5]materials_demand!$D$1:$CO$1)))</f>
        <v>0</v>
      </c>
      <c r="J419">
        <f t="shared" si="6"/>
        <v>0</v>
      </c>
    </row>
    <row r="420" spans="1:10">
      <c r="A420">
        <v>2035</v>
      </c>
      <c r="B420" t="s">
        <v>33</v>
      </c>
      <c r="C420" t="str">
        <f>mapping!$D$4</f>
        <v>Hydro</v>
      </c>
      <c r="D420" t="s">
        <v>74</v>
      </c>
      <c r="E420" t="s">
        <v>55</v>
      </c>
      <c r="F420" t="s">
        <v>77</v>
      </c>
      <c r="G420">
        <f>SUMIFS(multi_demand_annual!$H:$H,multi_demand_annual!A:A,A420,multi_demand_annual!B:B,B420,multi_demand_annual!D:D,C420,multi_demand_annual!F:F,E420)</f>
        <v>0</v>
      </c>
      <c r="H420">
        <f>SUMIFS(multi_demand_annual!$I:$I,multi_demand_annual!A:A,A420,multi_demand_annual!B:B,B420,multi_demand_annual!D:D,C420,multi_demand_annual!F:F,E420)</f>
        <v>0</v>
      </c>
      <c r="I420" cm="1">
        <f t="array" ref="I420">SUMPRODUCT([5]materials_demand!$D$2:$CO$43*([5]materials_demand!$A$2:$A$43=A420)*([5]materials_demand!$B$2:$B$43=B420)*([5]materials_demand!$C$2:$C$43=C420)*ISNUMBER(SEARCH(E420,[5]materials_demand!$D$1:$CO$1))*ISNUMBER(SEARCH("mean",[5]materials_demand!$D$1:$CO$1)))</f>
        <v>0</v>
      </c>
      <c r="J420">
        <f t="shared" si="6"/>
        <v>0</v>
      </c>
    </row>
    <row r="421" spans="1:10">
      <c r="A421">
        <v>2035</v>
      </c>
      <c r="B421" t="s">
        <v>33</v>
      </c>
      <c r="C421" t="str">
        <f>mapping!$D$4</f>
        <v>Hydro</v>
      </c>
      <c r="D421" t="s">
        <v>74</v>
      </c>
      <c r="E421" t="s">
        <v>47</v>
      </c>
      <c r="F421" t="s">
        <v>77</v>
      </c>
      <c r="G421">
        <f>SUMIFS(multi_demand_annual!$H:$H,multi_demand_annual!A:A,A421,multi_demand_annual!B:B,B421,multi_demand_annual!D:D,C421,multi_demand_annual!F:F,E421)</f>
        <v>0</v>
      </c>
      <c r="H421">
        <f>SUMIFS(multi_demand_annual!$I:$I,multi_demand_annual!A:A,A421,multi_demand_annual!B:B,B421,multi_demand_annual!D:D,C421,multi_demand_annual!F:F,E421)</f>
        <v>0</v>
      </c>
      <c r="I421" cm="1">
        <f t="array" ref="I421">SUMPRODUCT([5]materials_demand!$D$2:$CO$43*([5]materials_demand!$A$2:$A$43=A421)*([5]materials_demand!$B$2:$B$43=B421)*([5]materials_demand!$C$2:$C$43=C421)*ISNUMBER(SEARCH(E421,[5]materials_demand!$D$1:$CO$1))*ISNUMBER(SEARCH("mean",[5]materials_demand!$D$1:$CO$1)))</f>
        <v>0</v>
      </c>
      <c r="J421">
        <f t="shared" si="6"/>
        <v>0</v>
      </c>
    </row>
    <row r="422" spans="1:10">
      <c r="A422">
        <v>2035</v>
      </c>
      <c r="B422" t="s">
        <v>33</v>
      </c>
      <c r="C422" t="str">
        <f>mapping!$D$4</f>
        <v>Hydro</v>
      </c>
      <c r="D422" t="s">
        <v>74</v>
      </c>
      <c r="E422" t="s">
        <v>60</v>
      </c>
      <c r="F422" t="s">
        <v>77</v>
      </c>
      <c r="G422">
        <f>SUMIFS(multi_demand_annual!$H:$H,multi_demand_annual!A:A,A422,multi_demand_annual!B:B,B422,multi_demand_annual!D:D,C422,multi_demand_annual!F:F,E422)</f>
        <v>0</v>
      </c>
      <c r="H422">
        <f>SUMIFS(multi_demand_annual!$I:$I,multi_demand_annual!A:A,A422,multi_demand_annual!B:B,B422,multi_demand_annual!D:D,C422,multi_demand_annual!F:F,E422)</f>
        <v>0</v>
      </c>
      <c r="I422" cm="1">
        <f t="array" ref="I422">SUMPRODUCT([5]materials_demand!$D$2:$CO$43*([5]materials_demand!$A$2:$A$43=A422)*([5]materials_demand!$B$2:$B$43=B422)*([5]materials_demand!$C$2:$C$43=C422)*ISNUMBER(SEARCH(E422,[5]materials_demand!$D$1:$CO$1))*ISNUMBER(SEARCH("mean",[5]materials_demand!$D$1:$CO$1)))</f>
        <v>0</v>
      </c>
      <c r="J422">
        <f t="shared" si="6"/>
        <v>0</v>
      </c>
    </row>
    <row r="423" spans="1:10">
      <c r="A423">
        <v>2035</v>
      </c>
      <c r="B423" t="s">
        <v>33</v>
      </c>
      <c r="C423" t="str">
        <f>mapping!$D$4</f>
        <v>Hydro</v>
      </c>
      <c r="D423" t="s">
        <v>74</v>
      </c>
      <c r="E423" t="s">
        <v>48</v>
      </c>
      <c r="F423" t="s">
        <v>77</v>
      </c>
      <c r="G423">
        <f>SUMIFS(multi_demand_annual!$H:$H,multi_demand_annual!A:A,A423,multi_demand_annual!B:B,B423,multi_demand_annual!D:D,C423,multi_demand_annual!F:F,E423)</f>
        <v>0</v>
      </c>
      <c r="H423">
        <f>SUMIFS(multi_demand_annual!$I:$I,multi_demand_annual!A:A,A423,multi_demand_annual!B:B,B423,multi_demand_annual!D:D,C423,multi_demand_annual!F:F,E423)</f>
        <v>0</v>
      </c>
      <c r="I423" cm="1">
        <f t="array" ref="I423">SUMPRODUCT([5]materials_demand!$D$2:$CO$43*([5]materials_demand!$A$2:$A$43=A423)*([5]materials_demand!$B$2:$B$43=B423)*([5]materials_demand!$C$2:$C$43=C423)*ISNUMBER(SEARCH(E423,[5]materials_demand!$D$1:$CO$1))*ISNUMBER(SEARCH("mean",[5]materials_demand!$D$1:$CO$1)))</f>
        <v>0</v>
      </c>
      <c r="J423">
        <f t="shared" si="6"/>
        <v>0</v>
      </c>
    </row>
    <row r="424" spans="1:10">
      <c r="A424">
        <v>2035</v>
      </c>
      <c r="B424" t="s">
        <v>33</v>
      </c>
      <c r="C424" t="str">
        <f>mapping!$D$4</f>
        <v>Hydro</v>
      </c>
      <c r="D424" t="s">
        <v>74</v>
      </c>
      <c r="E424" t="s">
        <v>62</v>
      </c>
      <c r="F424" t="s">
        <v>77</v>
      </c>
      <c r="G424">
        <f>SUMIFS(multi_demand_annual!$H:$H,multi_demand_annual!A:A,A424,multi_demand_annual!B:B,B424,multi_demand_annual!D:D,C424,multi_demand_annual!F:F,E424)</f>
        <v>0</v>
      </c>
      <c r="H424">
        <f>SUMIFS(multi_demand_annual!$I:$I,multi_demand_annual!A:A,A424,multi_demand_annual!B:B,B424,multi_demand_annual!D:D,C424,multi_demand_annual!F:F,E424)</f>
        <v>0</v>
      </c>
      <c r="I424" cm="1">
        <f t="array" ref="I424">SUMPRODUCT([5]materials_demand!$D$2:$CO$43*([5]materials_demand!$A$2:$A$43=A424)*([5]materials_demand!$B$2:$B$43=B424)*([5]materials_demand!$C$2:$C$43=C424)*ISNUMBER(SEARCH(E424,[5]materials_demand!$D$1:$CO$1))*ISNUMBER(SEARCH("mean",[5]materials_demand!$D$1:$CO$1)))</f>
        <v>0</v>
      </c>
      <c r="J424">
        <f t="shared" si="6"/>
        <v>0</v>
      </c>
    </row>
    <row r="425" spans="1:10">
      <c r="A425">
        <v>2035</v>
      </c>
      <c r="B425" t="s">
        <v>33</v>
      </c>
      <c r="C425" t="str">
        <f>mapping!$D$4</f>
        <v>Hydro</v>
      </c>
      <c r="D425" t="s">
        <v>74</v>
      </c>
      <c r="E425" t="s">
        <v>63</v>
      </c>
      <c r="F425" t="s">
        <v>77</v>
      </c>
      <c r="G425">
        <f>SUMIFS(multi_demand_annual!$H:$H,multi_demand_annual!A:A,A425,multi_demand_annual!B:B,B425,multi_demand_annual!D:D,C425,multi_demand_annual!F:F,E425)</f>
        <v>0</v>
      </c>
      <c r="H425">
        <f>SUMIFS(multi_demand_annual!$I:$I,multi_demand_annual!A:A,A425,multi_demand_annual!B:B,B425,multi_demand_annual!D:D,C425,multi_demand_annual!F:F,E425)</f>
        <v>0</v>
      </c>
      <c r="I425" cm="1">
        <f t="array" ref="I425">SUMPRODUCT([5]materials_demand!$D$2:$CO$43*([5]materials_demand!$A$2:$A$43=A425)*([5]materials_demand!$B$2:$B$43=B425)*([5]materials_demand!$C$2:$C$43=C425)*ISNUMBER(SEARCH(E425,[5]materials_demand!$D$1:$CO$1))*ISNUMBER(SEARCH("mean",[5]materials_demand!$D$1:$CO$1)))</f>
        <v>0</v>
      </c>
      <c r="J425">
        <f t="shared" si="6"/>
        <v>0</v>
      </c>
    </row>
    <row r="426" spans="1:10">
      <c r="A426">
        <v>2035</v>
      </c>
      <c r="B426" t="s">
        <v>33</v>
      </c>
      <c r="C426" t="str">
        <f>mapping!$D$4</f>
        <v>Hydro</v>
      </c>
      <c r="D426" t="s">
        <v>74</v>
      </c>
      <c r="E426" t="s">
        <v>45</v>
      </c>
      <c r="F426" t="s">
        <v>77</v>
      </c>
      <c r="G426">
        <f>SUMIFS(multi_demand_annual!$H:$H,multi_demand_annual!A:A,A426,multi_demand_annual!B:B,B426,multi_demand_annual!D:D,C426,multi_demand_annual!F:F,E426)</f>
        <v>0</v>
      </c>
      <c r="H426">
        <f>SUMIFS(multi_demand_annual!$I:$I,multi_demand_annual!A:A,A426,multi_demand_annual!B:B,B426,multi_demand_annual!D:D,C426,multi_demand_annual!F:F,E426)</f>
        <v>0</v>
      </c>
      <c r="I426" cm="1">
        <f t="array" ref="I426">SUMPRODUCT([5]materials_demand!$D$2:$CO$43*([5]materials_demand!$A$2:$A$43=A426)*([5]materials_demand!$B$2:$B$43=B426)*([5]materials_demand!$C$2:$C$43=C426)*ISNUMBER(SEARCH(E426,[5]materials_demand!$D$1:$CO$1))*ISNUMBER(SEARCH("mean",[5]materials_demand!$D$1:$CO$1)))</f>
        <v>0</v>
      </c>
      <c r="J426">
        <f t="shared" si="6"/>
        <v>0</v>
      </c>
    </row>
    <row r="427" spans="1:10">
      <c r="A427">
        <v>2035</v>
      </c>
      <c r="B427" t="s">
        <v>33</v>
      </c>
      <c r="C427" t="str">
        <f>mapping!$D$4</f>
        <v>Hydro</v>
      </c>
      <c r="D427" t="s">
        <v>74</v>
      </c>
      <c r="E427" t="s">
        <v>58</v>
      </c>
      <c r="F427" t="s">
        <v>77</v>
      </c>
      <c r="G427">
        <f>SUMIFS(multi_demand_annual!$H:$H,multi_demand_annual!A:A,A427,multi_demand_annual!B:B,B427,multi_demand_annual!D:D,C427,multi_demand_annual!F:F,E427)</f>
        <v>0</v>
      </c>
      <c r="H427">
        <f>SUMIFS(multi_demand_annual!$I:$I,multi_demand_annual!A:A,A427,multi_demand_annual!B:B,B427,multi_demand_annual!D:D,C427,multi_demand_annual!F:F,E427)</f>
        <v>0</v>
      </c>
      <c r="I427" cm="1">
        <f t="array" ref="I427">SUMPRODUCT([5]materials_demand!$D$2:$CO$43*([5]materials_demand!$A$2:$A$43=A427)*([5]materials_demand!$B$2:$B$43=B427)*([5]materials_demand!$C$2:$C$43=C427)*ISNUMBER(SEARCH(E427,[5]materials_demand!$D$1:$CO$1))*ISNUMBER(SEARCH("mean",[5]materials_demand!$D$1:$CO$1)))</f>
        <v>0</v>
      </c>
      <c r="J427">
        <f t="shared" si="6"/>
        <v>0</v>
      </c>
    </row>
    <row r="428" spans="1:10">
      <c r="A428">
        <v>2035</v>
      </c>
      <c r="B428" t="s">
        <v>33</v>
      </c>
      <c r="C428" t="str">
        <f>mapping!$D$4</f>
        <v>Hydro</v>
      </c>
      <c r="D428" t="s">
        <v>74</v>
      </c>
      <c r="E428" t="s">
        <v>53</v>
      </c>
      <c r="F428" t="s">
        <v>77</v>
      </c>
      <c r="G428">
        <f>SUMIFS(multi_demand_annual!$H:$H,multi_demand_annual!A:A,A428,multi_demand_annual!B:B,B428,multi_demand_annual!D:D,C428,multi_demand_annual!F:F,E428)</f>
        <v>1.6864449389524938</v>
      </c>
      <c r="H428">
        <f>SUMIFS(multi_demand_annual!$I:$I,multi_demand_annual!A:A,A428,multi_demand_annual!B:B,B428,multi_demand_annual!D:D,C428,multi_demand_annual!F:F,E428)</f>
        <v>1.6864449389524938</v>
      </c>
      <c r="I428" cm="1">
        <f t="array" ref="I428">SUMPRODUCT([5]materials_demand!$D$2:$CO$43*([5]materials_demand!$A$2:$A$43=A428)*([5]materials_demand!$B$2:$B$43=B428)*([5]materials_demand!$C$2:$C$43=C428)*ISNUMBER(SEARCH(E428,[5]materials_demand!$D$1:$CO$1))*ISNUMBER(SEARCH("mean",[5]materials_demand!$D$1:$CO$1)))</f>
        <v>1.6864449389525</v>
      </c>
      <c r="J428">
        <f t="shared" si="6"/>
        <v>0</v>
      </c>
    </row>
    <row r="429" spans="1:10">
      <c r="A429">
        <v>2035</v>
      </c>
      <c r="B429" t="s">
        <v>33</v>
      </c>
      <c r="C429" t="str">
        <f>mapping!$D$4</f>
        <v>Hydro</v>
      </c>
      <c r="D429" t="s">
        <v>74</v>
      </c>
      <c r="E429" t="s">
        <v>64</v>
      </c>
      <c r="F429" t="s">
        <v>77</v>
      </c>
      <c r="G429">
        <f>SUMIFS(multi_demand_annual!$H:$H,multi_demand_annual!A:A,A429,multi_demand_annual!B:B,B429,multi_demand_annual!D:D,C429,multi_demand_annual!F:F,E429)</f>
        <v>0</v>
      </c>
      <c r="H429">
        <f>SUMIFS(multi_demand_annual!$I:$I,multi_demand_annual!A:A,A429,multi_demand_annual!B:B,B429,multi_demand_annual!D:D,C429,multi_demand_annual!F:F,E429)</f>
        <v>0</v>
      </c>
      <c r="I429" cm="1">
        <f t="array" ref="I429">SUMPRODUCT([5]materials_demand!$D$2:$CO$43*([5]materials_demand!$A$2:$A$43=A429)*([5]materials_demand!$B$2:$B$43=B429)*([5]materials_demand!$C$2:$C$43=C429)*ISNUMBER(SEARCH(E429,[5]materials_demand!$D$1:$CO$1))*ISNUMBER(SEARCH("mean",[5]materials_demand!$D$1:$CO$1)))</f>
        <v>0</v>
      </c>
      <c r="J429">
        <f t="shared" si="6"/>
        <v>0</v>
      </c>
    </row>
    <row r="430" spans="1:10">
      <c r="A430">
        <v>2035</v>
      </c>
      <c r="B430" t="s">
        <v>33</v>
      </c>
      <c r="C430" t="str">
        <f>mapping!$D$4</f>
        <v>Hydro</v>
      </c>
      <c r="D430" t="s">
        <v>74</v>
      </c>
      <c r="E430" t="s">
        <v>49</v>
      </c>
      <c r="F430" t="s">
        <v>77</v>
      </c>
      <c r="G430">
        <f>SUMIFS(multi_demand_annual!$H:$H,multi_demand_annual!A:A,A430,multi_demand_annual!B:B,B430,multi_demand_annual!D:D,C430,multi_demand_annual!F:F,E430)</f>
        <v>0</v>
      </c>
      <c r="H430">
        <f>SUMIFS(multi_demand_annual!$I:$I,multi_demand_annual!A:A,A430,multi_demand_annual!B:B,B430,multi_demand_annual!D:D,C430,multi_demand_annual!F:F,E430)</f>
        <v>0</v>
      </c>
      <c r="I430" cm="1">
        <f t="array" ref="I430">SUMPRODUCT([5]materials_demand!$D$2:$CO$43*([5]materials_demand!$A$2:$A$43=A430)*([5]materials_demand!$B$2:$B$43=B430)*([5]materials_demand!$C$2:$C$43=C430)*ISNUMBER(SEARCH(E430,[5]materials_demand!$D$1:$CO$1))*ISNUMBER(SEARCH("mean",[5]materials_demand!$D$1:$CO$1)))</f>
        <v>0</v>
      </c>
      <c r="J430">
        <f t="shared" si="6"/>
        <v>0</v>
      </c>
    </row>
    <row r="431" spans="1:10">
      <c r="A431">
        <v>2035</v>
      </c>
      <c r="B431" t="s">
        <v>33</v>
      </c>
      <c r="C431" t="str">
        <f>mapping!$D$4</f>
        <v>Hydro</v>
      </c>
      <c r="D431" t="s">
        <v>74</v>
      </c>
      <c r="E431" t="s">
        <v>65</v>
      </c>
      <c r="F431" t="s">
        <v>77</v>
      </c>
      <c r="G431">
        <f>SUMIFS(multi_demand_annual!$H:$H,multi_demand_annual!A:A,A431,multi_demand_annual!B:B,B431,multi_demand_annual!D:D,C431,multi_demand_annual!F:F,E431)</f>
        <v>0</v>
      </c>
      <c r="H431">
        <f>SUMIFS(multi_demand_annual!$I:$I,multi_demand_annual!A:A,A431,multi_demand_annual!B:B,B431,multi_demand_annual!D:D,C431,multi_demand_annual!F:F,E431)</f>
        <v>0</v>
      </c>
      <c r="I431" cm="1">
        <f t="array" ref="I431">SUMPRODUCT([5]materials_demand!$D$2:$CO$43*([5]materials_demand!$A$2:$A$43=A431)*([5]materials_demand!$B$2:$B$43=B431)*([5]materials_demand!$C$2:$C$43=C431)*ISNUMBER(SEARCH(E431,[5]materials_demand!$D$1:$CO$1))*ISNUMBER(SEARCH("mean",[5]materials_demand!$D$1:$CO$1)))</f>
        <v>0</v>
      </c>
      <c r="J431">
        <f t="shared" si="6"/>
        <v>0</v>
      </c>
    </row>
    <row r="432" spans="1:10">
      <c r="A432">
        <v>2035</v>
      </c>
      <c r="B432" t="s">
        <v>33</v>
      </c>
      <c r="C432" t="str">
        <f>mapping!$D$4</f>
        <v>Hydro</v>
      </c>
      <c r="D432" t="s">
        <v>74</v>
      </c>
      <c r="E432" t="s">
        <v>68</v>
      </c>
      <c r="F432" t="s">
        <v>77</v>
      </c>
      <c r="G432">
        <f>SUMIFS(multi_demand_annual!$H:$H,multi_demand_annual!A:A,A432,multi_demand_annual!B:B,B432,multi_demand_annual!D:D,C432,multi_demand_annual!F:F,E432)</f>
        <v>0</v>
      </c>
      <c r="H432">
        <f>SUMIFS(multi_demand_annual!$I:$I,multi_demand_annual!A:A,A432,multi_demand_annual!B:B,B432,multi_demand_annual!D:D,C432,multi_demand_annual!F:F,E432)</f>
        <v>0</v>
      </c>
      <c r="I432" cm="1">
        <f t="array" ref="I432">SUMPRODUCT([5]materials_demand!$D$2:$CO$43*([5]materials_demand!$A$2:$A$43=A432)*([5]materials_demand!$B$2:$B$43=B432)*([5]materials_demand!$C$2:$C$43=C432)*ISNUMBER(SEARCH(E432,[5]materials_demand!$D$1:$CO$1))*ISNUMBER(SEARCH("mean",[5]materials_demand!$D$1:$CO$1)))</f>
        <v>0</v>
      </c>
      <c r="J432">
        <f t="shared" si="6"/>
        <v>0</v>
      </c>
    </row>
    <row r="433" spans="1:10">
      <c r="A433">
        <v>2035</v>
      </c>
      <c r="B433" t="s">
        <v>33</v>
      </c>
      <c r="C433" t="str">
        <f>mapping!$D$4</f>
        <v>Hydro</v>
      </c>
      <c r="D433" t="s">
        <v>74</v>
      </c>
      <c r="E433" t="s">
        <v>57</v>
      </c>
      <c r="F433" t="s">
        <v>77</v>
      </c>
      <c r="G433">
        <f>SUMIFS(multi_demand_annual!$H:$H,multi_demand_annual!A:A,A433,multi_demand_annual!B:B,B433,multi_demand_annual!D:D,C433,multi_demand_annual!F:F,E433)</f>
        <v>0</v>
      </c>
      <c r="H433">
        <f>SUMIFS(multi_demand_annual!$I:$I,multi_demand_annual!A:A,A433,multi_demand_annual!B:B,B433,multi_demand_annual!D:D,C433,multi_demand_annual!F:F,E433)</f>
        <v>0</v>
      </c>
      <c r="I433" cm="1">
        <f t="array" ref="I433">SUMPRODUCT([5]materials_demand!$D$2:$CO$43*([5]materials_demand!$A$2:$A$43=A433)*([5]materials_demand!$B$2:$B$43=B433)*([5]materials_demand!$C$2:$C$43=C433)*ISNUMBER(SEARCH(E433,[5]materials_demand!$D$1:$CO$1))*ISNUMBER(SEARCH("mean",[5]materials_demand!$D$1:$CO$1)))</f>
        <v>0</v>
      </c>
      <c r="J433">
        <f t="shared" si="6"/>
        <v>0</v>
      </c>
    </row>
    <row r="434" spans="1:10">
      <c r="A434">
        <v>2025</v>
      </c>
      <c r="B434" t="s">
        <v>21</v>
      </c>
      <c r="C434" t="str">
        <f>mapping!$D$9</f>
        <v>Gas</v>
      </c>
      <c r="D434" t="s">
        <v>74</v>
      </c>
      <c r="E434" t="s">
        <v>51</v>
      </c>
      <c r="F434" t="s">
        <v>77</v>
      </c>
      <c r="G434">
        <f>SUMIFS(multi_demand_annual!$H:$H,multi_demand_annual!A:A,A434,multi_demand_annual!B:B,B434,multi_demand_annual!D:D,C434,multi_demand_annual!F:F,E434)</f>
        <v>0.16433222086401134</v>
      </c>
      <c r="H434">
        <f>SUMIFS(multi_demand_annual!$I:$I,multi_demand_annual!A:A,A434,multi_demand_annual!B:B,B434,multi_demand_annual!D:D,C434,multi_demand_annual!F:F,E434)</f>
        <v>2.3663256656207263</v>
      </c>
      <c r="I434" cm="1">
        <f t="array" ref="I434">SUMPRODUCT([5]materials_demand!$D$2:$CO$43*([5]materials_demand!$A$2:$A$43=A434)*([5]materials_demand!$B$2:$B$43=B434)*([5]materials_demand!$C$2:$C$43=C434)*ISNUMBER(SEARCH(E434,[5]materials_demand!$D$1:$CO$1))*ISNUMBER(SEARCH("mean",[5]materials_demand!$D$1:$CO$1)))</f>
        <v>2.3663256656207299</v>
      </c>
      <c r="J434">
        <f t="shared" si="6"/>
        <v>0</v>
      </c>
    </row>
    <row r="435" spans="1:10">
      <c r="A435">
        <v>2025</v>
      </c>
      <c r="B435" t="s">
        <v>21</v>
      </c>
      <c r="C435" t="str">
        <f>mapping!$D$9</f>
        <v>Gas</v>
      </c>
      <c r="D435" t="s">
        <v>74</v>
      </c>
      <c r="E435" t="s">
        <v>66</v>
      </c>
      <c r="F435" t="s">
        <v>77</v>
      </c>
      <c r="G435">
        <f>SUMIFS(multi_demand_annual!$H:$H,multi_demand_annual!A:A,A435,multi_demand_annual!B:B,B435,multi_demand_annual!D:D,C435,multi_demand_annual!F:F,E435)</f>
        <v>0</v>
      </c>
      <c r="H435">
        <f>SUMIFS(multi_demand_annual!$I:$I,multi_demand_annual!A:A,A435,multi_demand_annual!B:B,B435,multi_demand_annual!D:D,C435,multi_demand_annual!F:F,E435)</f>
        <v>0</v>
      </c>
      <c r="I435" cm="1">
        <f t="array" ref="I435">SUMPRODUCT([5]materials_demand!$D$2:$CO$43*([5]materials_demand!$A$2:$A$43=A435)*([5]materials_demand!$B$2:$B$43=B435)*([5]materials_demand!$C$2:$C$43=C435)*ISNUMBER(SEARCH(E435,[5]materials_demand!$D$1:$CO$1))*ISNUMBER(SEARCH("mean",[5]materials_demand!$D$1:$CO$1)))</f>
        <v>0</v>
      </c>
      <c r="J435">
        <f t="shared" si="6"/>
        <v>0</v>
      </c>
    </row>
    <row r="436" spans="1:10">
      <c r="A436">
        <v>2025</v>
      </c>
      <c r="B436" t="s">
        <v>21</v>
      </c>
      <c r="C436" t="str">
        <f>mapping!$D$9</f>
        <v>Gas</v>
      </c>
      <c r="D436" t="s">
        <v>74</v>
      </c>
      <c r="E436" t="s">
        <v>54</v>
      </c>
      <c r="F436" t="s">
        <v>77</v>
      </c>
      <c r="G436">
        <f>SUMIFS(multi_demand_annual!$H:$H,multi_demand_annual!A:A,A436,multi_demand_annual!B:B,B436,multi_demand_annual!D:D,C436,multi_demand_annual!F:F,E436)</f>
        <v>12.280615021388201</v>
      </c>
      <c r="H436">
        <f>SUMIFS(multi_demand_annual!$I:$I,multi_demand_annual!A:A,A436,multi_demand_annual!B:B,B436,multi_demand_annual!D:D,C436,multi_demand_annual!F:F,E436)</f>
        <v>125.44541738568319</v>
      </c>
      <c r="I436" cm="1">
        <f t="array" ref="I436">SUMPRODUCT([5]materials_demand!$D$2:$CO$43*([5]materials_demand!$A$2:$A$43=A436)*([5]materials_demand!$B$2:$B$43=B436)*([5]materials_demand!$C$2:$C$43=C436)*ISNUMBER(SEARCH(E436,[5]materials_demand!$D$1:$CO$1))*ISNUMBER(SEARCH("mean",[5]materials_demand!$D$1:$CO$1)))</f>
        <v>125.445417385684</v>
      </c>
      <c r="J436">
        <f t="shared" si="6"/>
        <v>0</v>
      </c>
    </row>
    <row r="437" spans="1:10">
      <c r="A437">
        <v>2025</v>
      </c>
      <c r="B437" t="s">
        <v>21</v>
      </c>
      <c r="C437" t="str">
        <f>mapping!$D$9</f>
        <v>Gas</v>
      </c>
      <c r="D437" t="s">
        <v>74</v>
      </c>
      <c r="E437" t="s">
        <v>46</v>
      </c>
      <c r="F437" t="s">
        <v>77</v>
      </c>
      <c r="G437">
        <f>SUMIFS(multi_demand_annual!$H:$H,multi_demand_annual!A:A,A437,multi_demand_annual!B:B,B437,multi_demand_annual!D:D,C437,multi_demand_annual!F:F,E437)</f>
        <v>0</v>
      </c>
      <c r="H437">
        <f>SUMIFS(multi_demand_annual!$I:$I,multi_demand_annual!A:A,A437,multi_demand_annual!B:B,B437,multi_demand_annual!D:D,C437,multi_demand_annual!F:F,E437)</f>
        <v>0</v>
      </c>
      <c r="I437" cm="1">
        <f t="array" ref="I437">SUMPRODUCT([5]materials_demand!$D$2:$CO$43*([5]materials_demand!$A$2:$A$43=A437)*([5]materials_demand!$B$2:$B$43=B437)*([5]materials_demand!$C$2:$C$43=C437)*ISNUMBER(SEARCH(E437,[5]materials_demand!$D$1:$CO$1))*ISNUMBER(SEARCH("mean",[5]materials_demand!$D$1:$CO$1)))</f>
        <v>0</v>
      </c>
      <c r="J437">
        <f t="shared" si="6"/>
        <v>0</v>
      </c>
    </row>
    <row r="438" spans="1:10">
      <c r="A438">
        <v>2025</v>
      </c>
      <c r="B438" t="s">
        <v>21</v>
      </c>
      <c r="C438" t="str">
        <f>mapping!$D$9</f>
        <v>Gas</v>
      </c>
      <c r="D438" t="s">
        <v>74</v>
      </c>
      <c r="E438" t="s">
        <v>50</v>
      </c>
      <c r="F438" t="s">
        <v>77</v>
      </c>
      <c r="G438">
        <f>SUMIFS(multi_demand_annual!$H:$H,multi_demand_annual!A:A,A438,multi_demand_annual!B:B,B438,multi_demand_annual!D:D,C438,multi_demand_annual!F:F,E438)</f>
        <v>0.4458552766529339</v>
      </c>
      <c r="H438">
        <f>SUMIFS(multi_demand_annual!$I:$I,multi_demand_annual!A:A,A438,multi_demand_annual!B:B,B438,multi_demand_annual!D:D,C438,multi_demand_annual!F:F,E438)</f>
        <v>5.4323039080277509</v>
      </c>
      <c r="I438" cm="1">
        <f t="array" ref="I438">SUMPRODUCT([5]materials_demand!$D$2:$CO$43*([5]materials_demand!$A$2:$A$43=A438)*([5]materials_demand!$B$2:$B$43=B438)*([5]materials_demand!$C$2:$C$43=C438)*ISNUMBER(SEARCH(E438,[5]materials_demand!$D$1:$CO$1))*ISNUMBER(SEARCH("mean",[5]materials_demand!$D$1:$CO$1)))</f>
        <v>5.4323039080277704</v>
      </c>
      <c r="J438">
        <f t="shared" si="6"/>
        <v>0</v>
      </c>
    </row>
    <row r="439" spans="1:10">
      <c r="A439">
        <v>2025</v>
      </c>
      <c r="B439" t="s">
        <v>21</v>
      </c>
      <c r="C439" t="str">
        <f>mapping!$D$9</f>
        <v>Gas</v>
      </c>
      <c r="D439" t="s">
        <v>74</v>
      </c>
      <c r="E439" t="s">
        <v>61</v>
      </c>
      <c r="F439" t="s">
        <v>77</v>
      </c>
      <c r="G439">
        <f>SUMIFS(multi_demand_annual!$H:$H,multi_demand_annual!A:A,A439,multi_demand_annual!B:B,B439,multi_demand_annual!D:D,C439,multi_demand_annual!F:F,E439)</f>
        <v>0</v>
      </c>
      <c r="H439">
        <f>SUMIFS(multi_demand_annual!$I:$I,multi_demand_annual!A:A,A439,multi_demand_annual!B:B,B439,multi_demand_annual!D:D,C439,multi_demand_annual!F:F,E439)</f>
        <v>0</v>
      </c>
      <c r="I439" cm="1">
        <f t="array" ref="I439">SUMPRODUCT([5]materials_demand!$D$2:$CO$43*([5]materials_demand!$A$2:$A$43=A439)*([5]materials_demand!$B$2:$B$43=B439)*([5]materials_demand!$C$2:$C$43=C439)*ISNUMBER(SEARCH(E439,[5]materials_demand!$D$1:$CO$1))*ISNUMBER(SEARCH("mean",[5]materials_demand!$D$1:$CO$1)))</f>
        <v>0</v>
      </c>
      <c r="J439">
        <f t="shared" si="6"/>
        <v>0</v>
      </c>
    </row>
    <row r="440" spans="1:10">
      <c r="A440">
        <v>2025</v>
      </c>
      <c r="B440" t="s">
        <v>21</v>
      </c>
      <c r="C440" t="str">
        <f>mapping!$D$9</f>
        <v>Gas</v>
      </c>
      <c r="D440" t="s">
        <v>74</v>
      </c>
      <c r="E440" t="s">
        <v>67</v>
      </c>
      <c r="F440" t="s">
        <v>77</v>
      </c>
      <c r="G440">
        <f>SUMIFS(multi_demand_annual!$H:$H,multi_demand_annual!A:A,A440,multi_demand_annual!B:B,B440,multi_demand_annual!D:D,C440,multi_demand_annual!F:F,E440)</f>
        <v>0</v>
      </c>
      <c r="H440">
        <f>SUMIFS(multi_demand_annual!$I:$I,multi_demand_annual!A:A,A440,multi_demand_annual!B:B,B440,multi_demand_annual!D:D,C440,multi_demand_annual!F:F,E440)</f>
        <v>0</v>
      </c>
      <c r="I440" cm="1">
        <f t="array" ref="I440">SUMPRODUCT([5]materials_demand!$D$2:$CO$43*([5]materials_demand!$A$2:$A$43=A440)*([5]materials_demand!$B$2:$B$43=B440)*([5]materials_demand!$C$2:$C$43=C440)*ISNUMBER(SEARCH(E440,[5]materials_demand!$D$1:$CO$1))*ISNUMBER(SEARCH("mean",[5]materials_demand!$D$1:$CO$1)))</f>
        <v>0</v>
      </c>
      <c r="J440">
        <f t="shared" si="6"/>
        <v>0</v>
      </c>
    </row>
    <row r="441" spans="1:10">
      <c r="A441">
        <v>2025</v>
      </c>
      <c r="B441" t="s">
        <v>21</v>
      </c>
      <c r="C441" t="str">
        <f>mapping!$D$9</f>
        <v>Gas</v>
      </c>
      <c r="D441" t="s">
        <v>74</v>
      </c>
      <c r="E441" t="s">
        <v>52</v>
      </c>
      <c r="F441" t="s">
        <v>77</v>
      </c>
      <c r="G441">
        <f>SUMIFS(multi_demand_annual!$H:$H,multi_demand_annual!A:A,A441,multi_demand_annual!B:B,B441,multi_demand_annual!D:D,C441,multi_demand_annual!F:F,E441)</f>
        <v>0</v>
      </c>
      <c r="H441">
        <f>SUMIFS(multi_demand_annual!$I:$I,multi_demand_annual!A:A,A441,multi_demand_annual!B:B,B441,multi_demand_annual!D:D,C441,multi_demand_annual!F:F,E441)</f>
        <v>0</v>
      </c>
      <c r="I441" cm="1">
        <f t="array" ref="I441">SUMPRODUCT([5]materials_demand!$D$2:$CO$43*([5]materials_demand!$A$2:$A$43=A441)*([5]materials_demand!$B$2:$B$43=B441)*([5]materials_demand!$C$2:$C$43=C441)*ISNUMBER(SEARCH(E441,[5]materials_demand!$D$1:$CO$1))*ISNUMBER(SEARCH("mean",[5]materials_demand!$D$1:$CO$1)))</f>
        <v>0</v>
      </c>
      <c r="J441">
        <f t="shared" si="6"/>
        <v>0</v>
      </c>
    </row>
    <row r="442" spans="1:10">
      <c r="A442">
        <v>2025</v>
      </c>
      <c r="B442" t="s">
        <v>21</v>
      </c>
      <c r="C442" t="str">
        <f>mapping!$D$9</f>
        <v>Gas</v>
      </c>
      <c r="D442" t="s">
        <v>74</v>
      </c>
      <c r="E442" t="s">
        <v>56</v>
      </c>
      <c r="F442" t="s">
        <v>77</v>
      </c>
      <c r="G442">
        <f>SUMIFS(multi_demand_annual!$H:$H,multi_demand_annual!A:A,A442,multi_demand_annual!B:B,B442,multi_demand_annual!D:D,C442,multi_demand_annual!F:F,E442)</f>
        <v>0</v>
      </c>
      <c r="H442">
        <f>SUMIFS(multi_demand_annual!$I:$I,multi_demand_annual!A:A,A442,multi_demand_annual!B:B,B442,multi_demand_annual!D:D,C442,multi_demand_annual!F:F,E442)</f>
        <v>0</v>
      </c>
      <c r="I442" cm="1">
        <f t="array" ref="I442">SUMPRODUCT([5]materials_demand!$D$2:$CO$43*([5]materials_demand!$A$2:$A$43=A442)*([5]materials_demand!$B$2:$B$43=B442)*([5]materials_demand!$C$2:$C$43=C442)*ISNUMBER(SEARCH(E442,[5]materials_demand!$D$1:$CO$1))*ISNUMBER(SEARCH("mean",[5]materials_demand!$D$1:$CO$1)))</f>
        <v>0</v>
      </c>
      <c r="J442">
        <f t="shared" si="6"/>
        <v>0</v>
      </c>
    </row>
    <row r="443" spans="1:10">
      <c r="A443">
        <v>2025</v>
      </c>
      <c r="B443" t="s">
        <v>21</v>
      </c>
      <c r="C443" t="str">
        <f>mapping!$D$9</f>
        <v>Gas</v>
      </c>
      <c r="D443" t="s">
        <v>74</v>
      </c>
      <c r="E443" t="s">
        <v>59</v>
      </c>
      <c r="F443" t="s">
        <v>77</v>
      </c>
      <c r="G443">
        <f>SUMIFS(multi_demand_annual!$H:$H,multi_demand_annual!A:A,A443,multi_demand_annual!B:B,B443,multi_demand_annual!D:D,C443,multi_demand_annual!F:F,E443)</f>
        <v>0</v>
      </c>
      <c r="H443">
        <f>SUMIFS(multi_demand_annual!$I:$I,multi_demand_annual!A:A,A443,multi_demand_annual!B:B,B443,multi_demand_annual!D:D,C443,multi_demand_annual!F:F,E443)</f>
        <v>0</v>
      </c>
      <c r="I443" cm="1">
        <f t="array" ref="I443">SUMPRODUCT([5]materials_demand!$D$2:$CO$43*([5]materials_demand!$A$2:$A$43=A443)*([5]materials_demand!$B$2:$B$43=B443)*([5]materials_demand!$C$2:$C$43=C443)*ISNUMBER(SEARCH(E443,[5]materials_demand!$D$1:$CO$1))*ISNUMBER(SEARCH("mean",[5]materials_demand!$D$1:$CO$1)))</f>
        <v>0</v>
      </c>
      <c r="J443">
        <f t="shared" si="6"/>
        <v>0</v>
      </c>
    </row>
    <row r="444" spans="1:10">
      <c r="A444">
        <v>2025</v>
      </c>
      <c r="B444" t="s">
        <v>21</v>
      </c>
      <c r="C444" t="str">
        <f>mapping!$D$9</f>
        <v>Gas</v>
      </c>
      <c r="D444" t="s">
        <v>74</v>
      </c>
      <c r="E444" t="s">
        <v>55</v>
      </c>
      <c r="F444" t="s">
        <v>77</v>
      </c>
      <c r="G444">
        <f>SUMIFS(multi_demand_annual!$H:$H,multi_demand_annual!A:A,A444,multi_demand_annual!B:B,B444,multi_demand_annual!D:D,C444,multi_demand_annual!F:F,E444)</f>
        <v>0.10980724435613659</v>
      </c>
      <c r="H444">
        <f>SUMIFS(multi_demand_annual!$I:$I,multi_demand_annual!A:A,A444,multi_demand_annual!B:B,B444,multi_demand_annual!D:D,C444,multi_demand_annual!F:F,E444)</f>
        <v>1.5811853526037112</v>
      </c>
      <c r="I444" cm="1">
        <f t="array" ref="I444">SUMPRODUCT([5]materials_demand!$D$2:$CO$43*([5]materials_demand!$A$2:$A$43=A444)*([5]materials_demand!$B$2:$B$43=B444)*([5]materials_demand!$C$2:$C$43=C444)*ISNUMBER(SEARCH(E444,[5]materials_demand!$D$1:$CO$1))*ISNUMBER(SEARCH("mean",[5]materials_demand!$D$1:$CO$1)))</f>
        <v>1.5811853526037201</v>
      </c>
      <c r="J444">
        <f t="shared" si="6"/>
        <v>0</v>
      </c>
    </row>
    <row r="445" spans="1:10">
      <c r="A445">
        <v>2025</v>
      </c>
      <c r="B445" t="s">
        <v>21</v>
      </c>
      <c r="C445" t="str">
        <f>mapping!$D$9</f>
        <v>Gas</v>
      </c>
      <c r="D445" t="s">
        <v>74</v>
      </c>
      <c r="E445" t="s">
        <v>47</v>
      </c>
      <c r="F445" t="s">
        <v>77</v>
      </c>
      <c r="G445">
        <f>SUMIFS(multi_demand_annual!$H:$H,multi_demand_annual!A:A,A445,multi_demand_annual!B:B,B445,multi_demand_annual!D:D,C445,multi_demand_annual!F:F,E445)</f>
        <v>0</v>
      </c>
      <c r="H445">
        <f>SUMIFS(multi_demand_annual!$I:$I,multi_demand_annual!A:A,A445,multi_demand_annual!B:B,B445,multi_demand_annual!D:D,C445,multi_demand_annual!F:F,E445)</f>
        <v>0</v>
      </c>
      <c r="I445" cm="1">
        <f t="array" ref="I445">SUMPRODUCT([5]materials_demand!$D$2:$CO$43*([5]materials_demand!$A$2:$A$43=A445)*([5]materials_demand!$B$2:$B$43=B445)*([5]materials_demand!$C$2:$C$43=C445)*ISNUMBER(SEARCH(E445,[5]materials_demand!$D$1:$CO$1))*ISNUMBER(SEARCH("mean",[5]materials_demand!$D$1:$CO$1)))</f>
        <v>0</v>
      </c>
      <c r="J445">
        <f t="shared" si="6"/>
        <v>0</v>
      </c>
    </row>
    <row r="446" spans="1:10">
      <c r="A446">
        <v>2025</v>
      </c>
      <c r="B446" t="s">
        <v>21</v>
      </c>
      <c r="C446" t="str">
        <f>mapping!$D$9</f>
        <v>Gas</v>
      </c>
      <c r="D446" t="s">
        <v>74</v>
      </c>
      <c r="E446" t="s">
        <v>60</v>
      </c>
      <c r="F446" t="s">
        <v>77</v>
      </c>
      <c r="G446">
        <f>SUMIFS(multi_demand_annual!$H:$H,multi_demand_annual!A:A,A446,multi_demand_annual!B:B,B446,multi_demand_annual!D:D,C446,multi_demand_annual!F:F,E446)</f>
        <v>0</v>
      </c>
      <c r="H446">
        <f>SUMIFS(multi_demand_annual!$I:$I,multi_demand_annual!A:A,A446,multi_demand_annual!B:B,B446,multi_demand_annual!D:D,C446,multi_demand_annual!F:F,E446)</f>
        <v>0</v>
      </c>
      <c r="I446" cm="1">
        <f t="array" ref="I446">SUMPRODUCT([5]materials_demand!$D$2:$CO$43*([5]materials_demand!$A$2:$A$43=A446)*([5]materials_demand!$B$2:$B$43=B446)*([5]materials_demand!$C$2:$C$43=C446)*ISNUMBER(SEARCH(E446,[5]materials_demand!$D$1:$CO$1))*ISNUMBER(SEARCH("mean",[5]materials_demand!$D$1:$CO$1)))</f>
        <v>0</v>
      </c>
      <c r="J446">
        <f t="shared" si="6"/>
        <v>0</v>
      </c>
    </row>
    <row r="447" spans="1:10">
      <c r="A447">
        <v>2025</v>
      </c>
      <c r="B447" t="s">
        <v>21</v>
      </c>
      <c r="C447" t="str">
        <f>mapping!$D$9</f>
        <v>Gas</v>
      </c>
      <c r="D447" t="s">
        <v>74</v>
      </c>
      <c r="E447" t="s">
        <v>48</v>
      </c>
      <c r="F447" t="s">
        <v>77</v>
      </c>
      <c r="G447">
        <f>SUMIFS(multi_demand_annual!$H:$H,multi_demand_annual!A:A,A447,multi_demand_annual!B:B,B447,multi_demand_annual!D:D,C447,multi_demand_annual!F:F,E447)</f>
        <v>7.3204829570757725E-3</v>
      </c>
      <c r="H447">
        <f>SUMIFS(multi_demand_annual!$I:$I,multi_demand_annual!A:A,A447,multi_demand_annual!B:B,B447,multi_demand_annual!D:D,C447,multi_demand_annual!F:F,E447)</f>
        <v>0.1054123568402474</v>
      </c>
      <c r="I447" cm="1">
        <f t="array" ref="I447">SUMPRODUCT([5]materials_demand!$D$2:$CO$43*([5]materials_demand!$A$2:$A$43=A447)*([5]materials_demand!$B$2:$B$43=B447)*([5]materials_demand!$C$2:$C$43=C447)*ISNUMBER(SEARCH(E447,[5]materials_demand!$D$1:$CO$1))*ISNUMBER(SEARCH("mean",[5]materials_demand!$D$1:$CO$1)))</f>
        <v>0.10541235684024799</v>
      </c>
      <c r="J447">
        <f t="shared" si="6"/>
        <v>0</v>
      </c>
    </row>
    <row r="448" spans="1:10">
      <c r="A448">
        <v>2025</v>
      </c>
      <c r="B448" t="s">
        <v>21</v>
      </c>
      <c r="C448" t="str">
        <f>mapping!$D$9</f>
        <v>Gas</v>
      </c>
      <c r="D448" t="s">
        <v>74</v>
      </c>
      <c r="E448" t="s">
        <v>62</v>
      </c>
      <c r="F448" t="s">
        <v>77</v>
      </c>
      <c r="G448">
        <f>SUMIFS(multi_demand_annual!$H:$H,multi_demand_annual!A:A,A448,multi_demand_annual!B:B,B448,multi_demand_annual!D:D,C448,multi_demand_annual!F:F,E448)</f>
        <v>0</v>
      </c>
      <c r="H448">
        <f>SUMIFS(multi_demand_annual!$I:$I,multi_demand_annual!A:A,A448,multi_demand_annual!B:B,B448,multi_demand_annual!D:D,C448,multi_demand_annual!F:F,E448)</f>
        <v>0</v>
      </c>
      <c r="I448" cm="1">
        <f t="array" ref="I448">SUMPRODUCT([5]materials_demand!$D$2:$CO$43*([5]materials_demand!$A$2:$A$43=A448)*([5]materials_demand!$B$2:$B$43=B448)*([5]materials_demand!$C$2:$C$43=C448)*ISNUMBER(SEARCH(E448,[5]materials_demand!$D$1:$CO$1))*ISNUMBER(SEARCH("mean",[5]materials_demand!$D$1:$CO$1)))</f>
        <v>0</v>
      </c>
      <c r="J448">
        <f t="shared" si="6"/>
        <v>0</v>
      </c>
    </row>
    <row r="449" spans="1:10">
      <c r="A449">
        <v>2025</v>
      </c>
      <c r="B449" t="s">
        <v>21</v>
      </c>
      <c r="C449" t="str">
        <f>mapping!$D$9</f>
        <v>Gas</v>
      </c>
      <c r="D449" t="s">
        <v>74</v>
      </c>
      <c r="E449" t="s">
        <v>63</v>
      </c>
      <c r="F449" t="s">
        <v>77</v>
      </c>
      <c r="G449">
        <f>SUMIFS(multi_demand_annual!$H:$H,multi_demand_annual!A:A,A449,multi_demand_annual!B:B,B449,multi_demand_annual!D:D,C449,multi_demand_annual!F:F,E449)</f>
        <v>0</v>
      </c>
      <c r="H449">
        <f>SUMIFS(multi_demand_annual!$I:$I,multi_demand_annual!A:A,A449,multi_demand_annual!B:B,B449,multi_demand_annual!D:D,C449,multi_demand_annual!F:F,E449)</f>
        <v>0</v>
      </c>
      <c r="I449" cm="1">
        <f t="array" ref="I449">SUMPRODUCT([5]materials_demand!$D$2:$CO$43*([5]materials_demand!$A$2:$A$43=A449)*([5]materials_demand!$B$2:$B$43=B449)*([5]materials_demand!$C$2:$C$43=C449)*ISNUMBER(SEARCH(E449,[5]materials_demand!$D$1:$CO$1))*ISNUMBER(SEARCH("mean",[5]materials_demand!$D$1:$CO$1)))</f>
        <v>0</v>
      </c>
      <c r="J449">
        <f t="shared" si="6"/>
        <v>0</v>
      </c>
    </row>
    <row r="450" spans="1:10">
      <c r="A450">
        <v>2025</v>
      </c>
      <c r="B450" t="s">
        <v>21</v>
      </c>
      <c r="C450" t="str">
        <f>mapping!$D$9</f>
        <v>Gas</v>
      </c>
      <c r="D450" t="s">
        <v>74</v>
      </c>
      <c r="E450" t="s">
        <v>45</v>
      </c>
      <c r="F450" t="s">
        <v>77</v>
      </c>
      <c r="G450">
        <f>SUMIFS(multi_demand_annual!$H:$H,multi_demand_annual!A:A,A450,multi_demand_annual!B:B,B450,multi_demand_annual!D:D,C450,multi_demand_annual!F:F,E450)</f>
        <v>0</v>
      </c>
      <c r="H450">
        <f>SUMIFS(multi_demand_annual!$I:$I,multi_demand_annual!A:A,A450,multi_demand_annual!B:B,B450,multi_demand_annual!D:D,C450,multi_demand_annual!F:F,E450)</f>
        <v>0</v>
      </c>
      <c r="I450" cm="1">
        <f t="array" ref="I450">SUMPRODUCT([5]materials_demand!$D$2:$CO$43*([5]materials_demand!$A$2:$A$43=A450)*([5]materials_demand!$B$2:$B$43=B450)*([5]materials_demand!$C$2:$C$43=C450)*ISNUMBER(SEARCH(E450,[5]materials_demand!$D$1:$CO$1))*ISNUMBER(SEARCH("mean",[5]materials_demand!$D$1:$CO$1)))</f>
        <v>0</v>
      </c>
      <c r="J450">
        <f t="shared" si="6"/>
        <v>0</v>
      </c>
    </row>
    <row r="451" spans="1:10">
      <c r="A451">
        <v>2025</v>
      </c>
      <c r="B451" t="s">
        <v>21</v>
      </c>
      <c r="C451" t="str">
        <f>mapping!$D$9</f>
        <v>Gas</v>
      </c>
      <c r="D451" t="s">
        <v>74</v>
      </c>
      <c r="E451" t="s">
        <v>58</v>
      </c>
      <c r="F451" t="s">
        <v>77</v>
      </c>
      <c r="G451">
        <f>SUMIFS(multi_demand_annual!$H:$H,multi_demand_annual!A:A,A451,multi_demand_annual!B:B,B451,multi_demand_annual!D:D,C451,multi_demand_annual!F:F,E451)</f>
        <v>0</v>
      </c>
      <c r="H451">
        <f>SUMIFS(multi_demand_annual!$I:$I,multi_demand_annual!A:A,A451,multi_demand_annual!B:B,B451,multi_demand_annual!D:D,C451,multi_demand_annual!F:F,E451)</f>
        <v>0</v>
      </c>
      <c r="I451" cm="1">
        <f t="array" ref="I451">SUMPRODUCT([5]materials_demand!$D$2:$CO$43*([5]materials_demand!$A$2:$A$43=A451)*([5]materials_demand!$B$2:$B$43=B451)*([5]materials_demand!$C$2:$C$43=C451)*ISNUMBER(SEARCH(E451,[5]materials_demand!$D$1:$CO$1))*ISNUMBER(SEARCH("mean",[5]materials_demand!$D$1:$CO$1)))</f>
        <v>0</v>
      </c>
      <c r="J451">
        <f t="shared" ref="J451:J514" si="7">ROUND(I451-H451,3)</f>
        <v>0</v>
      </c>
    </row>
    <row r="452" spans="1:10">
      <c r="A452">
        <v>2025</v>
      </c>
      <c r="B452" t="s">
        <v>21</v>
      </c>
      <c r="C452" t="str">
        <f>mapping!$D$9</f>
        <v>Gas</v>
      </c>
      <c r="D452" t="s">
        <v>74</v>
      </c>
      <c r="E452" t="s">
        <v>53</v>
      </c>
      <c r="F452" t="s">
        <v>77</v>
      </c>
      <c r="G452">
        <f>SUMIFS(multi_demand_annual!$H:$H,multi_demand_annual!A:A,A452,multi_demand_annual!B:B,B452,multi_demand_annual!D:D,C452,multi_demand_annual!F:F,E452)</f>
        <v>47.597653971683279</v>
      </c>
      <c r="H452">
        <f>SUMIFS(multi_demand_annual!$I:$I,multi_demand_annual!A:A,A452,multi_demand_annual!B:B,B452,multi_demand_annual!D:D,C452,multi_demand_annual!F:F,E452)</f>
        <v>465.91944749577084</v>
      </c>
      <c r="I452" cm="1">
        <f t="array" ref="I452">SUMPRODUCT([5]materials_demand!$D$2:$CO$43*([5]materials_demand!$A$2:$A$43=A452)*([5]materials_demand!$B$2:$B$43=B452)*([5]materials_demand!$C$2:$C$43=C452)*ISNUMBER(SEARCH(E452,[5]materials_demand!$D$1:$CO$1))*ISNUMBER(SEARCH("mean",[5]materials_demand!$D$1:$CO$1)))</f>
        <v>465.91944749577198</v>
      </c>
      <c r="J452">
        <f t="shared" si="7"/>
        <v>0</v>
      </c>
    </row>
    <row r="453" spans="1:10">
      <c r="A453">
        <v>2025</v>
      </c>
      <c r="B453" t="s">
        <v>21</v>
      </c>
      <c r="C453" t="str">
        <f>mapping!$D$9</f>
        <v>Gas</v>
      </c>
      <c r="D453" t="s">
        <v>74</v>
      </c>
      <c r="E453" t="s">
        <v>64</v>
      </c>
      <c r="F453" t="s">
        <v>77</v>
      </c>
      <c r="G453">
        <f>SUMIFS(multi_demand_annual!$H:$H,multi_demand_annual!A:A,A453,multi_demand_annual!B:B,B453,multi_demand_annual!D:D,C453,multi_demand_annual!F:F,E453)</f>
        <v>0</v>
      </c>
      <c r="H453">
        <f>SUMIFS(multi_demand_annual!$I:$I,multi_demand_annual!A:A,A453,multi_demand_annual!B:B,B453,multi_demand_annual!D:D,C453,multi_demand_annual!F:F,E453)</f>
        <v>0</v>
      </c>
      <c r="I453" cm="1">
        <f t="array" ref="I453">SUMPRODUCT([5]materials_demand!$D$2:$CO$43*([5]materials_demand!$A$2:$A$43=A453)*([5]materials_demand!$B$2:$B$43=B453)*([5]materials_demand!$C$2:$C$43=C453)*ISNUMBER(SEARCH(E453,[5]materials_demand!$D$1:$CO$1))*ISNUMBER(SEARCH("mean",[5]materials_demand!$D$1:$CO$1)))</f>
        <v>0</v>
      </c>
      <c r="J453">
        <f t="shared" si="7"/>
        <v>0</v>
      </c>
    </row>
    <row r="454" spans="1:10">
      <c r="A454">
        <v>2025</v>
      </c>
      <c r="B454" t="s">
        <v>21</v>
      </c>
      <c r="C454" t="str">
        <f>mapping!$D$9</f>
        <v>Gas</v>
      </c>
      <c r="D454" t="s">
        <v>74</v>
      </c>
      <c r="E454" t="s">
        <v>49</v>
      </c>
      <c r="F454" t="s">
        <v>77</v>
      </c>
      <c r="G454">
        <f>SUMIFS(multi_demand_annual!$H:$H,multi_demand_annual!A:A,A454,multi_demand_annual!B:B,B454,multi_demand_annual!D:D,C454,multi_demand_annual!F:F,E454)</f>
        <v>0</v>
      </c>
      <c r="H454">
        <f>SUMIFS(multi_demand_annual!$I:$I,multi_demand_annual!A:A,A454,multi_demand_annual!B:B,B454,multi_demand_annual!D:D,C454,multi_demand_annual!F:F,E454)</f>
        <v>0</v>
      </c>
      <c r="I454" cm="1">
        <f t="array" ref="I454">SUMPRODUCT([5]materials_demand!$D$2:$CO$43*([5]materials_demand!$A$2:$A$43=A454)*([5]materials_demand!$B$2:$B$43=B454)*([5]materials_demand!$C$2:$C$43=C454)*ISNUMBER(SEARCH(E454,[5]materials_demand!$D$1:$CO$1))*ISNUMBER(SEARCH("mean",[5]materials_demand!$D$1:$CO$1)))</f>
        <v>0</v>
      </c>
      <c r="J454">
        <f t="shared" si="7"/>
        <v>0</v>
      </c>
    </row>
    <row r="455" spans="1:10">
      <c r="A455">
        <v>2025</v>
      </c>
      <c r="B455" t="s">
        <v>21</v>
      </c>
      <c r="C455" t="str">
        <f>mapping!$D$9</f>
        <v>Gas</v>
      </c>
      <c r="D455" t="s">
        <v>74</v>
      </c>
      <c r="E455" t="s">
        <v>65</v>
      </c>
      <c r="F455" t="s">
        <v>77</v>
      </c>
      <c r="G455">
        <f>SUMIFS(multi_demand_annual!$H:$H,multi_demand_annual!A:A,A455,multi_demand_annual!B:B,B455,multi_demand_annual!D:D,C455,multi_demand_annual!F:F,E455)</f>
        <v>0</v>
      </c>
      <c r="H455">
        <f>SUMIFS(multi_demand_annual!$I:$I,multi_demand_annual!A:A,A455,multi_demand_annual!B:B,B455,multi_demand_annual!D:D,C455,multi_demand_annual!F:F,E455)</f>
        <v>0</v>
      </c>
      <c r="I455" cm="1">
        <f t="array" ref="I455">SUMPRODUCT([5]materials_demand!$D$2:$CO$43*([5]materials_demand!$A$2:$A$43=A455)*([5]materials_demand!$B$2:$B$43=B455)*([5]materials_demand!$C$2:$C$43=C455)*ISNUMBER(SEARCH(E455,[5]materials_demand!$D$1:$CO$1))*ISNUMBER(SEARCH("mean",[5]materials_demand!$D$1:$CO$1)))</f>
        <v>0</v>
      </c>
      <c r="J455">
        <f t="shared" si="7"/>
        <v>0</v>
      </c>
    </row>
    <row r="456" spans="1:10">
      <c r="A456">
        <v>2025</v>
      </c>
      <c r="B456" t="s">
        <v>21</v>
      </c>
      <c r="C456" t="str">
        <f>mapping!$D$9</f>
        <v>Gas</v>
      </c>
      <c r="D456" t="s">
        <v>74</v>
      </c>
      <c r="E456" t="s">
        <v>68</v>
      </c>
      <c r="F456" t="s">
        <v>77</v>
      </c>
      <c r="G456">
        <f>SUMIFS(multi_demand_annual!$H:$H,multi_demand_annual!A:A,A456,multi_demand_annual!B:B,B456,multi_demand_annual!D:D,C456,multi_demand_annual!F:F,E456)</f>
        <v>0</v>
      </c>
      <c r="H456">
        <f>SUMIFS(multi_demand_annual!$I:$I,multi_demand_annual!A:A,A456,multi_demand_annual!B:B,B456,multi_demand_annual!D:D,C456,multi_demand_annual!F:F,E456)</f>
        <v>0</v>
      </c>
      <c r="I456" cm="1">
        <f t="array" ref="I456">SUMPRODUCT([5]materials_demand!$D$2:$CO$43*([5]materials_demand!$A$2:$A$43=A456)*([5]materials_demand!$B$2:$B$43=B456)*([5]materials_demand!$C$2:$C$43=C456)*ISNUMBER(SEARCH(E456,[5]materials_demand!$D$1:$CO$1))*ISNUMBER(SEARCH("mean",[5]materials_demand!$D$1:$CO$1)))</f>
        <v>0</v>
      </c>
      <c r="J456">
        <f t="shared" si="7"/>
        <v>0</v>
      </c>
    </row>
    <row r="457" spans="1:10">
      <c r="A457">
        <v>2025</v>
      </c>
      <c r="B457" t="s">
        <v>21</v>
      </c>
      <c r="C457" t="str">
        <f>mapping!$D$9</f>
        <v>Gas</v>
      </c>
      <c r="D457" t="s">
        <v>74</v>
      </c>
      <c r="E457" t="s">
        <v>57</v>
      </c>
      <c r="F457" t="s">
        <v>77</v>
      </c>
      <c r="G457">
        <f>SUMIFS(multi_demand_annual!$H:$H,multi_demand_annual!A:A,A457,multi_demand_annual!B:B,B457,multi_demand_annual!D:D,C457,multi_demand_annual!F:F,E457)</f>
        <v>0</v>
      </c>
      <c r="H457">
        <f>SUMIFS(multi_demand_annual!$I:$I,multi_demand_annual!A:A,A457,multi_demand_annual!B:B,B457,multi_demand_annual!D:D,C457,multi_demand_annual!F:F,E457)</f>
        <v>0</v>
      </c>
      <c r="I457" cm="1">
        <f t="array" ref="I457">SUMPRODUCT([5]materials_demand!$D$2:$CO$43*([5]materials_demand!$A$2:$A$43=A457)*([5]materials_demand!$B$2:$B$43=B457)*([5]materials_demand!$C$2:$C$43=C457)*ISNUMBER(SEARCH(E457,[5]materials_demand!$D$1:$CO$1))*ISNUMBER(SEARCH("mean",[5]materials_demand!$D$1:$CO$1)))</f>
        <v>0</v>
      </c>
      <c r="J457">
        <f t="shared" si="7"/>
        <v>0</v>
      </c>
    </row>
    <row r="458" spans="1:10">
      <c r="A458">
        <v>2025</v>
      </c>
      <c r="B458" t="s">
        <v>33</v>
      </c>
      <c r="C458" t="str">
        <f>mapping!$D$9</f>
        <v>Gas</v>
      </c>
      <c r="D458" t="s">
        <v>74</v>
      </c>
      <c r="E458" t="s">
        <v>51</v>
      </c>
      <c r="F458" t="s">
        <v>77</v>
      </c>
      <c r="G458">
        <f>SUMIFS(multi_demand_annual!$H:$H,multi_demand_annual!A:A,A458,multi_demand_annual!B:B,B458,multi_demand_annual!D:D,C458,multi_demand_annual!F:F,E458)</f>
        <v>2.301238348225083E-2</v>
      </c>
      <c r="H458">
        <f>SUMIFS(multi_demand_annual!$I:$I,multi_demand_annual!A:A,A458,multi_demand_annual!B:B,B458,multi_demand_annual!D:D,C458,multi_demand_annual!F:F,E458)</f>
        <v>2.9985967182920588</v>
      </c>
      <c r="I458" cm="1">
        <f t="array" ref="I458">SUMPRODUCT([5]materials_demand!$D$2:$CO$43*([5]materials_demand!$A$2:$A$43=A458)*([5]materials_demand!$B$2:$B$43=B458)*([5]materials_demand!$C$2:$C$43=C458)*ISNUMBER(SEARCH(E458,[5]materials_demand!$D$1:$CO$1))*ISNUMBER(SEARCH("mean",[5]materials_demand!$D$1:$CO$1)))</f>
        <v>2.9985967182920699</v>
      </c>
      <c r="J458">
        <f t="shared" si="7"/>
        <v>0</v>
      </c>
    </row>
    <row r="459" spans="1:10">
      <c r="A459">
        <v>2025</v>
      </c>
      <c r="B459" t="s">
        <v>33</v>
      </c>
      <c r="C459" t="str">
        <f>mapping!$D$9</f>
        <v>Gas</v>
      </c>
      <c r="D459" t="s">
        <v>74</v>
      </c>
      <c r="E459" t="s">
        <v>66</v>
      </c>
      <c r="F459" t="s">
        <v>77</v>
      </c>
      <c r="G459">
        <f>SUMIFS(multi_demand_annual!$H:$H,multi_demand_annual!A:A,A459,multi_demand_annual!B:B,B459,multi_demand_annual!D:D,C459,multi_demand_annual!F:F,E459)</f>
        <v>0</v>
      </c>
      <c r="H459">
        <f>SUMIFS(multi_demand_annual!$I:$I,multi_demand_annual!A:A,A459,multi_demand_annual!B:B,B459,multi_demand_annual!D:D,C459,multi_demand_annual!F:F,E459)</f>
        <v>0</v>
      </c>
      <c r="I459" cm="1">
        <f t="array" ref="I459">SUMPRODUCT([5]materials_demand!$D$2:$CO$43*([5]materials_demand!$A$2:$A$43=A459)*([5]materials_demand!$B$2:$B$43=B459)*([5]materials_demand!$C$2:$C$43=C459)*ISNUMBER(SEARCH(E459,[5]materials_demand!$D$1:$CO$1))*ISNUMBER(SEARCH("mean",[5]materials_demand!$D$1:$CO$1)))</f>
        <v>0</v>
      </c>
      <c r="J459">
        <f t="shared" si="7"/>
        <v>0</v>
      </c>
    </row>
    <row r="460" spans="1:10">
      <c r="A460">
        <v>2025</v>
      </c>
      <c r="B460" t="s">
        <v>33</v>
      </c>
      <c r="C460" t="str">
        <f>mapping!$D$9</f>
        <v>Gas</v>
      </c>
      <c r="D460" t="s">
        <v>74</v>
      </c>
      <c r="E460" t="s">
        <v>54</v>
      </c>
      <c r="F460" t="s">
        <v>77</v>
      </c>
      <c r="G460">
        <f>SUMIFS(multi_demand_annual!$H:$H,multi_demand_annual!A:A,A460,multi_demand_annual!B:B,B460,multi_demand_annual!D:D,C460,multi_demand_annual!F:F,E460)</f>
        <v>1.256883426531334</v>
      </c>
      <c r="H460">
        <f>SUMIFS(multi_demand_annual!$I:$I,multi_demand_annual!A:A,A460,multi_demand_annual!B:B,B460,multi_demand_annual!D:D,C460,multi_demand_annual!F:F,E460)</f>
        <v>153.88341585202946</v>
      </c>
      <c r="I460" cm="1">
        <f t="array" ref="I460">SUMPRODUCT([5]materials_demand!$D$2:$CO$43*([5]materials_demand!$A$2:$A$43=A460)*([5]materials_demand!$B$2:$B$43=B460)*([5]materials_demand!$C$2:$C$43=C460)*ISNUMBER(SEARCH(E460,[5]materials_demand!$D$1:$CO$1))*ISNUMBER(SEARCH("mean",[5]materials_demand!$D$1:$CO$1)))</f>
        <v>153.88341585203</v>
      </c>
      <c r="J460">
        <f t="shared" si="7"/>
        <v>0</v>
      </c>
    </row>
    <row r="461" spans="1:10">
      <c r="A461">
        <v>2025</v>
      </c>
      <c r="B461" t="s">
        <v>33</v>
      </c>
      <c r="C461" t="str">
        <f>mapping!$D$9</f>
        <v>Gas</v>
      </c>
      <c r="D461" t="s">
        <v>74</v>
      </c>
      <c r="E461" t="s">
        <v>46</v>
      </c>
      <c r="F461" t="s">
        <v>77</v>
      </c>
      <c r="G461">
        <f>SUMIFS(multi_demand_annual!$H:$H,multi_demand_annual!A:A,A461,multi_demand_annual!B:B,B461,multi_demand_annual!D:D,C461,multi_demand_annual!F:F,E461)</f>
        <v>0</v>
      </c>
      <c r="H461">
        <f>SUMIFS(multi_demand_annual!$I:$I,multi_demand_annual!A:A,A461,multi_demand_annual!B:B,B461,multi_demand_annual!D:D,C461,multi_demand_annual!F:F,E461)</f>
        <v>0</v>
      </c>
      <c r="I461" cm="1">
        <f t="array" ref="I461">SUMPRODUCT([5]materials_demand!$D$2:$CO$43*([5]materials_demand!$A$2:$A$43=A461)*([5]materials_demand!$B$2:$B$43=B461)*([5]materials_demand!$C$2:$C$43=C461)*ISNUMBER(SEARCH(E461,[5]materials_demand!$D$1:$CO$1))*ISNUMBER(SEARCH("mean",[5]materials_demand!$D$1:$CO$1)))</f>
        <v>0</v>
      </c>
      <c r="J461">
        <f t="shared" si="7"/>
        <v>0</v>
      </c>
    </row>
    <row r="462" spans="1:10">
      <c r="A462">
        <v>2025</v>
      </c>
      <c r="B462" t="s">
        <v>33</v>
      </c>
      <c r="C462" t="str">
        <f>mapping!$D$9</f>
        <v>Gas</v>
      </c>
      <c r="D462" t="s">
        <v>74</v>
      </c>
      <c r="E462" t="s">
        <v>50</v>
      </c>
      <c r="F462" t="s">
        <v>77</v>
      </c>
      <c r="G462">
        <f>SUMIFS(multi_demand_annual!$H:$H,multi_demand_annual!A:A,A462,multi_demand_annual!B:B,B462,multi_demand_annual!D:D,C462,multi_demand_annual!F:F,E462)</f>
        <v>5.3538801188118872E-2</v>
      </c>
      <c r="H462">
        <f>SUMIFS(multi_demand_annual!$I:$I,multi_demand_annual!A:A,A462,multi_demand_annual!B:B,B462,multi_demand_annual!D:D,C462,multi_demand_annual!F:F,E462)</f>
        <v>6.7861325147358418</v>
      </c>
      <c r="I462" cm="1">
        <f t="array" ref="I462">SUMPRODUCT([5]materials_demand!$D$2:$CO$43*([5]materials_demand!$A$2:$A$43=A462)*([5]materials_demand!$B$2:$B$43=B462)*([5]materials_demand!$C$2:$C$43=C462)*ISNUMBER(SEARCH(E462,[5]materials_demand!$D$1:$CO$1))*ISNUMBER(SEARCH("mean",[5]materials_demand!$D$1:$CO$1)))</f>
        <v>6.7861325147358604</v>
      </c>
      <c r="J462">
        <f t="shared" si="7"/>
        <v>0</v>
      </c>
    </row>
    <row r="463" spans="1:10">
      <c r="A463">
        <v>2025</v>
      </c>
      <c r="B463" t="s">
        <v>33</v>
      </c>
      <c r="C463" t="str">
        <f>mapping!$D$9</f>
        <v>Gas</v>
      </c>
      <c r="D463" t="s">
        <v>74</v>
      </c>
      <c r="E463" t="s">
        <v>61</v>
      </c>
      <c r="F463" t="s">
        <v>77</v>
      </c>
      <c r="G463">
        <f>SUMIFS(multi_demand_annual!$H:$H,multi_demand_annual!A:A,A463,multi_demand_annual!B:B,B463,multi_demand_annual!D:D,C463,multi_demand_annual!F:F,E463)</f>
        <v>0</v>
      </c>
      <c r="H463">
        <f>SUMIFS(multi_demand_annual!$I:$I,multi_demand_annual!A:A,A463,multi_demand_annual!B:B,B463,multi_demand_annual!D:D,C463,multi_demand_annual!F:F,E463)</f>
        <v>0</v>
      </c>
      <c r="I463" cm="1">
        <f t="array" ref="I463">SUMPRODUCT([5]materials_demand!$D$2:$CO$43*([5]materials_demand!$A$2:$A$43=A463)*([5]materials_demand!$B$2:$B$43=B463)*([5]materials_demand!$C$2:$C$43=C463)*ISNUMBER(SEARCH(E463,[5]materials_demand!$D$1:$CO$1))*ISNUMBER(SEARCH("mean",[5]materials_demand!$D$1:$CO$1)))</f>
        <v>0</v>
      </c>
      <c r="J463">
        <f t="shared" si="7"/>
        <v>0</v>
      </c>
    </row>
    <row r="464" spans="1:10">
      <c r="A464">
        <v>2025</v>
      </c>
      <c r="B464" t="s">
        <v>33</v>
      </c>
      <c r="C464" t="str">
        <f>mapping!$D$9</f>
        <v>Gas</v>
      </c>
      <c r="D464" t="s">
        <v>74</v>
      </c>
      <c r="E464" t="s">
        <v>67</v>
      </c>
      <c r="F464" t="s">
        <v>77</v>
      </c>
      <c r="G464">
        <f>SUMIFS(multi_demand_annual!$H:$H,multi_demand_annual!A:A,A464,multi_demand_annual!B:B,B464,multi_demand_annual!D:D,C464,multi_demand_annual!F:F,E464)</f>
        <v>0</v>
      </c>
      <c r="H464">
        <f>SUMIFS(multi_demand_annual!$I:$I,multi_demand_annual!A:A,A464,multi_demand_annual!B:B,B464,multi_demand_annual!D:D,C464,multi_demand_annual!F:F,E464)</f>
        <v>0</v>
      </c>
      <c r="I464" cm="1">
        <f t="array" ref="I464">SUMPRODUCT([5]materials_demand!$D$2:$CO$43*([5]materials_demand!$A$2:$A$43=A464)*([5]materials_demand!$B$2:$B$43=B464)*([5]materials_demand!$C$2:$C$43=C464)*ISNUMBER(SEARCH(E464,[5]materials_demand!$D$1:$CO$1))*ISNUMBER(SEARCH("mean",[5]materials_demand!$D$1:$CO$1)))</f>
        <v>0</v>
      </c>
      <c r="J464">
        <f t="shared" si="7"/>
        <v>0</v>
      </c>
    </row>
    <row r="465" spans="1:10">
      <c r="A465">
        <v>2025</v>
      </c>
      <c r="B465" t="s">
        <v>33</v>
      </c>
      <c r="C465" t="str">
        <f>mapping!$D$9</f>
        <v>Gas</v>
      </c>
      <c r="D465" t="s">
        <v>74</v>
      </c>
      <c r="E465" t="s">
        <v>52</v>
      </c>
      <c r="F465" t="s">
        <v>77</v>
      </c>
      <c r="G465">
        <f>SUMIFS(multi_demand_annual!$H:$H,multi_demand_annual!A:A,A465,multi_demand_annual!B:B,B465,multi_demand_annual!D:D,C465,multi_demand_annual!F:F,E465)</f>
        <v>0</v>
      </c>
      <c r="H465">
        <f>SUMIFS(multi_demand_annual!$I:$I,multi_demand_annual!A:A,A465,multi_demand_annual!B:B,B465,multi_demand_annual!D:D,C465,multi_demand_annual!F:F,E465)</f>
        <v>0</v>
      </c>
      <c r="I465" cm="1">
        <f t="array" ref="I465">SUMPRODUCT([5]materials_demand!$D$2:$CO$43*([5]materials_demand!$A$2:$A$43=A465)*([5]materials_demand!$B$2:$B$43=B465)*([5]materials_demand!$C$2:$C$43=C465)*ISNUMBER(SEARCH(E465,[5]materials_demand!$D$1:$CO$1))*ISNUMBER(SEARCH("mean",[5]materials_demand!$D$1:$CO$1)))</f>
        <v>0</v>
      </c>
      <c r="J465">
        <f t="shared" si="7"/>
        <v>0</v>
      </c>
    </row>
    <row r="466" spans="1:10">
      <c r="A466">
        <v>2025</v>
      </c>
      <c r="B466" t="s">
        <v>33</v>
      </c>
      <c r="C466" t="str">
        <f>mapping!$D$9</f>
        <v>Gas</v>
      </c>
      <c r="D466" t="s">
        <v>74</v>
      </c>
      <c r="E466" t="s">
        <v>56</v>
      </c>
      <c r="F466" t="s">
        <v>77</v>
      </c>
      <c r="G466">
        <f>SUMIFS(multi_demand_annual!$H:$H,multi_demand_annual!A:A,A466,multi_demand_annual!B:B,B466,multi_demand_annual!D:D,C466,multi_demand_annual!F:F,E466)</f>
        <v>0</v>
      </c>
      <c r="H466">
        <f>SUMIFS(multi_demand_annual!$I:$I,multi_demand_annual!A:A,A466,multi_demand_annual!B:B,B466,multi_demand_annual!D:D,C466,multi_demand_annual!F:F,E466)</f>
        <v>0</v>
      </c>
      <c r="I466" cm="1">
        <f t="array" ref="I466">SUMPRODUCT([5]materials_demand!$D$2:$CO$43*([5]materials_demand!$A$2:$A$43=A466)*([5]materials_demand!$B$2:$B$43=B466)*([5]materials_demand!$C$2:$C$43=C466)*ISNUMBER(SEARCH(E466,[5]materials_demand!$D$1:$CO$1))*ISNUMBER(SEARCH("mean",[5]materials_demand!$D$1:$CO$1)))</f>
        <v>0</v>
      </c>
      <c r="J466">
        <f t="shared" si="7"/>
        <v>0</v>
      </c>
    </row>
    <row r="467" spans="1:10">
      <c r="A467">
        <v>2025</v>
      </c>
      <c r="B467" t="s">
        <v>33</v>
      </c>
      <c r="C467" t="str">
        <f>mapping!$D$9</f>
        <v>Gas</v>
      </c>
      <c r="D467" t="s">
        <v>74</v>
      </c>
      <c r="E467" t="s">
        <v>59</v>
      </c>
      <c r="F467" t="s">
        <v>77</v>
      </c>
      <c r="G467">
        <f>SUMIFS(multi_demand_annual!$H:$H,multi_demand_annual!A:A,A467,multi_demand_annual!B:B,B467,multi_demand_annual!D:D,C467,multi_demand_annual!F:F,E467)</f>
        <v>0</v>
      </c>
      <c r="H467">
        <f>SUMIFS(multi_demand_annual!$I:$I,multi_demand_annual!A:A,A467,multi_demand_annual!B:B,B467,multi_demand_annual!D:D,C467,multi_demand_annual!F:F,E467)</f>
        <v>0</v>
      </c>
      <c r="I467" cm="1">
        <f t="array" ref="I467">SUMPRODUCT([5]materials_demand!$D$2:$CO$43*([5]materials_demand!$A$2:$A$43=A467)*([5]materials_demand!$B$2:$B$43=B467)*([5]materials_demand!$C$2:$C$43=C467)*ISNUMBER(SEARCH(E467,[5]materials_demand!$D$1:$CO$1))*ISNUMBER(SEARCH("mean",[5]materials_demand!$D$1:$CO$1)))</f>
        <v>0</v>
      </c>
      <c r="J467">
        <f t="shared" si="7"/>
        <v>0</v>
      </c>
    </row>
    <row r="468" spans="1:10">
      <c r="A468">
        <v>2025</v>
      </c>
      <c r="B468" t="s">
        <v>33</v>
      </c>
      <c r="C468" t="str">
        <f>mapping!$D$9</f>
        <v>Gas</v>
      </c>
      <c r="D468" t="s">
        <v>74</v>
      </c>
      <c r="E468" t="s">
        <v>55</v>
      </c>
      <c r="F468" t="s">
        <v>77</v>
      </c>
      <c r="G468">
        <f>SUMIFS(multi_demand_annual!$H:$H,multi_demand_annual!A:A,A468,multi_demand_annual!B:B,B468,multi_demand_annual!D:D,C468,multi_demand_annual!F:F,E468)</f>
        <v>1.5376938271550096E-2</v>
      </c>
      <c r="H468">
        <f>SUMIFS(multi_demand_annual!$I:$I,multi_demand_annual!A:A,A468,multi_demand_annual!B:B,B468,multi_demand_annual!D:D,C468,multi_demand_annual!F:F,E468)</f>
        <v>2.0036706182135879</v>
      </c>
      <c r="I468" cm="1">
        <f t="array" ref="I468">SUMPRODUCT([5]materials_demand!$D$2:$CO$43*([5]materials_demand!$A$2:$A$43=A468)*([5]materials_demand!$B$2:$B$43=B468)*([5]materials_demand!$C$2:$C$43=C468)*ISNUMBER(SEARCH(E468,[5]materials_demand!$D$1:$CO$1))*ISNUMBER(SEARCH("mean",[5]materials_demand!$D$1:$CO$1)))</f>
        <v>2.0036706182135902</v>
      </c>
      <c r="J468">
        <f t="shared" si="7"/>
        <v>0</v>
      </c>
    </row>
    <row r="469" spans="1:10">
      <c r="A469">
        <v>2025</v>
      </c>
      <c r="B469" t="s">
        <v>33</v>
      </c>
      <c r="C469" t="str">
        <f>mapping!$D$9</f>
        <v>Gas</v>
      </c>
      <c r="D469" t="s">
        <v>74</v>
      </c>
      <c r="E469" t="s">
        <v>47</v>
      </c>
      <c r="F469" t="s">
        <v>77</v>
      </c>
      <c r="G469">
        <f>SUMIFS(multi_demand_annual!$H:$H,multi_demand_annual!A:A,A469,multi_demand_annual!B:B,B469,multi_demand_annual!D:D,C469,multi_demand_annual!F:F,E469)</f>
        <v>0</v>
      </c>
      <c r="H469">
        <f>SUMIFS(multi_demand_annual!$I:$I,multi_demand_annual!A:A,A469,multi_demand_annual!B:B,B469,multi_demand_annual!D:D,C469,multi_demand_annual!F:F,E469)</f>
        <v>0</v>
      </c>
      <c r="I469" cm="1">
        <f t="array" ref="I469">SUMPRODUCT([5]materials_demand!$D$2:$CO$43*([5]materials_demand!$A$2:$A$43=A469)*([5]materials_demand!$B$2:$B$43=B469)*([5]materials_demand!$C$2:$C$43=C469)*ISNUMBER(SEARCH(E469,[5]materials_demand!$D$1:$CO$1))*ISNUMBER(SEARCH("mean",[5]materials_demand!$D$1:$CO$1)))</f>
        <v>0</v>
      </c>
      <c r="J469">
        <f t="shared" si="7"/>
        <v>0</v>
      </c>
    </row>
    <row r="470" spans="1:10">
      <c r="A470">
        <v>2025</v>
      </c>
      <c r="B470" t="s">
        <v>33</v>
      </c>
      <c r="C470" t="str">
        <f>mapping!$D$9</f>
        <v>Gas</v>
      </c>
      <c r="D470" t="s">
        <v>74</v>
      </c>
      <c r="E470" t="s">
        <v>60</v>
      </c>
      <c r="F470" t="s">
        <v>77</v>
      </c>
      <c r="G470">
        <f>SUMIFS(multi_demand_annual!$H:$H,multi_demand_annual!A:A,A470,multi_demand_annual!B:B,B470,multi_demand_annual!D:D,C470,multi_demand_annual!F:F,E470)</f>
        <v>0</v>
      </c>
      <c r="H470">
        <f>SUMIFS(multi_demand_annual!$I:$I,multi_demand_annual!A:A,A470,multi_demand_annual!B:B,B470,multi_demand_annual!D:D,C470,multi_demand_annual!F:F,E470)</f>
        <v>0</v>
      </c>
      <c r="I470" cm="1">
        <f t="array" ref="I470">SUMPRODUCT([5]materials_demand!$D$2:$CO$43*([5]materials_demand!$A$2:$A$43=A470)*([5]materials_demand!$B$2:$B$43=B470)*([5]materials_demand!$C$2:$C$43=C470)*ISNUMBER(SEARCH(E470,[5]materials_demand!$D$1:$CO$1))*ISNUMBER(SEARCH("mean",[5]materials_demand!$D$1:$CO$1)))</f>
        <v>0</v>
      </c>
      <c r="J470">
        <f t="shared" si="7"/>
        <v>0</v>
      </c>
    </row>
    <row r="471" spans="1:10">
      <c r="A471">
        <v>2025</v>
      </c>
      <c r="B471" t="s">
        <v>33</v>
      </c>
      <c r="C471" t="str">
        <f>mapping!$D$9</f>
        <v>Gas</v>
      </c>
      <c r="D471" t="s">
        <v>74</v>
      </c>
      <c r="E471" t="s">
        <v>48</v>
      </c>
      <c r="F471" t="s">
        <v>77</v>
      </c>
      <c r="G471">
        <f>SUMIFS(multi_demand_annual!$H:$H,multi_demand_annual!A:A,A471,multi_demand_annual!B:B,B471,multi_demand_annual!D:D,C471,multi_demand_annual!F:F,E471)</f>
        <v>1.0251292181033397E-3</v>
      </c>
      <c r="H471">
        <f>SUMIFS(multi_demand_annual!$I:$I,multi_demand_annual!A:A,A471,multi_demand_annual!B:B,B471,multi_demand_annual!D:D,C471,multi_demand_annual!F:F,E471)</f>
        <v>0.13357804121423919</v>
      </c>
      <c r="I471" cm="1">
        <f t="array" ref="I471">SUMPRODUCT([5]materials_demand!$D$2:$CO$43*([5]materials_demand!$A$2:$A$43=A471)*([5]materials_demand!$B$2:$B$43=B471)*([5]materials_demand!$C$2:$C$43=C471)*ISNUMBER(SEARCH(E471,[5]materials_demand!$D$1:$CO$1))*ISNUMBER(SEARCH("mean",[5]materials_demand!$D$1:$CO$1)))</f>
        <v>0.133578041214239</v>
      </c>
      <c r="J471">
        <f t="shared" si="7"/>
        <v>0</v>
      </c>
    </row>
    <row r="472" spans="1:10">
      <c r="A472">
        <v>2025</v>
      </c>
      <c r="B472" t="s">
        <v>33</v>
      </c>
      <c r="C472" t="str">
        <f>mapping!$D$9</f>
        <v>Gas</v>
      </c>
      <c r="D472" t="s">
        <v>74</v>
      </c>
      <c r="E472" t="s">
        <v>62</v>
      </c>
      <c r="F472" t="s">
        <v>77</v>
      </c>
      <c r="G472">
        <f>SUMIFS(multi_demand_annual!$H:$H,multi_demand_annual!A:A,A472,multi_demand_annual!B:B,B472,multi_demand_annual!D:D,C472,multi_demand_annual!F:F,E472)</f>
        <v>0</v>
      </c>
      <c r="H472">
        <f>SUMIFS(multi_demand_annual!$I:$I,multi_demand_annual!A:A,A472,multi_demand_annual!B:B,B472,multi_demand_annual!D:D,C472,multi_demand_annual!F:F,E472)</f>
        <v>0</v>
      </c>
      <c r="I472" cm="1">
        <f t="array" ref="I472">SUMPRODUCT([5]materials_demand!$D$2:$CO$43*([5]materials_demand!$A$2:$A$43=A472)*([5]materials_demand!$B$2:$B$43=B472)*([5]materials_demand!$C$2:$C$43=C472)*ISNUMBER(SEARCH(E472,[5]materials_demand!$D$1:$CO$1))*ISNUMBER(SEARCH("mean",[5]materials_demand!$D$1:$CO$1)))</f>
        <v>0</v>
      </c>
      <c r="J472">
        <f t="shared" si="7"/>
        <v>0</v>
      </c>
    </row>
    <row r="473" spans="1:10">
      <c r="A473">
        <v>2025</v>
      </c>
      <c r="B473" t="s">
        <v>33</v>
      </c>
      <c r="C473" t="str">
        <f>mapping!$D$9</f>
        <v>Gas</v>
      </c>
      <c r="D473" t="s">
        <v>74</v>
      </c>
      <c r="E473" t="s">
        <v>63</v>
      </c>
      <c r="F473" t="s">
        <v>77</v>
      </c>
      <c r="G473">
        <f>SUMIFS(multi_demand_annual!$H:$H,multi_demand_annual!A:A,A473,multi_demand_annual!B:B,B473,multi_demand_annual!D:D,C473,multi_demand_annual!F:F,E473)</f>
        <v>0</v>
      </c>
      <c r="H473">
        <f>SUMIFS(multi_demand_annual!$I:$I,multi_demand_annual!A:A,A473,multi_demand_annual!B:B,B473,multi_demand_annual!D:D,C473,multi_demand_annual!F:F,E473)</f>
        <v>0</v>
      </c>
      <c r="I473" cm="1">
        <f t="array" ref="I473">SUMPRODUCT([5]materials_demand!$D$2:$CO$43*([5]materials_demand!$A$2:$A$43=A473)*([5]materials_demand!$B$2:$B$43=B473)*([5]materials_demand!$C$2:$C$43=C473)*ISNUMBER(SEARCH(E473,[5]materials_demand!$D$1:$CO$1))*ISNUMBER(SEARCH("mean",[5]materials_demand!$D$1:$CO$1)))</f>
        <v>0</v>
      </c>
      <c r="J473">
        <f t="shared" si="7"/>
        <v>0</v>
      </c>
    </row>
    <row r="474" spans="1:10">
      <c r="A474">
        <v>2025</v>
      </c>
      <c r="B474" t="s">
        <v>33</v>
      </c>
      <c r="C474" t="str">
        <f>mapping!$D$9</f>
        <v>Gas</v>
      </c>
      <c r="D474" t="s">
        <v>74</v>
      </c>
      <c r="E474" t="s">
        <v>45</v>
      </c>
      <c r="F474" t="s">
        <v>77</v>
      </c>
      <c r="G474">
        <f>SUMIFS(multi_demand_annual!$H:$H,multi_demand_annual!A:A,A474,multi_demand_annual!B:B,B474,multi_demand_annual!D:D,C474,multi_demand_annual!F:F,E474)</f>
        <v>0</v>
      </c>
      <c r="H474">
        <f>SUMIFS(multi_demand_annual!$I:$I,multi_demand_annual!A:A,A474,multi_demand_annual!B:B,B474,multi_demand_annual!D:D,C474,multi_demand_annual!F:F,E474)</f>
        <v>0</v>
      </c>
      <c r="I474" cm="1">
        <f t="array" ref="I474">SUMPRODUCT([5]materials_demand!$D$2:$CO$43*([5]materials_demand!$A$2:$A$43=A474)*([5]materials_demand!$B$2:$B$43=B474)*([5]materials_demand!$C$2:$C$43=C474)*ISNUMBER(SEARCH(E474,[5]materials_demand!$D$1:$CO$1))*ISNUMBER(SEARCH("mean",[5]materials_demand!$D$1:$CO$1)))</f>
        <v>0</v>
      </c>
      <c r="J474">
        <f t="shared" si="7"/>
        <v>0</v>
      </c>
    </row>
    <row r="475" spans="1:10">
      <c r="A475">
        <v>2025</v>
      </c>
      <c r="B475" t="s">
        <v>33</v>
      </c>
      <c r="C475" t="str">
        <f>mapping!$D$9</f>
        <v>Gas</v>
      </c>
      <c r="D475" t="s">
        <v>74</v>
      </c>
      <c r="E475" t="s">
        <v>58</v>
      </c>
      <c r="F475" t="s">
        <v>77</v>
      </c>
      <c r="G475">
        <f>SUMIFS(multi_demand_annual!$H:$H,multi_demand_annual!A:A,A475,multi_demand_annual!B:B,B475,multi_demand_annual!D:D,C475,multi_demand_annual!F:F,E475)</f>
        <v>0</v>
      </c>
      <c r="H475">
        <f>SUMIFS(multi_demand_annual!$I:$I,multi_demand_annual!A:A,A475,multi_demand_annual!B:B,B475,multi_demand_annual!D:D,C475,multi_demand_annual!F:F,E475)</f>
        <v>0</v>
      </c>
      <c r="I475" cm="1">
        <f t="array" ref="I475">SUMPRODUCT([5]materials_demand!$D$2:$CO$43*([5]materials_demand!$A$2:$A$43=A475)*([5]materials_demand!$B$2:$B$43=B475)*([5]materials_demand!$C$2:$C$43=C475)*ISNUMBER(SEARCH(E475,[5]materials_demand!$D$1:$CO$1))*ISNUMBER(SEARCH("mean",[5]materials_demand!$D$1:$CO$1)))</f>
        <v>0</v>
      </c>
      <c r="J475">
        <f t="shared" si="7"/>
        <v>0</v>
      </c>
    </row>
    <row r="476" spans="1:10">
      <c r="A476">
        <v>2025</v>
      </c>
      <c r="B476" t="s">
        <v>33</v>
      </c>
      <c r="C476" t="str">
        <f>mapping!$D$9</f>
        <v>Gas</v>
      </c>
      <c r="D476" t="s">
        <v>74</v>
      </c>
      <c r="E476" t="s">
        <v>53</v>
      </c>
      <c r="F476" t="s">
        <v>77</v>
      </c>
      <c r="G476">
        <f>SUMIFS(multi_demand_annual!$H:$H,multi_demand_annual!A:A,A476,multi_demand_annual!B:B,B476,multi_demand_annual!D:D,C476,multi_demand_annual!F:F,E476)</f>
        <v>4.6887692886816614</v>
      </c>
      <c r="H476">
        <f>SUMIFS(multi_demand_annual!$I:$I,multi_demand_annual!A:A,A476,multi_demand_annual!B:B,B476,multi_demand_annual!D:D,C476,multi_demand_annual!F:F,E476)</f>
        <v>568.71454794004717</v>
      </c>
      <c r="I476" cm="1">
        <f t="array" ref="I476">SUMPRODUCT([5]materials_demand!$D$2:$CO$43*([5]materials_demand!$A$2:$A$43=A476)*([5]materials_demand!$B$2:$B$43=B476)*([5]materials_demand!$C$2:$C$43=C476)*ISNUMBER(SEARCH(E476,[5]materials_demand!$D$1:$CO$1))*ISNUMBER(SEARCH("mean",[5]materials_demand!$D$1:$CO$1)))</f>
        <v>568.71454794004899</v>
      </c>
      <c r="J476">
        <f t="shared" si="7"/>
        <v>0</v>
      </c>
    </row>
    <row r="477" spans="1:10">
      <c r="A477">
        <v>2025</v>
      </c>
      <c r="B477" t="s">
        <v>33</v>
      </c>
      <c r="C477" t="str">
        <f>mapping!$D$9</f>
        <v>Gas</v>
      </c>
      <c r="D477" t="s">
        <v>74</v>
      </c>
      <c r="E477" t="s">
        <v>64</v>
      </c>
      <c r="F477" t="s">
        <v>77</v>
      </c>
      <c r="G477">
        <f>SUMIFS(multi_demand_annual!$H:$H,multi_demand_annual!A:A,A477,multi_demand_annual!B:B,B477,multi_demand_annual!D:D,C477,multi_demand_annual!F:F,E477)</f>
        <v>0</v>
      </c>
      <c r="H477">
        <f>SUMIFS(multi_demand_annual!$I:$I,multi_demand_annual!A:A,A477,multi_demand_annual!B:B,B477,multi_demand_annual!D:D,C477,multi_demand_annual!F:F,E477)</f>
        <v>0</v>
      </c>
      <c r="I477" cm="1">
        <f t="array" ref="I477">SUMPRODUCT([5]materials_demand!$D$2:$CO$43*([5]materials_demand!$A$2:$A$43=A477)*([5]materials_demand!$B$2:$B$43=B477)*([5]materials_demand!$C$2:$C$43=C477)*ISNUMBER(SEARCH(E477,[5]materials_demand!$D$1:$CO$1))*ISNUMBER(SEARCH("mean",[5]materials_demand!$D$1:$CO$1)))</f>
        <v>0</v>
      </c>
      <c r="J477">
        <f t="shared" si="7"/>
        <v>0</v>
      </c>
    </row>
    <row r="478" spans="1:10">
      <c r="A478">
        <v>2025</v>
      </c>
      <c r="B478" t="s">
        <v>33</v>
      </c>
      <c r="C478" t="str">
        <f>mapping!$D$9</f>
        <v>Gas</v>
      </c>
      <c r="D478" t="s">
        <v>74</v>
      </c>
      <c r="E478" t="s">
        <v>49</v>
      </c>
      <c r="F478" t="s">
        <v>77</v>
      </c>
      <c r="G478">
        <f>SUMIFS(multi_demand_annual!$H:$H,multi_demand_annual!A:A,A478,multi_demand_annual!B:B,B478,multi_demand_annual!D:D,C478,multi_demand_annual!F:F,E478)</f>
        <v>0</v>
      </c>
      <c r="H478">
        <f>SUMIFS(multi_demand_annual!$I:$I,multi_demand_annual!A:A,A478,multi_demand_annual!B:B,B478,multi_demand_annual!D:D,C478,multi_demand_annual!F:F,E478)</f>
        <v>0</v>
      </c>
      <c r="I478" cm="1">
        <f t="array" ref="I478">SUMPRODUCT([5]materials_demand!$D$2:$CO$43*([5]materials_demand!$A$2:$A$43=A478)*([5]materials_demand!$B$2:$B$43=B478)*([5]materials_demand!$C$2:$C$43=C478)*ISNUMBER(SEARCH(E478,[5]materials_demand!$D$1:$CO$1))*ISNUMBER(SEARCH("mean",[5]materials_demand!$D$1:$CO$1)))</f>
        <v>0</v>
      </c>
      <c r="J478">
        <f t="shared" si="7"/>
        <v>0</v>
      </c>
    </row>
    <row r="479" spans="1:10">
      <c r="A479">
        <v>2025</v>
      </c>
      <c r="B479" t="s">
        <v>33</v>
      </c>
      <c r="C479" t="str">
        <f>mapping!$D$9</f>
        <v>Gas</v>
      </c>
      <c r="D479" t="s">
        <v>74</v>
      </c>
      <c r="E479" t="s">
        <v>65</v>
      </c>
      <c r="F479" t="s">
        <v>77</v>
      </c>
      <c r="G479">
        <f>SUMIFS(multi_demand_annual!$H:$H,multi_demand_annual!A:A,A479,multi_demand_annual!B:B,B479,multi_demand_annual!D:D,C479,multi_demand_annual!F:F,E479)</f>
        <v>0</v>
      </c>
      <c r="H479">
        <f>SUMIFS(multi_demand_annual!$I:$I,multi_demand_annual!A:A,A479,multi_demand_annual!B:B,B479,multi_demand_annual!D:D,C479,multi_demand_annual!F:F,E479)</f>
        <v>0</v>
      </c>
      <c r="I479" cm="1">
        <f t="array" ref="I479">SUMPRODUCT([5]materials_demand!$D$2:$CO$43*([5]materials_demand!$A$2:$A$43=A479)*([5]materials_demand!$B$2:$B$43=B479)*([5]materials_demand!$C$2:$C$43=C479)*ISNUMBER(SEARCH(E479,[5]materials_demand!$D$1:$CO$1))*ISNUMBER(SEARCH("mean",[5]materials_demand!$D$1:$CO$1)))</f>
        <v>0</v>
      </c>
      <c r="J479">
        <f t="shared" si="7"/>
        <v>0</v>
      </c>
    </row>
    <row r="480" spans="1:10">
      <c r="A480">
        <v>2025</v>
      </c>
      <c r="B480" t="s">
        <v>33</v>
      </c>
      <c r="C480" t="str">
        <f>mapping!$D$9</f>
        <v>Gas</v>
      </c>
      <c r="D480" t="s">
        <v>74</v>
      </c>
      <c r="E480" t="s">
        <v>68</v>
      </c>
      <c r="F480" t="s">
        <v>77</v>
      </c>
      <c r="G480">
        <f>SUMIFS(multi_demand_annual!$H:$H,multi_demand_annual!A:A,A480,multi_demand_annual!B:B,B480,multi_demand_annual!D:D,C480,multi_demand_annual!F:F,E480)</f>
        <v>0</v>
      </c>
      <c r="H480">
        <f>SUMIFS(multi_demand_annual!$I:$I,multi_demand_annual!A:A,A480,multi_demand_annual!B:B,B480,multi_demand_annual!D:D,C480,multi_demand_annual!F:F,E480)</f>
        <v>0</v>
      </c>
      <c r="I480" cm="1">
        <f t="array" ref="I480">SUMPRODUCT([5]materials_demand!$D$2:$CO$43*([5]materials_demand!$A$2:$A$43=A480)*([5]materials_demand!$B$2:$B$43=B480)*([5]materials_demand!$C$2:$C$43=C480)*ISNUMBER(SEARCH(E480,[5]materials_demand!$D$1:$CO$1))*ISNUMBER(SEARCH("mean",[5]materials_demand!$D$1:$CO$1)))</f>
        <v>0</v>
      </c>
      <c r="J480">
        <f t="shared" si="7"/>
        <v>0</v>
      </c>
    </row>
    <row r="481" spans="1:10">
      <c r="A481">
        <v>2025</v>
      </c>
      <c r="B481" t="s">
        <v>33</v>
      </c>
      <c r="C481" t="str">
        <f>mapping!$D$9</f>
        <v>Gas</v>
      </c>
      <c r="D481" t="s">
        <v>74</v>
      </c>
      <c r="E481" t="s">
        <v>57</v>
      </c>
      <c r="F481" t="s">
        <v>77</v>
      </c>
      <c r="G481">
        <f>SUMIFS(multi_demand_annual!$H:$H,multi_demand_annual!A:A,A481,multi_demand_annual!B:B,B481,multi_demand_annual!D:D,C481,multi_demand_annual!F:F,E481)</f>
        <v>0</v>
      </c>
      <c r="H481">
        <f>SUMIFS(multi_demand_annual!$I:$I,multi_demand_annual!A:A,A481,multi_demand_annual!B:B,B481,multi_demand_annual!D:D,C481,multi_demand_annual!F:F,E481)</f>
        <v>0</v>
      </c>
      <c r="I481" cm="1">
        <f t="array" ref="I481">SUMPRODUCT([5]materials_demand!$D$2:$CO$43*([5]materials_demand!$A$2:$A$43=A481)*([5]materials_demand!$B$2:$B$43=B481)*([5]materials_demand!$C$2:$C$43=C481)*ISNUMBER(SEARCH(E481,[5]materials_demand!$D$1:$CO$1))*ISNUMBER(SEARCH("mean",[5]materials_demand!$D$1:$CO$1)))</f>
        <v>0</v>
      </c>
      <c r="J481">
        <f t="shared" si="7"/>
        <v>0</v>
      </c>
    </row>
    <row r="482" spans="1:10">
      <c r="A482">
        <v>2030</v>
      </c>
      <c r="B482" t="s">
        <v>21</v>
      </c>
      <c r="C482" t="str">
        <f>mapping!$D$9</f>
        <v>Gas</v>
      </c>
      <c r="D482" t="s">
        <v>74</v>
      </c>
      <c r="E482" t="s">
        <v>51</v>
      </c>
      <c r="F482" t="s">
        <v>77</v>
      </c>
      <c r="G482">
        <f>SUMIFS(multi_demand_annual!$H:$H,multi_demand_annual!A:A,A482,multi_demand_annual!B:B,B482,multi_demand_annual!D:D,C482,multi_demand_annual!F:F,E482)</f>
        <v>3.6903465622373552</v>
      </c>
      <c r="H482">
        <f>SUMIFS(multi_demand_annual!$I:$I,multi_demand_annual!A:A,A482,multi_demand_annual!B:B,B482,multi_demand_annual!D:D,C482,multi_demand_annual!F:F,E482)</f>
        <v>0.20372993297635342</v>
      </c>
      <c r="I482" cm="1">
        <f t="array" ref="I482">SUMPRODUCT([5]materials_demand!$D$2:$CO$43*([5]materials_demand!$A$2:$A$43=A482)*([5]materials_demand!$B$2:$B$43=B482)*([5]materials_demand!$C$2:$C$43=C482)*ISNUMBER(SEARCH(E482,[5]materials_demand!$D$1:$CO$1))*ISNUMBER(SEARCH("mean",[5]materials_demand!$D$1:$CO$1)))</f>
        <v>0.203729932976353</v>
      </c>
      <c r="J482">
        <f t="shared" si="7"/>
        <v>0</v>
      </c>
    </row>
    <row r="483" spans="1:10">
      <c r="A483">
        <v>2030</v>
      </c>
      <c r="B483" t="s">
        <v>21</v>
      </c>
      <c r="C483" t="str">
        <f>mapping!$D$9</f>
        <v>Gas</v>
      </c>
      <c r="D483" t="s">
        <v>74</v>
      </c>
      <c r="E483" t="s">
        <v>66</v>
      </c>
      <c r="F483" t="s">
        <v>77</v>
      </c>
      <c r="G483">
        <f>SUMIFS(multi_demand_annual!$H:$H,multi_demand_annual!A:A,A483,multi_demand_annual!B:B,B483,multi_demand_annual!D:D,C483,multi_demand_annual!F:F,E483)</f>
        <v>0</v>
      </c>
      <c r="H483">
        <f>SUMIFS(multi_demand_annual!$I:$I,multi_demand_annual!A:A,A483,multi_demand_annual!B:B,B483,multi_demand_annual!D:D,C483,multi_demand_annual!F:F,E483)</f>
        <v>0</v>
      </c>
      <c r="I483" cm="1">
        <f t="array" ref="I483">SUMPRODUCT([5]materials_demand!$D$2:$CO$43*([5]materials_demand!$A$2:$A$43=A483)*([5]materials_demand!$B$2:$B$43=B483)*([5]materials_demand!$C$2:$C$43=C483)*ISNUMBER(SEARCH(E483,[5]materials_demand!$D$1:$CO$1))*ISNUMBER(SEARCH("mean",[5]materials_demand!$D$1:$CO$1)))</f>
        <v>0</v>
      </c>
      <c r="J483">
        <f t="shared" si="7"/>
        <v>0</v>
      </c>
    </row>
    <row r="484" spans="1:10">
      <c r="A484">
        <v>2030</v>
      </c>
      <c r="B484" t="s">
        <v>21</v>
      </c>
      <c r="C484" t="str">
        <f>mapping!$D$9</f>
        <v>Gas</v>
      </c>
      <c r="D484" t="s">
        <v>74</v>
      </c>
      <c r="E484" t="s">
        <v>54</v>
      </c>
      <c r="F484" t="s">
        <v>77</v>
      </c>
      <c r="G484">
        <f>SUMIFS(multi_demand_annual!$H:$H,multi_demand_annual!A:A,A484,multi_demand_annual!B:B,B484,multi_demand_annual!D:D,C484,multi_demand_annual!F:F,E484)</f>
        <v>193.57014684394011</v>
      </c>
      <c r="H484">
        <f>SUMIFS(multi_demand_annual!$I:$I,multi_demand_annual!A:A,A484,multi_demand_annual!B:B,B484,multi_demand_annual!D:D,C484,multi_demand_annual!F:F,E484)</f>
        <v>14.654782166568365</v>
      </c>
      <c r="I484" cm="1">
        <f t="array" ref="I484">SUMPRODUCT([5]materials_demand!$D$2:$CO$43*([5]materials_demand!$A$2:$A$43=A484)*([5]materials_demand!$B$2:$B$43=B484)*([5]materials_demand!$C$2:$C$43=C484)*ISNUMBER(SEARCH(E484,[5]materials_demand!$D$1:$CO$1))*ISNUMBER(SEARCH("mean",[5]materials_demand!$D$1:$CO$1)))</f>
        <v>14.654782166568401</v>
      </c>
      <c r="J484">
        <f t="shared" si="7"/>
        <v>0</v>
      </c>
    </row>
    <row r="485" spans="1:10">
      <c r="A485">
        <v>2030</v>
      </c>
      <c r="B485" t="s">
        <v>21</v>
      </c>
      <c r="C485" t="str">
        <f>mapping!$D$9</f>
        <v>Gas</v>
      </c>
      <c r="D485" t="s">
        <v>74</v>
      </c>
      <c r="E485" t="s">
        <v>46</v>
      </c>
      <c r="F485" t="s">
        <v>77</v>
      </c>
      <c r="G485">
        <f>SUMIFS(multi_demand_annual!$H:$H,multi_demand_annual!A:A,A485,multi_demand_annual!B:B,B485,multi_demand_annual!D:D,C485,multi_demand_annual!F:F,E485)</f>
        <v>0</v>
      </c>
      <c r="H485">
        <f>SUMIFS(multi_demand_annual!$I:$I,multi_demand_annual!A:A,A485,multi_demand_annual!B:B,B485,multi_demand_annual!D:D,C485,multi_demand_annual!F:F,E485)</f>
        <v>0</v>
      </c>
      <c r="I485" cm="1">
        <f t="array" ref="I485">SUMPRODUCT([5]materials_demand!$D$2:$CO$43*([5]materials_demand!$A$2:$A$43=A485)*([5]materials_demand!$B$2:$B$43=B485)*([5]materials_demand!$C$2:$C$43=C485)*ISNUMBER(SEARCH(E485,[5]materials_demand!$D$1:$CO$1))*ISNUMBER(SEARCH("mean",[5]materials_demand!$D$1:$CO$1)))</f>
        <v>0</v>
      </c>
      <c r="J485">
        <f t="shared" si="7"/>
        <v>0</v>
      </c>
    </row>
    <row r="486" spans="1:10">
      <c r="A486">
        <v>2030</v>
      </c>
      <c r="B486" t="s">
        <v>21</v>
      </c>
      <c r="C486" t="str">
        <f>mapping!$D$9</f>
        <v>Gas</v>
      </c>
      <c r="D486" t="s">
        <v>74</v>
      </c>
      <c r="E486" t="s">
        <v>50</v>
      </c>
      <c r="F486" t="s">
        <v>77</v>
      </c>
      <c r="G486">
        <f>SUMIFS(multi_demand_annual!$H:$H,multi_demand_annual!A:A,A486,multi_demand_annual!B:B,B486,multi_demand_annual!D:D,C486,multi_demand_annual!F:F,E486)</f>
        <v>8.4321207050396119</v>
      </c>
      <c r="H486">
        <f>SUMIFS(multi_demand_annual!$I:$I,multi_demand_annual!A:A,A486,multi_demand_annual!B:B,B486,multi_demand_annual!D:D,C486,multi_demand_annual!F:F,E486)</f>
        <v>0.54178906077685451</v>
      </c>
      <c r="I486" cm="1">
        <f t="array" ref="I486">SUMPRODUCT([5]materials_demand!$D$2:$CO$43*([5]materials_demand!$A$2:$A$43=A486)*([5]materials_demand!$B$2:$B$43=B486)*([5]materials_demand!$C$2:$C$43=C486)*ISNUMBER(SEARCH(E486,[5]materials_demand!$D$1:$CO$1))*ISNUMBER(SEARCH("mean",[5]materials_demand!$D$1:$CO$1)))</f>
        <v>0.54178906077685396</v>
      </c>
      <c r="J486">
        <f t="shared" si="7"/>
        <v>0</v>
      </c>
    </row>
    <row r="487" spans="1:10">
      <c r="A487">
        <v>2030</v>
      </c>
      <c r="B487" t="s">
        <v>21</v>
      </c>
      <c r="C487" t="str">
        <f>mapping!$D$9</f>
        <v>Gas</v>
      </c>
      <c r="D487" t="s">
        <v>74</v>
      </c>
      <c r="E487" t="s">
        <v>61</v>
      </c>
      <c r="F487" t="s">
        <v>77</v>
      </c>
      <c r="G487">
        <f>SUMIFS(multi_demand_annual!$H:$H,multi_demand_annual!A:A,A487,multi_demand_annual!B:B,B487,multi_demand_annual!D:D,C487,multi_demand_annual!F:F,E487)</f>
        <v>0</v>
      </c>
      <c r="H487">
        <f>SUMIFS(multi_demand_annual!$I:$I,multi_demand_annual!A:A,A487,multi_demand_annual!B:B,B487,multi_demand_annual!D:D,C487,multi_demand_annual!F:F,E487)</f>
        <v>0</v>
      </c>
      <c r="I487" cm="1">
        <f t="array" ref="I487">SUMPRODUCT([5]materials_demand!$D$2:$CO$43*([5]materials_demand!$A$2:$A$43=A487)*([5]materials_demand!$B$2:$B$43=B487)*([5]materials_demand!$C$2:$C$43=C487)*ISNUMBER(SEARCH(E487,[5]materials_demand!$D$1:$CO$1))*ISNUMBER(SEARCH("mean",[5]materials_demand!$D$1:$CO$1)))</f>
        <v>0</v>
      </c>
      <c r="J487">
        <f t="shared" si="7"/>
        <v>0</v>
      </c>
    </row>
    <row r="488" spans="1:10">
      <c r="A488">
        <v>2030</v>
      </c>
      <c r="B488" t="s">
        <v>21</v>
      </c>
      <c r="C488" t="str">
        <f>mapping!$D$9</f>
        <v>Gas</v>
      </c>
      <c r="D488" t="s">
        <v>74</v>
      </c>
      <c r="E488" t="s">
        <v>67</v>
      </c>
      <c r="F488" t="s">
        <v>77</v>
      </c>
      <c r="G488">
        <f>SUMIFS(multi_demand_annual!$H:$H,multi_demand_annual!A:A,A488,multi_demand_annual!B:B,B488,multi_demand_annual!D:D,C488,multi_demand_annual!F:F,E488)</f>
        <v>0</v>
      </c>
      <c r="H488">
        <f>SUMIFS(multi_demand_annual!$I:$I,multi_demand_annual!A:A,A488,multi_demand_annual!B:B,B488,multi_demand_annual!D:D,C488,multi_demand_annual!F:F,E488)</f>
        <v>0</v>
      </c>
      <c r="I488" cm="1">
        <f t="array" ref="I488">SUMPRODUCT([5]materials_demand!$D$2:$CO$43*([5]materials_demand!$A$2:$A$43=A488)*([5]materials_demand!$B$2:$B$43=B488)*([5]materials_demand!$C$2:$C$43=C488)*ISNUMBER(SEARCH(E488,[5]materials_demand!$D$1:$CO$1))*ISNUMBER(SEARCH("mean",[5]materials_demand!$D$1:$CO$1)))</f>
        <v>0</v>
      </c>
      <c r="J488">
        <f t="shared" si="7"/>
        <v>0</v>
      </c>
    </row>
    <row r="489" spans="1:10">
      <c r="A489">
        <v>2030</v>
      </c>
      <c r="B489" t="s">
        <v>21</v>
      </c>
      <c r="C489" t="str">
        <f>mapping!$D$9</f>
        <v>Gas</v>
      </c>
      <c r="D489" t="s">
        <v>74</v>
      </c>
      <c r="E489" t="s">
        <v>52</v>
      </c>
      <c r="F489" t="s">
        <v>77</v>
      </c>
      <c r="G489">
        <f>SUMIFS(multi_demand_annual!$H:$H,multi_demand_annual!A:A,A489,multi_demand_annual!B:B,B489,multi_demand_annual!D:D,C489,multi_demand_annual!F:F,E489)</f>
        <v>0</v>
      </c>
      <c r="H489">
        <f>SUMIFS(multi_demand_annual!$I:$I,multi_demand_annual!A:A,A489,multi_demand_annual!B:B,B489,multi_demand_annual!D:D,C489,multi_demand_annual!F:F,E489)</f>
        <v>0</v>
      </c>
      <c r="I489" cm="1">
        <f t="array" ref="I489">SUMPRODUCT([5]materials_demand!$D$2:$CO$43*([5]materials_demand!$A$2:$A$43=A489)*([5]materials_demand!$B$2:$B$43=B489)*([5]materials_demand!$C$2:$C$43=C489)*ISNUMBER(SEARCH(E489,[5]materials_demand!$D$1:$CO$1))*ISNUMBER(SEARCH("mean",[5]materials_demand!$D$1:$CO$1)))</f>
        <v>0</v>
      </c>
      <c r="J489">
        <f t="shared" si="7"/>
        <v>0</v>
      </c>
    </row>
    <row r="490" spans="1:10">
      <c r="A490">
        <v>2030</v>
      </c>
      <c r="B490" t="s">
        <v>21</v>
      </c>
      <c r="C490" t="str">
        <f>mapping!$D$9</f>
        <v>Gas</v>
      </c>
      <c r="D490" t="s">
        <v>74</v>
      </c>
      <c r="E490" t="s">
        <v>56</v>
      </c>
      <c r="F490" t="s">
        <v>77</v>
      </c>
      <c r="G490">
        <f>SUMIFS(multi_demand_annual!$H:$H,multi_demand_annual!A:A,A490,multi_demand_annual!B:B,B490,multi_demand_annual!D:D,C490,multi_demand_annual!F:F,E490)</f>
        <v>0</v>
      </c>
      <c r="H490">
        <f>SUMIFS(multi_demand_annual!$I:$I,multi_demand_annual!A:A,A490,multi_demand_annual!B:B,B490,multi_demand_annual!D:D,C490,multi_demand_annual!F:F,E490)</f>
        <v>0</v>
      </c>
      <c r="I490" cm="1">
        <f t="array" ref="I490">SUMPRODUCT([5]materials_demand!$D$2:$CO$43*([5]materials_demand!$A$2:$A$43=A490)*([5]materials_demand!$B$2:$B$43=B490)*([5]materials_demand!$C$2:$C$43=C490)*ISNUMBER(SEARCH(E490,[5]materials_demand!$D$1:$CO$1))*ISNUMBER(SEARCH("mean",[5]materials_demand!$D$1:$CO$1)))</f>
        <v>0</v>
      </c>
      <c r="J490">
        <f t="shared" si="7"/>
        <v>0</v>
      </c>
    </row>
    <row r="491" spans="1:10">
      <c r="A491">
        <v>2030</v>
      </c>
      <c r="B491" t="s">
        <v>21</v>
      </c>
      <c r="C491" t="str">
        <f>mapping!$D$9</f>
        <v>Gas</v>
      </c>
      <c r="D491" t="s">
        <v>74</v>
      </c>
      <c r="E491" t="s">
        <v>59</v>
      </c>
      <c r="F491" t="s">
        <v>77</v>
      </c>
      <c r="G491">
        <f>SUMIFS(multi_demand_annual!$H:$H,multi_demand_annual!A:A,A491,multi_demand_annual!B:B,B491,multi_demand_annual!D:D,C491,multi_demand_annual!F:F,E491)</f>
        <v>0</v>
      </c>
      <c r="H491">
        <f>SUMIFS(multi_demand_annual!$I:$I,multi_demand_annual!A:A,A491,multi_demand_annual!B:B,B491,multi_demand_annual!D:D,C491,multi_demand_annual!F:F,E491)</f>
        <v>0</v>
      </c>
      <c r="I491" cm="1">
        <f t="array" ref="I491">SUMPRODUCT([5]materials_demand!$D$2:$CO$43*([5]materials_demand!$A$2:$A$43=A491)*([5]materials_demand!$B$2:$B$43=B491)*([5]materials_demand!$C$2:$C$43=C491)*ISNUMBER(SEARCH(E491,[5]materials_demand!$D$1:$CO$1))*ISNUMBER(SEARCH("mean",[5]materials_demand!$D$1:$CO$1)))</f>
        <v>0</v>
      </c>
      <c r="J491">
        <f t="shared" si="7"/>
        <v>0</v>
      </c>
    </row>
    <row r="492" spans="1:10">
      <c r="A492">
        <v>2030</v>
      </c>
      <c r="B492" t="s">
        <v>21</v>
      </c>
      <c r="C492" t="str">
        <f>mapping!$D$9</f>
        <v>Gas</v>
      </c>
      <c r="D492" t="s">
        <v>74</v>
      </c>
      <c r="E492" t="s">
        <v>55</v>
      </c>
      <c r="F492" t="s">
        <v>77</v>
      </c>
      <c r="G492">
        <f>SUMIFS(multi_demand_annual!$H:$H,multi_demand_annual!A:A,A492,multi_demand_annual!B:B,B492,multi_demand_annual!D:D,C492,multi_demand_annual!F:F,E492)</f>
        <v>2.4658997766102142</v>
      </c>
      <c r="H492">
        <f>SUMIFS(multi_demand_annual!$I:$I,multi_demand_annual!A:A,A492,multi_demand_annual!B:B,B492,multi_demand_annual!D:D,C492,multi_demand_annual!F:F,E492)</f>
        <v>0.13613290452336979</v>
      </c>
      <c r="I492" cm="1">
        <f t="array" ref="I492">SUMPRODUCT([5]materials_demand!$D$2:$CO$43*([5]materials_demand!$A$2:$A$43=A492)*([5]materials_demand!$B$2:$B$43=B492)*([5]materials_demand!$C$2:$C$43=C492)*ISNUMBER(SEARCH(E492,[5]materials_demand!$D$1:$CO$1))*ISNUMBER(SEARCH("mean",[5]materials_demand!$D$1:$CO$1)))</f>
        <v>0.13613290452337001</v>
      </c>
      <c r="J492">
        <f t="shared" si="7"/>
        <v>0</v>
      </c>
    </row>
    <row r="493" spans="1:10">
      <c r="A493">
        <v>2030</v>
      </c>
      <c r="B493" t="s">
        <v>21</v>
      </c>
      <c r="C493" t="str">
        <f>mapping!$D$9</f>
        <v>Gas</v>
      </c>
      <c r="D493" t="s">
        <v>74</v>
      </c>
      <c r="E493" t="s">
        <v>47</v>
      </c>
      <c r="F493" t="s">
        <v>77</v>
      </c>
      <c r="G493">
        <f>SUMIFS(multi_demand_annual!$H:$H,multi_demand_annual!A:A,A493,multi_demand_annual!B:B,B493,multi_demand_annual!D:D,C493,multi_demand_annual!F:F,E493)</f>
        <v>0</v>
      </c>
      <c r="H493">
        <f>SUMIFS(multi_demand_annual!$I:$I,multi_demand_annual!A:A,A493,multi_demand_annual!B:B,B493,multi_demand_annual!D:D,C493,multi_demand_annual!F:F,E493)</f>
        <v>0</v>
      </c>
      <c r="I493" cm="1">
        <f t="array" ref="I493">SUMPRODUCT([5]materials_demand!$D$2:$CO$43*([5]materials_demand!$A$2:$A$43=A493)*([5]materials_demand!$B$2:$B$43=B493)*([5]materials_demand!$C$2:$C$43=C493)*ISNUMBER(SEARCH(E493,[5]materials_demand!$D$1:$CO$1))*ISNUMBER(SEARCH("mean",[5]materials_demand!$D$1:$CO$1)))</f>
        <v>0</v>
      </c>
      <c r="J493">
        <f t="shared" si="7"/>
        <v>0</v>
      </c>
    </row>
    <row r="494" spans="1:10">
      <c r="A494">
        <v>2030</v>
      </c>
      <c r="B494" t="s">
        <v>21</v>
      </c>
      <c r="C494" t="str">
        <f>mapping!$D$9</f>
        <v>Gas</v>
      </c>
      <c r="D494" t="s">
        <v>74</v>
      </c>
      <c r="E494" t="s">
        <v>60</v>
      </c>
      <c r="F494" t="s">
        <v>77</v>
      </c>
      <c r="G494">
        <f>SUMIFS(multi_demand_annual!$H:$H,multi_demand_annual!A:A,A494,multi_demand_annual!B:B,B494,multi_demand_annual!D:D,C494,multi_demand_annual!F:F,E494)</f>
        <v>0</v>
      </c>
      <c r="H494">
        <f>SUMIFS(multi_demand_annual!$I:$I,multi_demand_annual!A:A,A494,multi_demand_annual!B:B,B494,multi_demand_annual!D:D,C494,multi_demand_annual!F:F,E494)</f>
        <v>0</v>
      </c>
      <c r="I494" cm="1">
        <f t="array" ref="I494">SUMPRODUCT([5]materials_demand!$D$2:$CO$43*([5]materials_demand!$A$2:$A$43=A494)*([5]materials_demand!$B$2:$B$43=B494)*([5]materials_demand!$C$2:$C$43=C494)*ISNUMBER(SEARCH(E494,[5]materials_demand!$D$1:$CO$1))*ISNUMBER(SEARCH("mean",[5]materials_demand!$D$1:$CO$1)))</f>
        <v>0</v>
      </c>
      <c r="J494">
        <f t="shared" si="7"/>
        <v>0</v>
      </c>
    </row>
    <row r="495" spans="1:10">
      <c r="A495">
        <v>2030</v>
      </c>
      <c r="B495" t="s">
        <v>21</v>
      </c>
      <c r="C495" t="str">
        <f>mapping!$D$9</f>
        <v>Gas</v>
      </c>
      <c r="D495" t="s">
        <v>74</v>
      </c>
      <c r="E495" t="s">
        <v>48</v>
      </c>
      <c r="F495" t="s">
        <v>77</v>
      </c>
      <c r="G495">
        <f>SUMIFS(multi_demand_annual!$H:$H,multi_demand_annual!A:A,A495,multi_demand_annual!B:B,B495,multi_demand_annual!D:D,C495,multi_demand_annual!F:F,E495)</f>
        <v>0.16439331844068095</v>
      </c>
      <c r="H495">
        <f>SUMIFS(multi_demand_annual!$I:$I,multi_demand_annual!A:A,A495,multi_demand_annual!B:B,B495,multi_demand_annual!D:D,C495,multi_demand_annual!F:F,E495)</f>
        <v>9.0755269682246519E-3</v>
      </c>
      <c r="I495" cm="1">
        <f t="array" ref="I495">SUMPRODUCT([5]materials_demand!$D$2:$CO$43*([5]materials_demand!$A$2:$A$43=A495)*([5]materials_demand!$B$2:$B$43=B495)*([5]materials_demand!$C$2:$C$43=C495)*ISNUMBER(SEARCH(E495,[5]materials_demand!$D$1:$CO$1))*ISNUMBER(SEARCH("mean",[5]materials_demand!$D$1:$CO$1)))</f>
        <v>9.0755269682246502E-3</v>
      </c>
      <c r="J495">
        <f t="shared" si="7"/>
        <v>0</v>
      </c>
    </row>
    <row r="496" spans="1:10">
      <c r="A496">
        <v>2030</v>
      </c>
      <c r="B496" t="s">
        <v>21</v>
      </c>
      <c r="C496" t="str">
        <f>mapping!$D$9</f>
        <v>Gas</v>
      </c>
      <c r="D496" t="s">
        <v>74</v>
      </c>
      <c r="E496" t="s">
        <v>62</v>
      </c>
      <c r="F496" t="s">
        <v>77</v>
      </c>
      <c r="G496">
        <f>SUMIFS(multi_demand_annual!$H:$H,multi_demand_annual!A:A,A496,multi_demand_annual!B:B,B496,multi_demand_annual!D:D,C496,multi_demand_annual!F:F,E496)</f>
        <v>0</v>
      </c>
      <c r="H496">
        <f>SUMIFS(multi_demand_annual!$I:$I,multi_demand_annual!A:A,A496,multi_demand_annual!B:B,B496,multi_demand_annual!D:D,C496,multi_demand_annual!F:F,E496)</f>
        <v>0</v>
      </c>
      <c r="I496" cm="1">
        <f t="array" ref="I496">SUMPRODUCT([5]materials_demand!$D$2:$CO$43*([5]materials_demand!$A$2:$A$43=A496)*([5]materials_demand!$B$2:$B$43=B496)*([5]materials_demand!$C$2:$C$43=C496)*ISNUMBER(SEARCH(E496,[5]materials_demand!$D$1:$CO$1))*ISNUMBER(SEARCH("mean",[5]materials_demand!$D$1:$CO$1)))</f>
        <v>0</v>
      </c>
      <c r="J496">
        <f t="shared" si="7"/>
        <v>0</v>
      </c>
    </row>
    <row r="497" spans="1:10">
      <c r="A497">
        <v>2030</v>
      </c>
      <c r="B497" t="s">
        <v>21</v>
      </c>
      <c r="C497" t="str">
        <f>mapping!$D$9</f>
        <v>Gas</v>
      </c>
      <c r="D497" t="s">
        <v>74</v>
      </c>
      <c r="E497" t="s">
        <v>63</v>
      </c>
      <c r="F497" t="s">
        <v>77</v>
      </c>
      <c r="G497">
        <f>SUMIFS(multi_demand_annual!$H:$H,multi_demand_annual!A:A,A497,multi_demand_annual!B:B,B497,multi_demand_annual!D:D,C497,multi_demand_annual!F:F,E497)</f>
        <v>0</v>
      </c>
      <c r="H497">
        <f>SUMIFS(multi_demand_annual!$I:$I,multi_demand_annual!A:A,A497,multi_demand_annual!B:B,B497,multi_demand_annual!D:D,C497,multi_demand_annual!F:F,E497)</f>
        <v>0</v>
      </c>
      <c r="I497" cm="1">
        <f t="array" ref="I497">SUMPRODUCT([5]materials_demand!$D$2:$CO$43*([5]materials_demand!$A$2:$A$43=A497)*([5]materials_demand!$B$2:$B$43=B497)*([5]materials_demand!$C$2:$C$43=C497)*ISNUMBER(SEARCH(E497,[5]materials_demand!$D$1:$CO$1))*ISNUMBER(SEARCH("mean",[5]materials_demand!$D$1:$CO$1)))</f>
        <v>0</v>
      </c>
      <c r="J497">
        <f t="shared" si="7"/>
        <v>0</v>
      </c>
    </row>
    <row r="498" spans="1:10">
      <c r="A498">
        <v>2030</v>
      </c>
      <c r="B498" t="s">
        <v>21</v>
      </c>
      <c r="C498" t="str">
        <f>mapping!$D$9</f>
        <v>Gas</v>
      </c>
      <c r="D498" t="s">
        <v>74</v>
      </c>
      <c r="E498" t="s">
        <v>45</v>
      </c>
      <c r="F498" t="s">
        <v>77</v>
      </c>
      <c r="G498">
        <f>SUMIFS(multi_demand_annual!$H:$H,multi_demand_annual!A:A,A498,multi_demand_annual!B:B,B498,multi_demand_annual!D:D,C498,multi_demand_annual!F:F,E498)</f>
        <v>0</v>
      </c>
      <c r="H498">
        <f>SUMIFS(multi_demand_annual!$I:$I,multi_demand_annual!A:A,A498,multi_demand_annual!B:B,B498,multi_demand_annual!D:D,C498,multi_demand_annual!F:F,E498)</f>
        <v>0</v>
      </c>
      <c r="I498" cm="1">
        <f t="array" ref="I498">SUMPRODUCT([5]materials_demand!$D$2:$CO$43*([5]materials_demand!$A$2:$A$43=A498)*([5]materials_demand!$B$2:$B$43=B498)*([5]materials_demand!$C$2:$C$43=C498)*ISNUMBER(SEARCH(E498,[5]materials_demand!$D$1:$CO$1))*ISNUMBER(SEARCH("mean",[5]materials_demand!$D$1:$CO$1)))</f>
        <v>0</v>
      </c>
      <c r="J498">
        <f t="shared" si="7"/>
        <v>0</v>
      </c>
    </row>
    <row r="499" spans="1:10">
      <c r="A499">
        <v>2030</v>
      </c>
      <c r="B499" t="s">
        <v>21</v>
      </c>
      <c r="C499" t="str">
        <f>mapping!$D$9</f>
        <v>Gas</v>
      </c>
      <c r="D499" t="s">
        <v>74</v>
      </c>
      <c r="E499" t="s">
        <v>58</v>
      </c>
      <c r="F499" t="s">
        <v>77</v>
      </c>
      <c r="G499">
        <f>SUMIFS(multi_demand_annual!$H:$H,multi_demand_annual!A:A,A499,multi_demand_annual!B:B,B499,multi_demand_annual!D:D,C499,multi_demand_annual!F:F,E499)</f>
        <v>0</v>
      </c>
      <c r="H499">
        <f>SUMIFS(multi_demand_annual!$I:$I,multi_demand_annual!A:A,A499,multi_demand_annual!B:B,B499,multi_demand_annual!D:D,C499,multi_demand_annual!F:F,E499)</f>
        <v>0</v>
      </c>
      <c r="I499" cm="1">
        <f t="array" ref="I499">SUMPRODUCT([5]materials_demand!$D$2:$CO$43*([5]materials_demand!$A$2:$A$43=A499)*([5]materials_demand!$B$2:$B$43=B499)*([5]materials_demand!$C$2:$C$43=C499)*ISNUMBER(SEARCH(E499,[5]materials_demand!$D$1:$CO$1))*ISNUMBER(SEARCH("mean",[5]materials_demand!$D$1:$CO$1)))</f>
        <v>0</v>
      </c>
      <c r="J499">
        <f t="shared" si="7"/>
        <v>0</v>
      </c>
    </row>
    <row r="500" spans="1:10">
      <c r="A500">
        <v>2030</v>
      </c>
      <c r="B500" t="s">
        <v>21</v>
      </c>
      <c r="C500" t="str">
        <f>mapping!$D$9</f>
        <v>Gas</v>
      </c>
      <c r="D500" t="s">
        <v>74</v>
      </c>
      <c r="E500" t="s">
        <v>53</v>
      </c>
      <c r="F500" t="s">
        <v>77</v>
      </c>
      <c r="G500">
        <f>SUMIFS(multi_demand_annual!$H:$H,multi_demand_annual!A:A,A500,multi_demand_annual!B:B,B500,multi_demand_annual!D:D,C500,multi_demand_annual!F:F,E500)</f>
        <v>717.79369511345271</v>
      </c>
      <c r="H500">
        <f>SUMIFS(multi_demand_annual!$I:$I,multi_demand_annual!A:A,A500,multi_demand_annual!B:B,B500,multi_demand_annual!D:D,C500,multi_demand_annual!F:F,E500)</f>
        <v>56.574515770877369</v>
      </c>
      <c r="I500" cm="1">
        <f t="array" ref="I500">SUMPRODUCT([5]materials_demand!$D$2:$CO$43*([5]materials_demand!$A$2:$A$43=A500)*([5]materials_demand!$B$2:$B$43=B500)*([5]materials_demand!$C$2:$C$43=C500)*ISNUMBER(SEARCH(E500,[5]materials_demand!$D$1:$CO$1))*ISNUMBER(SEARCH("mean",[5]materials_demand!$D$1:$CO$1)))</f>
        <v>56.574515770877397</v>
      </c>
      <c r="J500">
        <f t="shared" si="7"/>
        <v>0</v>
      </c>
    </row>
    <row r="501" spans="1:10">
      <c r="A501">
        <v>2030</v>
      </c>
      <c r="B501" t="s">
        <v>21</v>
      </c>
      <c r="C501" t="str">
        <f>mapping!$D$9</f>
        <v>Gas</v>
      </c>
      <c r="D501" t="s">
        <v>74</v>
      </c>
      <c r="E501" t="s">
        <v>64</v>
      </c>
      <c r="F501" t="s">
        <v>77</v>
      </c>
      <c r="G501">
        <f>SUMIFS(multi_demand_annual!$H:$H,multi_demand_annual!A:A,A501,multi_demand_annual!B:B,B501,multi_demand_annual!D:D,C501,multi_demand_annual!F:F,E501)</f>
        <v>0</v>
      </c>
      <c r="H501">
        <f>SUMIFS(multi_demand_annual!$I:$I,multi_demand_annual!A:A,A501,multi_demand_annual!B:B,B501,multi_demand_annual!D:D,C501,multi_demand_annual!F:F,E501)</f>
        <v>0</v>
      </c>
      <c r="I501" cm="1">
        <f t="array" ref="I501">SUMPRODUCT([5]materials_demand!$D$2:$CO$43*([5]materials_demand!$A$2:$A$43=A501)*([5]materials_demand!$B$2:$B$43=B501)*([5]materials_demand!$C$2:$C$43=C501)*ISNUMBER(SEARCH(E501,[5]materials_demand!$D$1:$CO$1))*ISNUMBER(SEARCH("mean",[5]materials_demand!$D$1:$CO$1)))</f>
        <v>0</v>
      </c>
      <c r="J501">
        <f t="shared" si="7"/>
        <v>0</v>
      </c>
    </row>
    <row r="502" spans="1:10">
      <c r="A502">
        <v>2030</v>
      </c>
      <c r="B502" t="s">
        <v>21</v>
      </c>
      <c r="C502" t="str">
        <f>mapping!$D$9</f>
        <v>Gas</v>
      </c>
      <c r="D502" t="s">
        <v>74</v>
      </c>
      <c r="E502" t="s">
        <v>49</v>
      </c>
      <c r="F502" t="s">
        <v>77</v>
      </c>
      <c r="G502">
        <f>SUMIFS(multi_demand_annual!$H:$H,multi_demand_annual!A:A,A502,multi_demand_annual!B:B,B502,multi_demand_annual!D:D,C502,multi_demand_annual!F:F,E502)</f>
        <v>0</v>
      </c>
      <c r="H502">
        <f>SUMIFS(multi_demand_annual!$I:$I,multi_demand_annual!A:A,A502,multi_demand_annual!B:B,B502,multi_demand_annual!D:D,C502,multi_demand_annual!F:F,E502)</f>
        <v>0</v>
      </c>
      <c r="I502" cm="1">
        <f t="array" ref="I502">SUMPRODUCT([5]materials_demand!$D$2:$CO$43*([5]materials_demand!$A$2:$A$43=A502)*([5]materials_demand!$B$2:$B$43=B502)*([5]materials_demand!$C$2:$C$43=C502)*ISNUMBER(SEARCH(E502,[5]materials_demand!$D$1:$CO$1))*ISNUMBER(SEARCH("mean",[5]materials_demand!$D$1:$CO$1)))</f>
        <v>0</v>
      </c>
      <c r="J502">
        <f t="shared" si="7"/>
        <v>0</v>
      </c>
    </row>
    <row r="503" spans="1:10">
      <c r="A503">
        <v>2030</v>
      </c>
      <c r="B503" t="s">
        <v>21</v>
      </c>
      <c r="C503" t="str">
        <f>mapping!$D$9</f>
        <v>Gas</v>
      </c>
      <c r="D503" t="s">
        <v>74</v>
      </c>
      <c r="E503" t="s">
        <v>65</v>
      </c>
      <c r="F503" t="s">
        <v>77</v>
      </c>
      <c r="G503">
        <f>SUMIFS(multi_demand_annual!$H:$H,multi_demand_annual!A:A,A503,multi_demand_annual!B:B,B503,multi_demand_annual!D:D,C503,multi_demand_annual!F:F,E503)</f>
        <v>0</v>
      </c>
      <c r="H503">
        <f>SUMIFS(multi_demand_annual!$I:$I,multi_demand_annual!A:A,A503,multi_demand_annual!B:B,B503,multi_demand_annual!D:D,C503,multi_demand_annual!F:F,E503)</f>
        <v>0</v>
      </c>
      <c r="I503" cm="1">
        <f t="array" ref="I503">SUMPRODUCT([5]materials_demand!$D$2:$CO$43*([5]materials_demand!$A$2:$A$43=A503)*([5]materials_demand!$B$2:$B$43=B503)*([5]materials_demand!$C$2:$C$43=C503)*ISNUMBER(SEARCH(E503,[5]materials_demand!$D$1:$CO$1))*ISNUMBER(SEARCH("mean",[5]materials_demand!$D$1:$CO$1)))</f>
        <v>0</v>
      </c>
      <c r="J503">
        <f t="shared" si="7"/>
        <v>0</v>
      </c>
    </row>
    <row r="504" spans="1:10">
      <c r="A504">
        <v>2030</v>
      </c>
      <c r="B504" t="s">
        <v>21</v>
      </c>
      <c r="C504" t="str">
        <f>mapping!$D$9</f>
        <v>Gas</v>
      </c>
      <c r="D504" t="s">
        <v>74</v>
      </c>
      <c r="E504" t="s">
        <v>68</v>
      </c>
      <c r="F504" t="s">
        <v>77</v>
      </c>
      <c r="G504">
        <f>SUMIFS(multi_demand_annual!$H:$H,multi_demand_annual!A:A,A504,multi_demand_annual!B:B,B504,multi_demand_annual!D:D,C504,multi_demand_annual!F:F,E504)</f>
        <v>0</v>
      </c>
      <c r="H504">
        <f>SUMIFS(multi_demand_annual!$I:$I,multi_demand_annual!A:A,A504,multi_demand_annual!B:B,B504,multi_demand_annual!D:D,C504,multi_demand_annual!F:F,E504)</f>
        <v>0</v>
      </c>
      <c r="I504" cm="1">
        <f t="array" ref="I504">SUMPRODUCT([5]materials_demand!$D$2:$CO$43*([5]materials_demand!$A$2:$A$43=A504)*([5]materials_demand!$B$2:$B$43=B504)*([5]materials_demand!$C$2:$C$43=C504)*ISNUMBER(SEARCH(E504,[5]materials_demand!$D$1:$CO$1))*ISNUMBER(SEARCH("mean",[5]materials_demand!$D$1:$CO$1)))</f>
        <v>0</v>
      </c>
      <c r="J504">
        <f t="shared" si="7"/>
        <v>0</v>
      </c>
    </row>
    <row r="505" spans="1:10">
      <c r="A505">
        <v>2030</v>
      </c>
      <c r="B505" t="s">
        <v>21</v>
      </c>
      <c r="C505" t="str">
        <f>mapping!$D$9</f>
        <v>Gas</v>
      </c>
      <c r="D505" t="s">
        <v>74</v>
      </c>
      <c r="E505" t="s">
        <v>57</v>
      </c>
      <c r="F505" t="s">
        <v>77</v>
      </c>
      <c r="G505">
        <f>SUMIFS(multi_demand_annual!$H:$H,multi_demand_annual!A:A,A505,multi_demand_annual!B:B,B505,multi_demand_annual!D:D,C505,multi_demand_annual!F:F,E505)</f>
        <v>0</v>
      </c>
      <c r="H505">
        <f>SUMIFS(multi_demand_annual!$I:$I,multi_demand_annual!A:A,A505,multi_demand_annual!B:B,B505,multi_demand_annual!D:D,C505,multi_demand_annual!F:F,E505)</f>
        <v>0</v>
      </c>
      <c r="I505" cm="1">
        <f t="array" ref="I505">SUMPRODUCT([5]materials_demand!$D$2:$CO$43*([5]materials_demand!$A$2:$A$43=A505)*([5]materials_demand!$B$2:$B$43=B505)*([5]materials_demand!$C$2:$C$43=C505)*ISNUMBER(SEARCH(E505,[5]materials_demand!$D$1:$CO$1))*ISNUMBER(SEARCH("mean",[5]materials_demand!$D$1:$CO$1)))</f>
        <v>0</v>
      </c>
      <c r="J505">
        <f t="shared" si="7"/>
        <v>0</v>
      </c>
    </row>
    <row r="506" spans="1:10">
      <c r="A506">
        <v>2030</v>
      </c>
      <c r="B506" t="s">
        <v>33</v>
      </c>
      <c r="C506" t="str">
        <f>mapping!$D$9</f>
        <v>Gas</v>
      </c>
      <c r="D506" t="s">
        <v>74</v>
      </c>
      <c r="E506" t="s">
        <v>51</v>
      </c>
      <c r="F506" t="s">
        <v>77</v>
      </c>
      <c r="G506">
        <f>SUMIFS(multi_demand_annual!$H:$H,multi_demand_annual!A:A,A506,multi_demand_annual!B:B,B506,multi_demand_annual!D:D,C506,multi_demand_annual!F:F,E506)</f>
        <v>4.6634990142259083</v>
      </c>
      <c r="H506">
        <f>SUMIFS(multi_demand_annual!$I:$I,multi_demand_annual!A:A,A506,multi_demand_annual!B:B,B506,multi_demand_annual!D:D,C506,multi_demand_annual!F:F,E506)</f>
        <v>0.73434607865180812</v>
      </c>
      <c r="I506" cm="1">
        <f t="array" ref="I506">SUMPRODUCT([5]materials_demand!$D$2:$CO$43*([5]materials_demand!$A$2:$A$43=A506)*([5]materials_demand!$B$2:$B$43=B506)*([5]materials_demand!$C$2:$C$43=C506)*ISNUMBER(SEARCH(E506,[5]materials_demand!$D$1:$CO$1))*ISNUMBER(SEARCH("mean",[5]materials_demand!$D$1:$CO$1)))</f>
        <v>0.73434607865180901</v>
      </c>
      <c r="J506">
        <f t="shared" si="7"/>
        <v>0</v>
      </c>
    </row>
    <row r="507" spans="1:10">
      <c r="A507">
        <v>2030</v>
      </c>
      <c r="B507" t="s">
        <v>33</v>
      </c>
      <c r="C507" t="str">
        <f>mapping!$D$9</f>
        <v>Gas</v>
      </c>
      <c r="D507" t="s">
        <v>74</v>
      </c>
      <c r="E507" t="s">
        <v>66</v>
      </c>
      <c r="F507" t="s">
        <v>77</v>
      </c>
      <c r="G507">
        <f>SUMIFS(multi_demand_annual!$H:$H,multi_demand_annual!A:A,A507,multi_demand_annual!B:B,B507,multi_demand_annual!D:D,C507,multi_demand_annual!F:F,E507)</f>
        <v>0</v>
      </c>
      <c r="H507">
        <f>SUMIFS(multi_demand_annual!$I:$I,multi_demand_annual!A:A,A507,multi_demand_annual!B:B,B507,multi_demand_annual!D:D,C507,multi_demand_annual!F:F,E507)</f>
        <v>0</v>
      </c>
      <c r="I507" cm="1">
        <f t="array" ref="I507">SUMPRODUCT([5]materials_demand!$D$2:$CO$43*([5]materials_demand!$A$2:$A$43=A507)*([5]materials_demand!$B$2:$B$43=B507)*([5]materials_demand!$C$2:$C$43=C507)*ISNUMBER(SEARCH(E507,[5]materials_demand!$D$1:$CO$1))*ISNUMBER(SEARCH("mean",[5]materials_demand!$D$1:$CO$1)))</f>
        <v>0</v>
      </c>
      <c r="J507">
        <f t="shared" si="7"/>
        <v>0</v>
      </c>
    </row>
    <row r="508" spans="1:10">
      <c r="A508">
        <v>2030</v>
      </c>
      <c r="B508" t="s">
        <v>33</v>
      </c>
      <c r="C508" t="str">
        <f>mapping!$D$9</f>
        <v>Gas</v>
      </c>
      <c r="D508" t="s">
        <v>74</v>
      </c>
      <c r="E508" t="s">
        <v>54</v>
      </c>
      <c r="F508" t="s">
        <v>77</v>
      </c>
      <c r="G508">
        <f>SUMIFS(multi_demand_annual!$H:$H,multi_demand_annual!A:A,A508,multi_demand_annual!B:B,B508,multi_demand_annual!D:D,C508,multi_demand_annual!F:F,E508)</f>
        <v>239.31699785100773</v>
      </c>
      <c r="H508">
        <f>SUMIFS(multi_demand_annual!$I:$I,multi_demand_annual!A:A,A508,multi_demand_annual!B:B,B508,multi_demand_annual!D:D,C508,multi_demand_annual!F:F,E508)</f>
        <v>37.867052087810045</v>
      </c>
      <c r="I508" cm="1">
        <f t="array" ref="I508">SUMPRODUCT([5]materials_demand!$D$2:$CO$43*([5]materials_demand!$A$2:$A$43=A508)*([5]materials_demand!$B$2:$B$43=B508)*([5]materials_demand!$C$2:$C$43=C508)*ISNUMBER(SEARCH(E508,[5]materials_demand!$D$1:$CO$1))*ISNUMBER(SEARCH("mean",[5]materials_demand!$D$1:$CO$1)))</f>
        <v>37.867052087810102</v>
      </c>
      <c r="J508">
        <f t="shared" si="7"/>
        <v>0</v>
      </c>
    </row>
    <row r="509" spans="1:10">
      <c r="A509">
        <v>2030</v>
      </c>
      <c r="B509" t="s">
        <v>33</v>
      </c>
      <c r="C509" t="str">
        <f>mapping!$D$9</f>
        <v>Gas</v>
      </c>
      <c r="D509" t="s">
        <v>74</v>
      </c>
      <c r="E509" t="s">
        <v>46</v>
      </c>
      <c r="F509" t="s">
        <v>77</v>
      </c>
      <c r="G509">
        <f>SUMIFS(multi_demand_annual!$H:$H,multi_demand_annual!A:A,A509,multi_demand_annual!B:B,B509,multi_demand_annual!D:D,C509,multi_demand_annual!F:F,E509)</f>
        <v>0</v>
      </c>
      <c r="H509">
        <f>SUMIFS(multi_demand_annual!$I:$I,multi_demand_annual!A:A,A509,multi_demand_annual!B:B,B509,multi_demand_annual!D:D,C509,multi_demand_annual!F:F,E509)</f>
        <v>0</v>
      </c>
      <c r="I509" cm="1">
        <f t="array" ref="I509">SUMPRODUCT([5]materials_demand!$D$2:$CO$43*([5]materials_demand!$A$2:$A$43=A509)*([5]materials_demand!$B$2:$B$43=B509)*([5]materials_demand!$C$2:$C$43=C509)*ISNUMBER(SEARCH(E509,[5]materials_demand!$D$1:$CO$1))*ISNUMBER(SEARCH("mean",[5]materials_demand!$D$1:$CO$1)))</f>
        <v>0</v>
      </c>
      <c r="J509">
        <f t="shared" si="7"/>
        <v>0</v>
      </c>
    </row>
    <row r="510" spans="1:10">
      <c r="A510">
        <v>2030</v>
      </c>
      <c r="B510" t="s">
        <v>33</v>
      </c>
      <c r="C510" t="str">
        <f>mapping!$D$9</f>
        <v>Gas</v>
      </c>
      <c r="D510" t="s">
        <v>74</v>
      </c>
      <c r="E510" t="s">
        <v>50</v>
      </c>
      <c r="F510" t="s">
        <v>77</v>
      </c>
      <c r="G510">
        <f>SUMIFS(multi_demand_annual!$H:$H,multi_demand_annual!A:A,A510,multi_demand_annual!B:B,B510,multi_demand_annual!D:D,C510,multi_demand_annual!F:F,E510)</f>
        <v>10.553849330399988</v>
      </c>
      <c r="H510">
        <f>SUMIFS(multi_demand_annual!$I:$I,multi_demand_annual!A:A,A510,multi_demand_annual!B:B,B510,multi_demand_annual!D:D,C510,multi_demand_annual!F:F,E510)</f>
        <v>1.6653900587016306</v>
      </c>
      <c r="I510" cm="1">
        <f t="array" ref="I510">SUMPRODUCT([5]materials_demand!$D$2:$CO$43*([5]materials_demand!$A$2:$A$43=A510)*([5]materials_demand!$B$2:$B$43=B510)*([5]materials_demand!$C$2:$C$43=C510)*ISNUMBER(SEARCH(E510,[5]materials_demand!$D$1:$CO$1))*ISNUMBER(SEARCH("mean",[5]materials_demand!$D$1:$CO$1)))</f>
        <v>1.6653900587016299</v>
      </c>
      <c r="J510">
        <f t="shared" si="7"/>
        <v>0</v>
      </c>
    </row>
    <row r="511" spans="1:10">
      <c r="A511">
        <v>2030</v>
      </c>
      <c r="B511" t="s">
        <v>33</v>
      </c>
      <c r="C511" t="str">
        <f>mapping!$D$9</f>
        <v>Gas</v>
      </c>
      <c r="D511" t="s">
        <v>74</v>
      </c>
      <c r="E511" t="s">
        <v>61</v>
      </c>
      <c r="F511" t="s">
        <v>77</v>
      </c>
      <c r="G511">
        <f>SUMIFS(multi_demand_annual!$H:$H,multi_demand_annual!A:A,A511,multi_demand_annual!B:B,B511,multi_demand_annual!D:D,C511,multi_demand_annual!F:F,E511)</f>
        <v>0</v>
      </c>
      <c r="H511">
        <f>SUMIFS(multi_demand_annual!$I:$I,multi_demand_annual!A:A,A511,multi_demand_annual!B:B,B511,multi_demand_annual!D:D,C511,multi_demand_annual!F:F,E511)</f>
        <v>0</v>
      </c>
      <c r="I511" cm="1">
        <f t="array" ref="I511">SUMPRODUCT([5]materials_demand!$D$2:$CO$43*([5]materials_demand!$A$2:$A$43=A511)*([5]materials_demand!$B$2:$B$43=B511)*([5]materials_demand!$C$2:$C$43=C511)*ISNUMBER(SEARCH(E511,[5]materials_demand!$D$1:$CO$1))*ISNUMBER(SEARCH("mean",[5]materials_demand!$D$1:$CO$1)))</f>
        <v>0</v>
      </c>
      <c r="J511">
        <f t="shared" si="7"/>
        <v>0</v>
      </c>
    </row>
    <row r="512" spans="1:10">
      <c r="A512">
        <v>2030</v>
      </c>
      <c r="B512" t="s">
        <v>33</v>
      </c>
      <c r="C512" t="str">
        <f>mapping!$D$9</f>
        <v>Gas</v>
      </c>
      <c r="D512" t="s">
        <v>74</v>
      </c>
      <c r="E512" t="s">
        <v>67</v>
      </c>
      <c r="F512" t="s">
        <v>77</v>
      </c>
      <c r="G512">
        <f>SUMIFS(multi_demand_annual!$H:$H,multi_demand_annual!A:A,A512,multi_demand_annual!B:B,B512,multi_demand_annual!D:D,C512,multi_demand_annual!F:F,E512)</f>
        <v>0</v>
      </c>
      <c r="H512">
        <f>SUMIFS(multi_demand_annual!$I:$I,multi_demand_annual!A:A,A512,multi_demand_annual!B:B,B512,multi_demand_annual!D:D,C512,multi_demand_annual!F:F,E512)</f>
        <v>0</v>
      </c>
      <c r="I512" cm="1">
        <f t="array" ref="I512">SUMPRODUCT([5]materials_demand!$D$2:$CO$43*([5]materials_demand!$A$2:$A$43=A512)*([5]materials_demand!$B$2:$B$43=B512)*([5]materials_demand!$C$2:$C$43=C512)*ISNUMBER(SEARCH(E512,[5]materials_demand!$D$1:$CO$1))*ISNUMBER(SEARCH("mean",[5]materials_demand!$D$1:$CO$1)))</f>
        <v>0</v>
      </c>
      <c r="J512">
        <f t="shared" si="7"/>
        <v>0</v>
      </c>
    </row>
    <row r="513" spans="1:10">
      <c r="A513">
        <v>2030</v>
      </c>
      <c r="B513" t="s">
        <v>33</v>
      </c>
      <c r="C513" t="str">
        <f>mapping!$D$9</f>
        <v>Gas</v>
      </c>
      <c r="D513" t="s">
        <v>74</v>
      </c>
      <c r="E513" t="s">
        <v>52</v>
      </c>
      <c r="F513" t="s">
        <v>77</v>
      </c>
      <c r="G513">
        <f>SUMIFS(multi_demand_annual!$H:$H,multi_demand_annual!A:A,A513,multi_demand_annual!B:B,B513,multi_demand_annual!D:D,C513,multi_demand_annual!F:F,E513)</f>
        <v>0</v>
      </c>
      <c r="H513">
        <f>SUMIFS(multi_demand_annual!$I:$I,multi_demand_annual!A:A,A513,multi_demand_annual!B:B,B513,multi_demand_annual!D:D,C513,multi_demand_annual!F:F,E513)</f>
        <v>0</v>
      </c>
      <c r="I513" cm="1">
        <f t="array" ref="I513">SUMPRODUCT([5]materials_demand!$D$2:$CO$43*([5]materials_demand!$A$2:$A$43=A513)*([5]materials_demand!$B$2:$B$43=B513)*([5]materials_demand!$C$2:$C$43=C513)*ISNUMBER(SEARCH(E513,[5]materials_demand!$D$1:$CO$1))*ISNUMBER(SEARCH("mean",[5]materials_demand!$D$1:$CO$1)))</f>
        <v>0</v>
      </c>
      <c r="J513">
        <f t="shared" si="7"/>
        <v>0</v>
      </c>
    </row>
    <row r="514" spans="1:10">
      <c r="A514">
        <v>2030</v>
      </c>
      <c r="B514" t="s">
        <v>33</v>
      </c>
      <c r="C514" t="str">
        <f>mapping!$D$9</f>
        <v>Gas</v>
      </c>
      <c r="D514" t="s">
        <v>74</v>
      </c>
      <c r="E514" t="s">
        <v>56</v>
      </c>
      <c r="F514" t="s">
        <v>77</v>
      </c>
      <c r="G514">
        <f>SUMIFS(multi_demand_annual!$H:$H,multi_demand_annual!A:A,A514,multi_demand_annual!B:B,B514,multi_demand_annual!D:D,C514,multi_demand_annual!F:F,E514)</f>
        <v>0</v>
      </c>
      <c r="H514">
        <f>SUMIFS(multi_demand_annual!$I:$I,multi_demand_annual!A:A,A514,multi_demand_annual!B:B,B514,multi_demand_annual!D:D,C514,multi_demand_annual!F:F,E514)</f>
        <v>0</v>
      </c>
      <c r="I514" cm="1">
        <f t="array" ref="I514">SUMPRODUCT([5]materials_demand!$D$2:$CO$43*([5]materials_demand!$A$2:$A$43=A514)*([5]materials_demand!$B$2:$B$43=B514)*([5]materials_demand!$C$2:$C$43=C514)*ISNUMBER(SEARCH(E514,[5]materials_demand!$D$1:$CO$1))*ISNUMBER(SEARCH("mean",[5]materials_demand!$D$1:$CO$1)))</f>
        <v>0</v>
      </c>
      <c r="J514">
        <f t="shared" si="7"/>
        <v>0</v>
      </c>
    </row>
    <row r="515" spans="1:10">
      <c r="A515">
        <v>2030</v>
      </c>
      <c r="B515" t="s">
        <v>33</v>
      </c>
      <c r="C515" t="str">
        <f>mapping!$D$9</f>
        <v>Gas</v>
      </c>
      <c r="D515" t="s">
        <v>74</v>
      </c>
      <c r="E515" t="s">
        <v>59</v>
      </c>
      <c r="F515" t="s">
        <v>77</v>
      </c>
      <c r="G515">
        <f>SUMIFS(multi_demand_annual!$H:$H,multi_demand_annual!A:A,A515,multi_demand_annual!B:B,B515,multi_demand_annual!D:D,C515,multi_demand_annual!F:F,E515)</f>
        <v>0</v>
      </c>
      <c r="H515">
        <f>SUMIFS(multi_demand_annual!$I:$I,multi_demand_annual!A:A,A515,multi_demand_annual!B:B,B515,multi_demand_annual!D:D,C515,multi_demand_annual!F:F,E515)</f>
        <v>0</v>
      </c>
      <c r="I515" cm="1">
        <f t="array" ref="I515">SUMPRODUCT([5]materials_demand!$D$2:$CO$43*([5]materials_demand!$A$2:$A$43=A515)*([5]materials_demand!$B$2:$B$43=B515)*([5]materials_demand!$C$2:$C$43=C515)*ISNUMBER(SEARCH(E515,[5]materials_demand!$D$1:$CO$1))*ISNUMBER(SEARCH("mean",[5]materials_demand!$D$1:$CO$1)))</f>
        <v>0</v>
      </c>
      <c r="J515">
        <f t="shared" ref="J515:J578" si="8">ROUND(I515-H515,3)</f>
        <v>0</v>
      </c>
    </row>
    <row r="516" spans="1:10">
      <c r="A516">
        <v>2030</v>
      </c>
      <c r="B516" t="s">
        <v>33</v>
      </c>
      <c r="C516" t="str">
        <f>mapping!$D$9</f>
        <v>Gas</v>
      </c>
      <c r="D516" t="s">
        <v>74</v>
      </c>
      <c r="E516" t="s">
        <v>55</v>
      </c>
      <c r="F516" t="s">
        <v>77</v>
      </c>
      <c r="G516">
        <f>SUMIFS(multi_demand_annual!$H:$H,multi_demand_annual!A:A,A516,multi_demand_annual!B:B,B516,multi_demand_annual!D:D,C516,multi_demand_annual!F:F,E516)</f>
        <v>3.116162935773072</v>
      </c>
      <c r="H516">
        <f>SUMIFS(multi_demand_annual!$I:$I,multi_demand_annual!A:A,A516,multi_demand_annual!B:B,B516,multi_demand_annual!D:D,C516,multi_demand_annual!F:F,E516)</f>
        <v>0.49069208020512528</v>
      </c>
      <c r="I516" cm="1">
        <f t="array" ref="I516">SUMPRODUCT([5]materials_demand!$D$2:$CO$43*([5]materials_demand!$A$2:$A$43=A516)*([5]materials_demand!$B$2:$B$43=B516)*([5]materials_demand!$C$2:$C$43=C516)*ISNUMBER(SEARCH(E516,[5]materials_demand!$D$1:$CO$1))*ISNUMBER(SEARCH("mean",[5]materials_demand!$D$1:$CO$1)))</f>
        <v>0.490692080205126</v>
      </c>
      <c r="J516">
        <f t="shared" si="8"/>
        <v>0</v>
      </c>
    </row>
    <row r="517" spans="1:10">
      <c r="A517">
        <v>2030</v>
      </c>
      <c r="B517" t="s">
        <v>33</v>
      </c>
      <c r="C517" t="str">
        <f>mapping!$D$9</f>
        <v>Gas</v>
      </c>
      <c r="D517" t="s">
        <v>74</v>
      </c>
      <c r="E517" t="s">
        <v>47</v>
      </c>
      <c r="F517" t="s">
        <v>77</v>
      </c>
      <c r="G517">
        <f>SUMIFS(multi_demand_annual!$H:$H,multi_demand_annual!A:A,A517,multi_demand_annual!B:B,B517,multi_demand_annual!D:D,C517,multi_demand_annual!F:F,E517)</f>
        <v>0</v>
      </c>
      <c r="H517">
        <f>SUMIFS(multi_demand_annual!$I:$I,multi_demand_annual!A:A,A517,multi_demand_annual!B:B,B517,multi_demand_annual!D:D,C517,multi_demand_annual!F:F,E517)</f>
        <v>0</v>
      </c>
      <c r="I517" cm="1">
        <f t="array" ref="I517">SUMPRODUCT([5]materials_demand!$D$2:$CO$43*([5]materials_demand!$A$2:$A$43=A517)*([5]materials_demand!$B$2:$B$43=B517)*([5]materials_demand!$C$2:$C$43=C517)*ISNUMBER(SEARCH(E517,[5]materials_demand!$D$1:$CO$1))*ISNUMBER(SEARCH("mean",[5]materials_demand!$D$1:$CO$1)))</f>
        <v>0</v>
      </c>
      <c r="J517">
        <f t="shared" si="8"/>
        <v>0</v>
      </c>
    </row>
    <row r="518" spans="1:10">
      <c r="A518">
        <v>2030</v>
      </c>
      <c r="B518" t="s">
        <v>33</v>
      </c>
      <c r="C518" t="str">
        <f>mapping!$D$9</f>
        <v>Gas</v>
      </c>
      <c r="D518" t="s">
        <v>74</v>
      </c>
      <c r="E518" t="s">
        <v>60</v>
      </c>
      <c r="F518" t="s">
        <v>77</v>
      </c>
      <c r="G518">
        <f>SUMIFS(multi_demand_annual!$H:$H,multi_demand_annual!A:A,A518,multi_demand_annual!B:B,B518,multi_demand_annual!D:D,C518,multi_demand_annual!F:F,E518)</f>
        <v>0</v>
      </c>
      <c r="H518">
        <f>SUMIFS(multi_demand_annual!$I:$I,multi_demand_annual!A:A,A518,multi_demand_annual!B:B,B518,multi_demand_annual!D:D,C518,multi_demand_annual!F:F,E518)</f>
        <v>0</v>
      </c>
      <c r="I518" cm="1">
        <f t="array" ref="I518">SUMPRODUCT([5]materials_demand!$D$2:$CO$43*([5]materials_demand!$A$2:$A$43=A518)*([5]materials_demand!$B$2:$B$43=B518)*([5]materials_demand!$C$2:$C$43=C518)*ISNUMBER(SEARCH(E518,[5]materials_demand!$D$1:$CO$1))*ISNUMBER(SEARCH("mean",[5]materials_demand!$D$1:$CO$1)))</f>
        <v>0</v>
      </c>
      <c r="J518">
        <f t="shared" si="8"/>
        <v>0</v>
      </c>
    </row>
    <row r="519" spans="1:10">
      <c r="A519">
        <v>2030</v>
      </c>
      <c r="B519" t="s">
        <v>33</v>
      </c>
      <c r="C519" t="str">
        <f>mapping!$D$9</f>
        <v>Gas</v>
      </c>
      <c r="D519" t="s">
        <v>74</v>
      </c>
      <c r="E519" t="s">
        <v>48</v>
      </c>
      <c r="F519" t="s">
        <v>77</v>
      </c>
      <c r="G519">
        <f>SUMIFS(multi_demand_annual!$H:$H,multi_demand_annual!A:A,A519,multi_demand_annual!B:B,B519,multi_demand_annual!D:D,C519,multi_demand_annual!F:F,E519)</f>
        <v>0.20774419571820482</v>
      </c>
      <c r="H519">
        <f>SUMIFS(multi_demand_annual!$I:$I,multi_demand_annual!A:A,A519,multi_demand_annual!B:B,B519,multi_demand_annual!D:D,C519,multi_demand_annual!F:F,E519)</f>
        <v>3.271280534700835E-2</v>
      </c>
      <c r="I519" cm="1">
        <f t="array" ref="I519">SUMPRODUCT([5]materials_demand!$D$2:$CO$43*([5]materials_demand!$A$2:$A$43=A519)*([5]materials_demand!$B$2:$B$43=B519)*([5]materials_demand!$C$2:$C$43=C519)*ISNUMBER(SEARCH(E519,[5]materials_demand!$D$1:$CO$1))*ISNUMBER(SEARCH("mean",[5]materials_demand!$D$1:$CO$1)))</f>
        <v>3.2712805347008399E-2</v>
      </c>
      <c r="J519">
        <f t="shared" si="8"/>
        <v>0</v>
      </c>
    </row>
    <row r="520" spans="1:10">
      <c r="A520">
        <v>2030</v>
      </c>
      <c r="B520" t="s">
        <v>33</v>
      </c>
      <c r="C520" t="str">
        <f>mapping!$D$9</f>
        <v>Gas</v>
      </c>
      <c r="D520" t="s">
        <v>74</v>
      </c>
      <c r="E520" t="s">
        <v>62</v>
      </c>
      <c r="F520" t="s">
        <v>77</v>
      </c>
      <c r="G520">
        <f>SUMIFS(multi_demand_annual!$H:$H,multi_demand_annual!A:A,A520,multi_demand_annual!B:B,B520,multi_demand_annual!D:D,C520,multi_demand_annual!F:F,E520)</f>
        <v>0</v>
      </c>
      <c r="H520">
        <f>SUMIFS(multi_demand_annual!$I:$I,multi_demand_annual!A:A,A520,multi_demand_annual!B:B,B520,multi_demand_annual!D:D,C520,multi_demand_annual!F:F,E520)</f>
        <v>0</v>
      </c>
      <c r="I520" cm="1">
        <f t="array" ref="I520">SUMPRODUCT([5]materials_demand!$D$2:$CO$43*([5]materials_demand!$A$2:$A$43=A520)*([5]materials_demand!$B$2:$B$43=B520)*([5]materials_demand!$C$2:$C$43=C520)*ISNUMBER(SEARCH(E520,[5]materials_demand!$D$1:$CO$1))*ISNUMBER(SEARCH("mean",[5]materials_demand!$D$1:$CO$1)))</f>
        <v>0</v>
      </c>
      <c r="J520">
        <f t="shared" si="8"/>
        <v>0</v>
      </c>
    </row>
    <row r="521" spans="1:10">
      <c r="A521">
        <v>2030</v>
      </c>
      <c r="B521" t="s">
        <v>33</v>
      </c>
      <c r="C521" t="str">
        <f>mapping!$D$9</f>
        <v>Gas</v>
      </c>
      <c r="D521" t="s">
        <v>74</v>
      </c>
      <c r="E521" t="s">
        <v>63</v>
      </c>
      <c r="F521" t="s">
        <v>77</v>
      </c>
      <c r="G521">
        <f>SUMIFS(multi_demand_annual!$H:$H,multi_demand_annual!A:A,A521,multi_demand_annual!B:B,B521,multi_demand_annual!D:D,C521,multi_demand_annual!F:F,E521)</f>
        <v>0</v>
      </c>
      <c r="H521">
        <f>SUMIFS(multi_demand_annual!$I:$I,multi_demand_annual!A:A,A521,multi_demand_annual!B:B,B521,multi_demand_annual!D:D,C521,multi_demand_annual!F:F,E521)</f>
        <v>0</v>
      </c>
      <c r="I521" cm="1">
        <f t="array" ref="I521">SUMPRODUCT([5]materials_demand!$D$2:$CO$43*([5]materials_demand!$A$2:$A$43=A521)*([5]materials_demand!$B$2:$B$43=B521)*([5]materials_demand!$C$2:$C$43=C521)*ISNUMBER(SEARCH(E521,[5]materials_demand!$D$1:$CO$1))*ISNUMBER(SEARCH("mean",[5]materials_demand!$D$1:$CO$1)))</f>
        <v>0</v>
      </c>
      <c r="J521">
        <f t="shared" si="8"/>
        <v>0</v>
      </c>
    </row>
    <row r="522" spans="1:10">
      <c r="A522">
        <v>2030</v>
      </c>
      <c r="B522" t="s">
        <v>33</v>
      </c>
      <c r="C522" t="str">
        <f>mapping!$D$9</f>
        <v>Gas</v>
      </c>
      <c r="D522" t="s">
        <v>74</v>
      </c>
      <c r="E522" t="s">
        <v>45</v>
      </c>
      <c r="F522" t="s">
        <v>77</v>
      </c>
      <c r="G522">
        <f>SUMIFS(multi_demand_annual!$H:$H,multi_demand_annual!A:A,A522,multi_demand_annual!B:B,B522,multi_demand_annual!D:D,C522,multi_demand_annual!F:F,E522)</f>
        <v>0</v>
      </c>
      <c r="H522">
        <f>SUMIFS(multi_demand_annual!$I:$I,multi_demand_annual!A:A,A522,multi_demand_annual!B:B,B522,multi_demand_annual!D:D,C522,multi_demand_annual!F:F,E522)</f>
        <v>0</v>
      </c>
      <c r="I522" cm="1">
        <f t="array" ref="I522">SUMPRODUCT([5]materials_demand!$D$2:$CO$43*([5]materials_demand!$A$2:$A$43=A522)*([5]materials_demand!$B$2:$B$43=B522)*([5]materials_demand!$C$2:$C$43=C522)*ISNUMBER(SEARCH(E522,[5]materials_demand!$D$1:$CO$1))*ISNUMBER(SEARCH("mean",[5]materials_demand!$D$1:$CO$1)))</f>
        <v>0</v>
      </c>
      <c r="J522">
        <f t="shared" si="8"/>
        <v>0</v>
      </c>
    </row>
    <row r="523" spans="1:10">
      <c r="A523">
        <v>2030</v>
      </c>
      <c r="B523" t="s">
        <v>33</v>
      </c>
      <c r="C523" t="str">
        <f>mapping!$D$9</f>
        <v>Gas</v>
      </c>
      <c r="D523" t="s">
        <v>74</v>
      </c>
      <c r="E523" t="s">
        <v>58</v>
      </c>
      <c r="F523" t="s">
        <v>77</v>
      </c>
      <c r="G523">
        <f>SUMIFS(multi_demand_annual!$H:$H,multi_demand_annual!A:A,A523,multi_demand_annual!B:B,B523,multi_demand_annual!D:D,C523,multi_demand_annual!F:F,E523)</f>
        <v>0</v>
      </c>
      <c r="H523">
        <f>SUMIFS(multi_demand_annual!$I:$I,multi_demand_annual!A:A,A523,multi_demand_annual!B:B,B523,multi_demand_annual!D:D,C523,multi_demand_annual!F:F,E523)</f>
        <v>0</v>
      </c>
      <c r="I523" cm="1">
        <f t="array" ref="I523">SUMPRODUCT([5]materials_demand!$D$2:$CO$43*([5]materials_demand!$A$2:$A$43=A523)*([5]materials_demand!$B$2:$B$43=B523)*([5]materials_demand!$C$2:$C$43=C523)*ISNUMBER(SEARCH(E523,[5]materials_demand!$D$1:$CO$1))*ISNUMBER(SEARCH("mean",[5]materials_demand!$D$1:$CO$1)))</f>
        <v>0</v>
      </c>
      <c r="J523">
        <f t="shared" si="8"/>
        <v>0</v>
      </c>
    </row>
    <row r="524" spans="1:10">
      <c r="A524">
        <v>2030</v>
      </c>
      <c r="B524" t="s">
        <v>33</v>
      </c>
      <c r="C524" t="str">
        <f>mapping!$D$9</f>
        <v>Gas</v>
      </c>
      <c r="D524" t="s">
        <v>74</v>
      </c>
      <c r="E524" t="s">
        <v>53</v>
      </c>
      <c r="F524" t="s">
        <v>77</v>
      </c>
      <c r="G524">
        <f>SUMIFS(multi_demand_annual!$H:$H,multi_demand_annual!A:A,A524,multi_demand_annual!B:B,B524,multi_demand_annual!D:D,C524,multi_demand_annual!F:F,E524)</f>
        <v>884.45182794048583</v>
      </c>
      <c r="H524">
        <f>SUMIFS(multi_demand_annual!$I:$I,multi_demand_annual!A:A,A524,multi_demand_annual!B:B,B524,multi_demand_annual!D:D,C524,multi_demand_annual!F:F,E524)</f>
        <v>140.05148605997178</v>
      </c>
      <c r="I524" cm="1">
        <f t="array" ref="I524">SUMPRODUCT([5]materials_demand!$D$2:$CO$43*([5]materials_demand!$A$2:$A$43=A524)*([5]materials_demand!$B$2:$B$43=B524)*([5]materials_demand!$C$2:$C$43=C524)*ISNUMBER(SEARCH(E524,[5]materials_demand!$D$1:$CO$1))*ISNUMBER(SEARCH("mean",[5]materials_demand!$D$1:$CO$1)))</f>
        <v>140.05148605997201</v>
      </c>
      <c r="J524">
        <f t="shared" si="8"/>
        <v>0</v>
      </c>
    </row>
    <row r="525" spans="1:10">
      <c r="A525">
        <v>2030</v>
      </c>
      <c r="B525" t="s">
        <v>33</v>
      </c>
      <c r="C525" t="str">
        <f>mapping!$D$9</f>
        <v>Gas</v>
      </c>
      <c r="D525" t="s">
        <v>74</v>
      </c>
      <c r="E525" t="s">
        <v>64</v>
      </c>
      <c r="F525" t="s">
        <v>77</v>
      </c>
      <c r="G525">
        <f>SUMIFS(multi_demand_annual!$H:$H,multi_demand_annual!A:A,A525,multi_demand_annual!B:B,B525,multi_demand_annual!D:D,C525,multi_demand_annual!F:F,E525)</f>
        <v>0</v>
      </c>
      <c r="H525">
        <f>SUMIFS(multi_demand_annual!$I:$I,multi_demand_annual!A:A,A525,multi_demand_annual!B:B,B525,multi_demand_annual!D:D,C525,multi_demand_annual!F:F,E525)</f>
        <v>0</v>
      </c>
      <c r="I525" cm="1">
        <f t="array" ref="I525">SUMPRODUCT([5]materials_demand!$D$2:$CO$43*([5]materials_demand!$A$2:$A$43=A525)*([5]materials_demand!$B$2:$B$43=B525)*([5]materials_demand!$C$2:$C$43=C525)*ISNUMBER(SEARCH(E525,[5]materials_demand!$D$1:$CO$1))*ISNUMBER(SEARCH("mean",[5]materials_demand!$D$1:$CO$1)))</f>
        <v>0</v>
      </c>
      <c r="J525">
        <f t="shared" si="8"/>
        <v>0</v>
      </c>
    </row>
    <row r="526" spans="1:10">
      <c r="A526">
        <v>2030</v>
      </c>
      <c r="B526" t="s">
        <v>33</v>
      </c>
      <c r="C526" t="str">
        <f>mapping!$D$9</f>
        <v>Gas</v>
      </c>
      <c r="D526" t="s">
        <v>74</v>
      </c>
      <c r="E526" t="s">
        <v>49</v>
      </c>
      <c r="F526" t="s">
        <v>77</v>
      </c>
      <c r="G526">
        <f>SUMIFS(multi_demand_annual!$H:$H,multi_demand_annual!A:A,A526,multi_demand_annual!B:B,B526,multi_demand_annual!D:D,C526,multi_demand_annual!F:F,E526)</f>
        <v>0</v>
      </c>
      <c r="H526">
        <f>SUMIFS(multi_demand_annual!$I:$I,multi_demand_annual!A:A,A526,multi_demand_annual!B:B,B526,multi_demand_annual!D:D,C526,multi_demand_annual!F:F,E526)</f>
        <v>0</v>
      </c>
      <c r="I526" cm="1">
        <f t="array" ref="I526">SUMPRODUCT([5]materials_demand!$D$2:$CO$43*([5]materials_demand!$A$2:$A$43=A526)*([5]materials_demand!$B$2:$B$43=B526)*([5]materials_demand!$C$2:$C$43=C526)*ISNUMBER(SEARCH(E526,[5]materials_demand!$D$1:$CO$1))*ISNUMBER(SEARCH("mean",[5]materials_demand!$D$1:$CO$1)))</f>
        <v>0</v>
      </c>
      <c r="J526">
        <f t="shared" si="8"/>
        <v>0</v>
      </c>
    </row>
    <row r="527" spans="1:10">
      <c r="A527">
        <v>2030</v>
      </c>
      <c r="B527" t="s">
        <v>33</v>
      </c>
      <c r="C527" t="str">
        <f>mapping!$D$9</f>
        <v>Gas</v>
      </c>
      <c r="D527" t="s">
        <v>74</v>
      </c>
      <c r="E527" t="s">
        <v>65</v>
      </c>
      <c r="F527" t="s">
        <v>77</v>
      </c>
      <c r="G527">
        <f>SUMIFS(multi_demand_annual!$H:$H,multi_demand_annual!A:A,A527,multi_demand_annual!B:B,B527,multi_demand_annual!D:D,C527,multi_demand_annual!F:F,E527)</f>
        <v>0</v>
      </c>
      <c r="H527">
        <f>SUMIFS(multi_demand_annual!$I:$I,multi_demand_annual!A:A,A527,multi_demand_annual!B:B,B527,multi_demand_annual!D:D,C527,multi_demand_annual!F:F,E527)</f>
        <v>0</v>
      </c>
      <c r="I527" cm="1">
        <f t="array" ref="I527">SUMPRODUCT([5]materials_demand!$D$2:$CO$43*([5]materials_demand!$A$2:$A$43=A527)*([5]materials_demand!$B$2:$B$43=B527)*([5]materials_demand!$C$2:$C$43=C527)*ISNUMBER(SEARCH(E527,[5]materials_demand!$D$1:$CO$1))*ISNUMBER(SEARCH("mean",[5]materials_demand!$D$1:$CO$1)))</f>
        <v>0</v>
      </c>
      <c r="J527">
        <f t="shared" si="8"/>
        <v>0</v>
      </c>
    </row>
    <row r="528" spans="1:10">
      <c r="A528">
        <v>2030</v>
      </c>
      <c r="B528" t="s">
        <v>33</v>
      </c>
      <c r="C528" t="str">
        <f>mapping!$D$9</f>
        <v>Gas</v>
      </c>
      <c r="D528" t="s">
        <v>74</v>
      </c>
      <c r="E528" t="s">
        <v>68</v>
      </c>
      <c r="F528" t="s">
        <v>77</v>
      </c>
      <c r="G528">
        <f>SUMIFS(multi_demand_annual!$H:$H,multi_demand_annual!A:A,A528,multi_demand_annual!B:B,B528,multi_demand_annual!D:D,C528,multi_demand_annual!F:F,E528)</f>
        <v>0</v>
      </c>
      <c r="H528">
        <f>SUMIFS(multi_demand_annual!$I:$I,multi_demand_annual!A:A,A528,multi_demand_annual!B:B,B528,multi_demand_annual!D:D,C528,multi_demand_annual!F:F,E528)</f>
        <v>0</v>
      </c>
      <c r="I528" cm="1">
        <f t="array" ref="I528">SUMPRODUCT([5]materials_demand!$D$2:$CO$43*([5]materials_demand!$A$2:$A$43=A528)*([5]materials_demand!$B$2:$B$43=B528)*([5]materials_demand!$C$2:$C$43=C528)*ISNUMBER(SEARCH(E528,[5]materials_demand!$D$1:$CO$1))*ISNUMBER(SEARCH("mean",[5]materials_demand!$D$1:$CO$1)))</f>
        <v>0</v>
      </c>
      <c r="J528">
        <f t="shared" si="8"/>
        <v>0</v>
      </c>
    </row>
    <row r="529" spans="1:10">
      <c r="A529">
        <v>2030</v>
      </c>
      <c r="B529" t="s">
        <v>33</v>
      </c>
      <c r="C529" t="str">
        <f>mapping!$D$9</f>
        <v>Gas</v>
      </c>
      <c r="D529" t="s">
        <v>74</v>
      </c>
      <c r="E529" t="s">
        <v>57</v>
      </c>
      <c r="F529" t="s">
        <v>77</v>
      </c>
      <c r="G529">
        <f>SUMIFS(multi_demand_annual!$H:$H,multi_demand_annual!A:A,A529,multi_demand_annual!B:B,B529,multi_demand_annual!D:D,C529,multi_demand_annual!F:F,E529)</f>
        <v>0</v>
      </c>
      <c r="H529">
        <f>SUMIFS(multi_demand_annual!$I:$I,multi_demand_annual!A:A,A529,multi_demand_annual!B:B,B529,multi_demand_annual!D:D,C529,multi_demand_annual!F:F,E529)</f>
        <v>0</v>
      </c>
      <c r="I529" cm="1">
        <f t="array" ref="I529">SUMPRODUCT([5]materials_demand!$D$2:$CO$43*([5]materials_demand!$A$2:$A$43=A529)*([5]materials_demand!$B$2:$B$43=B529)*([5]materials_demand!$C$2:$C$43=C529)*ISNUMBER(SEARCH(E529,[5]materials_demand!$D$1:$CO$1))*ISNUMBER(SEARCH("mean",[5]materials_demand!$D$1:$CO$1)))</f>
        <v>0</v>
      </c>
      <c r="J529">
        <f t="shared" si="8"/>
        <v>0</v>
      </c>
    </row>
    <row r="530" spans="1:10">
      <c r="A530">
        <v>2035</v>
      </c>
      <c r="B530" t="s">
        <v>21</v>
      </c>
      <c r="C530" t="str">
        <f>mapping!$D$9</f>
        <v>Gas</v>
      </c>
      <c r="D530" t="s">
        <v>74</v>
      </c>
      <c r="E530" t="s">
        <v>51</v>
      </c>
      <c r="F530" t="s">
        <v>77</v>
      </c>
      <c r="G530">
        <f>SUMIFS(multi_demand_annual!$H:$H,multi_demand_annual!A:A,A530,multi_demand_annual!B:B,B530,multi_demand_annual!D:D,C530,multi_demand_annual!F:F,E530)</f>
        <v>0.734554488400049</v>
      </c>
      <c r="H530">
        <f>SUMIFS(multi_demand_annual!$I:$I,multi_demand_annual!A:A,A530,multi_demand_annual!B:B,B530,multi_demand_annual!D:D,C530,multi_demand_annual!F:F,E530)</f>
        <v>0.734554488400049</v>
      </c>
      <c r="I530" cm="1">
        <f t="array" ref="I530">SUMPRODUCT([5]materials_demand!$D$2:$CO$43*([5]materials_demand!$A$2:$A$43=A530)*([5]materials_demand!$B$2:$B$43=B530)*([5]materials_demand!$C$2:$C$43=C530)*ISNUMBER(SEARCH(E530,[5]materials_demand!$D$1:$CO$1))*ISNUMBER(SEARCH("mean",[5]materials_demand!$D$1:$CO$1)))</f>
        <v>0.734554488400048</v>
      </c>
      <c r="J530">
        <f t="shared" si="8"/>
        <v>0</v>
      </c>
    </row>
    <row r="531" spans="1:10">
      <c r="A531">
        <v>2035</v>
      </c>
      <c r="B531" t="s">
        <v>21</v>
      </c>
      <c r="C531" t="str">
        <f>mapping!$D$9</f>
        <v>Gas</v>
      </c>
      <c r="D531" t="s">
        <v>74</v>
      </c>
      <c r="E531" t="s">
        <v>66</v>
      </c>
      <c r="F531" t="s">
        <v>77</v>
      </c>
      <c r="G531">
        <f>SUMIFS(multi_demand_annual!$H:$H,multi_demand_annual!A:A,A531,multi_demand_annual!B:B,B531,multi_demand_annual!D:D,C531,multi_demand_annual!F:F,E531)</f>
        <v>0</v>
      </c>
      <c r="H531">
        <f>SUMIFS(multi_demand_annual!$I:$I,multi_demand_annual!A:A,A531,multi_demand_annual!B:B,B531,multi_demand_annual!D:D,C531,multi_demand_annual!F:F,E531)</f>
        <v>0</v>
      </c>
      <c r="I531" cm="1">
        <f t="array" ref="I531">SUMPRODUCT([5]materials_demand!$D$2:$CO$43*([5]materials_demand!$A$2:$A$43=A531)*([5]materials_demand!$B$2:$B$43=B531)*([5]materials_demand!$C$2:$C$43=C531)*ISNUMBER(SEARCH(E531,[5]materials_demand!$D$1:$CO$1))*ISNUMBER(SEARCH("mean",[5]materials_demand!$D$1:$CO$1)))</f>
        <v>0</v>
      </c>
      <c r="J531">
        <f t="shared" si="8"/>
        <v>0</v>
      </c>
    </row>
    <row r="532" spans="1:10">
      <c r="A532">
        <v>2035</v>
      </c>
      <c r="B532" t="s">
        <v>21</v>
      </c>
      <c r="C532" t="str">
        <f>mapping!$D$9</f>
        <v>Gas</v>
      </c>
      <c r="D532" t="s">
        <v>74</v>
      </c>
      <c r="E532" t="s">
        <v>54</v>
      </c>
      <c r="F532" t="s">
        <v>77</v>
      </c>
      <c r="G532">
        <f>SUMIFS(multi_demand_annual!$H:$H,multi_demand_annual!A:A,A532,multi_demand_annual!B:B,B532,multi_demand_annual!D:D,C532,multi_demand_annual!F:F,E532)</f>
        <v>38.078433211462091</v>
      </c>
      <c r="H532">
        <f>SUMIFS(multi_demand_annual!$I:$I,multi_demand_annual!A:A,A532,multi_demand_annual!B:B,B532,multi_demand_annual!D:D,C532,multi_demand_annual!F:F,E532)</f>
        <v>38.078433211462091</v>
      </c>
      <c r="I532" cm="1">
        <f t="array" ref="I532">SUMPRODUCT([5]materials_demand!$D$2:$CO$43*([5]materials_demand!$A$2:$A$43=A532)*([5]materials_demand!$B$2:$B$43=B532)*([5]materials_demand!$C$2:$C$43=C532)*ISNUMBER(SEARCH(E532,[5]materials_demand!$D$1:$CO$1))*ISNUMBER(SEARCH("mean",[5]materials_demand!$D$1:$CO$1)))</f>
        <v>38.078433211461999</v>
      </c>
      <c r="J532">
        <f t="shared" si="8"/>
        <v>0</v>
      </c>
    </row>
    <row r="533" spans="1:10">
      <c r="A533">
        <v>2035</v>
      </c>
      <c r="B533" t="s">
        <v>21</v>
      </c>
      <c r="C533" t="str">
        <f>mapping!$D$9</f>
        <v>Gas</v>
      </c>
      <c r="D533" t="s">
        <v>74</v>
      </c>
      <c r="E533" t="s">
        <v>46</v>
      </c>
      <c r="F533" t="s">
        <v>77</v>
      </c>
      <c r="G533">
        <f>SUMIFS(multi_demand_annual!$H:$H,multi_demand_annual!A:A,A533,multi_demand_annual!B:B,B533,multi_demand_annual!D:D,C533,multi_demand_annual!F:F,E533)</f>
        <v>0</v>
      </c>
      <c r="H533">
        <f>SUMIFS(multi_demand_annual!$I:$I,multi_demand_annual!A:A,A533,multi_demand_annual!B:B,B533,multi_demand_annual!D:D,C533,multi_demand_annual!F:F,E533)</f>
        <v>0</v>
      </c>
      <c r="I533" cm="1">
        <f t="array" ref="I533">SUMPRODUCT([5]materials_demand!$D$2:$CO$43*([5]materials_demand!$A$2:$A$43=A533)*([5]materials_demand!$B$2:$B$43=B533)*([5]materials_demand!$C$2:$C$43=C533)*ISNUMBER(SEARCH(E533,[5]materials_demand!$D$1:$CO$1))*ISNUMBER(SEARCH("mean",[5]materials_demand!$D$1:$CO$1)))</f>
        <v>0</v>
      </c>
      <c r="J533">
        <f t="shared" si="8"/>
        <v>0</v>
      </c>
    </row>
    <row r="534" spans="1:10">
      <c r="A534">
        <v>2035</v>
      </c>
      <c r="B534" t="s">
        <v>21</v>
      </c>
      <c r="C534" t="str">
        <f>mapping!$D$9</f>
        <v>Gas</v>
      </c>
      <c r="D534" t="s">
        <v>74</v>
      </c>
      <c r="E534" t="s">
        <v>50</v>
      </c>
      <c r="F534" t="s">
        <v>77</v>
      </c>
      <c r="G534">
        <f>SUMIFS(multi_demand_annual!$H:$H,multi_demand_annual!A:A,A534,multi_demand_annual!B:B,B534,multi_demand_annual!D:D,C534,multi_demand_annual!F:F,E534)</f>
        <v>1.6697193514664128</v>
      </c>
      <c r="H534">
        <f>SUMIFS(multi_demand_annual!$I:$I,multi_demand_annual!A:A,A534,multi_demand_annual!B:B,B534,multi_demand_annual!D:D,C534,multi_demand_annual!F:F,E534)</f>
        <v>1.6697193514664128</v>
      </c>
      <c r="I534" cm="1">
        <f t="array" ref="I534">SUMPRODUCT([5]materials_demand!$D$2:$CO$43*([5]materials_demand!$A$2:$A$43=A534)*([5]materials_demand!$B$2:$B$43=B534)*([5]materials_demand!$C$2:$C$43=C534)*ISNUMBER(SEARCH(E534,[5]materials_demand!$D$1:$CO$1))*ISNUMBER(SEARCH("mean",[5]materials_demand!$D$1:$CO$1)))</f>
        <v>1.6697193514664099</v>
      </c>
      <c r="J534">
        <f t="shared" si="8"/>
        <v>0</v>
      </c>
    </row>
    <row r="535" spans="1:10">
      <c r="A535">
        <v>2035</v>
      </c>
      <c r="B535" t="s">
        <v>21</v>
      </c>
      <c r="C535" t="str">
        <f>mapping!$D$9</f>
        <v>Gas</v>
      </c>
      <c r="D535" t="s">
        <v>74</v>
      </c>
      <c r="E535" t="s">
        <v>61</v>
      </c>
      <c r="F535" t="s">
        <v>77</v>
      </c>
      <c r="G535">
        <f>SUMIFS(multi_demand_annual!$H:$H,multi_demand_annual!A:A,A535,multi_demand_annual!B:B,B535,multi_demand_annual!D:D,C535,multi_demand_annual!F:F,E535)</f>
        <v>0</v>
      </c>
      <c r="H535">
        <f>SUMIFS(multi_demand_annual!$I:$I,multi_demand_annual!A:A,A535,multi_demand_annual!B:B,B535,multi_demand_annual!D:D,C535,multi_demand_annual!F:F,E535)</f>
        <v>0</v>
      </c>
      <c r="I535" cm="1">
        <f t="array" ref="I535">SUMPRODUCT([5]materials_demand!$D$2:$CO$43*([5]materials_demand!$A$2:$A$43=A535)*([5]materials_demand!$B$2:$B$43=B535)*([5]materials_demand!$C$2:$C$43=C535)*ISNUMBER(SEARCH(E535,[5]materials_demand!$D$1:$CO$1))*ISNUMBER(SEARCH("mean",[5]materials_demand!$D$1:$CO$1)))</f>
        <v>0</v>
      </c>
      <c r="J535">
        <f t="shared" si="8"/>
        <v>0</v>
      </c>
    </row>
    <row r="536" spans="1:10">
      <c r="A536">
        <v>2035</v>
      </c>
      <c r="B536" t="s">
        <v>21</v>
      </c>
      <c r="C536" t="str">
        <f>mapping!$D$9</f>
        <v>Gas</v>
      </c>
      <c r="D536" t="s">
        <v>74</v>
      </c>
      <c r="E536" t="s">
        <v>67</v>
      </c>
      <c r="F536" t="s">
        <v>77</v>
      </c>
      <c r="G536">
        <f>SUMIFS(multi_demand_annual!$H:$H,multi_demand_annual!A:A,A536,multi_demand_annual!B:B,B536,multi_demand_annual!D:D,C536,multi_demand_annual!F:F,E536)</f>
        <v>0</v>
      </c>
      <c r="H536">
        <f>SUMIFS(multi_demand_annual!$I:$I,multi_demand_annual!A:A,A536,multi_demand_annual!B:B,B536,multi_demand_annual!D:D,C536,multi_demand_annual!F:F,E536)</f>
        <v>0</v>
      </c>
      <c r="I536" cm="1">
        <f t="array" ref="I536">SUMPRODUCT([5]materials_demand!$D$2:$CO$43*([5]materials_demand!$A$2:$A$43=A536)*([5]materials_demand!$B$2:$B$43=B536)*([5]materials_demand!$C$2:$C$43=C536)*ISNUMBER(SEARCH(E536,[5]materials_demand!$D$1:$CO$1))*ISNUMBER(SEARCH("mean",[5]materials_demand!$D$1:$CO$1)))</f>
        <v>0</v>
      </c>
      <c r="J536">
        <f t="shared" si="8"/>
        <v>0</v>
      </c>
    </row>
    <row r="537" spans="1:10">
      <c r="A537">
        <v>2035</v>
      </c>
      <c r="B537" t="s">
        <v>21</v>
      </c>
      <c r="C537" t="str">
        <f>mapping!$D$9</f>
        <v>Gas</v>
      </c>
      <c r="D537" t="s">
        <v>74</v>
      </c>
      <c r="E537" t="s">
        <v>52</v>
      </c>
      <c r="F537" t="s">
        <v>77</v>
      </c>
      <c r="G537">
        <f>SUMIFS(multi_demand_annual!$H:$H,multi_demand_annual!A:A,A537,multi_demand_annual!B:B,B537,multi_demand_annual!D:D,C537,multi_demand_annual!F:F,E537)</f>
        <v>0</v>
      </c>
      <c r="H537">
        <f>SUMIFS(multi_demand_annual!$I:$I,multi_demand_annual!A:A,A537,multi_demand_annual!B:B,B537,multi_demand_annual!D:D,C537,multi_demand_annual!F:F,E537)</f>
        <v>0</v>
      </c>
      <c r="I537" cm="1">
        <f t="array" ref="I537">SUMPRODUCT([5]materials_demand!$D$2:$CO$43*([5]materials_demand!$A$2:$A$43=A537)*([5]materials_demand!$B$2:$B$43=B537)*([5]materials_demand!$C$2:$C$43=C537)*ISNUMBER(SEARCH(E537,[5]materials_demand!$D$1:$CO$1))*ISNUMBER(SEARCH("mean",[5]materials_demand!$D$1:$CO$1)))</f>
        <v>0</v>
      </c>
      <c r="J537">
        <f t="shared" si="8"/>
        <v>0</v>
      </c>
    </row>
    <row r="538" spans="1:10">
      <c r="A538">
        <v>2035</v>
      </c>
      <c r="B538" t="s">
        <v>21</v>
      </c>
      <c r="C538" t="str">
        <f>mapping!$D$9</f>
        <v>Gas</v>
      </c>
      <c r="D538" t="s">
        <v>74</v>
      </c>
      <c r="E538" t="s">
        <v>56</v>
      </c>
      <c r="F538" t="s">
        <v>77</v>
      </c>
      <c r="G538">
        <f>SUMIFS(multi_demand_annual!$H:$H,multi_demand_annual!A:A,A538,multi_demand_annual!B:B,B538,multi_demand_annual!D:D,C538,multi_demand_annual!F:F,E538)</f>
        <v>0</v>
      </c>
      <c r="H538">
        <f>SUMIFS(multi_demand_annual!$I:$I,multi_demand_annual!A:A,A538,multi_demand_annual!B:B,B538,multi_demand_annual!D:D,C538,multi_demand_annual!F:F,E538)</f>
        <v>0</v>
      </c>
      <c r="I538" cm="1">
        <f t="array" ref="I538">SUMPRODUCT([5]materials_demand!$D$2:$CO$43*([5]materials_demand!$A$2:$A$43=A538)*([5]materials_demand!$B$2:$B$43=B538)*([5]materials_demand!$C$2:$C$43=C538)*ISNUMBER(SEARCH(E538,[5]materials_demand!$D$1:$CO$1))*ISNUMBER(SEARCH("mean",[5]materials_demand!$D$1:$CO$1)))</f>
        <v>0</v>
      </c>
      <c r="J538">
        <f t="shared" si="8"/>
        <v>0</v>
      </c>
    </row>
    <row r="539" spans="1:10">
      <c r="A539">
        <v>2035</v>
      </c>
      <c r="B539" t="s">
        <v>21</v>
      </c>
      <c r="C539" t="str">
        <f>mapping!$D$9</f>
        <v>Gas</v>
      </c>
      <c r="D539" t="s">
        <v>74</v>
      </c>
      <c r="E539" t="s">
        <v>59</v>
      </c>
      <c r="F539" t="s">
        <v>77</v>
      </c>
      <c r="G539">
        <f>SUMIFS(multi_demand_annual!$H:$H,multi_demand_annual!A:A,A539,multi_demand_annual!B:B,B539,multi_demand_annual!D:D,C539,multi_demand_annual!F:F,E539)</f>
        <v>0</v>
      </c>
      <c r="H539">
        <f>SUMIFS(multi_demand_annual!$I:$I,multi_demand_annual!A:A,A539,multi_demand_annual!B:B,B539,multi_demand_annual!D:D,C539,multi_demand_annual!F:F,E539)</f>
        <v>0</v>
      </c>
      <c r="I539" cm="1">
        <f t="array" ref="I539">SUMPRODUCT([5]materials_demand!$D$2:$CO$43*([5]materials_demand!$A$2:$A$43=A539)*([5]materials_demand!$B$2:$B$43=B539)*([5]materials_demand!$C$2:$C$43=C539)*ISNUMBER(SEARCH(E539,[5]materials_demand!$D$1:$CO$1))*ISNUMBER(SEARCH("mean",[5]materials_demand!$D$1:$CO$1)))</f>
        <v>0</v>
      </c>
      <c r="J539">
        <f t="shared" si="8"/>
        <v>0</v>
      </c>
    </row>
    <row r="540" spans="1:10">
      <c r="A540">
        <v>2035</v>
      </c>
      <c r="B540" t="s">
        <v>21</v>
      </c>
      <c r="C540" t="str">
        <f>mapping!$D$9</f>
        <v>Gas</v>
      </c>
      <c r="D540" t="s">
        <v>74</v>
      </c>
      <c r="E540" t="s">
        <v>55</v>
      </c>
      <c r="F540" t="s">
        <v>77</v>
      </c>
      <c r="G540">
        <f>SUMIFS(multi_demand_annual!$H:$H,multi_demand_annual!A:A,A540,multi_demand_annual!B:B,B540,multi_demand_annual!D:D,C540,multi_demand_annual!F:F,E540)</f>
        <v>0.49083134017514807</v>
      </c>
      <c r="H540">
        <f>SUMIFS(multi_demand_annual!$I:$I,multi_demand_annual!A:A,A540,multi_demand_annual!B:B,B540,multi_demand_annual!D:D,C540,multi_demand_annual!F:F,E540)</f>
        <v>0.49083134017514807</v>
      </c>
      <c r="I540" cm="1">
        <f t="array" ref="I540">SUMPRODUCT([5]materials_demand!$D$2:$CO$43*([5]materials_demand!$A$2:$A$43=A540)*([5]materials_demand!$B$2:$B$43=B540)*([5]materials_demand!$C$2:$C$43=C540)*ISNUMBER(SEARCH(E540,[5]materials_demand!$D$1:$CO$1))*ISNUMBER(SEARCH("mean",[5]materials_demand!$D$1:$CO$1)))</f>
        <v>0.49083134017514701</v>
      </c>
      <c r="J540">
        <f t="shared" si="8"/>
        <v>0</v>
      </c>
    </row>
    <row r="541" spans="1:10">
      <c r="A541">
        <v>2035</v>
      </c>
      <c r="B541" t="s">
        <v>21</v>
      </c>
      <c r="C541" t="str">
        <f>mapping!$D$9</f>
        <v>Gas</v>
      </c>
      <c r="D541" t="s">
        <v>74</v>
      </c>
      <c r="E541" t="s">
        <v>47</v>
      </c>
      <c r="F541" t="s">
        <v>77</v>
      </c>
      <c r="G541">
        <f>SUMIFS(multi_demand_annual!$H:$H,multi_demand_annual!A:A,A541,multi_demand_annual!B:B,B541,multi_demand_annual!D:D,C541,multi_demand_annual!F:F,E541)</f>
        <v>0</v>
      </c>
      <c r="H541">
        <f>SUMIFS(multi_demand_annual!$I:$I,multi_demand_annual!A:A,A541,multi_demand_annual!B:B,B541,multi_demand_annual!D:D,C541,multi_demand_annual!F:F,E541)</f>
        <v>0</v>
      </c>
      <c r="I541" cm="1">
        <f t="array" ref="I541">SUMPRODUCT([5]materials_demand!$D$2:$CO$43*([5]materials_demand!$A$2:$A$43=A541)*([5]materials_demand!$B$2:$B$43=B541)*([5]materials_demand!$C$2:$C$43=C541)*ISNUMBER(SEARCH(E541,[5]materials_demand!$D$1:$CO$1))*ISNUMBER(SEARCH("mean",[5]materials_demand!$D$1:$CO$1)))</f>
        <v>0</v>
      </c>
      <c r="J541">
        <f t="shared" si="8"/>
        <v>0</v>
      </c>
    </row>
    <row r="542" spans="1:10">
      <c r="A542">
        <v>2035</v>
      </c>
      <c r="B542" t="s">
        <v>21</v>
      </c>
      <c r="C542" t="str">
        <f>mapping!$D$9</f>
        <v>Gas</v>
      </c>
      <c r="D542" t="s">
        <v>74</v>
      </c>
      <c r="E542" t="s">
        <v>60</v>
      </c>
      <c r="F542" t="s">
        <v>77</v>
      </c>
      <c r="G542">
        <f>SUMIFS(multi_demand_annual!$H:$H,multi_demand_annual!A:A,A542,multi_demand_annual!B:B,B542,multi_demand_annual!D:D,C542,multi_demand_annual!F:F,E542)</f>
        <v>0</v>
      </c>
      <c r="H542">
        <f>SUMIFS(multi_demand_annual!$I:$I,multi_demand_annual!A:A,A542,multi_demand_annual!B:B,B542,multi_demand_annual!D:D,C542,multi_demand_annual!F:F,E542)</f>
        <v>0</v>
      </c>
      <c r="I542" cm="1">
        <f t="array" ref="I542">SUMPRODUCT([5]materials_demand!$D$2:$CO$43*([5]materials_demand!$A$2:$A$43=A542)*([5]materials_demand!$B$2:$B$43=B542)*([5]materials_demand!$C$2:$C$43=C542)*ISNUMBER(SEARCH(E542,[5]materials_demand!$D$1:$CO$1))*ISNUMBER(SEARCH("mean",[5]materials_demand!$D$1:$CO$1)))</f>
        <v>0</v>
      </c>
      <c r="J542">
        <f t="shared" si="8"/>
        <v>0</v>
      </c>
    </row>
    <row r="543" spans="1:10">
      <c r="A543">
        <v>2035</v>
      </c>
      <c r="B543" t="s">
        <v>21</v>
      </c>
      <c r="C543" t="str">
        <f>mapping!$D$9</f>
        <v>Gas</v>
      </c>
      <c r="D543" t="s">
        <v>74</v>
      </c>
      <c r="E543" t="s">
        <v>48</v>
      </c>
      <c r="F543" t="s">
        <v>77</v>
      </c>
      <c r="G543">
        <f>SUMIFS(multi_demand_annual!$H:$H,multi_demand_annual!A:A,A543,multi_demand_annual!B:B,B543,multi_demand_annual!D:D,C543,multi_demand_annual!F:F,E543)</f>
        <v>3.2722089345009871E-2</v>
      </c>
      <c r="H543">
        <f>SUMIFS(multi_demand_annual!$I:$I,multi_demand_annual!A:A,A543,multi_demand_annual!B:B,B543,multi_demand_annual!D:D,C543,multi_demand_annual!F:F,E543)</f>
        <v>3.2722089345009871E-2</v>
      </c>
      <c r="I543" cm="1">
        <f t="array" ref="I543">SUMPRODUCT([5]materials_demand!$D$2:$CO$43*([5]materials_demand!$A$2:$A$43=A543)*([5]materials_demand!$B$2:$B$43=B543)*([5]materials_demand!$C$2:$C$43=C543)*ISNUMBER(SEARCH(E543,[5]materials_demand!$D$1:$CO$1))*ISNUMBER(SEARCH("mean",[5]materials_demand!$D$1:$CO$1)))</f>
        <v>3.2722089345009801E-2</v>
      </c>
      <c r="J543">
        <f t="shared" si="8"/>
        <v>0</v>
      </c>
    </row>
    <row r="544" spans="1:10">
      <c r="A544">
        <v>2035</v>
      </c>
      <c r="B544" t="s">
        <v>21</v>
      </c>
      <c r="C544" t="str">
        <f>mapping!$D$9</f>
        <v>Gas</v>
      </c>
      <c r="D544" t="s">
        <v>74</v>
      </c>
      <c r="E544" t="s">
        <v>62</v>
      </c>
      <c r="F544" t="s">
        <v>77</v>
      </c>
      <c r="G544">
        <f>SUMIFS(multi_demand_annual!$H:$H,multi_demand_annual!A:A,A544,multi_demand_annual!B:B,B544,multi_demand_annual!D:D,C544,multi_demand_annual!F:F,E544)</f>
        <v>0</v>
      </c>
      <c r="H544">
        <f>SUMIFS(multi_demand_annual!$I:$I,multi_demand_annual!A:A,A544,multi_demand_annual!B:B,B544,multi_demand_annual!D:D,C544,multi_demand_annual!F:F,E544)</f>
        <v>0</v>
      </c>
      <c r="I544" cm="1">
        <f t="array" ref="I544">SUMPRODUCT([5]materials_demand!$D$2:$CO$43*([5]materials_demand!$A$2:$A$43=A544)*([5]materials_demand!$B$2:$B$43=B544)*([5]materials_demand!$C$2:$C$43=C544)*ISNUMBER(SEARCH(E544,[5]materials_demand!$D$1:$CO$1))*ISNUMBER(SEARCH("mean",[5]materials_demand!$D$1:$CO$1)))</f>
        <v>0</v>
      </c>
      <c r="J544">
        <f t="shared" si="8"/>
        <v>0</v>
      </c>
    </row>
    <row r="545" spans="1:10">
      <c r="A545">
        <v>2035</v>
      </c>
      <c r="B545" t="s">
        <v>21</v>
      </c>
      <c r="C545" t="str">
        <f>mapping!$D$9</f>
        <v>Gas</v>
      </c>
      <c r="D545" t="s">
        <v>74</v>
      </c>
      <c r="E545" t="s">
        <v>63</v>
      </c>
      <c r="F545" t="s">
        <v>77</v>
      </c>
      <c r="G545">
        <f>SUMIFS(multi_demand_annual!$H:$H,multi_demand_annual!A:A,A545,multi_demand_annual!B:B,B545,multi_demand_annual!D:D,C545,multi_demand_annual!F:F,E545)</f>
        <v>0</v>
      </c>
      <c r="H545">
        <f>SUMIFS(multi_demand_annual!$I:$I,multi_demand_annual!A:A,A545,multi_demand_annual!B:B,B545,multi_demand_annual!D:D,C545,multi_demand_annual!F:F,E545)</f>
        <v>0</v>
      </c>
      <c r="I545" cm="1">
        <f t="array" ref="I545">SUMPRODUCT([5]materials_demand!$D$2:$CO$43*([5]materials_demand!$A$2:$A$43=A545)*([5]materials_demand!$B$2:$B$43=B545)*([5]materials_demand!$C$2:$C$43=C545)*ISNUMBER(SEARCH(E545,[5]materials_demand!$D$1:$CO$1))*ISNUMBER(SEARCH("mean",[5]materials_demand!$D$1:$CO$1)))</f>
        <v>0</v>
      </c>
      <c r="J545">
        <f t="shared" si="8"/>
        <v>0</v>
      </c>
    </row>
    <row r="546" spans="1:10">
      <c r="A546">
        <v>2035</v>
      </c>
      <c r="B546" t="s">
        <v>21</v>
      </c>
      <c r="C546" t="str">
        <f>mapping!$D$9</f>
        <v>Gas</v>
      </c>
      <c r="D546" t="s">
        <v>74</v>
      </c>
      <c r="E546" t="s">
        <v>45</v>
      </c>
      <c r="F546" t="s">
        <v>77</v>
      </c>
      <c r="G546">
        <f>SUMIFS(multi_demand_annual!$H:$H,multi_demand_annual!A:A,A546,multi_demand_annual!B:B,B546,multi_demand_annual!D:D,C546,multi_demand_annual!F:F,E546)</f>
        <v>0</v>
      </c>
      <c r="H546">
        <f>SUMIFS(multi_demand_annual!$I:$I,multi_demand_annual!A:A,A546,multi_demand_annual!B:B,B546,multi_demand_annual!D:D,C546,multi_demand_annual!F:F,E546)</f>
        <v>0</v>
      </c>
      <c r="I546" cm="1">
        <f t="array" ref="I546">SUMPRODUCT([5]materials_demand!$D$2:$CO$43*([5]materials_demand!$A$2:$A$43=A546)*([5]materials_demand!$B$2:$B$43=B546)*([5]materials_demand!$C$2:$C$43=C546)*ISNUMBER(SEARCH(E546,[5]materials_demand!$D$1:$CO$1))*ISNUMBER(SEARCH("mean",[5]materials_demand!$D$1:$CO$1)))</f>
        <v>0</v>
      </c>
      <c r="J546">
        <f t="shared" si="8"/>
        <v>0</v>
      </c>
    </row>
    <row r="547" spans="1:10">
      <c r="A547">
        <v>2035</v>
      </c>
      <c r="B547" t="s">
        <v>21</v>
      </c>
      <c r="C547" t="str">
        <f>mapping!$D$9</f>
        <v>Gas</v>
      </c>
      <c r="D547" t="s">
        <v>74</v>
      </c>
      <c r="E547" t="s">
        <v>58</v>
      </c>
      <c r="F547" t="s">
        <v>77</v>
      </c>
      <c r="G547">
        <f>SUMIFS(multi_demand_annual!$H:$H,multi_demand_annual!A:A,A547,multi_demand_annual!B:B,B547,multi_demand_annual!D:D,C547,multi_demand_annual!F:F,E547)</f>
        <v>0</v>
      </c>
      <c r="H547">
        <f>SUMIFS(multi_demand_annual!$I:$I,multi_demand_annual!A:A,A547,multi_demand_annual!B:B,B547,multi_demand_annual!D:D,C547,multi_demand_annual!F:F,E547)</f>
        <v>0</v>
      </c>
      <c r="I547" cm="1">
        <f t="array" ref="I547">SUMPRODUCT([5]materials_demand!$D$2:$CO$43*([5]materials_demand!$A$2:$A$43=A547)*([5]materials_demand!$B$2:$B$43=B547)*([5]materials_demand!$C$2:$C$43=C547)*ISNUMBER(SEARCH(E547,[5]materials_demand!$D$1:$CO$1))*ISNUMBER(SEARCH("mean",[5]materials_demand!$D$1:$CO$1)))</f>
        <v>0</v>
      </c>
      <c r="J547">
        <f t="shared" si="8"/>
        <v>0</v>
      </c>
    </row>
    <row r="548" spans="1:10">
      <c r="A548">
        <v>2035</v>
      </c>
      <c r="B548" t="s">
        <v>21</v>
      </c>
      <c r="C548" t="str">
        <f>mapping!$D$9</f>
        <v>Gas</v>
      </c>
      <c r="D548" t="s">
        <v>74</v>
      </c>
      <c r="E548" t="s">
        <v>53</v>
      </c>
      <c r="F548" t="s">
        <v>77</v>
      </c>
      <c r="G548">
        <f>SUMIFS(multi_demand_annual!$H:$H,multi_demand_annual!A:A,A548,multi_demand_annual!B:B,B548,multi_demand_annual!D:D,C548,multi_demand_annual!F:F,E548)</f>
        <v>140.9480587012338</v>
      </c>
      <c r="H548">
        <f>SUMIFS(multi_demand_annual!$I:$I,multi_demand_annual!A:A,A548,multi_demand_annual!B:B,B548,multi_demand_annual!D:D,C548,multi_demand_annual!F:F,E548)</f>
        <v>140.9480587012338</v>
      </c>
      <c r="I548" cm="1">
        <f t="array" ref="I548">SUMPRODUCT([5]materials_demand!$D$2:$CO$43*([5]materials_demand!$A$2:$A$43=A548)*([5]materials_demand!$B$2:$B$43=B548)*([5]materials_demand!$C$2:$C$43=C548)*ISNUMBER(SEARCH(E548,[5]materials_demand!$D$1:$CO$1))*ISNUMBER(SEARCH("mean",[5]materials_demand!$D$1:$CO$1)))</f>
        <v>140.948058701234</v>
      </c>
      <c r="J548">
        <f t="shared" si="8"/>
        <v>0</v>
      </c>
    </row>
    <row r="549" spans="1:10">
      <c r="A549">
        <v>2035</v>
      </c>
      <c r="B549" t="s">
        <v>21</v>
      </c>
      <c r="C549" t="str">
        <f>mapping!$D$9</f>
        <v>Gas</v>
      </c>
      <c r="D549" t="s">
        <v>74</v>
      </c>
      <c r="E549" t="s">
        <v>64</v>
      </c>
      <c r="F549" t="s">
        <v>77</v>
      </c>
      <c r="G549">
        <f>SUMIFS(multi_demand_annual!$H:$H,multi_demand_annual!A:A,A549,multi_demand_annual!B:B,B549,multi_demand_annual!D:D,C549,multi_demand_annual!F:F,E549)</f>
        <v>0</v>
      </c>
      <c r="H549">
        <f>SUMIFS(multi_demand_annual!$I:$I,multi_demand_annual!A:A,A549,multi_demand_annual!B:B,B549,multi_demand_annual!D:D,C549,multi_demand_annual!F:F,E549)</f>
        <v>0</v>
      </c>
      <c r="I549" cm="1">
        <f t="array" ref="I549">SUMPRODUCT([5]materials_demand!$D$2:$CO$43*([5]materials_demand!$A$2:$A$43=A549)*([5]materials_demand!$B$2:$B$43=B549)*([5]materials_demand!$C$2:$C$43=C549)*ISNUMBER(SEARCH(E549,[5]materials_demand!$D$1:$CO$1))*ISNUMBER(SEARCH("mean",[5]materials_demand!$D$1:$CO$1)))</f>
        <v>0</v>
      </c>
      <c r="J549">
        <f t="shared" si="8"/>
        <v>0</v>
      </c>
    </row>
    <row r="550" spans="1:10">
      <c r="A550">
        <v>2035</v>
      </c>
      <c r="B550" t="s">
        <v>21</v>
      </c>
      <c r="C550" t="str">
        <f>mapping!$D$9</f>
        <v>Gas</v>
      </c>
      <c r="D550" t="s">
        <v>74</v>
      </c>
      <c r="E550" t="s">
        <v>49</v>
      </c>
      <c r="F550" t="s">
        <v>77</v>
      </c>
      <c r="G550">
        <f>SUMIFS(multi_demand_annual!$H:$H,multi_demand_annual!A:A,A550,multi_demand_annual!B:B,B550,multi_demand_annual!D:D,C550,multi_demand_annual!F:F,E550)</f>
        <v>0</v>
      </c>
      <c r="H550">
        <f>SUMIFS(multi_demand_annual!$I:$I,multi_demand_annual!A:A,A550,multi_demand_annual!B:B,B550,multi_demand_annual!D:D,C550,multi_demand_annual!F:F,E550)</f>
        <v>0</v>
      </c>
      <c r="I550" cm="1">
        <f t="array" ref="I550">SUMPRODUCT([5]materials_demand!$D$2:$CO$43*([5]materials_demand!$A$2:$A$43=A550)*([5]materials_demand!$B$2:$B$43=B550)*([5]materials_demand!$C$2:$C$43=C550)*ISNUMBER(SEARCH(E550,[5]materials_demand!$D$1:$CO$1))*ISNUMBER(SEARCH("mean",[5]materials_demand!$D$1:$CO$1)))</f>
        <v>0</v>
      </c>
      <c r="J550">
        <f t="shared" si="8"/>
        <v>0</v>
      </c>
    </row>
    <row r="551" spans="1:10">
      <c r="A551">
        <v>2035</v>
      </c>
      <c r="B551" t="s">
        <v>21</v>
      </c>
      <c r="C551" t="str">
        <f>mapping!$D$9</f>
        <v>Gas</v>
      </c>
      <c r="D551" t="s">
        <v>74</v>
      </c>
      <c r="E551" t="s">
        <v>65</v>
      </c>
      <c r="F551" t="s">
        <v>77</v>
      </c>
      <c r="G551">
        <f>SUMIFS(multi_demand_annual!$H:$H,multi_demand_annual!A:A,A551,multi_demand_annual!B:B,B551,multi_demand_annual!D:D,C551,multi_demand_annual!F:F,E551)</f>
        <v>0</v>
      </c>
      <c r="H551">
        <f>SUMIFS(multi_demand_annual!$I:$I,multi_demand_annual!A:A,A551,multi_demand_annual!B:B,B551,multi_demand_annual!D:D,C551,multi_demand_annual!F:F,E551)</f>
        <v>0</v>
      </c>
      <c r="I551" cm="1">
        <f t="array" ref="I551">SUMPRODUCT([5]materials_demand!$D$2:$CO$43*([5]materials_demand!$A$2:$A$43=A551)*([5]materials_demand!$B$2:$B$43=B551)*([5]materials_demand!$C$2:$C$43=C551)*ISNUMBER(SEARCH(E551,[5]materials_demand!$D$1:$CO$1))*ISNUMBER(SEARCH("mean",[5]materials_demand!$D$1:$CO$1)))</f>
        <v>0</v>
      </c>
      <c r="J551">
        <f t="shared" si="8"/>
        <v>0</v>
      </c>
    </row>
    <row r="552" spans="1:10">
      <c r="A552">
        <v>2035</v>
      </c>
      <c r="B552" t="s">
        <v>21</v>
      </c>
      <c r="C552" t="str">
        <f>mapping!$D$9</f>
        <v>Gas</v>
      </c>
      <c r="D552" t="s">
        <v>74</v>
      </c>
      <c r="E552" t="s">
        <v>68</v>
      </c>
      <c r="F552" t="s">
        <v>77</v>
      </c>
      <c r="G552">
        <f>SUMIFS(multi_demand_annual!$H:$H,multi_demand_annual!A:A,A552,multi_demand_annual!B:B,B552,multi_demand_annual!D:D,C552,multi_demand_annual!F:F,E552)</f>
        <v>0</v>
      </c>
      <c r="H552">
        <f>SUMIFS(multi_demand_annual!$I:$I,multi_demand_annual!A:A,A552,multi_demand_annual!B:B,B552,multi_demand_annual!D:D,C552,multi_demand_annual!F:F,E552)</f>
        <v>0</v>
      </c>
      <c r="I552" cm="1">
        <f t="array" ref="I552">SUMPRODUCT([5]materials_demand!$D$2:$CO$43*([5]materials_demand!$A$2:$A$43=A552)*([5]materials_demand!$B$2:$B$43=B552)*([5]materials_demand!$C$2:$C$43=C552)*ISNUMBER(SEARCH(E552,[5]materials_demand!$D$1:$CO$1))*ISNUMBER(SEARCH("mean",[5]materials_demand!$D$1:$CO$1)))</f>
        <v>0</v>
      </c>
      <c r="J552">
        <f t="shared" si="8"/>
        <v>0</v>
      </c>
    </row>
    <row r="553" spans="1:10">
      <c r="A553">
        <v>2035</v>
      </c>
      <c r="B553" t="s">
        <v>21</v>
      </c>
      <c r="C553" t="str">
        <f>mapping!$D$9</f>
        <v>Gas</v>
      </c>
      <c r="D553" t="s">
        <v>74</v>
      </c>
      <c r="E553" t="s">
        <v>57</v>
      </c>
      <c r="F553" t="s">
        <v>77</v>
      </c>
      <c r="G553">
        <f>SUMIFS(multi_demand_annual!$H:$H,multi_demand_annual!A:A,A553,multi_demand_annual!B:B,B553,multi_demand_annual!D:D,C553,multi_demand_annual!F:F,E553)</f>
        <v>0</v>
      </c>
      <c r="H553">
        <f>SUMIFS(multi_demand_annual!$I:$I,multi_demand_annual!A:A,A553,multi_demand_annual!B:B,B553,multi_demand_annual!D:D,C553,multi_demand_annual!F:F,E553)</f>
        <v>0</v>
      </c>
      <c r="I553" cm="1">
        <f t="array" ref="I553">SUMPRODUCT([5]materials_demand!$D$2:$CO$43*([5]materials_demand!$A$2:$A$43=A553)*([5]materials_demand!$B$2:$B$43=B553)*([5]materials_demand!$C$2:$C$43=C553)*ISNUMBER(SEARCH(E553,[5]materials_demand!$D$1:$CO$1))*ISNUMBER(SEARCH("mean",[5]materials_demand!$D$1:$CO$1)))</f>
        <v>0</v>
      </c>
      <c r="J553">
        <f t="shared" si="8"/>
        <v>0</v>
      </c>
    </row>
    <row r="554" spans="1:10">
      <c r="A554">
        <v>2035</v>
      </c>
      <c r="B554" t="s">
        <v>33</v>
      </c>
      <c r="C554" t="str">
        <f>mapping!$D$9</f>
        <v>Gas</v>
      </c>
      <c r="D554" t="s">
        <v>74</v>
      </c>
      <c r="E554" t="s">
        <v>51</v>
      </c>
      <c r="F554" t="s">
        <v>77</v>
      </c>
      <c r="G554">
        <f>SUMIFS(multi_demand_annual!$H:$H,multi_demand_annual!A:A,A554,multi_demand_annual!B:B,B554,multi_demand_annual!D:D,C554,multi_demand_annual!F:F,E554)</f>
        <v>0.90545760838737044</v>
      </c>
      <c r="H554">
        <f>SUMIFS(multi_demand_annual!$I:$I,multi_demand_annual!A:A,A554,multi_demand_annual!B:B,B554,multi_demand_annual!D:D,C554,multi_demand_annual!F:F,E554)</f>
        <v>0.90545760838737044</v>
      </c>
      <c r="I554" cm="1">
        <f t="array" ref="I554">SUMPRODUCT([5]materials_demand!$D$2:$CO$43*([5]materials_demand!$A$2:$A$43=A554)*([5]materials_demand!$B$2:$B$43=B554)*([5]materials_demand!$C$2:$C$43=C554)*ISNUMBER(SEARCH(E554,[5]materials_demand!$D$1:$CO$1))*ISNUMBER(SEARCH("mean",[5]materials_demand!$D$1:$CO$1)))</f>
        <v>0.90545760838737099</v>
      </c>
      <c r="J554">
        <f t="shared" si="8"/>
        <v>0</v>
      </c>
    </row>
    <row r="555" spans="1:10">
      <c r="A555">
        <v>2035</v>
      </c>
      <c r="B555" t="s">
        <v>33</v>
      </c>
      <c r="C555" t="str">
        <f>mapping!$D$9</f>
        <v>Gas</v>
      </c>
      <c r="D555" t="s">
        <v>74</v>
      </c>
      <c r="E555" t="s">
        <v>66</v>
      </c>
      <c r="F555" t="s">
        <v>77</v>
      </c>
      <c r="G555">
        <f>SUMIFS(multi_demand_annual!$H:$H,multi_demand_annual!A:A,A555,multi_demand_annual!B:B,B555,multi_demand_annual!D:D,C555,multi_demand_annual!F:F,E555)</f>
        <v>0</v>
      </c>
      <c r="H555">
        <f>SUMIFS(multi_demand_annual!$I:$I,multi_demand_annual!A:A,A555,multi_demand_annual!B:B,B555,multi_demand_annual!D:D,C555,multi_demand_annual!F:F,E555)</f>
        <v>0</v>
      </c>
      <c r="I555" cm="1">
        <f t="array" ref="I555">SUMPRODUCT([5]materials_demand!$D$2:$CO$43*([5]materials_demand!$A$2:$A$43=A555)*([5]materials_demand!$B$2:$B$43=B555)*([5]materials_demand!$C$2:$C$43=C555)*ISNUMBER(SEARCH(E555,[5]materials_demand!$D$1:$CO$1))*ISNUMBER(SEARCH("mean",[5]materials_demand!$D$1:$CO$1)))</f>
        <v>0</v>
      </c>
      <c r="J555">
        <f t="shared" si="8"/>
        <v>0</v>
      </c>
    </row>
    <row r="556" spans="1:10">
      <c r="A556">
        <v>2035</v>
      </c>
      <c r="B556" t="s">
        <v>33</v>
      </c>
      <c r="C556" t="str">
        <f>mapping!$D$9</f>
        <v>Gas</v>
      </c>
      <c r="D556" t="s">
        <v>74</v>
      </c>
      <c r="E556" t="s">
        <v>54</v>
      </c>
      <c r="F556" t="s">
        <v>77</v>
      </c>
      <c r="G556">
        <f>SUMIFS(multi_demand_annual!$H:$H,multi_demand_annual!A:A,A556,multi_demand_annual!B:B,B556,multi_demand_annual!D:D,C556,multi_demand_annual!F:F,E556)</f>
        <v>46.953346621208013</v>
      </c>
      <c r="H556">
        <f>SUMIFS(multi_demand_annual!$I:$I,multi_demand_annual!A:A,A556,multi_demand_annual!B:B,B556,multi_demand_annual!D:D,C556,multi_demand_annual!F:F,E556)</f>
        <v>46.953346621208013</v>
      </c>
      <c r="I556" cm="1">
        <f t="array" ref="I556">SUMPRODUCT([5]materials_demand!$D$2:$CO$43*([5]materials_demand!$A$2:$A$43=A556)*([5]materials_demand!$B$2:$B$43=B556)*([5]materials_demand!$C$2:$C$43=C556)*ISNUMBER(SEARCH(E556,[5]materials_demand!$D$1:$CO$1))*ISNUMBER(SEARCH("mean",[5]materials_demand!$D$1:$CO$1)))</f>
        <v>46.953346621207999</v>
      </c>
      <c r="J556">
        <f t="shared" si="8"/>
        <v>0</v>
      </c>
    </row>
    <row r="557" spans="1:10">
      <c r="A557">
        <v>2035</v>
      </c>
      <c r="B557" t="s">
        <v>33</v>
      </c>
      <c r="C557" t="str">
        <f>mapping!$D$9</f>
        <v>Gas</v>
      </c>
      <c r="D557" t="s">
        <v>74</v>
      </c>
      <c r="E557" t="s">
        <v>46</v>
      </c>
      <c r="F557" t="s">
        <v>77</v>
      </c>
      <c r="G557">
        <f>SUMIFS(multi_demand_annual!$H:$H,multi_demand_annual!A:A,A557,multi_demand_annual!B:B,B557,multi_demand_annual!D:D,C557,multi_demand_annual!F:F,E557)</f>
        <v>0</v>
      </c>
      <c r="H557">
        <f>SUMIFS(multi_demand_annual!$I:$I,multi_demand_annual!A:A,A557,multi_demand_annual!B:B,B557,multi_demand_annual!D:D,C557,multi_demand_annual!F:F,E557)</f>
        <v>0</v>
      </c>
      <c r="I557" cm="1">
        <f t="array" ref="I557">SUMPRODUCT([5]materials_demand!$D$2:$CO$43*([5]materials_demand!$A$2:$A$43=A557)*([5]materials_demand!$B$2:$B$43=B557)*([5]materials_demand!$C$2:$C$43=C557)*ISNUMBER(SEARCH(E557,[5]materials_demand!$D$1:$CO$1))*ISNUMBER(SEARCH("mean",[5]materials_demand!$D$1:$CO$1)))</f>
        <v>0</v>
      </c>
      <c r="J557">
        <f t="shared" si="8"/>
        <v>0</v>
      </c>
    </row>
    <row r="558" spans="1:10">
      <c r="A558">
        <v>2035</v>
      </c>
      <c r="B558" t="s">
        <v>33</v>
      </c>
      <c r="C558" t="str">
        <f>mapping!$D$9</f>
        <v>Gas</v>
      </c>
      <c r="D558" t="s">
        <v>74</v>
      </c>
      <c r="E558" t="s">
        <v>50</v>
      </c>
      <c r="F558" t="s">
        <v>77</v>
      </c>
      <c r="G558">
        <f>SUMIFS(multi_demand_annual!$H:$H,multi_demand_annual!A:A,A558,multi_demand_annual!B:B,B558,multi_demand_annual!D:D,C558,multi_demand_annual!F:F,E558)</f>
        <v>2.058497973177337</v>
      </c>
      <c r="H558">
        <f>SUMIFS(multi_demand_annual!$I:$I,multi_demand_annual!A:A,A558,multi_demand_annual!B:B,B558,multi_demand_annual!D:D,C558,multi_demand_annual!F:F,E558)</f>
        <v>2.058497973177337</v>
      </c>
      <c r="I558" cm="1">
        <f t="array" ref="I558">SUMPRODUCT([5]materials_demand!$D$2:$CO$43*([5]materials_demand!$A$2:$A$43=A558)*([5]materials_demand!$B$2:$B$43=B558)*([5]materials_demand!$C$2:$C$43=C558)*ISNUMBER(SEARCH(E558,[5]materials_demand!$D$1:$CO$1))*ISNUMBER(SEARCH("mean",[5]materials_demand!$D$1:$CO$1)))</f>
        <v>2.0584979731773401</v>
      </c>
      <c r="J558">
        <f t="shared" si="8"/>
        <v>0</v>
      </c>
    </row>
    <row r="559" spans="1:10">
      <c r="A559">
        <v>2035</v>
      </c>
      <c r="B559" t="s">
        <v>33</v>
      </c>
      <c r="C559" t="str">
        <f>mapping!$D$9</f>
        <v>Gas</v>
      </c>
      <c r="D559" t="s">
        <v>74</v>
      </c>
      <c r="E559" t="s">
        <v>61</v>
      </c>
      <c r="F559" t="s">
        <v>77</v>
      </c>
      <c r="G559">
        <f>SUMIFS(multi_demand_annual!$H:$H,multi_demand_annual!A:A,A559,multi_demand_annual!B:B,B559,multi_demand_annual!D:D,C559,multi_demand_annual!F:F,E559)</f>
        <v>0</v>
      </c>
      <c r="H559">
        <f>SUMIFS(multi_demand_annual!$I:$I,multi_demand_annual!A:A,A559,multi_demand_annual!B:B,B559,multi_demand_annual!D:D,C559,multi_demand_annual!F:F,E559)</f>
        <v>0</v>
      </c>
      <c r="I559" cm="1">
        <f t="array" ref="I559">SUMPRODUCT([5]materials_demand!$D$2:$CO$43*([5]materials_demand!$A$2:$A$43=A559)*([5]materials_demand!$B$2:$B$43=B559)*([5]materials_demand!$C$2:$C$43=C559)*ISNUMBER(SEARCH(E559,[5]materials_demand!$D$1:$CO$1))*ISNUMBER(SEARCH("mean",[5]materials_demand!$D$1:$CO$1)))</f>
        <v>0</v>
      </c>
      <c r="J559">
        <f t="shared" si="8"/>
        <v>0</v>
      </c>
    </row>
    <row r="560" spans="1:10">
      <c r="A560">
        <v>2035</v>
      </c>
      <c r="B560" t="s">
        <v>33</v>
      </c>
      <c r="C560" t="str">
        <f>mapping!$D$9</f>
        <v>Gas</v>
      </c>
      <c r="D560" t="s">
        <v>74</v>
      </c>
      <c r="E560" t="s">
        <v>67</v>
      </c>
      <c r="F560" t="s">
        <v>77</v>
      </c>
      <c r="G560">
        <f>SUMIFS(multi_demand_annual!$H:$H,multi_demand_annual!A:A,A560,multi_demand_annual!B:B,B560,multi_demand_annual!D:D,C560,multi_demand_annual!F:F,E560)</f>
        <v>0</v>
      </c>
      <c r="H560">
        <f>SUMIFS(multi_demand_annual!$I:$I,multi_demand_annual!A:A,A560,multi_demand_annual!B:B,B560,multi_demand_annual!D:D,C560,multi_demand_annual!F:F,E560)</f>
        <v>0</v>
      </c>
      <c r="I560" cm="1">
        <f t="array" ref="I560">SUMPRODUCT([5]materials_demand!$D$2:$CO$43*([5]materials_demand!$A$2:$A$43=A560)*([5]materials_demand!$B$2:$B$43=B560)*([5]materials_demand!$C$2:$C$43=C560)*ISNUMBER(SEARCH(E560,[5]materials_demand!$D$1:$CO$1))*ISNUMBER(SEARCH("mean",[5]materials_demand!$D$1:$CO$1)))</f>
        <v>0</v>
      </c>
      <c r="J560">
        <f t="shared" si="8"/>
        <v>0</v>
      </c>
    </row>
    <row r="561" spans="1:10">
      <c r="A561">
        <v>2035</v>
      </c>
      <c r="B561" t="s">
        <v>33</v>
      </c>
      <c r="C561" t="str">
        <f>mapping!$D$9</f>
        <v>Gas</v>
      </c>
      <c r="D561" t="s">
        <v>74</v>
      </c>
      <c r="E561" t="s">
        <v>52</v>
      </c>
      <c r="F561" t="s">
        <v>77</v>
      </c>
      <c r="G561">
        <f>SUMIFS(multi_demand_annual!$H:$H,multi_demand_annual!A:A,A561,multi_demand_annual!B:B,B561,multi_demand_annual!D:D,C561,multi_demand_annual!F:F,E561)</f>
        <v>0</v>
      </c>
      <c r="H561">
        <f>SUMIFS(multi_demand_annual!$I:$I,multi_demand_annual!A:A,A561,multi_demand_annual!B:B,B561,multi_demand_annual!D:D,C561,multi_demand_annual!F:F,E561)</f>
        <v>0</v>
      </c>
      <c r="I561" cm="1">
        <f t="array" ref="I561">SUMPRODUCT([5]materials_demand!$D$2:$CO$43*([5]materials_demand!$A$2:$A$43=A561)*([5]materials_demand!$B$2:$B$43=B561)*([5]materials_demand!$C$2:$C$43=C561)*ISNUMBER(SEARCH(E561,[5]materials_demand!$D$1:$CO$1))*ISNUMBER(SEARCH("mean",[5]materials_demand!$D$1:$CO$1)))</f>
        <v>0</v>
      </c>
      <c r="J561">
        <f t="shared" si="8"/>
        <v>0</v>
      </c>
    </row>
    <row r="562" spans="1:10">
      <c r="A562">
        <v>2035</v>
      </c>
      <c r="B562" t="s">
        <v>33</v>
      </c>
      <c r="C562" t="str">
        <f>mapping!$D$9</f>
        <v>Gas</v>
      </c>
      <c r="D562" t="s">
        <v>74</v>
      </c>
      <c r="E562" t="s">
        <v>56</v>
      </c>
      <c r="F562" t="s">
        <v>77</v>
      </c>
      <c r="G562">
        <f>SUMIFS(multi_demand_annual!$H:$H,multi_demand_annual!A:A,A562,multi_demand_annual!B:B,B562,multi_demand_annual!D:D,C562,multi_demand_annual!F:F,E562)</f>
        <v>0</v>
      </c>
      <c r="H562">
        <f>SUMIFS(multi_demand_annual!$I:$I,multi_demand_annual!A:A,A562,multi_demand_annual!B:B,B562,multi_demand_annual!D:D,C562,multi_demand_annual!F:F,E562)</f>
        <v>0</v>
      </c>
      <c r="I562" cm="1">
        <f t="array" ref="I562">SUMPRODUCT([5]materials_demand!$D$2:$CO$43*([5]materials_demand!$A$2:$A$43=A562)*([5]materials_demand!$B$2:$B$43=B562)*([5]materials_demand!$C$2:$C$43=C562)*ISNUMBER(SEARCH(E562,[5]materials_demand!$D$1:$CO$1))*ISNUMBER(SEARCH("mean",[5]materials_demand!$D$1:$CO$1)))</f>
        <v>0</v>
      </c>
      <c r="J562">
        <f t="shared" si="8"/>
        <v>0</v>
      </c>
    </row>
    <row r="563" spans="1:10">
      <c r="A563">
        <v>2035</v>
      </c>
      <c r="B563" t="s">
        <v>33</v>
      </c>
      <c r="C563" t="str">
        <f>mapping!$D$9</f>
        <v>Gas</v>
      </c>
      <c r="D563" t="s">
        <v>74</v>
      </c>
      <c r="E563" t="s">
        <v>59</v>
      </c>
      <c r="F563" t="s">
        <v>77</v>
      </c>
      <c r="G563">
        <f>SUMIFS(multi_demand_annual!$H:$H,multi_demand_annual!A:A,A563,multi_demand_annual!B:B,B563,multi_demand_annual!D:D,C563,multi_demand_annual!F:F,E563)</f>
        <v>0</v>
      </c>
      <c r="H563">
        <f>SUMIFS(multi_demand_annual!$I:$I,multi_demand_annual!A:A,A563,multi_demand_annual!B:B,B563,multi_demand_annual!D:D,C563,multi_demand_annual!F:F,E563)</f>
        <v>0</v>
      </c>
      <c r="I563" cm="1">
        <f t="array" ref="I563">SUMPRODUCT([5]materials_demand!$D$2:$CO$43*([5]materials_demand!$A$2:$A$43=A563)*([5]materials_demand!$B$2:$B$43=B563)*([5]materials_demand!$C$2:$C$43=C563)*ISNUMBER(SEARCH(E563,[5]materials_demand!$D$1:$CO$1))*ISNUMBER(SEARCH("mean",[5]materials_demand!$D$1:$CO$1)))</f>
        <v>0</v>
      </c>
      <c r="J563">
        <f t="shared" si="8"/>
        <v>0</v>
      </c>
    </row>
    <row r="564" spans="1:10">
      <c r="A564">
        <v>2035</v>
      </c>
      <c r="B564" t="s">
        <v>33</v>
      </c>
      <c r="C564" t="str">
        <f>mapping!$D$9</f>
        <v>Gas</v>
      </c>
      <c r="D564" t="s">
        <v>74</v>
      </c>
      <c r="E564" t="s">
        <v>55</v>
      </c>
      <c r="F564" t="s">
        <v>77</v>
      </c>
      <c r="G564">
        <f>SUMIFS(multi_demand_annual!$H:$H,multi_demand_annual!A:A,A564,multi_demand_annual!B:B,B564,multi_demand_annual!D:D,C564,multi_demand_annual!F:F,E564)</f>
        <v>0.60502927749386504</v>
      </c>
      <c r="H564">
        <f>SUMIFS(multi_demand_annual!$I:$I,multi_demand_annual!A:A,A564,multi_demand_annual!B:B,B564,multi_demand_annual!D:D,C564,multi_demand_annual!F:F,E564)</f>
        <v>0.60502927749386504</v>
      </c>
      <c r="I564" cm="1">
        <f t="array" ref="I564">SUMPRODUCT([5]materials_demand!$D$2:$CO$43*([5]materials_demand!$A$2:$A$43=A564)*([5]materials_demand!$B$2:$B$43=B564)*([5]materials_demand!$C$2:$C$43=C564)*ISNUMBER(SEARCH(E564,[5]materials_demand!$D$1:$CO$1))*ISNUMBER(SEARCH("mean",[5]materials_demand!$D$1:$CO$1)))</f>
        <v>0.60502927749386504</v>
      </c>
      <c r="J564">
        <f t="shared" si="8"/>
        <v>0</v>
      </c>
    </row>
    <row r="565" spans="1:10">
      <c r="A565">
        <v>2035</v>
      </c>
      <c r="B565" t="s">
        <v>33</v>
      </c>
      <c r="C565" t="str">
        <f>mapping!$D$9</f>
        <v>Gas</v>
      </c>
      <c r="D565" t="s">
        <v>74</v>
      </c>
      <c r="E565" t="s">
        <v>47</v>
      </c>
      <c r="F565" t="s">
        <v>77</v>
      </c>
      <c r="G565">
        <f>SUMIFS(multi_demand_annual!$H:$H,multi_demand_annual!A:A,A565,multi_demand_annual!B:B,B565,multi_demand_annual!D:D,C565,multi_demand_annual!F:F,E565)</f>
        <v>0</v>
      </c>
      <c r="H565">
        <f>SUMIFS(multi_demand_annual!$I:$I,multi_demand_annual!A:A,A565,multi_demand_annual!B:B,B565,multi_demand_annual!D:D,C565,multi_demand_annual!F:F,E565)</f>
        <v>0</v>
      </c>
      <c r="I565" cm="1">
        <f t="array" ref="I565">SUMPRODUCT([5]materials_demand!$D$2:$CO$43*([5]materials_demand!$A$2:$A$43=A565)*([5]materials_demand!$B$2:$B$43=B565)*([5]materials_demand!$C$2:$C$43=C565)*ISNUMBER(SEARCH(E565,[5]materials_demand!$D$1:$CO$1))*ISNUMBER(SEARCH("mean",[5]materials_demand!$D$1:$CO$1)))</f>
        <v>0</v>
      </c>
      <c r="J565">
        <f t="shared" si="8"/>
        <v>0</v>
      </c>
    </row>
    <row r="566" spans="1:10">
      <c r="A566">
        <v>2035</v>
      </c>
      <c r="B566" t="s">
        <v>33</v>
      </c>
      <c r="C566" t="str">
        <f>mapping!$D$9</f>
        <v>Gas</v>
      </c>
      <c r="D566" t="s">
        <v>74</v>
      </c>
      <c r="E566" t="s">
        <v>60</v>
      </c>
      <c r="F566" t="s">
        <v>77</v>
      </c>
      <c r="G566">
        <f>SUMIFS(multi_demand_annual!$H:$H,multi_demand_annual!A:A,A566,multi_demand_annual!B:B,B566,multi_demand_annual!D:D,C566,multi_demand_annual!F:F,E566)</f>
        <v>0</v>
      </c>
      <c r="H566">
        <f>SUMIFS(multi_demand_annual!$I:$I,multi_demand_annual!A:A,A566,multi_demand_annual!B:B,B566,multi_demand_annual!D:D,C566,multi_demand_annual!F:F,E566)</f>
        <v>0</v>
      </c>
      <c r="I566" cm="1">
        <f t="array" ref="I566">SUMPRODUCT([5]materials_demand!$D$2:$CO$43*([5]materials_demand!$A$2:$A$43=A566)*([5]materials_demand!$B$2:$B$43=B566)*([5]materials_demand!$C$2:$C$43=C566)*ISNUMBER(SEARCH(E566,[5]materials_demand!$D$1:$CO$1))*ISNUMBER(SEARCH("mean",[5]materials_demand!$D$1:$CO$1)))</f>
        <v>0</v>
      </c>
      <c r="J566">
        <f t="shared" si="8"/>
        <v>0</v>
      </c>
    </row>
    <row r="567" spans="1:10">
      <c r="A567">
        <v>2035</v>
      </c>
      <c r="B567" t="s">
        <v>33</v>
      </c>
      <c r="C567" t="str">
        <f>mapping!$D$9</f>
        <v>Gas</v>
      </c>
      <c r="D567" t="s">
        <v>74</v>
      </c>
      <c r="E567" t="s">
        <v>48</v>
      </c>
      <c r="F567" t="s">
        <v>77</v>
      </c>
      <c r="G567">
        <f>SUMIFS(multi_demand_annual!$H:$H,multi_demand_annual!A:A,A567,multi_demand_annual!B:B,B567,multi_demand_annual!D:D,C567,multi_demand_annual!F:F,E567)</f>
        <v>4.0335285166257666E-2</v>
      </c>
      <c r="H567">
        <f>SUMIFS(multi_demand_annual!$I:$I,multi_demand_annual!A:A,A567,multi_demand_annual!B:B,B567,multi_demand_annual!D:D,C567,multi_demand_annual!F:F,E567)</f>
        <v>4.0335285166257666E-2</v>
      </c>
      <c r="I567" cm="1">
        <f t="array" ref="I567">SUMPRODUCT([5]materials_demand!$D$2:$CO$43*([5]materials_demand!$A$2:$A$43=A567)*([5]materials_demand!$B$2:$B$43=B567)*([5]materials_demand!$C$2:$C$43=C567)*ISNUMBER(SEARCH(E567,[5]materials_demand!$D$1:$CO$1))*ISNUMBER(SEARCH("mean",[5]materials_demand!$D$1:$CO$1)))</f>
        <v>4.0335285166257701E-2</v>
      </c>
      <c r="J567">
        <f t="shared" si="8"/>
        <v>0</v>
      </c>
    </row>
    <row r="568" spans="1:10">
      <c r="A568">
        <v>2035</v>
      </c>
      <c r="B568" t="s">
        <v>33</v>
      </c>
      <c r="C568" t="str">
        <f>mapping!$D$9</f>
        <v>Gas</v>
      </c>
      <c r="D568" t="s">
        <v>74</v>
      </c>
      <c r="E568" t="s">
        <v>62</v>
      </c>
      <c r="F568" t="s">
        <v>77</v>
      </c>
      <c r="G568">
        <f>SUMIFS(multi_demand_annual!$H:$H,multi_demand_annual!A:A,A568,multi_demand_annual!B:B,B568,multi_demand_annual!D:D,C568,multi_demand_annual!F:F,E568)</f>
        <v>0</v>
      </c>
      <c r="H568">
        <f>SUMIFS(multi_demand_annual!$I:$I,multi_demand_annual!A:A,A568,multi_demand_annual!B:B,B568,multi_demand_annual!D:D,C568,multi_demand_annual!F:F,E568)</f>
        <v>0</v>
      </c>
      <c r="I568" cm="1">
        <f t="array" ref="I568">SUMPRODUCT([5]materials_demand!$D$2:$CO$43*([5]materials_demand!$A$2:$A$43=A568)*([5]materials_demand!$B$2:$B$43=B568)*([5]materials_demand!$C$2:$C$43=C568)*ISNUMBER(SEARCH(E568,[5]materials_demand!$D$1:$CO$1))*ISNUMBER(SEARCH("mean",[5]materials_demand!$D$1:$CO$1)))</f>
        <v>0</v>
      </c>
      <c r="J568">
        <f t="shared" si="8"/>
        <v>0</v>
      </c>
    </row>
    <row r="569" spans="1:10">
      <c r="A569">
        <v>2035</v>
      </c>
      <c r="B569" t="s">
        <v>33</v>
      </c>
      <c r="C569" t="str">
        <f>mapping!$D$9</f>
        <v>Gas</v>
      </c>
      <c r="D569" t="s">
        <v>74</v>
      </c>
      <c r="E569" t="s">
        <v>63</v>
      </c>
      <c r="F569" t="s">
        <v>77</v>
      </c>
      <c r="G569">
        <f>SUMIFS(multi_demand_annual!$H:$H,multi_demand_annual!A:A,A569,multi_demand_annual!B:B,B569,multi_demand_annual!D:D,C569,multi_demand_annual!F:F,E569)</f>
        <v>0</v>
      </c>
      <c r="H569">
        <f>SUMIFS(multi_demand_annual!$I:$I,multi_demand_annual!A:A,A569,multi_demand_annual!B:B,B569,multi_demand_annual!D:D,C569,multi_demand_annual!F:F,E569)</f>
        <v>0</v>
      </c>
      <c r="I569" cm="1">
        <f t="array" ref="I569">SUMPRODUCT([5]materials_demand!$D$2:$CO$43*([5]materials_demand!$A$2:$A$43=A569)*([5]materials_demand!$B$2:$B$43=B569)*([5]materials_demand!$C$2:$C$43=C569)*ISNUMBER(SEARCH(E569,[5]materials_demand!$D$1:$CO$1))*ISNUMBER(SEARCH("mean",[5]materials_demand!$D$1:$CO$1)))</f>
        <v>0</v>
      </c>
      <c r="J569">
        <f t="shared" si="8"/>
        <v>0</v>
      </c>
    </row>
    <row r="570" spans="1:10">
      <c r="A570">
        <v>2035</v>
      </c>
      <c r="B570" t="s">
        <v>33</v>
      </c>
      <c r="C570" t="str">
        <f>mapping!$D$9</f>
        <v>Gas</v>
      </c>
      <c r="D570" t="s">
        <v>74</v>
      </c>
      <c r="E570" t="s">
        <v>45</v>
      </c>
      <c r="F570" t="s">
        <v>77</v>
      </c>
      <c r="G570">
        <f>SUMIFS(multi_demand_annual!$H:$H,multi_demand_annual!A:A,A570,multi_demand_annual!B:B,B570,multi_demand_annual!D:D,C570,multi_demand_annual!F:F,E570)</f>
        <v>0</v>
      </c>
      <c r="H570">
        <f>SUMIFS(multi_demand_annual!$I:$I,multi_demand_annual!A:A,A570,multi_demand_annual!B:B,B570,multi_demand_annual!D:D,C570,multi_demand_annual!F:F,E570)</f>
        <v>0</v>
      </c>
      <c r="I570" cm="1">
        <f t="array" ref="I570">SUMPRODUCT([5]materials_demand!$D$2:$CO$43*([5]materials_demand!$A$2:$A$43=A570)*([5]materials_demand!$B$2:$B$43=B570)*([5]materials_demand!$C$2:$C$43=C570)*ISNUMBER(SEARCH(E570,[5]materials_demand!$D$1:$CO$1))*ISNUMBER(SEARCH("mean",[5]materials_demand!$D$1:$CO$1)))</f>
        <v>0</v>
      </c>
      <c r="J570">
        <f t="shared" si="8"/>
        <v>0</v>
      </c>
    </row>
    <row r="571" spans="1:10">
      <c r="A571">
        <v>2035</v>
      </c>
      <c r="B571" t="s">
        <v>33</v>
      </c>
      <c r="C571" t="str">
        <f>mapping!$D$9</f>
        <v>Gas</v>
      </c>
      <c r="D571" t="s">
        <v>74</v>
      </c>
      <c r="E571" t="s">
        <v>58</v>
      </c>
      <c r="F571" t="s">
        <v>77</v>
      </c>
      <c r="G571">
        <f>SUMIFS(multi_demand_annual!$H:$H,multi_demand_annual!A:A,A571,multi_demand_annual!B:B,B571,multi_demand_annual!D:D,C571,multi_demand_annual!F:F,E571)</f>
        <v>0</v>
      </c>
      <c r="H571">
        <f>SUMIFS(multi_demand_annual!$I:$I,multi_demand_annual!A:A,A571,multi_demand_annual!B:B,B571,multi_demand_annual!D:D,C571,multi_demand_annual!F:F,E571)</f>
        <v>0</v>
      </c>
      <c r="I571" cm="1">
        <f t="array" ref="I571">SUMPRODUCT([5]materials_demand!$D$2:$CO$43*([5]materials_demand!$A$2:$A$43=A571)*([5]materials_demand!$B$2:$B$43=B571)*([5]materials_demand!$C$2:$C$43=C571)*ISNUMBER(SEARCH(E571,[5]materials_demand!$D$1:$CO$1))*ISNUMBER(SEARCH("mean",[5]materials_demand!$D$1:$CO$1)))</f>
        <v>0</v>
      </c>
      <c r="J571">
        <f t="shared" si="8"/>
        <v>0</v>
      </c>
    </row>
    <row r="572" spans="1:10">
      <c r="A572">
        <v>2035</v>
      </c>
      <c r="B572" t="s">
        <v>33</v>
      </c>
      <c r="C572" t="str">
        <f>mapping!$D$9</f>
        <v>Gas</v>
      </c>
      <c r="D572" t="s">
        <v>74</v>
      </c>
      <c r="E572" t="s">
        <v>53</v>
      </c>
      <c r="F572" t="s">
        <v>77</v>
      </c>
      <c r="G572">
        <f>SUMIFS(multi_demand_annual!$H:$H,multi_demand_annual!A:A,A572,multi_demand_annual!B:B,B572,multi_demand_annual!D:D,C572,multi_demand_annual!F:F,E572)</f>
        <v>173.80754232357532</v>
      </c>
      <c r="H572">
        <f>SUMIFS(multi_demand_annual!$I:$I,multi_demand_annual!A:A,A572,multi_demand_annual!B:B,B572,multi_demand_annual!D:D,C572,multi_demand_annual!F:F,E572)</f>
        <v>173.80754232357532</v>
      </c>
      <c r="I572" cm="1">
        <f t="array" ref="I572">SUMPRODUCT([5]materials_demand!$D$2:$CO$43*([5]materials_demand!$A$2:$A$43=A572)*([5]materials_demand!$B$2:$B$43=B572)*([5]materials_demand!$C$2:$C$43=C572)*ISNUMBER(SEARCH(E572,[5]materials_demand!$D$1:$CO$1))*ISNUMBER(SEARCH("mean",[5]materials_demand!$D$1:$CO$1)))</f>
        <v>173.80754232357501</v>
      </c>
      <c r="J572">
        <f t="shared" si="8"/>
        <v>0</v>
      </c>
    </row>
    <row r="573" spans="1:10">
      <c r="A573">
        <v>2035</v>
      </c>
      <c r="B573" t="s">
        <v>33</v>
      </c>
      <c r="C573" t="str">
        <f>mapping!$D$9</f>
        <v>Gas</v>
      </c>
      <c r="D573" t="s">
        <v>74</v>
      </c>
      <c r="E573" t="s">
        <v>64</v>
      </c>
      <c r="F573" t="s">
        <v>77</v>
      </c>
      <c r="G573">
        <f>SUMIFS(multi_demand_annual!$H:$H,multi_demand_annual!A:A,A573,multi_demand_annual!B:B,B573,multi_demand_annual!D:D,C573,multi_demand_annual!F:F,E573)</f>
        <v>0</v>
      </c>
      <c r="H573">
        <f>SUMIFS(multi_demand_annual!$I:$I,multi_demand_annual!A:A,A573,multi_demand_annual!B:B,B573,multi_demand_annual!D:D,C573,multi_demand_annual!F:F,E573)</f>
        <v>0</v>
      </c>
      <c r="I573" cm="1">
        <f t="array" ref="I573">SUMPRODUCT([5]materials_demand!$D$2:$CO$43*([5]materials_demand!$A$2:$A$43=A573)*([5]materials_demand!$B$2:$B$43=B573)*([5]materials_demand!$C$2:$C$43=C573)*ISNUMBER(SEARCH(E573,[5]materials_demand!$D$1:$CO$1))*ISNUMBER(SEARCH("mean",[5]materials_demand!$D$1:$CO$1)))</f>
        <v>0</v>
      </c>
      <c r="J573">
        <f t="shared" si="8"/>
        <v>0</v>
      </c>
    </row>
    <row r="574" spans="1:10">
      <c r="A574">
        <v>2035</v>
      </c>
      <c r="B574" t="s">
        <v>33</v>
      </c>
      <c r="C574" t="str">
        <f>mapping!$D$9</f>
        <v>Gas</v>
      </c>
      <c r="D574" t="s">
        <v>74</v>
      </c>
      <c r="E574" t="s">
        <v>49</v>
      </c>
      <c r="F574" t="s">
        <v>77</v>
      </c>
      <c r="G574">
        <f>SUMIFS(multi_demand_annual!$H:$H,multi_demand_annual!A:A,A574,multi_demand_annual!B:B,B574,multi_demand_annual!D:D,C574,multi_demand_annual!F:F,E574)</f>
        <v>0</v>
      </c>
      <c r="H574">
        <f>SUMIFS(multi_demand_annual!$I:$I,multi_demand_annual!A:A,A574,multi_demand_annual!B:B,B574,multi_demand_annual!D:D,C574,multi_demand_annual!F:F,E574)</f>
        <v>0</v>
      </c>
      <c r="I574" cm="1">
        <f t="array" ref="I574">SUMPRODUCT([5]materials_demand!$D$2:$CO$43*([5]materials_demand!$A$2:$A$43=A574)*([5]materials_demand!$B$2:$B$43=B574)*([5]materials_demand!$C$2:$C$43=C574)*ISNUMBER(SEARCH(E574,[5]materials_demand!$D$1:$CO$1))*ISNUMBER(SEARCH("mean",[5]materials_demand!$D$1:$CO$1)))</f>
        <v>0</v>
      </c>
      <c r="J574">
        <f t="shared" si="8"/>
        <v>0</v>
      </c>
    </row>
    <row r="575" spans="1:10">
      <c r="A575">
        <v>2035</v>
      </c>
      <c r="B575" t="s">
        <v>33</v>
      </c>
      <c r="C575" t="str">
        <f>mapping!$D$9</f>
        <v>Gas</v>
      </c>
      <c r="D575" t="s">
        <v>74</v>
      </c>
      <c r="E575" t="s">
        <v>65</v>
      </c>
      <c r="F575" t="s">
        <v>77</v>
      </c>
      <c r="G575">
        <f>SUMIFS(multi_demand_annual!$H:$H,multi_demand_annual!A:A,A575,multi_demand_annual!B:B,B575,multi_demand_annual!D:D,C575,multi_demand_annual!F:F,E575)</f>
        <v>0</v>
      </c>
      <c r="H575">
        <f>SUMIFS(multi_demand_annual!$I:$I,multi_demand_annual!A:A,A575,multi_demand_annual!B:B,B575,multi_demand_annual!D:D,C575,multi_demand_annual!F:F,E575)</f>
        <v>0</v>
      </c>
      <c r="I575" cm="1">
        <f t="array" ref="I575">SUMPRODUCT([5]materials_demand!$D$2:$CO$43*([5]materials_demand!$A$2:$A$43=A575)*([5]materials_demand!$B$2:$B$43=B575)*([5]materials_demand!$C$2:$C$43=C575)*ISNUMBER(SEARCH(E575,[5]materials_demand!$D$1:$CO$1))*ISNUMBER(SEARCH("mean",[5]materials_demand!$D$1:$CO$1)))</f>
        <v>0</v>
      </c>
      <c r="J575">
        <f t="shared" si="8"/>
        <v>0</v>
      </c>
    </row>
    <row r="576" spans="1:10">
      <c r="A576">
        <v>2035</v>
      </c>
      <c r="B576" t="s">
        <v>33</v>
      </c>
      <c r="C576" t="str">
        <f>mapping!$D$9</f>
        <v>Gas</v>
      </c>
      <c r="D576" t="s">
        <v>74</v>
      </c>
      <c r="E576" t="s">
        <v>68</v>
      </c>
      <c r="F576" t="s">
        <v>77</v>
      </c>
      <c r="G576">
        <f>SUMIFS(multi_demand_annual!$H:$H,multi_demand_annual!A:A,A576,multi_demand_annual!B:B,B576,multi_demand_annual!D:D,C576,multi_demand_annual!F:F,E576)</f>
        <v>0</v>
      </c>
      <c r="H576">
        <f>SUMIFS(multi_demand_annual!$I:$I,multi_demand_annual!A:A,A576,multi_demand_annual!B:B,B576,multi_demand_annual!D:D,C576,multi_demand_annual!F:F,E576)</f>
        <v>0</v>
      </c>
      <c r="I576" cm="1">
        <f t="array" ref="I576">SUMPRODUCT([5]materials_demand!$D$2:$CO$43*([5]materials_demand!$A$2:$A$43=A576)*([5]materials_demand!$B$2:$B$43=B576)*([5]materials_demand!$C$2:$C$43=C576)*ISNUMBER(SEARCH(E576,[5]materials_demand!$D$1:$CO$1))*ISNUMBER(SEARCH("mean",[5]materials_demand!$D$1:$CO$1)))</f>
        <v>0</v>
      </c>
      <c r="J576">
        <f t="shared" si="8"/>
        <v>0</v>
      </c>
    </row>
    <row r="577" spans="1:10">
      <c r="A577">
        <v>2035</v>
      </c>
      <c r="B577" t="s">
        <v>33</v>
      </c>
      <c r="C577" t="str">
        <f>mapping!$D$9</f>
        <v>Gas</v>
      </c>
      <c r="D577" t="s">
        <v>74</v>
      </c>
      <c r="E577" t="s">
        <v>57</v>
      </c>
      <c r="F577" t="s">
        <v>77</v>
      </c>
      <c r="G577">
        <f>SUMIFS(multi_demand_annual!$H:$H,multi_demand_annual!A:A,A577,multi_demand_annual!B:B,B577,multi_demand_annual!D:D,C577,multi_demand_annual!F:F,E577)</f>
        <v>0</v>
      </c>
      <c r="H577">
        <f>SUMIFS(multi_demand_annual!$I:$I,multi_demand_annual!A:A,A577,multi_demand_annual!B:B,B577,multi_demand_annual!D:D,C577,multi_demand_annual!F:F,E577)</f>
        <v>0</v>
      </c>
      <c r="I577" cm="1">
        <f t="array" ref="I577">SUMPRODUCT([5]materials_demand!$D$2:$CO$43*([5]materials_demand!$A$2:$A$43=A577)*([5]materials_demand!$B$2:$B$43=B577)*([5]materials_demand!$C$2:$C$43=C577)*ISNUMBER(SEARCH(E577,[5]materials_demand!$D$1:$CO$1))*ISNUMBER(SEARCH("mean",[5]materials_demand!$D$1:$CO$1)))</f>
        <v>0</v>
      </c>
      <c r="J577">
        <f t="shared" si="8"/>
        <v>0</v>
      </c>
    </row>
    <row r="578" spans="1:10">
      <c r="A578">
        <v>2025</v>
      </c>
      <c r="B578" t="s">
        <v>21</v>
      </c>
      <c r="C578" t="str">
        <f>mapping!$D$2</f>
        <v>Nuclear New</v>
      </c>
      <c r="D578" t="s">
        <v>74</v>
      </c>
      <c r="E578" t="s">
        <v>51</v>
      </c>
      <c r="F578" t="s">
        <v>77</v>
      </c>
      <c r="G578">
        <f>SUMIFS(multi_demand_annual!$H:$H,multi_demand_annual!A:A,A578,multi_demand_annual!B:B,B578,multi_demand_annual!D:D,C578,multi_demand_annual!F:F,E578)</f>
        <v>5.6548295417815737E-3</v>
      </c>
      <c r="H578">
        <f>SUMIFS(multi_demand_annual!$I:$I,multi_demand_annual!A:A,A578,multi_demand_annual!B:B,B578,multi_demand_annual!D:D,C578,multi_demand_annual!F:F,E578)</f>
        <v>5.6548315623437305E-3</v>
      </c>
      <c r="I578" cm="1">
        <f t="array" ref="I578">SUMPRODUCT([5]materials_demand!$D$2:$CO$43*([5]materials_demand!$A$2:$A$43=A578)*([5]materials_demand!$B$2:$B$43=B578)*([5]materials_demand!$C$2:$C$43=C578)*ISNUMBER(SEARCH(E578,[5]materials_demand!$D$1:$CO$1))*ISNUMBER(SEARCH("mean",[5]materials_demand!$D$1:$CO$1)))</f>
        <v>5.6548315623437201E-3</v>
      </c>
      <c r="J578">
        <f t="shared" si="8"/>
        <v>0</v>
      </c>
    </row>
    <row r="579" spans="1:10">
      <c r="A579">
        <v>2025</v>
      </c>
      <c r="B579" t="s">
        <v>21</v>
      </c>
      <c r="C579" t="str">
        <f>mapping!$D$2</f>
        <v>Nuclear New</v>
      </c>
      <c r="D579" t="s">
        <v>74</v>
      </c>
      <c r="E579" t="s">
        <v>66</v>
      </c>
      <c r="F579" t="s">
        <v>77</v>
      </c>
      <c r="G579">
        <f>SUMIFS(multi_demand_annual!$H:$H,multi_demand_annual!A:A,A579,multi_demand_annual!B:B,B579,multi_demand_annual!D:D,C579,multi_demand_annual!F:F,E579)</f>
        <v>0</v>
      </c>
      <c r="H579">
        <f>SUMIFS(multi_demand_annual!$I:$I,multi_demand_annual!A:A,A579,multi_demand_annual!B:B,B579,multi_demand_annual!D:D,C579,multi_demand_annual!F:F,E579)</f>
        <v>0</v>
      </c>
      <c r="I579" cm="1">
        <f t="array" ref="I579">SUMPRODUCT([5]materials_demand!$D$2:$CO$43*([5]materials_demand!$A$2:$A$43=A579)*([5]materials_demand!$B$2:$B$43=B579)*([5]materials_demand!$C$2:$C$43=C579)*ISNUMBER(SEARCH(E579,[5]materials_demand!$D$1:$CO$1))*ISNUMBER(SEARCH("mean",[5]materials_demand!$D$1:$CO$1)))</f>
        <v>0</v>
      </c>
      <c r="J579">
        <f t="shared" ref="J579:J642" si="9">ROUND(I579-H579,3)</f>
        <v>0</v>
      </c>
    </row>
    <row r="580" spans="1:10">
      <c r="A580">
        <v>2025</v>
      </c>
      <c r="B580" t="s">
        <v>21</v>
      </c>
      <c r="C580" t="str">
        <f>mapping!$D$2</f>
        <v>Nuclear New</v>
      </c>
      <c r="D580" t="s">
        <v>74</v>
      </c>
      <c r="E580" t="s">
        <v>54</v>
      </c>
      <c r="F580" t="s">
        <v>77</v>
      </c>
      <c r="G580">
        <f>SUMIFS(multi_demand_annual!$H:$H,multi_demand_annual!A:A,A580,multi_demand_annual!B:B,B580,multi_demand_annual!D:D,C580,multi_demand_annual!F:F,E580)</f>
        <v>5.5572481277035424</v>
      </c>
      <c r="H580">
        <f>SUMIFS(multi_demand_annual!$I:$I,multi_demand_annual!A:A,A580,multi_demand_annual!B:B,B580,multi_demand_annual!D:D,C580,multi_demand_annual!F:F,E580)</f>
        <v>5.557250113398279</v>
      </c>
      <c r="I580" cm="1">
        <f t="array" ref="I580">SUMPRODUCT([5]materials_demand!$D$2:$CO$43*([5]materials_demand!$A$2:$A$43=A580)*([5]materials_demand!$B$2:$B$43=B580)*([5]materials_demand!$C$2:$C$43=C580)*ISNUMBER(SEARCH(E580,[5]materials_demand!$D$1:$CO$1))*ISNUMBER(SEARCH("mean",[5]materials_demand!$D$1:$CO$1)))</f>
        <v>5.5572501133982701</v>
      </c>
      <c r="J580">
        <f t="shared" si="9"/>
        <v>0</v>
      </c>
    </row>
    <row r="581" spans="1:10">
      <c r="A581">
        <v>2025</v>
      </c>
      <c r="B581" t="s">
        <v>21</v>
      </c>
      <c r="C581" t="str">
        <f>mapping!$D$2</f>
        <v>Nuclear New</v>
      </c>
      <c r="D581" t="s">
        <v>74</v>
      </c>
      <c r="E581" t="s">
        <v>46</v>
      </c>
      <c r="F581" t="s">
        <v>77</v>
      </c>
      <c r="G581">
        <f>SUMIFS(multi_demand_annual!$H:$H,multi_demand_annual!A:A,A581,multi_demand_annual!B:B,B581,multi_demand_annual!D:D,C581,multi_demand_annual!F:F,E581)</f>
        <v>0</v>
      </c>
      <c r="H581">
        <f>SUMIFS(multi_demand_annual!$I:$I,multi_demand_annual!A:A,A581,multi_demand_annual!B:B,B581,multi_demand_annual!D:D,C581,multi_demand_annual!F:F,E581)</f>
        <v>0</v>
      </c>
      <c r="I581" cm="1">
        <f t="array" ref="I581">SUMPRODUCT([5]materials_demand!$D$2:$CO$43*([5]materials_demand!$A$2:$A$43=A581)*([5]materials_demand!$B$2:$B$43=B581)*([5]materials_demand!$C$2:$C$43=C581)*ISNUMBER(SEARCH(E581,[5]materials_demand!$D$1:$CO$1))*ISNUMBER(SEARCH("mean",[5]materials_demand!$D$1:$CO$1)))</f>
        <v>0</v>
      </c>
      <c r="J581">
        <f t="shared" si="9"/>
        <v>0</v>
      </c>
    </row>
    <row r="582" spans="1:10">
      <c r="A582">
        <v>2025</v>
      </c>
      <c r="B582" t="s">
        <v>21</v>
      </c>
      <c r="C582" t="str">
        <f>mapping!$D$2</f>
        <v>Nuclear New</v>
      </c>
      <c r="D582" t="s">
        <v>74</v>
      </c>
      <c r="E582" t="s">
        <v>50</v>
      </c>
      <c r="F582" t="s">
        <v>77</v>
      </c>
      <c r="G582">
        <f>SUMIFS(multi_demand_annual!$H:$H,multi_demand_annual!A:A,A582,multi_demand_annual!B:B,B582,multi_demand_annual!D:D,C582,multi_demand_annual!F:F,E582)</f>
        <v>0.19479756805529166</v>
      </c>
      <c r="H582">
        <f>SUMIFS(multi_demand_annual!$I:$I,multi_demand_annual!A:A,A582,multi_demand_annual!B:B,B582,multi_demand_annual!D:D,C582,multi_demand_annual!F:F,E582)</f>
        <v>0.1947976376596168</v>
      </c>
      <c r="I582" cm="1">
        <f t="array" ref="I582">SUMPRODUCT([5]materials_demand!$D$2:$CO$43*([5]materials_demand!$A$2:$A$43=A582)*([5]materials_demand!$B$2:$B$43=B582)*([5]materials_demand!$C$2:$C$43=C582)*ISNUMBER(SEARCH(E582,[5]materials_demand!$D$1:$CO$1))*ISNUMBER(SEARCH("mean",[5]materials_demand!$D$1:$CO$1)))</f>
        <v>0.194797637659617</v>
      </c>
      <c r="J582">
        <f t="shared" si="9"/>
        <v>0</v>
      </c>
    </row>
    <row r="583" spans="1:10">
      <c r="A583">
        <v>2025</v>
      </c>
      <c r="B583" t="s">
        <v>21</v>
      </c>
      <c r="C583" t="str">
        <f>mapping!$D$2</f>
        <v>Nuclear New</v>
      </c>
      <c r="D583" t="s">
        <v>74</v>
      </c>
      <c r="E583" t="s">
        <v>61</v>
      </c>
      <c r="F583" t="s">
        <v>77</v>
      </c>
      <c r="G583">
        <f>SUMIFS(multi_demand_annual!$H:$H,multi_demand_annual!A:A,A583,multi_demand_annual!B:B,B583,multi_demand_annual!D:D,C583,multi_demand_annual!F:F,E583)</f>
        <v>0</v>
      </c>
      <c r="H583">
        <f>SUMIFS(multi_demand_annual!$I:$I,multi_demand_annual!A:A,A583,multi_demand_annual!B:B,B583,multi_demand_annual!D:D,C583,multi_demand_annual!F:F,E583)</f>
        <v>0</v>
      </c>
      <c r="I583" cm="1">
        <f t="array" ref="I583">SUMPRODUCT([5]materials_demand!$D$2:$CO$43*([5]materials_demand!$A$2:$A$43=A583)*([5]materials_demand!$B$2:$B$43=B583)*([5]materials_demand!$C$2:$C$43=C583)*ISNUMBER(SEARCH(E583,[5]materials_demand!$D$1:$CO$1))*ISNUMBER(SEARCH("mean",[5]materials_demand!$D$1:$CO$1)))</f>
        <v>0</v>
      </c>
      <c r="J583">
        <f t="shared" si="9"/>
        <v>0</v>
      </c>
    </row>
    <row r="584" spans="1:10">
      <c r="A584">
        <v>2025</v>
      </c>
      <c r="B584" t="s">
        <v>21</v>
      </c>
      <c r="C584" t="str">
        <f>mapping!$D$2</f>
        <v>Nuclear New</v>
      </c>
      <c r="D584" t="s">
        <v>74</v>
      </c>
      <c r="E584" t="s">
        <v>67</v>
      </c>
      <c r="F584" t="s">
        <v>77</v>
      </c>
      <c r="G584">
        <f>SUMIFS(multi_demand_annual!$H:$H,multi_demand_annual!A:A,A584,multi_demand_annual!B:B,B584,multi_demand_annual!D:D,C584,multi_demand_annual!F:F,E584)</f>
        <v>0</v>
      </c>
      <c r="H584">
        <f>SUMIFS(multi_demand_annual!$I:$I,multi_demand_annual!A:A,A584,multi_demand_annual!B:B,B584,multi_demand_annual!D:D,C584,multi_demand_annual!F:F,E584)</f>
        <v>0</v>
      </c>
      <c r="I584" cm="1">
        <f t="array" ref="I584">SUMPRODUCT([5]materials_demand!$D$2:$CO$43*([5]materials_demand!$A$2:$A$43=A584)*([5]materials_demand!$B$2:$B$43=B584)*([5]materials_demand!$C$2:$C$43=C584)*ISNUMBER(SEARCH(E584,[5]materials_demand!$D$1:$CO$1))*ISNUMBER(SEARCH("mean",[5]materials_demand!$D$1:$CO$1)))</f>
        <v>0</v>
      </c>
      <c r="J584">
        <f t="shared" si="9"/>
        <v>0</v>
      </c>
    </row>
    <row r="585" spans="1:10">
      <c r="A585">
        <v>2025</v>
      </c>
      <c r="B585" t="s">
        <v>21</v>
      </c>
      <c r="C585" t="str">
        <f>mapping!$D$2</f>
        <v>Nuclear New</v>
      </c>
      <c r="D585" t="s">
        <v>74</v>
      </c>
      <c r="E585" t="s">
        <v>52</v>
      </c>
      <c r="F585" t="s">
        <v>77</v>
      </c>
      <c r="G585">
        <f>SUMIFS(multi_demand_annual!$H:$H,multi_demand_annual!A:A,A585,multi_demand_annual!B:B,B585,multi_demand_annual!D:D,C585,multi_demand_annual!F:F,E585)</f>
        <v>0</v>
      </c>
      <c r="H585">
        <f>SUMIFS(multi_demand_annual!$I:$I,multi_demand_annual!A:A,A585,multi_demand_annual!B:B,B585,multi_demand_annual!D:D,C585,multi_demand_annual!F:F,E585)</f>
        <v>0</v>
      </c>
      <c r="I585" cm="1">
        <f t="array" ref="I585">SUMPRODUCT([5]materials_demand!$D$2:$CO$43*([5]materials_demand!$A$2:$A$43=A585)*([5]materials_demand!$B$2:$B$43=B585)*([5]materials_demand!$C$2:$C$43=C585)*ISNUMBER(SEARCH(E585,[5]materials_demand!$D$1:$CO$1))*ISNUMBER(SEARCH("mean",[5]materials_demand!$D$1:$CO$1)))</f>
        <v>0</v>
      </c>
      <c r="J585">
        <f t="shared" si="9"/>
        <v>0</v>
      </c>
    </row>
    <row r="586" spans="1:10">
      <c r="A586">
        <v>2025</v>
      </c>
      <c r="B586" t="s">
        <v>21</v>
      </c>
      <c r="C586" t="str">
        <f>mapping!$D$2</f>
        <v>Nuclear New</v>
      </c>
      <c r="D586" t="s">
        <v>74</v>
      </c>
      <c r="E586" t="s">
        <v>56</v>
      </c>
      <c r="F586" t="s">
        <v>77</v>
      </c>
      <c r="G586">
        <f>SUMIFS(multi_demand_annual!$H:$H,multi_demand_annual!A:A,A586,multi_demand_annual!B:B,B586,multi_demand_annual!D:D,C586,multi_demand_annual!F:F,E586)</f>
        <v>0</v>
      </c>
      <c r="H586">
        <f>SUMIFS(multi_demand_annual!$I:$I,multi_demand_annual!A:A,A586,multi_demand_annual!B:B,B586,multi_demand_annual!D:D,C586,multi_demand_annual!F:F,E586)</f>
        <v>0</v>
      </c>
      <c r="I586" cm="1">
        <f t="array" ref="I586">SUMPRODUCT([5]materials_demand!$D$2:$CO$43*([5]materials_demand!$A$2:$A$43=A586)*([5]materials_demand!$B$2:$B$43=B586)*([5]materials_demand!$C$2:$C$43=C586)*ISNUMBER(SEARCH(E586,[5]materials_demand!$D$1:$CO$1))*ISNUMBER(SEARCH("mean",[5]materials_demand!$D$1:$CO$1)))</f>
        <v>0</v>
      </c>
      <c r="J586">
        <f t="shared" si="9"/>
        <v>0</v>
      </c>
    </row>
    <row r="587" spans="1:10">
      <c r="A587">
        <v>2025</v>
      </c>
      <c r="B587" t="s">
        <v>21</v>
      </c>
      <c r="C587" t="str">
        <f>mapping!$D$2</f>
        <v>Nuclear New</v>
      </c>
      <c r="D587" t="s">
        <v>74</v>
      </c>
      <c r="E587" t="s">
        <v>59</v>
      </c>
      <c r="F587" t="s">
        <v>77</v>
      </c>
      <c r="G587">
        <f>SUMIFS(multi_demand_annual!$H:$H,multi_demand_annual!A:A,A587,multi_demand_annual!B:B,B587,multi_demand_annual!D:D,C587,multi_demand_annual!F:F,E587)</f>
        <v>0</v>
      </c>
      <c r="H587">
        <f>SUMIFS(multi_demand_annual!$I:$I,multi_demand_annual!A:A,A587,multi_demand_annual!B:B,B587,multi_demand_annual!D:D,C587,multi_demand_annual!F:F,E587)</f>
        <v>0</v>
      </c>
      <c r="I587" cm="1">
        <f t="array" ref="I587">SUMPRODUCT([5]materials_demand!$D$2:$CO$43*([5]materials_demand!$A$2:$A$43=A587)*([5]materials_demand!$B$2:$B$43=B587)*([5]materials_demand!$C$2:$C$43=C587)*ISNUMBER(SEARCH(E587,[5]materials_demand!$D$1:$CO$1))*ISNUMBER(SEARCH("mean",[5]materials_demand!$D$1:$CO$1)))</f>
        <v>0</v>
      </c>
      <c r="J587">
        <f t="shared" si="9"/>
        <v>0</v>
      </c>
    </row>
    <row r="588" spans="1:10">
      <c r="A588">
        <v>2025</v>
      </c>
      <c r="B588" t="s">
        <v>21</v>
      </c>
      <c r="C588" t="str">
        <f>mapping!$D$2</f>
        <v>Nuclear New</v>
      </c>
      <c r="D588" t="s">
        <v>74</v>
      </c>
      <c r="E588" t="s">
        <v>55</v>
      </c>
      <c r="F588" t="s">
        <v>77</v>
      </c>
      <c r="G588">
        <f>SUMIFS(multi_demand_annual!$H:$H,multi_demand_annual!A:A,A588,multi_demand_annual!B:B,B588,multi_demand_annual!D:D,C588,multi_demand_annual!F:F,E588)</f>
        <v>5.1722840875495467E-2</v>
      </c>
      <c r="H588">
        <f>SUMIFS(multi_demand_annual!$I:$I,multi_demand_annual!A:A,A588,multi_demand_annual!B:B,B588,multi_demand_annual!D:D,C588,multi_demand_annual!F:F,E588)</f>
        <v>5.1722859356903982E-2</v>
      </c>
      <c r="I588" cm="1">
        <f t="array" ref="I588">SUMPRODUCT([5]materials_demand!$D$2:$CO$43*([5]materials_demand!$A$2:$A$43=A588)*([5]materials_demand!$B$2:$B$43=B588)*([5]materials_demand!$C$2:$C$43=C588)*ISNUMBER(SEARCH(E588,[5]materials_demand!$D$1:$CO$1))*ISNUMBER(SEARCH("mean",[5]materials_demand!$D$1:$CO$1)))</f>
        <v>5.1722859356903898E-2</v>
      </c>
      <c r="J588">
        <f t="shared" si="9"/>
        <v>0</v>
      </c>
    </row>
    <row r="589" spans="1:10">
      <c r="A589">
        <v>2025</v>
      </c>
      <c r="B589" t="s">
        <v>21</v>
      </c>
      <c r="C589" t="str">
        <f>mapping!$D$2</f>
        <v>Nuclear New</v>
      </c>
      <c r="D589" t="s">
        <v>74</v>
      </c>
      <c r="E589" t="s">
        <v>47</v>
      </c>
      <c r="F589" t="s">
        <v>77</v>
      </c>
      <c r="G589">
        <f>SUMIFS(multi_demand_annual!$H:$H,multi_demand_annual!A:A,A589,multi_demand_annual!B:B,B589,multi_demand_annual!D:D,C589,multi_demand_annual!F:F,E589)</f>
        <v>0</v>
      </c>
      <c r="H589">
        <f>SUMIFS(multi_demand_annual!$I:$I,multi_demand_annual!A:A,A589,multi_demand_annual!B:B,B589,multi_demand_annual!D:D,C589,multi_demand_annual!F:F,E589)</f>
        <v>0</v>
      </c>
      <c r="I589" cm="1">
        <f t="array" ref="I589">SUMPRODUCT([5]materials_demand!$D$2:$CO$43*([5]materials_demand!$A$2:$A$43=A589)*([5]materials_demand!$B$2:$B$43=B589)*([5]materials_demand!$C$2:$C$43=C589)*ISNUMBER(SEARCH(E589,[5]materials_demand!$D$1:$CO$1))*ISNUMBER(SEARCH("mean",[5]materials_demand!$D$1:$CO$1)))</f>
        <v>0</v>
      </c>
      <c r="J589">
        <f t="shared" si="9"/>
        <v>0</v>
      </c>
    </row>
    <row r="590" spans="1:10">
      <c r="A590">
        <v>2025</v>
      </c>
      <c r="B590" t="s">
        <v>21</v>
      </c>
      <c r="C590" t="str">
        <f>mapping!$D$2</f>
        <v>Nuclear New</v>
      </c>
      <c r="D590" t="s">
        <v>74</v>
      </c>
      <c r="E590" t="s">
        <v>60</v>
      </c>
      <c r="F590" t="s">
        <v>77</v>
      </c>
      <c r="G590">
        <f>SUMIFS(multi_demand_annual!$H:$H,multi_demand_annual!A:A,A590,multi_demand_annual!B:B,B590,multi_demand_annual!D:D,C590,multi_demand_annual!F:F,E590)</f>
        <v>0</v>
      </c>
      <c r="H590">
        <f>SUMIFS(multi_demand_annual!$I:$I,multi_demand_annual!A:A,A590,multi_demand_annual!B:B,B590,multi_demand_annual!D:D,C590,multi_demand_annual!F:F,E590)</f>
        <v>0</v>
      </c>
      <c r="I590" cm="1">
        <f t="array" ref="I590">SUMPRODUCT([5]materials_demand!$D$2:$CO$43*([5]materials_demand!$A$2:$A$43=A590)*([5]materials_demand!$B$2:$B$43=B590)*([5]materials_demand!$C$2:$C$43=C590)*ISNUMBER(SEARCH(E590,[5]materials_demand!$D$1:$CO$1))*ISNUMBER(SEARCH("mean",[5]materials_demand!$D$1:$CO$1)))</f>
        <v>0</v>
      </c>
      <c r="J590">
        <f t="shared" si="9"/>
        <v>0</v>
      </c>
    </row>
    <row r="591" spans="1:10">
      <c r="A591">
        <v>2025</v>
      </c>
      <c r="B591" t="s">
        <v>21</v>
      </c>
      <c r="C591" t="str">
        <f>mapping!$D$2</f>
        <v>Nuclear New</v>
      </c>
      <c r="D591" t="s">
        <v>74</v>
      </c>
      <c r="E591" t="s">
        <v>48</v>
      </c>
      <c r="F591" t="s">
        <v>77</v>
      </c>
      <c r="G591">
        <f>SUMIFS(multi_demand_annual!$H:$H,multi_demand_annual!A:A,A591,multi_demand_annual!B:B,B591,multi_demand_annual!D:D,C591,multi_demand_annual!F:F,E591)</f>
        <v>3.037020452572824E-2</v>
      </c>
      <c r="H591">
        <f>SUMIFS(multi_demand_annual!$I:$I,multi_demand_annual!A:A,A591,multi_demand_annual!B:B,B591,multi_demand_annual!D:D,C591,multi_demand_annual!F:F,E591)</f>
        <v>3.0370215377494059E-2</v>
      </c>
      <c r="I591" cm="1">
        <f t="array" ref="I591">SUMPRODUCT([5]materials_demand!$D$2:$CO$43*([5]materials_demand!$A$2:$A$43=A591)*([5]materials_demand!$B$2:$B$43=B591)*([5]materials_demand!$C$2:$C$43=C591)*ISNUMBER(SEARCH(E591,[5]materials_demand!$D$1:$CO$1))*ISNUMBER(SEARCH("mean",[5]materials_demand!$D$1:$CO$1)))</f>
        <v>3.0370215377494E-2</v>
      </c>
      <c r="J591">
        <f t="shared" si="9"/>
        <v>0</v>
      </c>
    </row>
    <row r="592" spans="1:10">
      <c r="A592">
        <v>2025</v>
      </c>
      <c r="B592" t="s">
        <v>21</v>
      </c>
      <c r="C592" t="str">
        <f>mapping!$D$2</f>
        <v>Nuclear New</v>
      </c>
      <c r="D592" t="s">
        <v>74</v>
      </c>
      <c r="E592" t="s">
        <v>62</v>
      </c>
      <c r="F592" t="s">
        <v>77</v>
      </c>
      <c r="G592">
        <f>SUMIFS(multi_demand_annual!$H:$H,multi_demand_annual!A:A,A592,multi_demand_annual!B:B,B592,multi_demand_annual!D:D,C592,multi_demand_annual!F:F,E592)</f>
        <v>0</v>
      </c>
      <c r="H592">
        <f>SUMIFS(multi_demand_annual!$I:$I,multi_demand_annual!A:A,A592,multi_demand_annual!B:B,B592,multi_demand_annual!D:D,C592,multi_demand_annual!F:F,E592)</f>
        <v>0</v>
      </c>
      <c r="I592" cm="1">
        <f t="array" ref="I592">SUMPRODUCT([5]materials_demand!$D$2:$CO$43*([5]materials_demand!$A$2:$A$43=A592)*([5]materials_demand!$B$2:$B$43=B592)*([5]materials_demand!$C$2:$C$43=C592)*ISNUMBER(SEARCH(E592,[5]materials_demand!$D$1:$CO$1))*ISNUMBER(SEARCH("mean",[5]materials_demand!$D$1:$CO$1)))</f>
        <v>0</v>
      </c>
      <c r="J592">
        <f t="shared" si="9"/>
        <v>0</v>
      </c>
    </row>
    <row r="593" spans="1:10">
      <c r="A593">
        <v>2025</v>
      </c>
      <c r="B593" t="s">
        <v>21</v>
      </c>
      <c r="C593" t="str">
        <f>mapping!$D$2</f>
        <v>Nuclear New</v>
      </c>
      <c r="D593" t="s">
        <v>74</v>
      </c>
      <c r="E593" t="s">
        <v>63</v>
      </c>
      <c r="F593" t="s">
        <v>77</v>
      </c>
      <c r="G593">
        <f>SUMIFS(multi_demand_annual!$H:$H,multi_demand_annual!A:A,A593,multi_demand_annual!B:B,B593,multi_demand_annual!D:D,C593,multi_demand_annual!F:F,E593)</f>
        <v>0</v>
      </c>
      <c r="H593">
        <f>SUMIFS(multi_demand_annual!$I:$I,multi_demand_annual!A:A,A593,multi_demand_annual!B:B,B593,multi_demand_annual!D:D,C593,multi_demand_annual!F:F,E593)</f>
        <v>0</v>
      </c>
      <c r="I593" cm="1">
        <f t="array" ref="I593">SUMPRODUCT([5]materials_demand!$D$2:$CO$43*([5]materials_demand!$A$2:$A$43=A593)*([5]materials_demand!$B$2:$B$43=B593)*([5]materials_demand!$C$2:$C$43=C593)*ISNUMBER(SEARCH(E593,[5]materials_demand!$D$1:$CO$1))*ISNUMBER(SEARCH("mean",[5]materials_demand!$D$1:$CO$1)))</f>
        <v>0</v>
      </c>
      <c r="J593">
        <f t="shared" si="9"/>
        <v>0</v>
      </c>
    </row>
    <row r="594" spans="1:10">
      <c r="A594">
        <v>2025</v>
      </c>
      <c r="B594" t="s">
        <v>21</v>
      </c>
      <c r="C594" t="str">
        <f>mapping!$D$2</f>
        <v>Nuclear New</v>
      </c>
      <c r="D594" t="s">
        <v>74</v>
      </c>
      <c r="E594" t="s">
        <v>45</v>
      </c>
      <c r="F594" t="s">
        <v>77</v>
      </c>
      <c r="G594">
        <f>SUMIFS(multi_demand_annual!$H:$H,multi_demand_annual!A:A,A594,multi_demand_annual!B:B,B594,multi_demand_annual!D:D,C594,multi_demand_annual!F:F,E594)</f>
        <v>0</v>
      </c>
      <c r="H594">
        <f>SUMIFS(multi_demand_annual!$I:$I,multi_demand_annual!A:A,A594,multi_demand_annual!B:B,B594,multi_demand_annual!D:D,C594,multi_demand_annual!F:F,E594)</f>
        <v>0</v>
      </c>
      <c r="I594" cm="1">
        <f t="array" ref="I594">SUMPRODUCT([5]materials_demand!$D$2:$CO$43*([5]materials_demand!$A$2:$A$43=A594)*([5]materials_demand!$B$2:$B$43=B594)*([5]materials_demand!$C$2:$C$43=C594)*ISNUMBER(SEARCH(E594,[5]materials_demand!$D$1:$CO$1))*ISNUMBER(SEARCH("mean",[5]materials_demand!$D$1:$CO$1)))</f>
        <v>0</v>
      </c>
      <c r="J594">
        <f t="shared" si="9"/>
        <v>0</v>
      </c>
    </row>
    <row r="595" spans="1:10">
      <c r="A595">
        <v>2025</v>
      </c>
      <c r="B595" t="s">
        <v>21</v>
      </c>
      <c r="C595" t="str">
        <f>mapping!$D$2</f>
        <v>Nuclear New</v>
      </c>
      <c r="D595" t="s">
        <v>74</v>
      </c>
      <c r="E595" t="s">
        <v>58</v>
      </c>
      <c r="F595" t="s">
        <v>77</v>
      </c>
      <c r="G595">
        <f>SUMIFS(multi_demand_annual!$H:$H,multi_demand_annual!A:A,A595,multi_demand_annual!B:B,B595,multi_demand_annual!D:D,C595,multi_demand_annual!F:F,E595)</f>
        <v>1.5079545444750863E-4</v>
      </c>
      <c r="H595">
        <f>SUMIFS(multi_demand_annual!$I:$I,multi_demand_annual!A:A,A595,multi_demand_annual!B:B,B595,multi_demand_annual!D:D,C595,multi_demand_annual!F:F,E595)</f>
        <v>1.5079550832916612E-4</v>
      </c>
      <c r="I595" cm="1">
        <f t="array" ref="I595">SUMPRODUCT([5]materials_demand!$D$2:$CO$43*([5]materials_demand!$A$2:$A$43=A595)*([5]materials_demand!$B$2:$B$43=B595)*([5]materials_demand!$C$2:$C$43=C595)*ISNUMBER(SEARCH(E595,[5]materials_demand!$D$1:$CO$1))*ISNUMBER(SEARCH("mean",[5]materials_demand!$D$1:$CO$1)))</f>
        <v>1.5079550832916599E-4</v>
      </c>
      <c r="J595">
        <f t="shared" si="9"/>
        <v>0</v>
      </c>
    </row>
    <row r="596" spans="1:10">
      <c r="A596">
        <v>2025</v>
      </c>
      <c r="B596" t="s">
        <v>21</v>
      </c>
      <c r="C596" t="str">
        <f>mapping!$D$2</f>
        <v>Nuclear New</v>
      </c>
      <c r="D596" t="s">
        <v>74</v>
      </c>
      <c r="E596" t="s">
        <v>53</v>
      </c>
      <c r="F596" t="s">
        <v>77</v>
      </c>
      <c r="G596">
        <f>SUMIFS(multi_demand_annual!$H:$H,multi_demand_annual!A:A,A596,multi_demand_annual!B:B,B596,multi_demand_annual!D:D,C596,multi_demand_annual!F:F,E596)</f>
        <v>4.8229915498976341</v>
      </c>
      <c r="H596">
        <f>SUMIFS(multi_demand_annual!$I:$I,multi_demand_annual!A:A,A596,multi_demand_annual!B:B,B596,multi_demand_annual!D:D,C596,multi_demand_annual!F:F,E596)</f>
        <v>4.8229932732306073</v>
      </c>
      <c r="I596" cm="1">
        <f t="array" ref="I596">SUMPRODUCT([5]materials_demand!$D$2:$CO$43*([5]materials_demand!$A$2:$A$43=A596)*([5]materials_demand!$B$2:$B$43=B596)*([5]materials_demand!$C$2:$C$43=C596)*ISNUMBER(SEARCH(E596,[5]materials_demand!$D$1:$CO$1))*ISNUMBER(SEARCH("mean",[5]materials_demand!$D$1:$CO$1)))</f>
        <v>4.8229932732306002</v>
      </c>
      <c r="J596">
        <f t="shared" si="9"/>
        <v>0</v>
      </c>
    </row>
    <row r="597" spans="1:10">
      <c r="A597">
        <v>2025</v>
      </c>
      <c r="B597" t="s">
        <v>21</v>
      </c>
      <c r="C597" t="str">
        <f>mapping!$D$2</f>
        <v>Nuclear New</v>
      </c>
      <c r="D597" t="s">
        <v>74</v>
      </c>
      <c r="E597" t="s">
        <v>64</v>
      </c>
      <c r="F597" t="s">
        <v>77</v>
      </c>
      <c r="G597">
        <f>SUMIFS(multi_demand_annual!$H:$H,multi_demand_annual!A:A,A597,multi_demand_annual!B:B,B597,multi_demand_annual!D:D,C597,multi_demand_annual!F:F,E597)</f>
        <v>0</v>
      </c>
      <c r="H597">
        <f>SUMIFS(multi_demand_annual!$I:$I,multi_demand_annual!A:A,A597,multi_demand_annual!B:B,B597,multi_demand_annual!D:D,C597,multi_demand_annual!F:F,E597)</f>
        <v>0</v>
      </c>
      <c r="I597" cm="1">
        <f t="array" ref="I597">SUMPRODUCT([5]materials_demand!$D$2:$CO$43*([5]materials_demand!$A$2:$A$43=A597)*([5]materials_demand!$B$2:$B$43=B597)*([5]materials_demand!$C$2:$C$43=C597)*ISNUMBER(SEARCH(E597,[5]materials_demand!$D$1:$CO$1))*ISNUMBER(SEARCH("mean",[5]materials_demand!$D$1:$CO$1)))</f>
        <v>0</v>
      </c>
      <c r="J597">
        <f t="shared" si="9"/>
        <v>0</v>
      </c>
    </row>
    <row r="598" spans="1:10">
      <c r="A598">
        <v>2025</v>
      </c>
      <c r="B598" t="s">
        <v>21</v>
      </c>
      <c r="C598" t="str">
        <f>mapping!$D$2</f>
        <v>Nuclear New</v>
      </c>
      <c r="D598" t="s">
        <v>74</v>
      </c>
      <c r="E598" t="s">
        <v>49</v>
      </c>
      <c r="F598" t="s">
        <v>77</v>
      </c>
      <c r="G598">
        <f>SUMIFS(multi_demand_annual!$H:$H,multi_demand_annual!A:A,A598,multi_demand_annual!B:B,B598,multi_demand_annual!D:D,C598,multi_demand_annual!F:F,E598)</f>
        <v>0</v>
      </c>
      <c r="H598">
        <f>SUMIFS(multi_demand_annual!$I:$I,multi_demand_annual!A:A,A598,multi_demand_annual!B:B,B598,multi_demand_annual!D:D,C598,multi_demand_annual!F:F,E598)</f>
        <v>0</v>
      </c>
      <c r="I598" cm="1">
        <f t="array" ref="I598">SUMPRODUCT([5]materials_demand!$D$2:$CO$43*([5]materials_demand!$A$2:$A$43=A598)*([5]materials_demand!$B$2:$B$43=B598)*([5]materials_demand!$C$2:$C$43=C598)*ISNUMBER(SEARCH(E598,[5]materials_demand!$D$1:$CO$1))*ISNUMBER(SEARCH("mean",[5]materials_demand!$D$1:$CO$1)))</f>
        <v>0</v>
      </c>
      <c r="J598">
        <f t="shared" si="9"/>
        <v>0</v>
      </c>
    </row>
    <row r="599" spans="1:10">
      <c r="A599">
        <v>2025</v>
      </c>
      <c r="B599" t="s">
        <v>21</v>
      </c>
      <c r="C599" t="str">
        <f>mapping!$D$2</f>
        <v>Nuclear New</v>
      </c>
      <c r="D599" t="s">
        <v>74</v>
      </c>
      <c r="E599" t="s">
        <v>65</v>
      </c>
      <c r="F599" t="s">
        <v>77</v>
      </c>
      <c r="G599">
        <f>SUMIFS(multi_demand_annual!$H:$H,multi_demand_annual!A:A,A599,multi_demand_annual!B:B,B599,multi_demand_annual!D:D,C599,multi_demand_annual!F:F,E599)</f>
        <v>0</v>
      </c>
      <c r="H599">
        <f>SUMIFS(multi_demand_annual!$I:$I,multi_demand_annual!A:A,A599,multi_demand_annual!B:B,B599,multi_demand_annual!D:D,C599,multi_demand_annual!F:F,E599)</f>
        <v>0</v>
      </c>
      <c r="I599" cm="1">
        <f t="array" ref="I599">SUMPRODUCT([5]materials_demand!$D$2:$CO$43*([5]materials_demand!$A$2:$A$43=A599)*([5]materials_demand!$B$2:$B$43=B599)*([5]materials_demand!$C$2:$C$43=C599)*ISNUMBER(SEARCH(E599,[5]materials_demand!$D$1:$CO$1))*ISNUMBER(SEARCH("mean",[5]materials_demand!$D$1:$CO$1)))</f>
        <v>0</v>
      </c>
      <c r="J599">
        <f t="shared" si="9"/>
        <v>0</v>
      </c>
    </row>
    <row r="600" spans="1:10">
      <c r="A600">
        <v>2025</v>
      </c>
      <c r="B600" t="s">
        <v>21</v>
      </c>
      <c r="C600" t="str">
        <f>mapping!$D$2</f>
        <v>Nuclear New</v>
      </c>
      <c r="D600" t="s">
        <v>74</v>
      </c>
      <c r="E600" t="s">
        <v>68</v>
      </c>
      <c r="F600" t="s">
        <v>77</v>
      </c>
      <c r="G600">
        <f>SUMIFS(multi_demand_annual!$H:$H,multi_demand_annual!A:A,A600,multi_demand_annual!B:B,B600,multi_demand_annual!D:D,C600,multi_demand_annual!F:F,E600)</f>
        <v>0</v>
      </c>
      <c r="H600">
        <f>SUMIFS(multi_demand_annual!$I:$I,multi_demand_annual!A:A,A600,multi_demand_annual!B:B,B600,multi_demand_annual!D:D,C600,multi_demand_annual!F:F,E600)</f>
        <v>0</v>
      </c>
      <c r="I600" cm="1">
        <f t="array" ref="I600">SUMPRODUCT([5]materials_demand!$D$2:$CO$43*([5]materials_demand!$A$2:$A$43=A600)*([5]materials_demand!$B$2:$B$43=B600)*([5]materials_demand!$C$2:$C$43=C600)*ISNUMBER(SEARCH(E600,[5]materials_demand!$D$1:$CO$1))*ISNUMBER(SEARCH("mean",[5]materials_demand!$D$1:$CO$1)))</f>
        <v>0</v>
      </c>
      <c r="J600">
        <f t="shared" si="9"/>
        <v>0</v>
      </c>
    </row>
    <row r="601" spans="1:10">
      <c r="A601">
        <v>2025</v>
      </c>
      <c r="B601" t="s">
        <v>21</v>
      </c>
      <c r="C601" t="str">
        <f>mapping!$D$2</f>
        <v>Nuclear New</v>
      </c>
      <c r="D601" t="s">
        <v>74</v>
      </c>
      <c r="E601" t="s">
        <v>57</v>
      </c>
      <c r="F601" t="s">
        <v>77</v>
      </c>
      <c r="G601">
        <f>SUMIFS(multi_demand_annual!$H:$H,multi_demand_annual!A:A,A601,multi_demand_annual!B:B,B601,multi_demand_annual!D:D,C601,multi_demand_annual!F:F,E601)</f>
        <v>0</v>
      </c>
      <c r="H601">
        <f>SUMIFS(multi_demand_annual!$I:$I,multi_demand_annual!A:A,A601,multi_demand_annual!B:B,B601,multi_demand_annual!D:D,C601,multi_demand_annual!F:F,E601)</f>
        <v>0</v>
      </c>
      <c r="I601" cm="1">
        <f t="array" ref="I601">SUMPRODUCT([5]materials_demand!$D$2:$CO$43*([5]materials_demand!$A$2:$A$43=A601)*([5]materials_demand!$B$2:$B$43=B601)*([5]materials_demand!$C$2:$C$43=C601)*ISNUMBER(SEARCH(E601,[5]materials_demand!$D$1:$CO$1))*ISNUMBER(SEARCH("mean",[5]materials_demand!$D$1:$CO$1)))</f>
        <v>0</v>
      </c>
      <c r="J601">
        <f t="shared" si="9"/>
        <v>0</v>
      </c>
    </row>
    <row r="602" spans="1:10">
      <c r="A602">
        <v>2025</v>
      </c>
      <c r="B602" t="s">
        <v>33</v>
      </c>
      <c r="C602" t="str">
        <f>mapping!$D$2</f>
        <v>Nuclear New</v>
      </c>
      <c r="D602" t="s">
        <v>74</v>
      </c>
      <c r="E602" t="s">
        <v>51</v>
      </c>
      <c r="F602" t="s">
        <v>77</v>
      </c>
      <c r="G602">
        <f>SUMIFS(multi_demand_annual!$H:$H,multi_demand_annual!A:A,A602,multi_demand_annual!B:B,B602,multi_demand_annual!D:D,C602,multi_demand_annual!F:F,E602)</f>
        <v>5.6548295439427443E-3</v>
      </c>
      <c r="H602">
        <f>SUMIFS(multi_demand_annual!$I:$I,multi_demand_annual!A:A,A602,multi_demand_annual!B:B,B602,multi_demand_annual!D:D,C602,multi_demand_annual!F:F,E602)</f>
        <v>6.3027869827800729E-3</v>
      </c>
      <c r="I602" cm="1">
        <f t="array" ref="I602">SUMPRODUCT([5]materials_demand!$D$2:$CO$43*([5]materials_demand!$A$2:$A$43=A602)*([5]materials_demand!$B$2:$B$43=B602)*([5]materials_demand!$C$2:$C$43=C602)*ISNUMBER(SEARCH(E602,[5]materials_demand!$D$1:$CO$1))*ISNUMBER(SEARCH("mean",[5]materials_demand!$D$1:$CO$1)))</f>
        <v>6.3027869827800703E-3</v>
      </c>
      <c r="J602">
        <f t="shared" si="9"/>
        <v>0</v>
      </c>
    </row>
    <row r="603" spans="1:10">
      <c r="A603">
        <v>2025</v>
      </c>
      <c r="B603" t="s">
        <v>33</v>
      </c>
      <c r="C603" t="str">
        <f>mapping!$D$2</f>
        <v>Nuclear New</v>
      </c>
      <c r="D603" t="s">
        <v>74</v>
      </c>
      <c r="E603" t="s">
        <v>66</v>
      </c>
      <c r="F603" t="s">
        <v>77</v>
      </c>
      <c r="G603">
        <f>SUMIFS(multi_demand_annual!$H:$H,multi_demand_annual!A:A,A603,multi_demand_annual!B:B,B603,multi_demand_annual!D:D,C603,multi_demand_annual!F:F,E603)</f>
        <v>0</v>
      </c>
      <c r="H603">
        <f>SUMIFS(multi_demand_annual!$I:$I,multi_demand_annual!A:A,A603,multi_demand_annual!B:B,B603,multi_demand_annual!D:D,C603,multi_demand_annual!F:F,E603)</f>
        <v>0</v>
      </c>
      <c r="I603" cm="1">
        <f t="array" ref="I603">SUMPRODUCT([5]materials_demand!$D$2:$CO$43*([5]materials_demand!$A$2:$A$43=A603)*([5]materials_demand!$B$2:$B$43=B603)*([5]materials_demand!$C$2:$C$43=C603)*ISNUMBER(SEARCH(E603,[5]materials_demand!$D$1:$CO$1))*ISNUMBER(SEARCH("mean",[5]materials_demand!$D$1:$CO$1)))</f>
        <v>0</v>
      </c>
      <c r="J603">
        <f t="shared" si="9"/>
        <v>0</v>
      </c>
    </row>
    <row r="604" spans="1:10">
      <c r="A604">
        <v>2025</v>
      </c>
      <c r="B604" t="s">
        <v>33</v>
      </c>
      <c r="C604" t="str">
        <f>mapping!$D$2</f>
        <v>Nuclear New</v>
      </c>
      <c r="D604" t="s">
        <v>74</v>
      </c>
      <c r="E604" t="s">
        <v>54</v>
      </c>
      <c r="F604" t="s">
        <v>77</v>
      </c>
      <c r="G604">
        <f>SUMIFS(multi_demand_annual!$H:$H,multi_demand_annual!A:A,A604,multi_demand_annual!B:B,B604,multi_demand_annual!D:D,C604,multi_demand_annual!F:F,E604)</f>
        <v>5.5572481298274177</v>
      </c>
      <c r="H604">
        <f>SUMIFS(multi_demand_annual!$I:$I,multi_demand_annual!A:A,A604,multi_demand_annual!B:B,B604,multi_demand_annual!D:D,C604,multi_demand_annual!F:F,E604)</f>
        <v>6.1940242231127804</v>
      </c>
      <c r="I604" cm="1">
        <f t="array" ref="I604">SUMPRODUCT([5]materials_demand!$D$2:$CO$43*([5]materials_demand!$A$2:$A$43=A604)*([5]materials_demand!$B$2:$B$43=B604)*([5]materials_demand!$C$2:$C$43=C604)*ISNUMBER(SEARCH(E604,[5]materials_demand!$D$1:$CO$1))*ISNUMBER(SEARCH("mean",[5]materials_demand!$D$1:$CO$1)))</f>
        <v>6.1940242231127796</v>
      </c>
      <c r="J604">
        <f t="shared" si="9"/>
        <v>0</v>
      </c>
    </row>
    <row r="605" spans="1:10">
      <c r="A605">
        <v>2025</v>
      </c>
      <c r="B605" t="s">
        <v>33</v>
      </c>
      <c r="C605" t="str">
        <f>mapping!$D$2</f>
        <v>Nuclear New</v>
      </c>
      <c r="D605" t="s">
        <v>74</v>
      </c>
      <c r="E605" t="s">
        <v>46</v>
      </c>
      <c r="F605" t="s">
        <v>77</v>
      </c>
      <c r="G605">
        <f>SUMIFS(multi_demand_annual!$H:$H,multi_demand_annual!A:A,A605,multi_demand_annual!B:B,B605,multi_demand_annual!D:D,C605,multi_demand_annual!F:F,E605)</f>
        <v>0</v>
      </c>
      <c r="H605">
        <f>SUMIFS(multi_demand_annual!$I:$I,multi_demand_annual!A:A,A605,multi_demand_annual!B:B,B605,multi_demand_annual!D:D,C605,multi_demand_annual!F:F,E605)</f>
        <v>0</v>
      </c>
      <c r="I605" cm="1">
        <f t="array" ref="I605">SUMPRODUCT([5]materials_demand!$D$2:$CO$43*([5]materials_demand!$A$2:$A$43=A605)*([5]materials_demand!$B$2:$B$43=B605)*([5]materials_demand!$C$2:$C$43=C605)*ISNUMBER(SEARCH(E605,[5]materials_demand!$D$1:$CO$1))*ISNUMBER(SEARCH("mean",[5]materials_demand!$D$1:$CO$1)))</f>
        <v>0</v>
      </c>
      <c r="J605">
        <f t="shared" si="9"/>
        <v>0</v>
      </c>
    </row>
    <row r="606" spans="1:10">
      <c r="A606">
        <v>2025</v>
      </c>
      <c r="B606" t="s">
        <v>33</v>
      </c>
      <c r="C606" t="str">
        <f>mapping!$D$2</f>
        <v>Nuclear New</v>
      </c>
      <c r="D606" t="s">
        <v>74</v>
      </c>
      <c r="E606" t="s">
        <v>50</v>
      </c>
      <c r="F606" t="s">
        <v>77</v>
      </c>
      <c r="G606">
        <f>SUMIFS(multi_demand_annual!$H:$H,multi_demand_annual!A:A,A606,multi_demand_annual!B:B,B606,multi_demand_annual!D:D,C606,multi_demand_annual!F:F,E606)</f>
        <v>0.19479756812973964</v>
      </c>
      <c r="H606">
        <f>SUMIFS(multi_demand_annual!$I:$I,multi_demand_annual!A:A,A606,multi_demand_annual!B:B,B606,multi_demand_annual!D:D,C606,multi_demand_annual!F:F,E606)</f>
        <v>0.21711840598280793</v>
      </c>
      <c r="I606" cm="1">
        <f t="array" ref="I606">SUMPRODUCT([5]materials_demand!$D$2:$CO$43*([5]materials_demand!$A$2:$A$43=A606)*([5]materials_demand!$B$2:$B$43=B606)*([5]materials_demand!$C$2:$C$43=C606)*ISNUMBER(SEARCH(E606,[5]materials_demand!$D$1:$CO$1))*ISNUMBER(SEARCH("mean",[5]materials_demand!$D$1:$CO$1)))</f>
        <v>0.21711840598280799</v>
      </c>
      <c r="J606">
        <f t="shared" si="9"/>
        <v>0</v>
      </c>
    </row>
    <row r="607" spans="1:10">
      <c r="A607">
        <v>2025</v>
      </c>
      <c r="B607" t="s">
        <v>33</v>
      </c>
      <c r="C607" t="str">
        <f>mapping!$D$2</f>
        <v>Nuclear New</v>
      </c>
      <c r="D607" t="s">
        <v>74</v>
      </c>
      <c r="E607" t="s">
        <v>61</v>
      </c>
      <c r="F607" t="s">
        <v>77</v>
      </c>
      <c r="G607">
        <f>SUMIFS(multi_demand_annual!$H:$H,multi_demand_annual!A:A,A607,multi_demand_annual!B:B,B607,multi_demand_annual!D:D,C607,multi_demand_annual!F:F,E607)</f>
        <v>0</v>
      </c>
      <c r="H607">
        <f>SUMIFS(multi_demand_annual!$I:$I,multi_demand_annual!A:A,A607,multi_demand_annual!B:B,B607,multi_demand_annual!D:D,C607,multi_demand_annual!F:F,E607)</f>
        <v>0</v>
      </c>
      <c r="I607" cm="1">
        <f t="array" ref="I607">SUMPRODUCT([5]materials_demand!$D$2:$CO$43*([5]materials_demand!$A$2:$A$43=A607)*([5]materials_demand!$B$2:$B$43=B607)*([5]materials_demand!$C$2:$C$43=C607)*ISNUMBER(SEARCH(E607,[5]materials_demand!$D$1:$CO$1))*ISNUMBER(SEARCH("mean",[5]materials_demand!$D$1:$CO$1)))</f>
        <v>0</v>
      </c>
      <c r="J607">
        <f t="shared" si="9"/>
        <v>0</v>
      </c>
    </row>
    <row r="608" spans="1:10">
      <c r="A608">
        <v>2025</v>
      </c>
      <c r="B608" t="s">
        <v>33</v>
      </c>
      <c r="C608" t="str">
        <f>mapping!$D$2</f>
        <v>Nuclear New</v>
      </c>
      <c r="D608" t="s">
        <v>74</v>
      </c>
      <c r="E608" t="s">
        <v>67</v>
      </c>
      <c r="F608" t="s">
        <v>77</v>
      </c>
      <c r="G608">
        <f>SUMIFS(multi_demand_annual!$H:$H,multi_demand_annual!A:A,A608,multi_demand_annual!B:B,B608,multi_demand_annual!D:D,C608,multi_demand_annual!F:F,E608)</f>
        <v>0</v>
      </c>
      <c r="H608">
        <f>SUMIFS(multi_demand_annual!$I:$I,multi_demand_annual!A:A,A608,multi_demand_annual!B:B,B608,multi_demand_annual!D:D,C608,multi_demand_annual!F:F,E608)</f>
        <v>0</v>
      </c>
      <c r="I608" cm="1">
        <f t="array" ref="I608">SUMPRODUCT([5]materials_demand!$D$2:$CO$43*([5]materials_demand!$A$2:$A$43=A608)*([5]materials_demand!$B$2:$B$43=B608)*([5]materials_demand!$C$2:$C$43=C608)*ISNUMBER(SEARCH(E608,[5]materials_demand!$D$1:$CO$1))*ISNUMBER(SEARCH("mean",[5]materials_demand!$D$1:$CO$1)))</f>
        <v>0</v>
      </c>
      <c r="J608">
        <f t="shared" si="9"/>
        <v>0</v>
      </c>
    </row>
    <row r="609" spans="1:10">
      <c r="A609">
        <v>2025</v>
      </c>
      <c r="B609" t="s">
        <v>33</v>
      </c>
      <c r="C609" t="str">
        <f>mapping!$D$2</f>
        <v>Nuclear New</v>
      </c>
      <c r="D609" t="s">
        <v>74</v>
      </c>
      <c r="E609" t="s">
        <v>52</v>
      </c>
      <c r="F609" t="s">
        <v>77</v>
      </c>
      <c r="G609">
        <f>SUMIFS(multi_demand_annual!$H:$H,multi_demand_annual!A:A,A609,multi_demand_annual!B:B,B609,multi_demand_annual!D:D,C609,multi_demand_annual!F:F,E609)</f>
        <v>0</v>
      </c>
      <c r="H609">
        <f>SUMIFS(multi_demand_annual!$I:$I,multi_demand_annual!A:A,A609,multi_demand_annual!B:B,B609,multi_demand_annual!D:D,C609,multi_demand_annual!F:F,E609)</f>
        <v>0</v>
      </c>
      <c r="I609" cm="1">
        <f t="array" ref="I609">SUMPRODUCT([5]materials_demand!$D$2:$CO$43*([5]materials_demand!$A$2:$A$43=A609)*([5]materials_demand!$B$2:$B$43=B609)*([5]materials_demand!$C$2:$C$43=C609)*ISNUMBER(SEARCH(E609,[5]materials_demand!$D$1:$CO$1))*ISNUMBER(SEARCH("mean",[5]materials_demand!$D$1:$CO$1)))</f>
        <v>0</v>
      </c>
      <c r="J609">
        <f t="shared" si="9"/>
        <v>0</v>
      </c>
    </row>
    <row r="610" spans="1:10">
      <c r="A610">
        <v>2025</v>
      </c>
      <c r="B610" t="s">
        <v>33</v>
      </c>
      <c r="C610" t="str">
        <f>mapping!$D$2</f>
        <v>Nuclear New</v>
      </c>
      <c r="D610" t="s">
        <v>74</v>
      </c>
      <c r="E610" t="s">
        <v>56</v>
      </c>
      <c r="F610" t="s">
        <v>77</v>
      </c>
      <c r="G610">
        <f>SUMIFS(multi_demand_annual!$H:$H,multi_demand_annual!A:A,A610,multi_demand_annual!B:B,B610,multi_demand_annual!D:D,C610,multi_demand_annual!F:F,E610)</f>
        <v>0</v>
      </c>
      <c r="H610">
        <f>SUMIFS(multi_demand_annual!$I:$I,multi_demand_annual!A:A,A610,multi_demand_annual!B:B,B610,multi_demand_annual!D:D,C610,multi_demand_annual!F:F,E610)</f>
        <v>0</v>
      </c>
      <c r="I610" cm="1">
        <f t="array" ref="I610">SUMPRODUCT([5]materials_demand!$D$2:$CO$43*([5]materials_demand!$A$2:$A$43=A610)*([5]materials_demand!$B$2:$B$43=B610)*([5]materials_demand!$C$2:$C$43=C610)*ISNUMBER(SEARCH(E610,[5]materials_demand!$D$1:$CO$1))*ISNUMBER(SEARCH("mean",[5]materials_demand!$D$1:$CO$1)))</f>
        <v>0</v>
      </c>
      <c r="J610">
        <f t="shared" si="9"/>
        <v>0</v>
      </c>
    </row>
    <row r="611" spans="1:10">
      <c r="A611">
        <v>2025</v>
      </c>
      <c r="B611" t="s">
        <v>33</v>
      </c>
      <c r="C611" t="str">
        <f>mapping!$D$2</f>
        <v>Nuclear New</v>
      </c>
      <c r="D611" t="s">
        <v>74</v>
      </c>
      <c r="E611" t="s">
        <v>59</v>
      </c>
      <c r="F611" t="s">
        <v>77</v>
      </c>
      <c r="G611">
        <f>SUMIFS(multi_demand_annual!$H:$H,multi_demand_annual!A:A,A611,multi_demand_annual!B:B,B611,multi_demand_annual!D:D,C611,multi_demand_annual!F:F,E611)</f>
        <v>0</v>
      </c>
      <c r="H611">
        <f>SUMIFS(multi_demand_annual!$I:$I,multi_demand_annual!A:A,A611,multi_demand_annual!B:B,B611,multi_demand_annual!D:D,C611,multi_demand_annual!F:F,E611)</f>
        <v>0</v>
      </c>
      <c r="I611" cm="1">
        <f t="array" ref="I611">SUMPRODUCT([5]materials_demand!$D$2:$CO$43*([5]materials_demand!$A$2:$A$43=A611)*([5]materials_demand!$B$2:$B$43=B611)*([5]materials_demand!$C$2:$C$43=C611)*ISNUMBER(SEARCH(E611,[5]materials_demand!$D$1:$CO$1))*ISNUMBER(SEARCH("mean",[5]materials_demand!$D$1:$CO$1)))</f>
        <v>0</v>
      </c>
      <c r="J611">
        <f t="shared" si="9"/>
        <v>0</v>
      </c>
    </row>
    <row r="612" spans="1:10">
      <c r="A612">
        <v>2025</v>
      </c>
      <c r="B612" t="s">
        <v>33</v>
      </c>
      <c r="C612" t="str">
        <f>mapping!$D$2</f>
        <v>Nuclear New</v>
      </c>
      <c r="D612" t="s">
        <v>74</v>
      </c>
      <c r="E612" t="s">
        <v>55</v>
      </c>
      <c r="F612" t="s">
        <v>77</v>
      </c>
      <c r="G612">
        <f>SUMIFS(multi_demand_annual!$H:$H,multi_demand_annual!A:A,A612,multi_demand_annual!B:B,B612,multi_demand_annual!D:D,C612,multi_demand_annual!F:F,E612)</f>
        <v>5.1722840895262967E-2</v>
      </c>
      <c r="H612">
        <f>SUMIFS(multi_demand_annual!$I:$I,multi_demand_annual!A:A,A612,multi_demand_annual!B:B,B612,multi_demand_annual!D:D,C612,multi_demand_annual!F:F,E612)</f>
        <v>5.7649491602495058E-2</v>
      </c>
      <c r="I612" cm="1">
        <f t="array" ref="I612">SUMPRODUCT([5]materials_demand!$D$2:$CO$43*([5]materials_demand!$A$2:$A$43=A612)*([5]materials_demand!$B$2:$B$43=B612)*([5]materials_demand!$C$2:$C$43=C612)*ISNUMBER(SEARCH(E612,[5]materials_demand!$D$1:$CO$1))*ISNUMBER(SEARCH("mean",[5]materials_demand!$D$1:$CO$1)))</f>
        <v>5.76494916024951E-2</v>
      </c>
      <c r="J612">
        <f t="shared" si="9"/>
        <v>0</v>
      </c>
    </row>
    <row r="613" spans="1:10">
      <c r="A613">
        <v>2025</v>
      </c>
      <c r="B613" t="s">
        <v>33</v>
      </c>
      <c r="C613" t="str">
        <f>mapping!$D$2</f>
        <v>Nuclear New</v>
      </c>
      <c r="D613" t="s">
        <v>74</v>
      </c>
      <c r="E613" t="s">
        <v>47</v>
      </c>
      <c r="F613" t="s">
        <v>77</v>
      </c>
      <c r="G613">
        <f>SUMIFS(multi_demand_annual!$H:$H,multi_demand_annual!A:A,A613,multi_demand_annual!B:B,B613,multi_demand_annual!D:D,C613,multi_demand_annual!F:F,E613)</f>
        <v>0</v>
      </c>
      <c r="H613">
        <f>SUMIFS(multi_demand_annual!$I:$I,multi_demand_annual!A:A,A613,multi_demand_annual!B:B,B613,multi_demand_annual!D:D,C613,multi_demand_annual!F:F,E613)</f>
        <v>0</v>
      </c>
      <c r="I613" cm="1">
        <f t="array" ref="I613">SUMPRODUCT([5]materials_demand!$D$2:$CO$43*([5]materials_demand!$A$2:$A$43=A613)*([5]materials_demand!$B$2:$B$43=B613)*([5]materials_demand!$C$2:$C$43=C613)*ISNUMBER(SEARCH(E613,[5]materials_demand!$D$1:$CO$1))*ISNUMBER(SEARCH("mean",[5]materials_demand!$D$1:$CO$1)))</f>
        <v>0</v>
      </c>
      <c r="J613">
        <f t="shared" si="9"/>
        <v>0</v>
      </c>
    </row>
    <row r="614" spans="1:10">
      <c r="A614">
        <v>2025</v>
      </c>
      <c r="B614" t="s">
        <v>33</v>
      </c>
      <c r="C614" t="str">
        <f>mapping!$D$2</f>
        <v>Nuclear New</v>
      </c>
      <c r="D614" t="s">
        <v>74</v>
      </c>
      <c r="E614" t="s">
        <v>60</v>
      </c>
      <c r="F614" t="s">
        <v>77</v>
      </c>
      <c r="G614">
        <f>SUMIFS(multi_demand_annual!$H:$H,multi_demand_annual!A:A,A614,multi_demand_annual!B:B,B614,multi_demand_annual!D:D,C614,multi_demand_annual!F:F,E614)</f>
        <v>0</v>
      </c>
      <c r="H614">
        <f>SUMIFS(multi_demand_annual!$I:$I,multi_demand_annual!A:A,A614,multi_demand_annual!B:B,B614,multi_demand_annual!D:D,C614,multi_demand_annual!F:F,E614)</f>
        <v>0</v>
      </c>
      <c r="I614" cm="1">
        <f t="array" ref="I614">SUMPRODUCT([5]materials_demand!$D$2:$CO$43*([5]materials_demand!$A$2:$A$43=A614)*([5]materials_demand!$B$2:$B$43=B614)*([5]materials_demand!$C$2:$C$43=C614)*ISNUMBER(SEARCH(E614,[5]materials_demand!$D$1:$CO$1))*ISNUMBER(SEARCH("mean",[5]materials_demand!$D$1:$CO$1)))</f>
        <v>0</v>
      </c>
      <c r="J614">
        <f t="shared" si="9"/>
        <v>0</v>
      </c>
    </row>
    <row r="615" spans="1:10">
      <c r="A615">
        <v>2025</v>
      </c>
      <c r="B615" t="s">
        <v>33</v>
      </c>
      <c r="C615" t="str">
        <f>mapping!$D$2</f>
        <v>Nuclear New</v>
      </c>
      <c r="D615" t="s">
        <v>74</v>
      </c>
      <c r="E615" t="s">
        <v>48</v>
      </c>
      <c r="F615" t="s">
        <v>77</v>
      </c>
      <c r="G615">
        <f>SUMIFS(multi_demand_annual!$H:$H,multi_demand_annual!A:A,A615,multi_demand_annual!B:B,B615,multi_demand_annual!D:D,C615,multi_demand_annual!F:F,E615)</f>
        <v>3.0370204537335167E-2</v>
      </c>
      <c r="H615">
        <f>SUMIFS(multi_demand_annual!$I:$I,multi_demand_annual!A:A,A615,multi_demand_annual!B:B,B615,multi_demand_annual!D:D,C615,multi_demand_annual!F:F,E615)</f>
        <v>3.3850167955517513E-2</v>
      </c>
      <c r="I615" cm="1">
        <f t="array" ref="I615">SUMPRODUCT([5]materials_demand!$D$2:$CO$43*([5]materials_demand!$A$2:$A$43=A615)*([5]materials_demand!$B$2:$B$43=B615)*([5]materials_demand!$C$2:$C$43=C615)*ISNUMBER(SEARCH(E615,[5]materials_demand!$D$1:$CO$1))*ISNUMBER(SEARCH("mean",[5]materials_demand!$D$1:$CO$1)))</f>
        <v>3.3850167955517499E-2</v>
      </c>
      <c r="J615">
        <f t="shared" si="9"/>
        <v>0</v>
      </c>
    </row>
    <row r="616" spans="1:10">
      <c r="A616">
        <v>2025</v>
      </c>
      <c r="B616" t="s">
        <v>33</v>
      </c>
      <c r="C616" t="str">
        <f>mapping!$D$2</f>
        <v>Nuclear New</v>
      </c>
      <c r="D616" t="s">
        <v>74</v>
      </c>
      <c r="E616" t="s">
        <v>62</v>
      </c>
      <c r="F616" t="s">
        <v>77</v>
      </c>
      <c r="G616">
        <f>SUMIFS(multi_demand_annual!$H:$H,multi_demand_annual!A:A,A616,multi_demand_annual!B:B,B616,multi_demand_annual!D:D,C616,multi_demand_annual!F:F,E616)</f>
        <v>0</v>
      </c>
      <c r="H616">
        <f>SUMIFS(multi_demand_annual!$I:$I,multi_demand_annual!A:A,A616,multi_demand_annual!B:B,B616,multi_demand_annual!D:D,C616,multi_demand_annual!F:F,E616)</f>
        <v>0</v>
      </c>
      <c r="I616" cm="1">
        <f t="array" ref="I616">SUMPRODUCT([5]materials_demand!$D$2:$CO$43*([5]materials_demand!$A$2:$A$43=A616)*([5]materials_demand!$B$2:$B$43=B616)*([5]materials_demand!$C$2:$C$43=C616)*ISNUMBER(SEARCH(E616,[5]materials_demand!$D$1:$CO$1))*ISNUMBER(SEARCH("mean",[5]materials_demand!$D$1:$CO$1)))</f>
        <v>0</v>
      </c>
      <c r="J616">
        <f t="shared" si="9"/>
        <v>0</v>
      </c>
    </row>
    <row r="617" spans="1:10">
      <c r="A617">
        <v>2025</v>
      </c>
      <c r="B617" t="s">
        <v>33</v>
      </c>
      <c r="C617" t="str">
        <f>mapping!$D$2</f>
        <v>Nuclear New</v>
      </c>
      <c r="D617" t="s">
        <v>74</v>
      </c>
      <c r="E617" t="s">
        <v>63</v>
      </c>
      <c r="F617" t="s">
        <v>77</v>
      </c>
      <c r="G617">
        <f>SUMIFS(multi_demand_annual!$H:$H,multi_demand_annual!A:A,A617,multi_demand_annual!B:B,B617,multi_demand_annual!D:D,C617,multi_demand_annual!F:F,E617)</f>
        <v>0</v>
      </c>
      <c r="H617">
        <f>SUMIFS(multi_demand_annual!$I:$I,multi_demand_annual!A:A,A617,multi_demand_annual!B:B,B617,multi_demand_annual!D:D,C617,multi_demand_annual!F:F,E617)</f>
        <v>0</v>
      </c>
      <c r="I617" cm="1">
        <f t="array" ref="I617">SUMPRODUCT([5]materials_demand!$D$2:$CO$43*([5]materials_demand!$A$2:$A$43=A617)*([5]materials_demand!$B$2:$B$43=B617)*([5]materials_demand!$C$2:$C$43=C617)*ISNUMBER(SEARCH(E617,[5]materials_demand!$D$1:$CO$1))*ISNUMBER(SEARCH("mean",[5]materials_demand!$D$1:$CO$1)))</f>
        <v>0</v>
      </c>
      <c r="J617">
        <f t="shared" si="9"/>
        <v>0</v>
      </c>
    </row>
    <row r="618" spans="1:10">
      <c r="A618">
        <v>2025</v>
      </c>
      <c r="B618" t="s">
        <v>33</v>
      </c>
      <c r="C618" t="str">
        <f>mapping!$D$2</f>
        <v>Nuclear New</v>
      </c>
      <c r="D618" t="s">
        <v>74</v>
      </c>
      <c r="E618" t="s">
        <v>45</v>
      </c>
      <c r="F618" t="s">
        <v>77</v>
      </c>
      <c r="G618">
        <f>SUMIFS(multi_demand_annual!$H:$H,multi_demand_annual!A:A,A618,multi_demand_annual!B:B,B618,multi_demand_annual!D:D,C618,multi_demand_annual!F:F,E618)</f>
        <v>0</v>
      </c>
      <c r="H618">
        <f>SUMIFS(multi_demand_annual!$I:$I,multi_demand_annual!A:A,A618,multi_demand_annual!B:B,B618,multi_demand_annual!D:D,C618,multi_demand_annual!F:F,E618)</f>
        <v>0</v>
      </c>
      <c r="I618" cm="1">
        <f t="array" ref="I618">SUMPRODUCT([5]materials_demand!$D$2:$CO$43*([5]materials_demand!$A$2:$A$43=A618)*([5]materials_demand!$B$2:$B$43=B618)*([5]materials_demand!$C$2:$C$43=C618)*ISNUMBER(SEARCH(E618,[5]materials_demand!$D$1:$CO$1))*ISNUMBER(SEARCH("mean",[5]materials_demand!$D$1:$CO$1)))</f>
        <v>0</v>
      </c>
      <c r="J618">
        <f t="shared" si="9"/>
        <v>0</v>
      </c>
    </row>
    <row r="619" spans="1:10">
      <c r="A619">
        <v>2025</v>
      </c>
      <c r="B619" t="s">
        <v>33</v>
      </c>
      <c r="C619" t="str">
        <f>mapping!$D$2</f>
        <v>Nuclear New</v>
      </c>
      <c r="D619" t="s">
        <v>74</v>
      </c>
      <c r="E619" t="s">
        <v>58</v>
      </c>
      <c r="F619" t="s">
        <v>77</v>
      </c>
      <c r="G619">
        <f>SUMIFS(multi_demand_annual!$H:$H,multi_demand_annual!A:A,A619,multi_demand_annual!B:B,B619,multi_demand_annual!D:D,C619,multi_demand_annual!F:F,E619)</f>
        <v>1.5079545450513983E-4</v>
      </c>
      <c r="H619">
        <f>SUMIFS(multi_demand_annual!$I:$I,multi_demand_annual!A:A,A619,multi_demand_annual!B:B,B619,multi_demand_annual!D:D,C619,multi_demand_annual!F:F,E619)</f>
        <v>1.6807431954080193E-4</v>
      </c>
      <c r="I619" cm="1">
        <f t="array" ref="I619">SUMPRODUCT([5]materials_demand!$D$2:$CO$43*([5]materials_demand!$A$2:$A$43=A619)*([5]materials_demand!$B$2:$B$43=B619)*([5]materials_demand!$C$2:$C$43=C619)*ISNUMBER(SEARCH(E619,[5]materials_demand!$D$1:$CO$1))*ISNUMBER(SEARCH("mean",[5]materials_demand!$D$1:$CO$1)))</f>
        <v>1.6807431954080201E-4</v>
      </c>
      <c r="J619">
        <f t="shared" si="9"/>
        <v>0</v>
      </c>
    </row>
    <row r="620" spans="1:10">
      <c r="A620">
        <v>2025</v>
      </c>
      <c r="B620" t="s">
        <v>33</v>
      </c>
      <c r="C620" t="str">
        <f>mapping!$D$2</f>
        <v>Nuclear New</v>
      </c>
      <c r="D620" t="s">
        <v>74</v>
      </c>
      <c r="E620" t="s">
        <v>53</v>
      </c>
      <c r="F620" t="s">
        <v>77</v>
      </c>
      <c r="G620">
        <f>SUMIFS(multi_demand_annual!$H:$H,multi_demand_annual!A:A,A620,multi_demand_annual!B:B,B620,multi_demand_annual!D:D,C620,multi_demand_annual!F:F,E620)</f>
        <v>4.8229915517408912</v>
      </c>
      <c r="H620">
        <f>SUMIFS(multi_demand_annual!$I:$I,multi_demand_annual!A:A,A620,multi_demand_annual!B:B,B620,multi_demand_annual!D:D,C620,multi_demand_annual!F:F,E620)</f>
        <v>5.3756330114198292</v>
      </c>
      <c r="I620" cm="1">
        <f t="array" ref="I620">SUMPRODUCT([5]materials_demand!$D$2:$CO$43*([5]materials_demand!$A$2:$A$43=A620)*([5]materials_demand!$B$2:$B$43=B620)*([5]materials_demand!$C$2:$C$43=C620)*ISNUMBER(SEARCH(E620,[5]materials_demand!$D$1:$CO$1))*ISNUMBER(SEARCH("mean",[5]materials_demand!$D$1:$CO$1)))</f>
        <v>5.3756330114198301</v>
      </c>
      <c r="J620">
        <f t="shared" si="9"/>
        <v>0</v>
      </c>
    </row>
    <row r="621" spans="1:10">
      <c r="A621">
        <v>2025</v>
      </c>
      <c r="B621" t="s">
        <v>33</v>
      </c>
      <c r="C621" t="str">
        <f>mapping!$D$2</f>
        <v>Nuclear New</v>
      </c>
      <c r="D621" t="s">
        <v>74</v>
      </c>
      <c r="E621" t="s">
        <v>64</v>
      </c>
      <c r="F621" t="s">
        <v>77</v>
      </c>
      <c r="G621">
        <f>SUMIFS(multi_demand_annual!$H:$H,multi_demand_annual!A:A,A621,multi_demand_annual!B:B,B621,multi_demand_annual!D:D,C621,multi_demand_annual!F:F,E621)</f>
        <v>0</v>
      </c>
      <c r="H621">
        <f>SUMIFS(multi_demand_annual!$I:$I,multi_demand_annual!A:A,A621,multi_demand_annual!B:B,B621,multi_demand_annual!D:D,C621,multi_demand_annual!F:F,E621)</f>
        <v>0</v>
      </c>
      <c r="I621" cm="1">
        <f t="array" ref="I621">SUMPRODUCT([5]materials_demand!$D$2:$CO$43*([5]materials_demand!$A$2:$A$43=A621)*([5]materials_demand!$B$2:$B$43=B621)*([5]materials_demand!$C$2:$C$43=C621)*ISNUMBER(SEARCH(E621,[5]materials_demand!$D$1:$CO$1))*ISNUMBER(SEARCH("mean",[5]materials_demand!$D$1:$CO$1)))</f>
        <v>0</v>
      </c>
      <c r="J621">
        <f t="shared" si="9"/>
        <v>0</v>
      </c>
    </row>
    <row r="622" spans="1:10">
      <c r="A622">
        <v>2025</v>
      </c>
      <c r="B622" t="s">
        <v>33</v>
      </c>
      <c r="C622" t="str">
        <f>mapping!$D$2</f>
        <v>Nuclear New</v>
      </c>
      <c r="D622" t="s">
        <v>74</v>
      </c>
      <c r="E622" t="s">
        <v>49</v>
      </c>
      <c r="F622" t="s">
        <v>77</v>
      </c>
      <c r="G622">
        <f>SUMIFS(multi_demand_annual!$H:$H,multi_demand_annual!A:A,A622,multi_demand_annual!B:B,B622,multi_demand_annual!D:D,C622,multi_demand_annual!F:F,E622)</f>
        <v>0</v>
      </c>
      <c r="H622">
        <f>SUMIFS(multi_demand_annual!$I:$I,multi_demand_annual!A:A,A622,multi_demand_annual!B:B,B622,multi_demand_annual!D:D,C622,multi_demand_annual!F:F,E622)</f>
        <v>0</v>
      </c>
      <c r="I622" cm="1">
        <f t="array" ref="I622">SUMPRODUCT([5]materials_demand!$D$2:$CO$43*([5]materials_demand!$A$2:$A$43=A622)*([5]materials_demand!$B$2:$B$43=B622)*([5]materials_demand!$C$2:$C$43=C622)*ISNUMBER(SEARCH(E622,[5]materials_demand!$D$1:$CO$1))*ISNUMBER(SEARCH("mean",[5]materials_demand!$D$1:$CO$1)))</f>
        <v>0</v>
      </c>
      <c r="J622">
        <f t="shared" si="9"/>
        <v>0</v>
      </c>
    </row>
    <row r="623" spans="1:10">
      <c r="A623">
        <v>2025</v>
      </c>
      <c r="B623" t="s">
        <v>33</v>
      </c>
      <c r="C623" t="str">
        <f>mapping!$D$2</f>
        <v>Nuclear New</v>
      </c>
      <c r="D623" t="s">
        <v>74</v>
      </c>
      <c r="E623" t="s">
        <v>65</v>
      </c>
      <c r="F623" t="s">
        <v>77</v>
      </c>
      <c r="G623">
        <f>SUMIFS(multi_demand_annual!$H:$H,multi_demand_annual!A:A,A623,multi_demand_annual!B:B,B623,multi_demand_annual!D:D,C623,multi_demand_annual!F:F,E623)</f>
        <v>0</v>
      </c>
      <c r="H623">
        <f>SUMIFS(multi_demand_annual!$I:$I,multi_demand_annual!A:A,A623,multi_demand_annual!B:B,B623,multi_demand_annual!D:D,C623,multi_demand_annual!F:F,E623)</f>
        <v>0</v>
      </c>
      <c r="I623" cm="1">
        <f t="array" ref="I623">SUMPRODUCT([5]materials_demand!$D$2:$CO$43*([5]materials_demand!$A$2:$A$43=A623)*([5]materials_demand!$B$2:$B$43=B623)*([5]materials_demand!$C$2:$C$43=C623)*ISNUMBER(SEARCH(E623,[5]materials_demand!$D$1:$CO$1))*ISNUMBER(SEARCH("mean",[5]materials_demand!$D$1:$CO$1)))</f>
        <v>0</v>
      </c>
      <c r="J623">
        <f t="shared" si="9"/>
        <v>0</v>
      </c>
    </row>
    <row r="624" spans="1:10">
      <c r="A624">
        <v>2025</v>
      </c>
      <c r="B624" t="s">
        <v>33</v>
      </c>
      <c r="C624" t="str">
        <f>mapping!$D$2</f>
        <v>Nuclear New</v>
      </c>
      <c r="D624" t="s">
        <v>74</v>
      </c>
      <c r="E624" t="s">
        <v>68</v>
      </c>
      <c r="F624" t="s">
        <v>77</v>
      </c>
      <c r="G624">
        <f>SUMIFS(multi_demand_annual!$H:$H,multi_demand_annual!A:A,A624,multi_demand_annual!B:B,B624,multi_demand_annual!D:D,C624,multi_demand_annual!F:F,E624)</f>
        <v>0</v>
      </c>
      <c r="H624">
        <f>SUMIFS(multi_demand_annual!$I:$I,multi_demand_annual!A:A,A624,multi_demand_annual!B:B,B624,multi_demand_annual!D:D,C624,multi_demand_annual!F:F,E624)</f>
        <v>0</v>
      </c>
      <c r="I624" cm="1">
        <f t="array" ref="I624">SUMPRODUCT([5]materials_demand!$D$2:$CO$43*([5]materials_demand!$A$2:$A$43=A624)*([5]materials_demand!$B$2:$B$43=B624)*([5]materials_demand!$C$2:$C$43=C624)*ISNUMBER(SEARCH(E624,[5]materials_demand!$D$1:$CO$1))*ISNUMBER(SEARCH("mean",[5]materials_demand!$D$1:$CO$1)))</f>
        <v>0</v>
      </c>
      <c r="J624">
        <f t="shared" si="9"/>
        <v>0</v>
      </c>
    </row>
    <row r="625" spans="1:10">
      <c r="A625">
        <v>2025</v>
      </c>
      <c r="B625" t="s">
        <v>33</v>
      </c>
      <c r="C625" t="str">
        <f>mapping!$D$2</f>
        <v>Nuclear New</v>
      </c>
      <c r="D625" t="s">
        <v>74</v>
      </c>
      <c r="E625" t="s">
        <v>57</v>
      </c>
      <c r="F625" t="s">
        <v>77</v>
      </c>
      <c r="G625">
        <f>SUMIFS(multi_demand_annual!$H:$H,multi_demand_annual!A:A,A625,multi_demand_annual!B:B,B625,multi_demand_annual!D:D,C625,multi_demand_annual!F:F,E625)</f>
        <v>0</v>
      </c>
      <c r="H625">
        <f>SUMIFS(multi_demand_annual!$I:$I,multi_demand_annual!A:A,A625,multi_demand_annual!B:B,B625,multi_demand_annual!D:D,C625,multi_demand_annual!F:F,E625)</f>
        <v>0</v>
      </c>
      <c r="I625" cm="1">
        <f t="array" ref="I625">SUMPRODUCT([5]materials_demand!$D$2:$CO$43*([5]materials_demand!$A$2:$A$43=A625)*([5]materials_demand!$B$2:$B$43=B625)*([5]materials_demand!$C$2:$C$43=C625)*ISNUMBER(SEARCH(E625,[5]materials_demand!$D$1:$CO$1))*ISNUMBER(SEARCH("mean",[5]materials_demand!$D$1:$CO$1)))</f>
        <v>0</v>
      </c>
      <c r="J625">
        <f t="shared" si="9"/>
        <v>0</v>
      </c>
    </row>
    <row r="626" spans="1:10">
      <c r="A626">
        <v>2030</v>
      </c>
      <c r="B626" t="s">
        <v>21</v>
      </c>
      <c r="C626" t="str">
        <f>mapping!$D$2</f>
        <v>Nuclear New</v>
      </c>
      <c r="D626" t="s">
        <v>74</v>
      </c>
      <c r="E626" t="s">
        <v>51</v>
      </c>
      <c r="F626" t="s">
        <v>77</v>
      </c>
      <c r="G626">
        <f>SUMIFS(multi_demand_annual!$H:$H,multi_demand_annual!A:A,A626,multi_demand_annual!B:B,B626,multi_demand_annual!D:D,C626,multi_demand_annual!F:F,E626)</f>
        <v>0.1053234981438028</v>
      </c>
      <c r="H626">
        <f>SUMIFS(multi_demand_annual!$I:$I,multi_demand_annual!A:A,A626,multi_demand_annual!B:B,B626,multi_demand_annual!D:D,C626,multi_demand_annual!F:F,E626)</f>
        <v>1.3636383827122071E-3</v>
      </c>
      <c r="I626" cm="1">
        <f t="array" ref="I626">SUMPRODUCT([5]materials_demand!$D$2:$CO$43*([5]materials_demand!$A$2:$A$43=A626)*([5]materials_demand!$B$2:$B$43=B626)*([5]materials_demand!$C$2:$C$43=C626)*ISNUMBER(SEARCH(E626,[5]materials_demand!$D$1:$CO$1))*ISNUMBER(SEARCH("mean",[5]materials_demand!$D$1:$CO$1)))</f>
        <v>1.3636383827122099E-3</v>
      </c>
      <c r="J626">
        <f t="shared" si="9"/>
        <v>0</v>
      </c>
    </row>
    <row r="627" spans="1:10">
      <c r="A627">
        <v>2030</v>
      </c>
      <c r="B627" t="s">
        <v>21</v>
      </c>
      <c r="C627" t="str">
        <f>mapping!$D$2</f>
        <v>Nuclear New</v>
      </c>
      <c r="D627" t="s">
        <v>74</v>
      </c>
      <c r="E627" t="s">
        <v>66</v>
      </c>
      <c r="F627" t="s">
        <v>77</v>
      </c>
      <c r="G627">
        <f>SUMIFS(multi_demand_annual!$H:$H,multi_demand_annual!A:A,A627,multi_demand_annual!B:B,B627,multi_demand_annual!D:D,C627,multi_demand_annual!F:F,E627)</f>
        <v>0</v>
      </c>
      <c r="H627">
        <f>SUMIFS(multi_demand_annual!$I:$I,multi_demand_annual!A:A,A627,multi_demand_annual!B:B,B627,multi_demand_annual!D:D,C627,multi_demand_annual!F:F,E627)</f>
        <v>0</v>
      </c>
      <c r="I627" cm="1">
        <f t="array" ref="I627">SUMPRODUCT([5]materials_demand!$D$2:$CO$43*([5]materials_demand!$A$2:$A$43=A627)*([5]materials_demand!$B$2:$B$43=B627)*([5]materials_demand!$C$2:$C$43=C627)*ISNUMBER(SEARCH(E627,[5]materials_demand!$D$1:$CO$1))*ISNUMBER(SEARCH("mean",[5]materials_demand!$D$1:$CO$1)))</f>
        <v>0</v>
      </c>
      <c r="J627">
        <f t="shared" si="9"/>
        <v>0</v>
      </c>
    </row>
    <row r="628" spans="1:10">
      <c r="A628">
        <v>2030</v>
      </c>
      <c r="B628" t="s">
        <v>21</v>
      </c>
      <c r="C628" t="str">
        <f>mapping!$D$2</f>
        <v>Nuclear New</v>
      </c>
      <c r="D628" t="s">
        <v>74</v>
      </c>
      <c r="E628" t="s">
        <v>54</v>
      </c>
      <c r="F628" t="s">
        <v>77</v>
      </c>
      <c r="G628">
        <f>SUMIFS(multi_demand_annual!$H:$H,multi_demand_annual!A:A,A628,multi_demand_annual!B:B,B628,multi_demand_annual!D:D,C628,multi_demand_annual!F:F,E628)</f>
        <v>103.50600465287094</v>
      </c>
      <c r="H628">
        <f>SUMIFS(multi_demand_annual!$I:$I,multi_demand_annual!A:A,A628,multi_demand_annual!B:B,B628,multi_demand_annual!D:D,C628,multi_demand_annual!F:F,E628)</f>
        <v>1.3401070347391231</v>
      </c>
      <c r="I628" cm="1">
        <f t="array" ref="I628">SUMPRODUCT([5]materials_demand!$D$2:$CO$43*([5]materials_demand!$A$2:$A$43=A628)*([5]materials_demand!$B$2:$B$43=B628)*([5]materials_demand!$C$2:$C$43=C628)*ISNUMBER(SEARCH(E628,[5]materials_demand!$D$1:$CO$1))*ISNUMBER(SEARCH("mean",[5]materials_demand!$D$1:$CO$1)))</f>
        <v>1.34010703473912</v>
      </c>
      <c r="J628">
        <f t="shared" si="9"/>
        <v>0</v>
      </c>
    </row>
    <row r="629" spans="1:10">
      <c r="A629">
        <v>2030</v>
      </c>
      <c r="B629" t="s">
        <v>21</v>
      </c>
      <c r="C629" t="str">
        <f>mapping!$D$2</f>
        <v>Nuclear New</v>
      </c>
      <c r="D629" t="s">
        <v>74</v>
      </c>
      <c r="E629" t="s">
        <v>46</v>
      </c>
      <c r="F629" t="s">
        <v>77</v>
      </c>
      <c r="G629">
        <f>SUMIFS(multi_demand_annual!$H:$H,multi_demand_annual!A:A,A629,multi_demand_annual!B:B,B629,multi_demand_annual!D:D,C629,multi_demand_annual!F:F,E629)</f>
        <v>0</v>
      </c>
      <c r="H629">
        <f>SUMIFS(multi_demand_annual!$I:$I,multi_demand_annual!A:A,A629,multi_demand_annual!B:B,B629,multi_demand_annual!D:D,C629,multi_demand_annual!F:F,E629)</f>
        <v>0</v>
      </c>
      <c r="I629" cm="1">
        <f t="array" ref="I629">SUMPRODUCT([5]materials_demand!$D$2:$CO$43*([5]materials_demand!$A$2:$A$43=A629)*([5]materials_demand!$B$2:$B$43=B629)*([5]materials_demand!$C$2:$C$43=C629)*ISNUMBER(SEARCH(E629,[5]materials_demand!$D$1:$CO$1))*ISNUMBER(SEARCH("mean",[5]materials_demand!$D$1:$CO$1)))</f>
        <v>0</v>
      </c>
      <c r="J629">
        <f t="shared" si="9"/>
        <v>0</v>
      </c>
    </row>
    <row r="630" spans="1:10">
      <c r="A630">
        <v>2030</v>
      </c>
      <c r="B630" t="s">
        <v>21</v>
      </c>
      <c r="C630" t="str">
        <f>mapping!$D$2</f>
        <v>Nuclear New</v>
      </c>
      <c r="D630" t="s">
        <v>74</v>
      </c>
      <c r="E630" t="s">
        <v>50</v>
      </c>
      <c r="F630" t="s">
        <v>77</v>
      </c>
      <c r="G630">
        <f>SUMIFS(multi_demand_annual!$H:$H,multi_demand_annual!A:A,A630,multi_demand_annual!B:B,B630,multi_demand_annual!D:D,C630,multi_demand_annual!F:F,E630)</f>
        <v>3.6281838640577191</v>
      </c>
      <c r="H630">
        <f>SUMIFS(multi_demand_annual!$I:$I,multi_demand_annual!A:A,A630,multi_demand_annual!B:B,B630,multi_demand_annual!D:D,C630,multi_demand_annual!F:F,E630)</f>
        <v>4.6974615007670112E-2</v>
      </c>
      <c r="I630" cm="1">
        <f t="array" ref="I630">SUMPRODUCT([5]materials_demand!$D$2:$CO$43*([5]materials_demand!$A$2:$A$43=A630)*([5]materials_demand!$B$2:$B$43=B630)*([5]materials_demand!$C$2:$C$43=C630)*ISNUMBER(SEARCH(E630,[5]materials_demand!$D$1:$CO$1))*ISNUMBER(SEARCH("mean",[5]materials_demand!$D$1:$CO$1)))</f>
        <v>4.6974615007670202E-2</v>
      </c>
      <c r="J630">
        <f t="shared" si="9"/>
        <v>0</v>
      </c>
    </row>
    <row r="631" spans="1:10">
      <c r="A631">
        <v>2030</v>
      </c>
      <c r="B631" t="s">
        <v>21</v>
      </c>
      <c r="C631" t="str">
        <f>mapping!$D$2</f>
        <v>Nuclear New</v>
      </c>
      <c r="D631" t="s">
        <v>74</v>
      </c>
      <c r="E631" t="s">
        <v>61</v>
      </c>
      <c r="F631" t="s">
        <v>77</v>
      </c>
      <c r="G631">
        <f>SUMIFS(multi_demand_annual!$H:$H,multi_demand_annual!A:A,A631,multi_demand_annual!B:B,B631,multi_demand_annual!D:D,C631,multi_demand_annual!F:F,E631)</f>
        <v>0</v>
      </c>
      <c r="H631">
        <f>SUMIFS(multi_demand_annual!$I:$I,multi_demand_annual!A:A,A631,multi_demand_annual!B:B,B631,multi_demand_annual!D:D,C631,multi_demand_annual!F:F,E631)</f>
        <v>0</v>
      </c>
      <c r="I631" cm="1">
        <f t="array" ref="I631">SUMPRODUCT([5]materials_demand!$D$2:$CO$43*([5]materials_demand!$A$2:$A$43=A631)*([5]materials_demand!$B$2:$B$43=B631)*([5]materials_demand!$C$2:$C$43=C631)*ISNUMBER(SEARCH(E631,[5]materials_demand!$D$1:$CO$1))*ISNUMBER(SEARCH("mean",[5]materials_demand!$D$1:$CO$1)))</f>
        <v>0</v>
      </c>
      <c r="J631">
        <f t="shared" si="9"/>
        <v>0</v>
      </c>
    </row>
    <row r="632" spans="1:10">
      <c r="A632">
        <v>2030</v>
      </c>
      <c r="B632" t="s">
        <v>21</v>
      </c>
      <c r="C632" t="str">
        <f>mapping!$D$2</f>
        <v>Nuclear New</v>
      </c>
      <c r="D632" t="s">
        <v>74</v>
      </c>
      <c r="E632" t="s">
        <v>67</v>
      </c>
      <c r="F632" t="s">
        <v>77</v>
      </c>
      <c r="G632">
        <f>SUMIFS(multi_demand_annual!$H:$H,multi_demand_annual!A:A,A632,multi_demand_annual!B:B,B632,multi_demand_annual!D:D,C632,multi_demand_annual!F:F,E632)</f>
        <v>0</v>
      </c>
      <c r="H632">
        <f>SUMIFS(multi_demand_annual!$I:$I,multi_demand_annual!A:A,A632,multi_demand_annual!B:B,B632,multi_demand_annual!D:D,C632,multi_demand_annual!F:F,E632)</f>
        <v>0</v>
      </c>
      <c r="I632" cm="1">
        <f t="array" ref="I632">SUMPRODUCT([5]materials_demand!$D$2:$CO$43*([5]materials_demand!$A$2:$A$43=A632)*([5]materials_demand!$B$2:$B$43=B632)*([5]materials_demand!$C$2:$C$43=C632)*ISNUMBER(SEARCH(E632,[5]materials_demand!$D$1:$CO$1))*ISNUMBER(SEARCH("mean",[5]materials_demand!$D$1:$CO$1)))</f>
        <v>0</v>
      </c>
      <c r="J632">
        <f t="shared" si="9"/>
        <v>0</v>
      </c>
    </row>
    <row r="633" spans="1:10">
      <c r="A633">
        <v>2030</v>
      </c>
      <c r="B633" t="s">
        <v>21</v>
      </c>
      <c r="C633" t="str">
        <f>mapping!$D$2</f>
        <v>Nuclear New</v>
      </c>
      <c r="D633" t="s">
        <v>74</v>
      </c>
      <c r="E633" t="s">
        <v>52</v>
      </c>
      <c r="F633" t="s">
        <v>77</v>
      </c>
      <c r="G633">
        <f>SUMIFS(multi_demand_annual!$H:$H,multi_demand_annual!A:A,A633,multi_demand_annual!B:B,B633,multi_demand_annual!D:D,C633,multi_demand_annual!F:F,E633)</f>
        <v>0</v>
      </c>
      <c r="H633">
        <f>SUMIFS(multi_demand_annual!$I:$I,multi_demand_annual!A:A,A633,multi_demand_annual!B:B,B633,multi_demand_annual!D:D,C633,multi_demand_annual!F:F,E633)</f>
        <v>0</v>
      </c>
      <c r="I633" cm="1">
        <f t="array" ref="I633">SUMPRODUCT([5]materials_demand!$D$2:$CO$43*([5]materials_demand!$A$2:$A$43=A633)*([5]materials_demand!$B$2:$B$43=B633)*([5]materials_demand!$C$2:$C$43=C633)*ISNUMBER(SEARCH(E633,[5]materials_demand!$D$1:$CO$1))*ISNUMBER(SEARCH("mean",[5]materials_demand!$D$1:$CO$1)))</f>
        <v>0</v>
      </c>
      <c r="J633">
        <f t="shared" si="9"/>
        <v>0</v>
      </c>
    </row>
    <row r="634" spans="1:10">
      <c r="A634">
        <v>2030</v>
      </c>
      <c r="B634" t="s">
        <v>21</v>
      </c>
      <c r="C634" t="str">
        <f>mapping!$D$2</f>
        <v>Nuclear New</v>
      </c>
      <c r="D634" t="s">
        <v>74</v>
      </c>
      <c r="E634" t="s">
        <v>56</v>
      </c>
      <c r="F634" t="s">
        <v>77</v>
      </c>
      <c r="G634">
        <f>SUMIFS(multi_demand_annual!$H:$H,multi_demand_annual!A:A,A634,multi_demand_annual!B:B,B634,multi_demand_annual!D:D,C634,multi_demand_annual!F:F,E634)</f>
        <v>0</v>
      </c>
      <c r="H634">
        <f>SUMIFS(multi_demand_annual!$I:$I,multi_demand_annual!A:A,A634,multi_demand_annual!B:B,B634,multi_demand_annual!D:D,C634,multi_demand_annual!F:F,E634)</f>
        <v>0</v>
      </c>
      <c r="I634" cm="1">
        <f t="array" ref="I634">SUMPRODUCT([5]materials_demand!$D$2:$CO$43*([5]materials_demand!$A$2:$A$43=A634)*([5]materials_demand!$B$2:$B$43=B634)*([5]materials_demand!$C$2:$C$43=C634)*ISNUMBER(SEARCH(E634,[5]materials_demand!$D$1:$CO$1))*ISNUMBER(SEARCH("mean",[5]materials_demand!$D$1:$CO$1)))</f>
        <v>0</v>
      </c>
      <c r="J634">
        <f t="shared" si="9"/>
        <v>0</v>
      </c>
    </row>
    <row r="635" spans="1:10">
      <c r="A635">
        <v>2030</v>
      </c>
      <c r="B635" t="s">
        <v>21</v>
      </c>
      <c r="C635" t="str">
        <f>mapping!$D$2</f>
        <v>Nuclear New</v>
      </c>
      <c r="D635" t="s">
        <v>74</v>
      </c>
      <c r="E635" t="s">
        <v>59</v>
      </c>
      <c r="F635" t="s">
        <v>77</v>
      </c>
      <c r="G635">
        <f>SUMIFS(multi_demand_annual!$H:$H,multi_demand_annual!A:A,A635,multi_demand_annual!B:B,B635,multi_demand_annual!D:D,C635,multi_demand_annual!F:F,E635)</f>
        <v>0</v>
      </c>
      <c r="H635">
        <f>SUMIFS(multi_demand_annual!$I:$I,multi_demand_annual!A:A,A635,multi_demand_annual!B:B,B635,multi_demand_annual!D:D,C635,multi_demand_annual!F:F,E635)</f>
        <v>0</v>
      </c>
      <c r="I635" cm="1">
        <f t="array" ref="I635">SUMPRODUCT([5]materials_demand!$D$2:$CO$43*([5]materials_demand!$A$2:$A$43=A635)*([5]materials_demand!$B$2:$B$43=B635)*([5]materials_demand!$C$2:$C$43=C635)*ISNUMBER(SEARCH(E635,[5]materials_demand!$D$1:$CO$1))*ISNUMBER(SEARCH("mean",[5]materials_demand!$D$1:$CO$1)))</f>
        <v>0</v>
      </c>
      <c r="J635">
        <f t="shared" si="9"/>
        <v>0</v>
      </c>
    </row>
    <row r="636" spans="1:10">
      <c r="A636">
        <v>2030</v>
      </c>
      <c r="B636" t="s">
        <v>21</v>
      </c>
      <c r="C636" t="str">
        <f>mapping!$D$2</f>
        <v>Nuclear New</v>
      </c>
      <c r="D636" t="s">
        <v>74</v>
      </c>
      <c r="E636" t="s">
        <v>55</v>
      </c>
      <c r="F636" t="s">
        <v>77</v>
      </c>
      <c r="G636">
        <f>SUMIFS(multi_demand_annual!$H:$H,multi_demand_annual!A:A,A636,multi_demand_annual!B:B,B636,multi_demand_annual!D:D,C636,multi_demand_annual!F:F,E636)</f>
        <v>0.96335892968864967</v>
      </c>
      <c r="H636">
        <f>SUMIFS(multi_demand_annual!$I:$I,multi_demand_annual!A:A,A636,multi_demand_annual!B:B,B636,multi_demand_annual!D:D,C636,multi_demand_annual!F:F,E636)</f>
        <v>1.2472745740540987E-2</v>
      </c>
      <c r="I636" cm="1">
        <f t="array" ref="I636">SUMPRODUCT([5]materials_demand!$D$2:$CO$43*([5]materials_demand!$A$2:$A$43=A636)*([5]materials_demand!$B$2:$B$43=B636)*([5]materials_demand!$C$2:$C$43=C636)*ISNUMBER(SEARCH(E636,[5]materials_demand!$D$1:$CO$1))*ISNUMBER(SEARCH("mean",[5]materials_demand!$D$1:$CO$1)))</f>
        <v>1.2472745740541E-2</v>
      </c>
      <c r="J636">
        <f t="shared" si="9"/>
        <v>0</v>
      </c>
    </row>
    <row r="637" spans="1:10">
      <c r="A637">
        <v>2030</v>
      </c>
      <c r="B637" t="s">
        <v>21</v>
      </c>
      <c r="C637" t="str">
        <f>mapping!$D$2</f>
        <v>Nuclear New</v>
      </c>
      <c r="D637" t="s">
        <v>74</v>
      </c>
      <c r="E637" t="s">
        <v>47</v>
      </c>
      <c r="F637" t="s">
        <v>77</v>
      </c>
      <c r="G637">
        <f>SUMIFS(multi_demand_annual!$H:$H,multi_demand_annual!A:A,A637,multi_demand_annual!B:B,B637,multi_demand_annual!D:D,C637,multi_demand_annual!F:F,E637)</f>
        <v>0</v>
      </c>
      <c r="H637">
        <f>SUMIFS(multi_demand_annual!$I:$I,multi_demand_annual!A:A,A637,multi_demand_annual!B:B,B637,multi_demand_annual!D:D,C637,multi_demand_annual!F:F,E637)</f>
        <v>0</v>
      </c>
      <c r="I637" cm="1">
        <f t="array" ref="I637">SUMPRODUCT([5]materials_demand!$D$2:$CO$43*([5]materials_demand!$A$2:$A$43=A637)*([5]materials_demand!$B$2:$B$43=B637)*([5]materials_demand!$C$2:$C$43=C637)*ISNUMBER(SEARCH(E637,[5]materials_demand!$D$1:$CO$1))*ISNUMBER(SEARCH("mean",[5]materials_demand!$D$1:$CO$1)))</f>
        <v>0</v>
      </c>
      <c r="J637">
        <f t="shared" si="9"/>
        <v>0</v>
      </c>
    </row>
    <row r="638" spans="1:10">
      <c r="A638">
        <v>2030</v>
      </c>
      <c r="B638" t="s">
        <v>21</v>
      </c>
      <c r="C638" t="str">
        <f>mapping!$D$2</f>
        <v>Nuclear New</v>
      </c>
      <c r="D638" t="s">
        <v>74</v>
      </c>
      <c r="E638" t="s">
        <v>60</v>
      </c>
      <c r="F638" t="s">
        <v>77</v>
      </c>
      <c r="G638">
        <f>SUMIFS(multi_demand_annual!$H:$H,multi_demand_annual!A:A,A638,multi_demand_annual!B:B,B638,multi_demand_annual!D:D,C638,multi_demand_annual!F:F,E638)</f>
        <v>0</v>
      </c>
      <c r="H638">
        <f>SUMIFS(multi_demand_annual!$I:$I,multi_demand_annual!A:A,A638,multi_demand_annual!B:B,B638,multi_demand_annual!D:D,C638,multi_demand_annual!F:F,E638)</f>
        <v>0</v>
      </c>
      <c r="I638" cm="1">
        <f t="array" ref="I638">SUMPRODUCT([5]materials_demand!$D$2:$CO$43*([5]materials_demand!$A$2:$A$43=A638)*([5]materials_demand!$B$2:$B$43=B638)*([5]materials_demand!$C$2:$C$43=C638)*ISNUMBER(SEARCH(E638,[5]materials_demand!$D$1:$CO$1))*ISNUMBER(SEARCH("mean",[5]materials_demand!$D$1:$CO$1)))</f>
        <v>0</v>
      </c>
      <c r="J638">
        <f t="shared" si="9"/>
        <v>0</v>
      </c>
    </row>
    <row r="639" spans="1:10">
      <c r="A639">
        <v>2030</v>
      </c>
      <c r="B639" t="s">
        <v>21</v>
      </c>
      <c r="C639" t="str">
        <f>mapping!$D$2</f>
        <v>Nuclear New</v>
      </c>
      <c r="D639" t="s">
        <v>74</v>
      </c>
      <c r="E639" t="s">
        <v>48</v>
      </c>
      <c r="F639" t="s">
        <v>77</v>
      </c>
      <c r="G639">
        <f>SUMIFS(multi_demand_annual!$H:$H,multi_demand_annual!A:A,A639,multi_demand_annual!B:B,B639,multi_demand_annual!D:D,C639,multi_demand_annual!F:F,E639)</f>
        <v>0.56565740069765036</v>
      </c>
      <c r="H639">
        <f>SUMIFS(multi_demand_annual!$I:$I,multi_demand_annual!A:A,A639,multi_demand_annual!B:B,B639,multi_demand_annual!D:D,C639,multi_demand_annual!F:F,E639)</f>
        <v>7.3236472074196934E-3</v>
      </c>
      <c r="I639" cm="1">
        <f t="array" ref="I639">SUMPRODUCT([5]materials_demand!$D$2:$CO$43*([5]materials_demand!$A$2:$A$43=A639)*([5]materials_demand!$B$2:$B$43=B639)*([5]materials_demand!$C$2:$C$43=C639)*ISNUMBER(SEARCH(E639,[5]materials_demand!$D$1:$CO$1))*ISNUMBER(SEARCH("mean",[5]materials_demand!$D$1:$CO$1)))</f>
        <v>7.3236472074197003E-3</v>
      </c>
      <c r="J639">
        <f t="shared" si="9"/>
        <v>0</v>
      </c>
    </row>
    <row r="640" spans="1:10">
      <c r="A640">
        <v>2030</v>
      </c>
      <c r="B640" t="s">
        <v>21</v>
      </c>
      <c r="C640" t="str">
        <f>mapping!$D$2</f>
        <v>Nuclear New</v>
      </c>
      <c r="D640" t="s">
        <v>74</v>
      </c>
      <c r="E640" t="s">
        <v>62</v>
      </c>
      <c r="F640" t="s">
        <v>77</v>
      </c>
      <c r="G640">
        <f>SUMIFS(multi_demand_annual!$H:$H,multi_demand_annual!A:A,A640,multi_demand_annual!B:B,B640,multi_demand_annual!D:D,C640,multi_demand_annual!F:F,E640)</f>
        <v>0</v>
      </c>
      <c r="H640">
        <f>SUMIFS(multi_demand_annual!$I:$I,multi_demand_annual!A:A,A640,multi_demand_annual!B:B,B640,multi_demand_annual!D:D,C640,multi_demand_annual!F:F,E640)</f>
        <v>0</v>
      </c>
      <c r="I640" cm="1">
        <f t="array" ref="I640">SUMPRODUCT([5]materials_demand!$D$2:$CO$43*([5]materials_demand!$A$2:$A$43=A640)*([5]materials_demand!$B$2:$B$43=B640)*([5]materials_demand!$C$2:$C$43=C640)*ISNUMBER(SEARCH(E640,[5]materials_demand!$D$1:$CO$1))*ISNUMBER(SEARCH("mean",[5]materials_demand!$D$1:$CO$1)))</f>
        <v>0</v>
      </c>
      <c r="J640">
        <f t="shared" si="9"/>
        <v>0</v>
      </c>
    </row>
    <row r="641" spans="1:10">
      <c r="A641">
        <v>2030</v>
      </c>
      <c r="B641" t="s">
        <v>21</v>
      </c>
      <c r="C641" t="str">
        <f>mapping!$D$2</f>
        <v>Nuclear New</v>
      </c>
      <c r="D641" t="s">
        <v>74</v>
      </c>
      <c r="E641" t="s">
        <v>63</v>
      </c>
      <c r="F641" t="s">
        <v>77</v>
      </c>
      <c r="G641">
        <f>SUMIFS(multi_demand_annual!$H:$H,multi_demand_annual!A:A,A641,multi_demand_annual!B:B,B641,multi_demand_annual!D:D,C641,multi_demand_annual!F:F,E641)</f>
        <v>0</v>
      </c>
      <c r="H641">
        <f>SUMIFS(multi_demand_annual!$I:$I,multi_demand_annual!A:A,A641,multi_demand_annual!B:B,B641,multi_demand_annual!D:D,C641,multi_demand_annual!F:F,E641)</f>
        <v>0</v>
      </c>
      <c r="I641" cm="1">
        <f t="array" ref="I641">SUMPRODUCT([5]materials_demand!$D$2:$CO$43*([5]materials_demand!$A$2:$A$43=A641)*([5]materials_demand!$B$2:$B$43=B641)*([5]materials_demand!$C$2:$C$43=C641)*ISNUMBER(SEARCH(E641,[5]materials_demand!$D$1:$CO$1))*ISNUMBER(SEARCH("mean",[5]materials_demand!$D$1:$CO$1)))</f>
        <v>0</v>
      </c>
      <c r="J641">
        <f t="shared" si="9"/>
        <v>0</v>
      </c>
    </row>
    <row r="642" spans="1:10">
      <c r="A642">
        <v>2030</v>
      </c>
      <c r="B642" t="s">
        <v>21</v>
      </c>
      <c r="C642" t="str">
        <f>mapping!$D$2</f>
        <v>Nuclear New</v>
      </c>
      <c r="D642" t="s">
        <v>74</v>
      </c>
      <c r="E642" t="s">
        <v>45</v>
      </c>
      <c r="F642" t="s">
        <v>77</v>
      </c>
      <c r="G642">
        <f>SUMIFS(multi_demand_annual!$H:$H,multi_demand_annual!A:A,A642,multi_demand_annual!B:B,B642,multi_demand_annual!D:D,C642,multi_demand_annual!F:F,E642)</f>
        <v>0</v>
      </c>
      <c r="H642">
        <f>SUMIFS(multi_demand_annual!$I:$I,multi_demand_annual!A:A,A642,multi_demand_annual!B:B,B642,multi_demand_annual!D:D,C642,multi_demand_annual!F:F,E642)</f>
        <v>0</v>
      </c>
      <c r="I642" cm="1">
        <f t="array" ref="I642">SUMPRODUCT([5]materials_demand!$D$2:$CO$43*([5]materials_demand!$A$2:$A$43=A642)*([5]materials_demand!$B$2:$B$43=B642)*([5]materials_demand!$C$2:$C$43=C642)*ISNUMBER(SEARCH(E642,[5]materials_demand!$D$1:$CO$1))*ISNUMBER(SEARCH("mean",[5]materials_demand!$D$1:$CO$1)))</f>
        <v>0</v>
      </c>
      <c r="J642">
        <f t="shared" si="9"/>
        <v>0</v>
      </c>
    </row>
    <row r="643" spans="1:10">
      <c r="A643">
        <v>2030</v>
      </c>
      <c r="B643" t="s">
        <v>21</v>
      </c>
      <c r="C643" t="str">
        <f>mapping!$D$2</f>
        <v>Nuclear New</v>
      </c>
      <c r="D643" t="s">
        <v>74</v>
      </c>
      <c r="E643" t="s">
        <v>58</v>
      </c>
      <c r="F643" t="s">
        <v>77</v>
      </c>
      <c r="G643">
        <f>SUMIFS(multi_demand_annual!$H:$H,multi_demand_annual!A:A,A643,multi_demand_annual!B:B,B643,multi_demand_annual!D:D,C643,multi_demand_annual!F:F,E643)</f>
        <v>2.8086266171680752E-3</v>
      </c>
      <c r="H643">
        <f>SUMIFS(multi_demand_annual!$I:$I,multi_demand_annual!A:A,A643,multi_demand_annual!B:B,B643,multi_demand_annual!D:D,C643,multi_demand_annual!F:F,E643)</f>
        <v>3.6363690205658852E-5</v>
      </c>
      <c r="I643" cm="1">
        <f t="array" ref="I643">SUMPRODUCT([5]materials_demand!$D$2:$CO$43*([5]materials_demand!$A$2:$A$43=A643)*([5]materials_demand!$B$2:$B$43=B643)*([5]materials_demand!$C$2:$C$43=C643)*ISNUMBER(SEARCH(E643,[5]materials_demand!$D$1:$CO$1))*ISNUMBER(SEARCH("mean",[5]materials_demand!$D$1:$CO$1)))</f>
        <v>3.63636902056589E-5</v>
      </c>
      <c r="J643">
        <f t="shared" ref="J643:J706" si="10">ROUND(I643-H643,3)</f>
        <v>0</v>
      </c>
    </row>
    <row r="644" spans="1:10">
      <c r="A644">
        <v>2030</v>
      </c>
      <c r="B644" t="s">
        <v>21</v>
      </c>
      <c r="C644" t="str">
        <f>mapping!$D$2</f>
        <v>Nuclear New</v>
      </c>
      <c r="D644" t="s">
        <v>74</v>
      </c>
      <c r="E644" t="s">
        <v>53</v>
      </c>
      <c r="F644" t="s">
        <v>77</v>
      </c>
      <c r="G644">
        <f>SUMIFS(multi_demand_annual!$H:$H,multi_demand_annual!A:A,A644,multi_demand_annual!B:B,B644,multi_demand_annual!D:D,C644,multi_demand_annual!F:F,E644)</f>
        <v>89.83017751463133</v>
      </c>
      <c r="H644">
        <f>SUMIFS(multi_demand_annual!$I:$I,multi_demand_annual!A:A,A644,multi_demand_annual!B:B,B644,multi_demand_annual!D:D,C644,multi_demand_annual!F:F,E644)</f>
        <v>1.1630441463077243</v>
      </c>
      <c r="I644" cm="1">
        <f t="array" ref="I644">SUMPRODUCT([5]materials_demand!$D$2:$CO$43*([5]materials_demand!$A$2:$A$43=A644)*([5]materials_demand!$B$2:$B$43=B644)*([5]materials_demand!$C$2:$C$43=C644)*ISNUMBER(SEARCH(E644,[5]materials_demand!$D$1:$CO$1))*ISNUMBER(SEARCH("mean",[5]materials_demand!$D$1:$CO$1)))</f>
        <v>1.1630441463077299</v>
      </c>
      <c r="J644">
        <f t="shared" si="10"/>
        <v>0</v>
      </c>
    </row>
    <row r="645" spans="1:10">
      <c r="A645">
        <v>2030</v>
      </c>
      <c r="B645" t="s">
        <v>21</v>
      </c>
      <c r="C645" t="str">
        <f>mapping!$D$2</f>
        <v>Nuclear New</v>
      </c>
      <c r="D645" t="s">
        <v>74</v>
      </c>
      <c r="E645" t="s">
        <v>64</v>
      </c>
      <c r="F645" t="s">
        <v>77</v>
      </c>
      <c r="G645">
        <f>SUMIFS(multi_demand_annual!$H:$H,multi_demand_annual!A:A,A645,multi_demand_annual!B:B,B645,multi_demand_annual!D:D,C645,multi_demand_annual!F:F,E645)</f>
        <v>0</v>
      </c>
      <c r="H645">
        <f>SUMIFS(multi_demand_annual!$I:$I,multi_demand_annual!A:A,A645,multi_demand_annual!B:B,B645,multi_demand_annual!D:D,C645,multi_demand_annual!F:F,E645)</f>
        <v>0</v>
      </c>
      <c r="I645" cm="1">
        <f t="array" ref="I645">SUMPRODUCT([5]materials_demand!$D$2:$CO$43*([5]materials_demand!$A$2:$A$43=A645)*([5]materials_demand!$B$2:$B$43=B645)*([5]materials_demand!$C$2:$C$43=C645)*ISNUMBER(SEARCH(E645,[5]materials_demand!$D$1:$CO$1))*ISNUMBER(SEARCH("mean",[5]materials_demand!$D$1:$CO$1)))</f>
        <v>0</v>
      </c>
      <c r="J645">
        <f t="shared" si="10"/>
        <v>0</v>
      </c>
    </row>
    <row r="646" spans="1:10">
      <c r="A646">
        <v>2030</v>
      </c>
      <c r="B646" t="s">
        <v>21</v>
      </c>
      <c r="C646" t="str">
        <f>mapping!$D$2</f>
        <v>Nuclear New</v>
      </c>
      <c r="D646" t="s">
        <v>74</v>
      </c>
      <c r="E646" t="s">
        <v>49</v>
      </c>
      <c r="F646" t="s">
        <v>77</v>
      </c>
      <c r="G646">
        <f>SUMIFS(multi_demand_annual!$H:$H,multi_demand_annual!A:A,A646,multi_demand_annual!B:B,B646,multi_demand_annual!D:D,C646,multi_demand_annual!F:F,E646)</f>
        <v>0</v>
      </c>
      <c r="H646">
        <f>SUMIFS(multi_demand_annual!$I:$I,multi_demand_annual!A:A,A646,multi_demand_annual!B:B,B646,multi_demand_annual!D:D,C646,multi_demand_annual!F:F,E646)</f>
        <v>0</v>
      </c>
      <c r="I646" cm="1">
        <f t="array" ref="I646">SUMPRODUCT([5]materials_demand!$D$2:$CO$43*([5]materials_demand!$A$2:$A$43=A646)*([5]materials_demand!$B$2:$B$43=B646)*([5]materials_demand!$C$2:$C$43=C646)*ISNUMBER(SEARCH(E646,[5]materials_demand!$D$1:$CO$1))*ISNUMBER(SEARCH("mean",[5]materials_demand!$D$1:$CO$1)))</f>
        <v>0</v>
      </c>
      <c r="J646">
        <f t="shared" si="10"/>
        <v>0</v>
      </c>
    </row>
    <row r="647" spans="1:10">
      <c r="A647">
        <v>2030</v>
      </c>
      <c r="B647" t="s">
        <v>21</v>
      </c>
      <c r="C647" t="str">
        <f>mapping!$D$2</f>
        <v>Nuclear New</v>
      </c>
      <c r="D647" t="s">
        <v>74</v>
      </c>
      <c r="E647" t="s">
        <v>65</v>
      </c>
      <c r="F647" t="s">
        <v>77</v>
      </c>
      <c r="G647">
        <f>SUMIFS(multi_demand_annual!$H:$H,multi_demand_annual!A:A,A647,multi_demand_annual!B:B,B647,multi_demand_annual!D:D,C647,multi_demand_annual!F:F,E647)</f>
        <v>0</v>
      </c>
      <c r="H647">
        <f>SUMIFS(multi_demand_annual!$I:$I,multi_demand_annual!A:A,A647,multi_demand_annual!B:B,B647,multi_demand_annual!D:D,C647,multi_demand_annual!F:F,E647)</f>
        <v>0</v>
      </c>
      <c r="I647" cm="1">
        <f t="array" ref="I647">SUMPRODUCT([5]materials_demand!$D$2:$CO$43*([5]materials_demand!$A$2:$A$43=A647)*([5]materials_demand!$B$2:$B$43=B647)*([5]materials_demand!$C$2:$C$43=C647)*ISNUMBER(SEARCH(E647,[5]materials_demand!$D$1:$CO$1))*ISNUMBER(SEARCH("mean",[5]materials_demand!$D$1:$CO$1)))</f>
        <v>0</v>
      </c>
      <c r="J647">
        <f t="shared" si="10"/>
        <v>0</v>
      </c>
    </row>
    <row r="648" spans="1:10">
      <c r="A648">
        <v>2030</v>
      </c>
      <c r="B648" t="s">
        <v>21</v>
      </c>
      <c r="C648" t="str">
        <f>mapping!$D$2</f>
        <v>Nuclear New</v>
      </c>
      <c r="D648" t="s">
        <v>74</v>
      </c>
      <c r="E648" t="s">
        <v>68</v>
      </c>
      <c r="F648" t="s">
        <v>77</v>
      </c>
      <c r="G648">
        <f>SUMIFS(multi_demand_annual!$H:$H,multi_demand_annual!A:A,A648,multi_demand_annual!B:B,B648,multi_demand_annual!D:D,C648,multi_demand_annual!F:F,E648)</f>
        <v>0</v>
      </c>
      <c r="H648">
        <f>SUMIFS(multi_demand_annual!$I:$I,multi_demand_annual!A:A,A648,multi_demand_annual!B:B,B648,multi_demand_annual!D:D,C648,multi_demand_annual!F:F,E648)</f>
        <v>0</v>
      </c>
      <c r="I648" cm="1">
        <f t="array" ref="I648">SUMPRODUCT([5]materials_demand!$D$2:$CO$43*([5]materials_demand!$A$2:$A$43=A648)*([5]materials_demand!$B$2:$B$43=B648)*([5]materials_demand!$C$2:$C$43=C648)*ISNUMBER(SEARCH(E648,[5]materials_demand!$D$1:$CO$1))*ISNUMBER(SEARCH("mean",[5]materials_demand!$D$1:$CO$1)))</f>
        <v>0</v>
      </c>
      <c r="J648">
        <f t="shared" si="10"/>
        <v>0</v>
      </c>
    </row>
    <row r="649" spans="1:10">
      <c r="A649">
        <v>2030</v>
      </c>
      <c r="B649" t="s">
        <v>21</v>
      </c>
      <c r="C649" t="str">
        <f>mapping!$D$2</f>
        <v>Nuclear New</v>
      </c>
      <c r="D649" t="s">
        <v>74</v>
      </c>
      <c r="E649" t="s">
        <v>57</v>
      </c>
      <c r="F649" t="s">
        <v>77</v>
      </c>
      <c r="G649">
        <f>SUMIFS(multi_demand_annual!$H:$H,multi_demand_annual!A:A,A649,multi_demand_annual!B:B,B649,multi_demand_annual!D:D,C649,multi_demand_annual!F:F,E649)</f>
        <v>0</v>
      </c>
      <c r="H649">
        <f>SUMIFS(multi_demand_annual!$I:$I,multi_demand_annual!A:A,A649,multi_demand_annual!B:B,B649,multi_demand_annual!D:D,C649,multi_demand_annual!F:F,E649)</f>
        <v>0</v>
      </c>
      <c r="I649" cm="1">
        <f t="array" ref="I649">SUMPRODUCT([5]materials_demand!$D$2:$CO$43*([5]materials_demand!$A$2:$A$43=A649)*([5]materials_demand!$B$2:$B$43=B649)*([5]materials_demand!$C$2:$C$43=C649)*ISNUMBER(SEARCH(E649,[5]materials_demand!$D$1:$CO$1))*ISNUMBER(SEARCH("mean",[5]materials_demand!$D$1:$CO$1)))</f>
        <v>0</v>
      </c>
      <c r="J649">
        <f t="shared" si="10"/>
        <v>0</v>
      </c>
    </row>
    <row r="650" spans="1:10">
      <c r="A650">
        <v>2030</v>
      </c>
      <c r="B650" t="s">
        <v>33</v>
      </c>
      <c r="C650" t="str">
        <f>mapping!$D$2</f>
        <v>Nuclear New</v>
      </c>
      <c r="D650" t="s">
        <v>74</v>
      </c>
      <c r="E650" t="s">
        <v>51</v>
      </c>
      <c r="F650" t="s">
        <v>77</v>
      </c>
      <c r="G650">
        <f>SUMIFS(multi_demand_annual!$H:$H,multi_demand_annual!A:A,A650,multi_demand_annual!B:B,B650,multi_demand_annual!D:D,C650,multi_demand_annual!F:F,E650)</f>
        <v>4.8548012167153556E-2</v>
      </c>
      <c r="H650">
        <f>SUMIFS(multi_demand_annual!$I:$I,multi_demand_annual!A:A,A650,multi_demand_annual!B:B,B650,multi_demand_annual!D:D,C650,multi_demand_annual!F:F,E650)</f>
        <v>6.4795743903117264E-4</v>
      </c>
      <c r="I650" cm="1">
        <f t="array" ref="I650">SUMPRODUCT([5]materials_demand!$D$2:$CO$43*([5]materials_demand!$A$2:$A$43=A650)*([5]materials_demand!$B$2:$B$43=B650)*([5]materials_demand!$C$2:$C$43=C650)*ISNUMBER(SEARCH(E650,[5]materials_demand!$D$1:$CO$1))*ISNUMBER(SEARCH("mean",[5]materials_demand!$D$1:$CO$1)))</f>
        <v>6.4795743903117405E-4</v>
      </c>
      <c r="J650">
        <f t="shared" si="10"/>
        <v>0</v>
      </c>
    </row>
    <row r="651" spans="1:10">
      <c r="A651">
        <v>2030</v>
      </c>
      <c r="B651" t="s">
        <v>33</v>
      </c>
      <c r="C651" t="str">
        <f>mapping!$D$2</f>
        <v>Nuclear New</v>
      </c>
      <c r="D651" t="s">
        <v>74</v>
      </c>
      <c r="E651" t="s">
        <v>66</v>
      </c>
      <c r="F651" t="s">
        <v>77</v>
      </c>
      <c r="G651">
        <f>SUMIFS(multi_demand_annual!$H:$H,multi_demand_annual!A:A,A651,multi_demand_annual!B:B,B651,multi_demand_annual!D:D,C651,multi_demand_annual!F:F,E651)</f>
        <v>0</v>
      </c>
      <c r="H651">
        <f>SUMIFS(multi_demand_annual!$I:$I,multi_demand_annual!A:A,A651,multi_demand_annual!B:B,B651,multi_demand_annual!D:D,C651,multi_demand_annual!F:F,E651)</f>
        <v>0</v>
      </c>
      <c r="I651" cm="1">
        <f t="array" ref="I651">SUMPRODUCT([5]materials_demand!$D$2:$CO$43*([5]materials_demand!$A$2:$A$43=A651)*([5]materials_demand!$B$2:$B$43=B651)*([5]materials_demand!$C$2:$C$43=C651)*ISNUMBER(SEARCH(E651,[5]materials_demand!$D$1:$CO$1))*ISNUMBER(SEARCH("mean",[5]materials_demand!$D$1:$CO$1)))</f>
        <v>0</v>
      </c>
      <c r="J651">
        <f t="shared" si="10"/>
        <v>0</v>
      </c>
    </row>
    <row r="652" spans="1:10">
      <c r="A652">
        <v>2030</v>
      </c>
      <c r="B652" t="s">
        <v>33</v>
      </c>
      <c r="C652" t="str">
        <f>mapping!$D$2</f>
        <v>Nuclear New</v>
      </c>
      <c r="D652" t="s">
        <v>74</v>
      </c>
      <c r="E652" t="s">
        <v>54</v>
      </c>
      <c r="F652" t="s">
        <v>77</v>
      </c>
      <c r="G652">
        <f>SUMIFS(multi_demand_annual!$H:$H,multi_demand_annual!A:A,A652,multi_demand_annual!B:B,B652,multi_demand_annual!D:D,C652,multi_demand_annual!F:F,E652)</f>
        <v>47.710253284600952</v>
      </c>
      <c r="H652">
        <f>SUMIFS(multi_demand_annual!$I:$I,multi_demand_annual!A:A,A652,multi_demand_annual!B:B,B652,multi_demand_annual!D:D,C652,multi_demand_annual!F:F,E652)</f>
        <v>0.63677609347586139</v>
      </c>
      <c r="I652" cm="1">
        <f t="array" ref="I652">SUMPRODUCT([5]materials_demand!$D$2:$CO$43*([5]materials_demand!$A$2:$A$43=A652)*([5]materials_demand!$B$2:$B$43=B652)*([5]materials_demand!$C$2:$C$43=C652)*ISNUMBER(SEARCH(E652,[5]materials_demand!$D$1:$CO$1))*ISNUMBER(SEARCH("mean",[5]materials_demand!$D$1:$CO$1)))</f>
        <v>0.63677609347586295</v>
      </c>
      <c r="J652">
        <f t="shared" si="10"/>
        <v>0</v>
      </c>
    </row>
    <row r="653" spans="1:10">
      <c r="A653">
        <v>2030</v>
      </c>
      <c r="B653" t="s">
        <v>33</v>
      </c>
      <c r="C653" t="str">
        <f>mapping!$D$2</f>
        <v>Nuclear New</v>
      </c>
      <c r="D653" t="s">
        <v>74</v>
      </c>
      <c r="E653" t="s">
        <v>46</v>
      </c>
      <c r="F653" t="s">
        <v>77</v>
      </c>
      <c r="G653">
        <f>SUMIFS(multi_demand_annual!$H:$H,multi_demand_annual!A:A,A653,multi_demand_annual!B:B,B653,multi_demand_annual!D:D,C653,multi_demand_annual!F:F,E653)</f>
        <v>0</v>
      </c>
      <c r="H653">
        <f>SUMIFS(multi_demand_annual!$I:$I,multi_demand_annual!A:A,A653,multi_demand_annual!B:B,B653,multi_demand_annual!D:D,C653,multi_demand_annual!F:F,E653)</f>
        <v>0</v>
      </c>
      <c r="I653" cm="1">
        <f t="array" ref="I653">SUMPRODUCT([5]materials_demand!$D$2:$CO$43*([5]materials_demand!$A$2:$A$43=A653)*([5]materials_demand!$B$2:$B$43=B653)*([5]materials_demand!$C$2:$C$43=C653)*ISNUMBER(SEARCH(E653,[5]materials_demand!$D$1:$CO$1))*ISNUMBER(SEARCH("mean",[5]materials_demand!$D$1:$CO$1)))</f>
        <v>0</v>
      </c>
      <c r="J653">
        <f t="shared" si="10"/>
        <v>0</v>
      </c>
    </row>
    <row r="654" spans="1:10">
      <c r="A654">
        <v>2030</v>
      </c>
      <c r="B654" t="s">
        <v>33</v>
      </c>
      <c r="C654" t="str">
        <f>mapping!$D$2</f>
        <v>Nuclear New</v>
      </c>
      <c r="D654" t="s">
        <v>74</v>
      </c>
      <c r="E654" t="s">
        <v>50</v>
      </c>
      <c r="F654" t="s">
        <v>77</v>
      </c>
      <c r="G654">
        <f>SUMIFS(multi_demand_annual!$H:$H,multi_demand_annual!A:A,A654,multi_demand_annual!B:B,B654,multi_demand_annual!D:D,C654,multi_demand_annual!F:F,E654)</f>
        <v>1.6723819231341057</v>
      </c>
      <c r="H654">
        <f>SUMIFS(multi_demand_annual!$I:$I,multi_demand_annual!A:A,A654,multi_demand_annual!B:B,B654,multi_demand_annual!D:D,C654,multi_demand_annual!F:F,E654)</f>
        <v>2.2320837859745833E-2</v>
      </c>
      <c r="I654" cm="1">
        <f t="array" ref="I654">SUMPRODUCT([5]materials_demand!$D$2:$CO$43*([5]materials_demand!$A$2:$A$43=A654)*([5]materials_demand!$B$2:$B$43=B654)*([5]materials_demand!$C$2:$C$43=C654)*ISNUMBER(SEARCH(E654,[5]materials_demand!$D$1:$CO$1))*ISNUMBER(SEARCH("mean",[5]materials_demand!$D$1:$CO$1)))</f>
        <v>2.2320837859745899E-2</v>
      </c>
      <c r="J654">
        <f t="shared" si="10"/>
        <v>0</v>
      </c>
    </row>
    <row r="655" spans="1:10">
      <c r="A655">
        <v>2030</v>
      </c>
      <c r="B655" t="s">
        <v>33</v>
      </c>
      <c r="C655" t="str">
        <f>mapping!$D$2</f>
        <v>Nuclear New</v>
      </c>
      <c r="D655" t="s">
        <v>74</v>
      </c>
      <c r="E655" t="s">
        <v>61</v>
      </c>
      <c r="F655" t="s">
        <v>77</v>
      </c>
      <c r="G655">
        <f>SUMIFS(multi_demand_annual!$H:$H,multi_demand_annual!A:A,A655,multi_demand_annual!B:B,B655,multi_demand_annual!D:D,C655,multi_demand_annual!F:F,E655)</f>
        <v>0</v>
      </c>
      <c r="H655">
        <f>SUMIFS(multi_demand_annual!$I:$I,multi_demand_annual!A:A,A655,multi_demand_annual!B:B,B655,multi_demand_annual!D:D,C655,multi_demand_annual!F:F,E655)</f>
        <v>0</v>
      </c>
      <c r="I655" cm="1">
        <f t="array" ref="I655">SUMPRODUCT([5]materials_demand!$D$2:$CO$43*([5]materials_demand!$A$2:$A$43=A655)*([5]materials_demand!$B$2:$B$43=B655)*([5]materials_demand!$C$2:$C$43=C655)*ISNUMBER(SEARCH(E655,[5]materials_demand!$D$1:$CO$1))*ISNUMBER(SEARCH("mean",[5]materials_demand!$D$1:$CO$1)))</f>
        <v>0</v>
      </c>
      <c r="J655">
        <f t="shared" si="10"/>
        <v>0</v>
      </c>
    </row>
    <row r="656" spans="1:10">
      <c r="A656">
        <v>2030</v>
      </c>
      <c r="B656" t="s">
        <v>33</v>
      </c>
      <c r="C656" t="str">
        <f>mapping!$D$2</f>
        <v>Nuclear New</v>
      </c>
      <c r="D656" t="s">
        <v>74</v>
      </c>
      <c r="E656" t="s">
        <v>67</v>
      </c>
      <c r="F656" t="s">
        <v>77</v>
      </c>
      <c r="G656">
        <f>SUMIFS(multi_demand_annual!$H:$H,multi_demand_annual!A:A,A656,multi_demand_annual!B:B,B656,multi_demand_annual!D:D,C656,multi_demand_annual!F:F,E656)</f>
        <v>0</v>
      </c>
      <c r="H656">
        <f>SUMIFS(multi_demand_annual!$I:$I,multi_demand_annual!A:A,A656,multi_demand_annual!B:B,B656,multi_demand_annual!D:D,C656,multi_demand_annual!F:F,E656)</f>
        <v>0</v>
      </c>
      <c r="I656" cm="1">
        <f t="array" ref="I656">SUMPRODUCT([5]materials_demand!$D$2:$CO$43*([5]materials_demand!$A$2:$A$43=A656)*([5]materials_demand!$B$2:$B$43=B656)*([5]materials_demand!$C$2:$C$43=C656)*ISNUMBER(SEARCH(E656,[5]materials_demand!$D$1:$CO$1))*ISNUMBER(SEARCH("mean",[5]materials_demand!$D$1:$CO$1)))</f>
        <v>0</v>
      </c>
      <c r="J656">
        <f t="shared" si="10"/>
        <v>0</v>
      </c>
    </row>
    <row r="657" spans="1:10">
      <c r="A657">
        <v>2030</v>
      </c>
      <c r="B657" t="s">
        <v>33</v>
      </c>
      <c r="C657" t="str">
        <f>mapping!$D$2</f>
        <v>Nuclear New</v>
      </c>
      <c r="D657" t="s">
        <v>74</v>
      </c>
      <c r="E657" t="s">
        <v>52</v>
      </c>
      <c r="F657" t="s">
        <v>77</v>
      </c>
      <c r="G657">
        <f>SUMIFS(multi_demand_annual!$H:$H,multi_demand_annual!A:A,A657,multi_demand_annual!B:B,B657,multi_demand_annual!D:D,C657,multi_demand_annual!F:F,E657)</f>
        <v>0</v>
      </c>
      <c r="H657">
        <f>SUMIFS(multi_demand_annual!$I:$I,multi_demand_annual!A:A,A657,multi_demand_annual!B:B,B657,multi_demand_annual!D:D,C657,multi_demand_annual!F:F,E657)</f>
        <v>0</v>
      </c>
      <c r="I657" cm="1">
        <f t="array" ref="I657">SUMPRODUCT([5]materials_demand!$D$2:$CO$43*([5]materials_demand!$A$2:$A$43=A657)*([5]materials_demand!$B$2:$B$43=B657)*([5]materials_demand!$C$2:$C$43=C657)*ISNUMBER(SEARCH(E657,[5]materials_demand!$D$1:$CO$1))*ISNUMBER(SEARCH("mean",[5]materials_demand!$D$1:$CO$1)))</f>
        <v>0</v>
      </c>
      <c r="J657">
        <f t="shared" si="10"/>
        <v>0</v>
      </c>
    </row>
    <row r="658" spans="1:10">
      <c r="A658">
        <v>2030</v>
      </c>
      <c r="B658" t="s">
        <v>33</v>
      </c>
      <c r="C658" t="str">
        <f>mapping!$D$2</f>
        <v>Nuclear New</v>
      </c>
      <c r="D658" t="s">
        <v>74</v>
      </c>
      <c r="E658" t="s">
        <v>56</v>
      </c>
      <c r="F658" t="s">
        <v>77</v>
      </c>
      <c r="G658">
        <f>SUMIFS(multi_demand_annual!$H:$H,multi_demand_annual!A:A,A658,multi_demand_annual!B:B,B658,multi_demand_annual!D:D,C658,multi_demand_annual!F:F,E658)</f>
        <v>0</v>
      </c>
      <c r="H658">
        <f>SUMIFS(multi_demand_annual!$I:$I,multi_demand_annual!A:A,A658,multi_demand_annual!B:B,B658,multi_demand_annual!D:D,C658,multi_demand_annual!F:F,E658)</f>
        <v>0</v>
      </c>
      <c r="I658" cm="1">
        <f t="array" ref="I658">SUMPRODUCT([5]materials_demand!$D$2:$CO$43*([5]materials_demand!$A$2:$A$43=A658)*([5]materials_demand!$B$2:$B$43=B658)*([5]materials_demand!$C$2:$C$43=C658)*ISNUMBER(SEARCH(E658,[5]materials_demand!$D$1:$CO$1))*ISNUMBER(SEARCH("mean",[5]materials_demand!$D$1:$CO$1)))</f>
        <v>0</v>
      </c>
      <c r="J658">
        <f t="shared" si="10"/>
        <v>0</v>
      </c>
    </row>
    <row r="659" spans="1:10">
      <c r="A659">
        <v>2030</v>
      </c>
      <c r="B659" t="s">
        <v>33</v>
      </c>
      <c r="C659" t="str">
        <f>mapping!$D$2</f>
        <v>Nuclear New</v>
      </c>
      <c r="D659" t="s">
        <v>74</v>
      </c>
      <c r="E659" t="s">
        <v>59</v>
      </c>
      <c r="F659" t="s">
        <v>77</v>
      </c>
      <c r="G659">
        <f>SUMIFS(multi_demand_annual!$H:$H,multi_demand_annual!A:A,A659,multi_demand_annual!B:B,B659,multi_demand_annual!D:D,C659,multi_demand_annual!F:F,E659)</f>
        <v>0</v>
      </c>
      <c r="H659">
        <f>SUMIFS(multi_demand_annual!$I:$I,multi_demand_annual!A:A,A659,multi_demand_annual!B:B,B659,multi_demand_annual!D:D,C659,multi_demand_annual!F:F,E659)</f>
        <v>0</v>
      </c>
      <c r="I659" cm="1">
        <f t="array" ref="I659">SUMPRODUCT([5]materials_demand!$D$2:$CO$43*([5]materials_demand!$A$2:$A$43=A659)*([5]materials_demand!$B$2:$B$43=B659)*([5]materials_demand!$C$2:$C$43=C659)*ISNUMBER(SEARCH(E659,[5]materials_demand!$D$1:$CO$1))*ISNUMBER(SEARCH("mean",[5]materials_demand!$D$1:$CO$1)))</f>
        <v>0</v>
      </c>
      <c r="J659">
        <f t="shared" si="10"/>
        <v>0</v>
      </c>
    </row>
    <row r="660" spans="1:10">
      <c r="A660">
        <v>2030</v>
      </c>
      <c r="B660" t="s">
        <v>33</v>
      </c>
      <c r="C660" t="str">
        <f>mapping!$D$2</f>
        <v>Nuclear New</v>
      </c>
      <c r="D660" t="s">
        <v>74</v>
      </c>
      <c r="E660" t="s">
        <v>55</v>
      </c>
      <c r="F660" t="s">
        <v>77</v>
      </c>
      <c r="G660">
        <f>SUMIFS(multi_demand_annual!$H:$H,multi_demand_annual!A:A,A660,multi_demand_annual!B:B,B660,multi_demand_annual!D:D,C660,multi_demand_annual!F:F,E660)</f>
        <v>0.44405248462223118</v>
      </c>
      <c r="H660">
        <f>SUMIFS(multi_demand_annual!$I:$I,multi_demand_annual!A:A,A660,multi_demand_annual!B:B,B660,multi_demand_annual!D:D,C660,multi_demand_annual!F:F,E660)</f>
        <v>5.9266507090051249E-3</v>
      </c>
      <c r="I660" cm="1">
        <f t="array" ref="I660">SUMPRODUCT([5]materials_demand!$D$2:$CO$43*([5]materials_demand!$A$2:$A$43=A660)*([5]materials_demand!$B$2:$B$43=B660)*([5]materials_demand!$C$2:$C$43=C660)*ISNUMBER(SEARCH(E660,[5]materials_demand!$D$1:$CO$1))*ISNUMBER(SEARCH("mean",[5]materials_demand!$D$1:$CO$1)))</f>
        <v>5.9266507090051396E-3</v>
      </c>
      <c r="J660">
        <f t="shared" si="10"/>
        <v>0</v>
      </c>
    </row>
    <row r="661" spans="1:10">
      <c r="A661">
        <v>2030</v>
      </c>
      <c r="B661" t="s">
        <v>33</v>
      </c>
      <c r="C661" t="str">
        <f>mapping!$D$2</f>
        <v>Nuclear New</v>
      </c>
      <c r="D661" t="s">
        <v>74</v>
      </c>
      <c r="E661" t="s">
        <v>47</v>
      </c>
      <c r="F661" t="s">
        <v>77</v>
      </c>
      <c r="G661">
        <f>SUMIFS(multi_demand_annual!$H:$H,multi_demand_annual!A:A,A661,multi_demand_annual!B:B,B661,multi_demand_annual!D:D,C661,multi_demand_annual!F:F,E661)</f>
        <v>0</v>
      </c>
      <c r="H661">
        <f>SUMIFS(multi_demand_annual!$I:$I,multi_demand_annual!A:A,A661,multi_demand_annual!B:B,B661,multi_demand_annual!D:D,C661,multi_demand_annual!F:F,E661)</f>
        <v>0</v>
      </c>
      <c r="I661" cm="1">
        <f t="array" ref="I661">SUMPRODUCT([5]materials_demand!$D$2:$CO$43*([5]materials_demand!$A$2:$A$43=A661)*([5]materials_demand!$B$2:$B$43=B661)*([5]materials_demand!$C$2:$C$43=C661)*ISNUMBER(SEARCH(E661,[5]materials_demand!$D$1:$CO$1))*ISNUMBER(SEARCH("mean",[5]materials_demand!$D$1:$CO$1)))</f>
        <v>0</v>
      </c>
      <c r="J661">
        <f t="shared" si="10"/>
        <v>0</v>
      </c>
    </row>
    <row r="662" spans="1:10">
      <c r="A662">
        <v>2030</v>
      </c>
      <c r="B662" t="s">
        <v>33</v>
      </c>
      <c r="C662" t="str">
        <f>mapping!$D$2</f>
        <v>Nuclear New</v>
      </c>
      <c r="D662" t="s">
        <v>74</v>
      </c>
      <c r="E662" t="s">
        <v>60</v>
      </c>
      <c r="F662" t="s">
        <v>77</v>
      </c>
      <c r="G662">
        <f>SUMIFS(multi_demand_annual!$H:$H,multi_demand_annual!A:A,A662,multi_demand_annual!B:B,B662,multi_demand_annual!D:D,C662,multi_demand_annual!F:F,E662)</f>
        <v>0</v>
      </c>
      <c r="H662">
        <f>SUMIFS(multi_demand_annual!$I:$I,multi_demand_annual!A:A,A662,multi_demand_annual!B:B,B662,multi_demand_annual!D:D,C662,multi_demand_annual!F:F,E662)</f>
        <v>0</v>
      </c>
      <c r="I662" cm="1">
        <f t="array" ref="I662">SUMPRODUCT([5]materials_demand!$D$2:$CO$43*([5]materials_demand!$A$2:$A$43=A662)*([5]materials_demand!$B$2:$B$43=B662)*([5]materials_demand!$C$2:$C$43=C662)*ISNUMBER(SEARCH(E662,[5]materials_demand!$D$1:$CO$1))*ISNUMBER(SEARCH("mean",[5]materials_demand!$D$1:$CO$1)))</f>
        <v>0</v>
      </c>
      <c r="J662">
        <f t="shared" si="10"/>
        <v>0</v>
      </c>
    </row>
    <row r="663" spans="1:10">
      <c r="A663">
        <v>2030</v>
      </c>
      <c r="B663" t="s">
        <v>33</v>
      </c>
      <c r="C663" t="str">
        <f>mapping!$D$2</f>
        <v>Nuclear New</v>
      </c>
      <c r="D663" t="s">
        <v>74</v>
      </c>
      <c r="E663" t="s">
        <v>48</v>
      </c>
      <c r="F663" t="s">
        <v>77</v>
      </c>
      <c r="G663">
        <f>SUMIFS(multi_demand_annual!$H:$H,multi_demand_annual!A:A,A663,multi_demand_annual!B:B,B663,multi_demand_annual!D:D,C663,multi_demand_annual!F:F,E663)</f>
        <v>0.26073519067905937</v>
      </c>
      <c r="H663">
        <f>SUMIFS(multi_demand_annual!$I:$I,multi_demand_annual!A:A,A663,multi_demand_annual!B:B,B663,multi_demand_annual!D:D,C663,multi_demand_annual!F:F,E663)</f>
        <v>3.4799634192234181E-3</v>
      </c>
      <c r="I663" cm="1">
        <f t="array" ref="I663">SUMPRODUCT([5]materials_demand!$D$2:$CO$43*([5]materials_demand!$A$2:$A$43=A663)*([5]materials_demand!$B$2:$B$43=B663)*([5]materials_demand!$C$2:$C$43=C663)*ISNUMBER(SEARCH(E663,[5]materials_demand!$D$1:$CO$1))*ISNUMBER(SEARCH("mean",[5]materials_demand!$D$1:$CO$1)))</f>
        <v>3.4799634192234198E-3</v>
      </c>
      <c r="J663">
        <f t="shared" si="10"/>
        <v>0</v>
      </c>
    </row>
    <row r="664" spans="1:10">
      <c r="A664">
        <v>2030</v>
      </c>
      <c r="B664" t="s">
        <v>33</v>
      </c>
      <c r="C664" t="str">
        <f>mapping!$D$2</f>
        <v>Nuclear New</v>
      </c>
      <c r="D664" t="s">
        <v>74</v>
      </c>
      <c r="E664" t="s">
        <v>62</v>
      </c>
      <c r="F664" t="s">
        <v>77</v>
      </c>
      <c r="G664">
        <f>SUMIFS(multi_demand_annual!$H:$H,multi_demand_annual!A:A,A664,multi_demand_annual!B:B,B664,multi_demand_annual!D:D,C664,multi_demand_annual!F:F,E664)</f>
        <v>0</v>
      </c>
      <c r="H664">
        <f>SUMIFS(multi_demand_annual!$I:$I,multi_demand_annual!A:A,A664,multi_demand_annual!B:B,B664,multi_demand_annual!D:D,C664,multi_demand_annual!F:F,E664)</f>
        <v>0</v>
      </c>
      <c r="I664" cm="1">
        <f t="array" ref="I664">SUMPRODUCT([5]materials_demand!$D$2:$CO$43*([5]materials_demand!$A$2:$A$43=A664)*([5]materials_demand!$B$2:$B$43=B664)*([5]materials_demand!$C$2:$C$43=C664)*ISNUMBER(SEARCH(E664,[5]materials_demand!$D$1:$CO$1))*ISNUMBER(SEARCH("mean",[5]materials_demand!$D$1:$CO$1)))</f>
        <v>0</v>
      </c>
      <c r="J664">
        <f t="shared" si="10"/>
        <v>0</v>
      </c>
    </row>
    <row r="665" spans="1:10">
      <c r="A665">
        <v>2030</v>
      </c>
      <c r="B665" t="s">
        <v>33</v>
      </c>
      <c r="C665" t="str">
        <f>mapping!$D$2</f>
        <v>Nuclear New</v>
      </c>
      <c r="D665" t="s">
        <v>74</v>
      </c>
      <c r="E665" t="s">
        <v>63</v>
      </c>
      <c r="F665" t="s">
        <v>77</v>
      </c>
      <c r="G665">
        <f>SUMIFS(multi_demand_annual!$H:$H,multi_demand_annual!A:A,A665,multi_demand_annual!B:B,B665,multi_demand_annual!D:D,C665,multi_demand_annual!F:F,E665)</f>
        <v>0</v>
      </c>
      <c r="H665">
        <f>SUMIFS(multi_demand_annual!$I:$I,multi_demand_annual!A:A,A665,multi_demand_annual!B:B,B665,multi_demand_annual!D:D,C665,multi_demand_annual!F:F,E665)</f>
        <v>0</v>
      </c>
      <c r="I665" cm="1">
        <f t="array" ref="I665">SUMPRODUCT([5]materials_demand!$D$2:$CO$43*([5]materials_demand!$A$2:$A$43=A665)*([5]materials_demand!$B$2:$B$43=B665)*([5]materials_demand!$C$2:$C$43=C665)*ISNUMBER(SEARCH(E665,[5]materials_demand!$D$1:$CO$1))*ISNUMBER(SEARCH("mean",[5]materials_demand!$D$1:$CO$1)))</f>
        <v>0</v>
      </c>
      <c r="J665">
        <f t="shared" si="10"/>
        <v>0</v>
      </c>
    </row>
    <row r="666" spans="1:10">
      <c r="A666">
        <v>2030</v>
      </c>
      <c r="B666" t="s">
        <v>33</v>
      </c>
      <c r="C666" t="str">
        <f>mapping!$D$2</f>
        <v>Nuclear New</v>
      </c>
      <c r="D666" t="s">
        <v>74</v>
      </c>
      <c r="E666" t="s">
        <v>45</v>
      </c>
      <c r="F666" t="s">
        <v>77</v>
      </c>
      <c r="G666">
        <f>SUMIFS(multi_demand_annual!$H:$H,multi_demand_annual!A:A,A666,multi_demand_annual!B:B,B666,multi_demand_annual!D:D,C666,multi_demand_annual!F:F,E666)</f>
        <v>0</v>
      </c>
      <c r="H666">
        <f>SUMIFS(multi_demand_annual!$I:$I,multi_demand_annual!A:A,A666,multi_demand_annual!B:B,B666,multi_demand_annual!D:D,C666,multi_demand_annual!F:F,E666)</f>
        <v>0</v>
      </c>
      <c r="I666" cm="1">
        <f t="array" ref="I666">SUMPRODUCT([5]materials_demand!$D$2:$CO$43*([5]materials_demand!$A$2:$A$43=A666)*([5]materials_demand!$B$2:$B$43=B666)*([5]materials_demand!$C$2:$C$43=C666)*ISNUMBER(SEARCH(E666,[5]materials_demand!$D$1:$CO$1))*ISNUMBER(SEARCH("mean",[5]materials_demand!$D$1:$CO$1)))</f>
        <v>0</v>
      </c>
      <c r="J666">
        <f t="shared" si="10"/>
        <v>0</v>
      </c>
    </row>
    <row r="667" spans="1:10">
      <c r="A667">
        <v>2030</v>
      </c>
      <c r="B667" t="s">
        <v>33</v>
      </c>
      <c r="C667" t="str">
        <f>mapping!$D$2</f>
        <v>Nuclear New</v>
      </c>
      <c r="D667" t="s">
        <v>74</v>
      </c>
      <c r="E667" t="s">
        <v>58</v>
      </c>
      <c r="F667" t="s">
        <v>77</v>
      </c>
      <c r="G667">
        <f>SUMIFS(multi_demand_annual!$H:$H,multi_demand_annual!A:A,A667,multi_demand_annual!B:B,B667,multi_demand_annual!D:D,C667,multi_demand_annual!F:F,E667)</f>
        <v>1.2946136577907615E-3</v>
      </c>
      <c r="H667">
        <f>SUMIFS(multi_demand_annual!$I:$I,multi_demand_annual!A:A,A667,multi_demand_annual!B:B,B667,multi_demand_annual!D:D,C667,multi_demand_annual!F:F,E667)</f>
        <v>1.727886504083127E-5</v>
      </c>
      <c r="I667" cm="1">
        <f t="array" ref="I667">SUMPRODUCT([5]materials_demand!$D$2:$CO$43*([5]materials_demand!$A$2:$A$43=A667)*([5]materials_demand!$B$2:$B$43=B667)*([5]materials_demand!$C$2:$C$43=C667)*ISNUMBER(SEARCH(E667,[5]materials_demand!$D$1:$CO$1))*ISNUMBER(SEARCH("mean",[5]materials_demand!$D$1:$CO$1)))</f>
        <v>1.72788650408313E-5</v>
      </c>
      <c r="J667">
        <f t="shared" si="10"/>
        <v>0</v>
      </c>
    </row>
    <row r="668" spans="1:10">
      <c r="A668">
        <v>2030</v>
      </c>
      <c r="B668" t="s">
        <v>33</v>
      </c>
      <c r="C668" t="str">
        <f>mapping!$D$2</f>
        <v>Nuclear New</v>
      </c>
      <c r="D668" t="s">
        <v>74</v>
      </c>
      <c r="E668" t="s">
        <v>53</v>
      </c>
      <c r="F668" t="s">
        <v>77</v>
      </c>
      <c r="G668">
        <f>SUMIFS(multi_demand_annual!$H:$H,multi_demand_annual!A:A,A668,multi_demand_annual!B:B,B668,multi_demand_annual!D:D,C668,multi_demand_annual!F:F,E668)</f>
        <v>41.406491692893788</v>
      </c>
      <c r="H668">
        <f>SUMIFS(multi_demand_annual!$I:$I,multi_demand_annual!A:A,A668,multi_demand_annual!B:B,B668,multi_demand_annual!D:D,C668,multi_demand_annual!F:F,E668)</f>
        <v>0.55264145984426705</v>
      </c>
      <c r="I668" cm="1">
        <f t="array" ref="I668">SUMPRODUCT([5]materials_demand!$D$2:$CO$43*([5]materials_demand!$A$2:$A$43=A668)*([5]materials_demand!$B$2:$B$43=B668)*([5]materials_demand!$C$2:$C$43=C668)*ISNUMBER(SEARCH(E668,[5]materials_demand!$D$1:$CO$1))*ISNUMBER(SEARCH("mean",[5]materials_demand!$D$1:$CO$1)))</f>
        <v>0.55264145984426805</v>
      </c>
      <c r="J668">
        <f t="shared" si="10"/>
        <v>0</v>
      </c>
    </row>
    <row r="669" spans="1:10">
      <c r="A669">
        <v>2030</v>
      </c>
      <c r="B669" t="s">
        <v>33</v>
      </c>
      <c r="C669" t="str">
        <f>mapping!$D$2</f>
        <v>Nuclear New</v>
      </c>
      <c r="D669" t="s">
        <v>74</v>
      </c>
      <c r="E669" t="s">
        <v>64</v>
      </c>
      <c r="F669" t="s">
        <v>77</v>
      </c>
      <c r="G669">
        <f>SUMIFS(multi_demand_annual!$H:$H,multi_demand_annual!A:A,A669,multi_demand_annual!B:B,B669,multi_demand_annual!D:D,C669,multi_demand_annual!F:F,E669)</f>
        <v>0</v>
      </c>
      <c r="H669">
        <f>SUMIFS(multi_demand_annual!$I:$I,multi_demand_annual!A:A,A669,multi_demand_annual!B:B,B669,multi_demand_annual!D:D,C669,multi_demand_annual!F:F,E669)</f>
        <v>0</v>
      </c>
      <c r="I669" cm="1">
        <f t="array" ref="I669">SUMPRODUCT([5]materials_demand!$D$2:$CO$43*([5]materials_demand!$A$2:$A$43=A669)*([5]materials_demand!$B$2:$B$43=B669)*([5]materials_demand!$C$2:$C$43=C669)*ISNUMBER(SEARCH(E669,[5]materials_demand!$D$1:$CO$1))*ISNUMBER(SEARCH("mean",[5]materials_demand!$D$1:$CO$1)))</f>
        <v>0</v>
      </c>
      <c r="J669">
        <f t="shared" si="10"/>
        <v>0</v>
      </c>
    </row>
    <row r="670" spans="1:10">
      <c r="A670">
        <v>2030</v>
      </c>
      <c r="B670" t="s">
        <v>33</v>
      </c>
      <c r="C670" t="str">
        <f>mapping!$D$2</f>
        <v>Nuclear New</v>
      </c>
      <c r="D670" t="s">
        <v>74</v>
      </c>
      <c r="E670" t="s">
        <v>49</v>
      </c>
      <c r="F670" t="s">
        <v>77</v>
      </c>
      <c r="G670">
        <f>SUMIFS(multi_demand_annual!$H:$H,multi_demand_annual!A:A,A670,multi_demand_annual!B:B,B670,multi_demand_annual!D:D,C670,multi_demand_annual!F:F,E670)</f>
        <v>0</v>
      </c>
      <c r="H670">
        <f>SUMIFS(multi_demand_annual!$I:$I,multi_demand_annual!A:A,A670,multi_demand_annual!B:B,B670,multi_demand_annual!D:D,C670,multi_demand_annual!F:F,E670)</f>
        <v>0</v>
      </c>
      <c r="I670" cm="1">
        <f t="array" ref="I670">SUMPRODUCT([5]materials_demand!$D$2:$CO$43*([5]materials_demand!$A$2:$A$43=A670)*([5]materials_demand!$B$2:$B$43=B670)*([5]materials_demand!$C$2:$C$43=C670)*ISNUMBER(SEARCH(E670,[5]materials_demand!$D$1:$CO$1))*ISNUMBER(SEARCH("mean",[5]materials_demand!$D$1:$CO$1)))</f>
        <v>0</v>
      </c>
      <c r="J670">
        <f t="shared" si="10"/>
        <v>0</v>
      </c>
    </row>
    <row r="671" spans="1:10">
      <c r="A671">
        <v>2030</v>
      </c>
      <c r="B671" t="s">
        <v>33</v>
      </c>
      <c r="C671" t="str">
        <f>mapping!$D$2</f>
        <v>Nuclear New</v>
      </c>
      <c r="D671" t="s">
        <v>74</v>
      </c>
      <c r="E671" t="s">
        <v>65</v>
      </c>
      <c r="F671" t="s">
        <v>77</v>
      </c>
      <c r="G671">
        <f>SUMIFS(multi_demand_annual!$H:$H,multi_demand_annual!A:A,A671,multi_demand_annual!B:B,B671,multi_demand_annual!D:D,C671,multi_demand_annual!F:F,E671)</f>
        <v>0</v>
      </c>
      <c r="H671">
        <f>SUMIFS(multi_demand_annual!$I:$I,multi_demand_annual!A:A,A671,multi_demand_annual!B:B,B671,multi_demand_annual!D:D,C671,multi_demand_annual!F:F,E671)</f>
        <v>0</v>
      </c>
      <c r="I671" cm="1">
        <f t="array" ref="I671">SUMPRODUCT([5]materials_demand!$D$2:$CO$43*([5]materials_demand!$A$2:$A$43=A671)*([5]materials_demand!$B$2:$B$43=B671)*([5]materials_demand!$C$2:$C$43=C671)*ISNUMBER(SEARCH(E671,[5]materials_demand!$D$1:$CO$1))*ISNUMBER(SEARCH("mean",[5]materials_demand!$D$1:$CO$1)))</f>
        <v>0</v>
      </c>
      <c r="J671">
        <f t="shared" si="10"/>
        <v>0</v>
      </c>
    </row>
    <row r="672" spans="1:10">
      <c r="A672">
        <v>2030</v>
      </c>
      <c r="B672" t="s">
        <v>33</v>
      </c>
      <c r="C672" t="str">
        <f>mapping!$D$2</f>
        <v>Nuclear New</v>
      </c>
      <c r="D672" t="s">
        <v>74</v>
      </c>
      <c r="E672" t="s">
        <v>68</v>
      </c>
      <c r="F672" t="s">
        <v>77</v>
      </c>
      <c r="G672">
        <f>SUMIFS(multi_demand_annual!$H:$H,multi_demand_annual!A:A,A672,multi_demand_annual!B:B,B672,multi_demand_annual!D:D,C672,multi_demand_annual!F:F,E672)</f>
        <v>0</v>
      </c>
      <c r="H672">
        <f>SUMIFS(multi_demand_annual!$I:$I,multi_demand_annual!A:A,A672,multi_demand_annual!B:B,B672,multi_demand_annual!D:D,C672,multi_demand_annual!F:F,E672)</f>
        <v>0</v>
      </c>
      <c r="I672" cm="1">
        <f t="array" ref="I672">SUMPRODUCT([5]materials_demand!$D$2:$CO$43*([5]materials_demand!$A$2:$A$43=A672)*([5]materials_demand!$B$2:$B$43=B672)*([5]materials_demand!$C$2:$C$43=C672)*ISNUMBER(SEARCH(E672,[5]materials_demand!$D$1:$CO$1))*ISNUMBER(SEARCH("mean",[5]materials_demand!$D$1:$CO$1)))</f>
        <v>0</v>
      </c>
      <c r="J672">
        <f t="shared" si="10"/>
        <v>0</v>
      </c>
    </row>
    <row r="673" spans="1:10">
      <c r="A673">
        <v>2030</v>
      </c>
      <c r="B673" t="s">
        <v>33</v>
      </c>
      <c r="C673" t="str">
        <f>mapping!$D$2</f>
        <v>Nuclear New</v>
      </c>
      <c r="D673" t="s">
        <v>74</v>
      </c>
      <c r="E673" t="s">
        <v>57</v>
      </c>
      <c r="F673" t="s">
        <v>77</v>
      </c>
      <c r="G673">
        <f>SUMIFS(multi_demand_annual!$H:$H,multi_demand_annual!A:A,A673,multi_demand_annual!B:B,B673,multi_demand_annual!D:D,C673,multi_demand_annual!F:F,E673)</f>
        <v>0</v>
      </c>
      <c r="H673">
        <f>SUMIFS(multi_demand_annual!$I:$I,multi_demand_annual!A:A,A673,multi_demand_annual!B:B,B673,multi_demand_annual!D:D,C673,multi_demand_annual!F:F,E673)</f>
        <v>0</v>
      </c>
      <c r="I673" cm="1">
        <f t="array" ref="I673">SUMPRODUCT([5]materials_demand!$D$2:$CO$43*([5]materials_demand!$A$2:$A$43=A673)*([5]materials_demand!$B$2:$B$43=B673)*([5]materials_demand!$C$2:$C$43=C673)*ISNUMBER(SEARCH(E673,[5]materials_demand!$D$1:$CO$1))*ISNUMBER(SEARCH("mean",[5]materials_demand!$D$1:$CO$1)))</f>
        <v>0</v>
      </c>
      <c r="J673">
        <f t="shared" si="10"/>
        <v>0</v>
      </c>
    </row>
    <row r="674" spans="1:10">
      <c r="A674">
        <v>2035</v>
      </c>
      <c r="B674" t="s">
        <v>21</v>
      </c>
      <c r="C674" t="str">
        <f>mapping!$D$2</f>
        <v>Nuclear New</v>
      </c>
      <c r="D674" t="s">
        <v>74</v>
      </c>
      <c r="E674" t="s">
        <v>51</v>
      </c>
      <c r="F674" t="s">
        <v>77</v>
      </c>
      <c r="G674">
        <f>SUMIFS(multi_demand_annual!$H:$H,multi_demand_annual!A:A,A674,multi_demand_annual!B:B,B674,multi_demand_annual!D:D,C674,multi_demand_annual!F:F,E674)</f>
        <v>4.0248838514565028E-9</v>
      </c>
      <c r="H674">
        <f>SUMIFS(multi_demand_annual!$I:$I,multi_demand_annual!A:A,A674,multi_demand_annual!B:B,B674,multi_demand_annual!D:D,C674,multi_demand_annual!F:F,E674)</f>
        <v>4.0248838514565028E-9</v>
      </c>
      <c r="I674" cm="1">
        <f t="array" ref="I674">SUMPRODUCT([5]materials_demand!$D$2:$CO$43*([5]materials_demand!$A$2:$A$43=A674)*([5]materials_demand!$B$2:$B$43=B674)*([5]materials_demand!$C$2:$C$43=C674)*ISNUMBER(SEARCH(E674,[5]materials_demand!$D$1:$CO$1))*ISNUMBER(SEARCH("mean",[5]materials_demand!$D$1:$CO$1)))</f>
        <v>4.0248838514565003E-9</v>
      </c>
      <c r="J674">
        <f t="shared" si="10"/>
        <v>0</v>
      </c>
    </row>
    <row r="675" spans="1:10">
      <c r="A675">
        <v>2035</v>
      </c>
      <c r="B675" t="s">
        <v>21</v>
      </c>
      <c r="C675" t="str">
        <f>mapping!$D$2</f>
        <v>Nuclear New</v>
      </c>
      <c r="D675" t="s">
        <v>74</v>
      </c>
      <c r="E675" t="s">
        <v>66</v>
      </c>
      <c r="F675" t="s">
        <v>77</v>
      </c>
      <c r="G675">
        <f>SUMIFS(multi_demand_annual!$H:$H,multi_demand_annual!A:A,A675,multi_demand_annual!B:B,B675,multi_demand_annual!D:D,C675,multi_demand_annual!F:F,E675)</f>
        <v>0</v>
      </c>
      <c r="H675">
        <f>SUMIFS(multi_demand_annual!$I:$I,multi_demand_annual!A:A,A675,multi_demand_annual!B:B,B675,multi_demand_annual!D:D,C675,multi_demand_annual!F:F,E675)</f>
        <v>0</v>
      </c>
      <c r="I675" cm="1">
        <f t="array" ref="I675">SUMPRODUCT([5]materials_demand!$D$2:$CO$43*([5]materials_demand!$A$2:$A$43=A675)*([5]materials_demand!$B$2:$B$43=B675)*([5]materials_demand!$C$2:$C$43=C675)*ISNUMBER(SEARCH(E675,[5]materials_demand!$D$1:$CO$1))*ISNUMBER(SEARCH("mean",[5]materials_demand!$D$1:$CO$1)))</f>
        <v>0</v>
      </c>
      <c r="J675">
        <f t="shared" si="10"/>
        <v>0</v>
      </c>
    </row>
    <row r="676" spans="1:10">
      <c r="A676">
        <v>2035</v>
      </c>
      <c r="B676" t="s">
        <v>21</v>
      </c>
      <c r="C676" t="str">
        <f>mapping!$D$2</f>
        <v>Nuclear New</v>
      </c>
      <c r="D676" t="s">
        <v>74</v>
      </c>
      <c r="E676" t="s">
        <v>54</v>
      </c>
      <c r="F676" t="s">
        <v>77</v>
      </c>
      <c r="G676">
        <f>SUMIFS(multi_demand_annual!$H:$H,multi_demand_annual!A:A,A676,multi_demand_annual!B:B,B676,multi_demand_annual!D:D,C676,multi_demand_annual!F:F,E676)</f>
        <v>3.9554292631575907E-6</v>
      </c>
      <c r="H676">
        <f>SUMIFS(multi_demand_annual!$I:$I,multi_demand_annual!A:A,A676,multi_demand_annual!B:B,B676,multi_demand_annual!D:D,C676,multi_demand_annual!F:F,E676)</f>
        <v>3.9554292631575907E-6</v>
      </c>
      <c r="I676" cm="1">
        <f t="array" ref="I676">SUMPRODUCT([5]materials_demand!$D$2:$CO$43*([5]materials_demand!$A$2:$A$43=A676)*([5]materials_demand!$B$2:$B$43=B676)*([5]materials_demand!$C$2:$C$43=C676)*ISNUMBER(SEARCH(E676,[5]materials_demand!$D$1:$CO$1))*ISNUMBER(SEARCH("mean",[5]materials_demand!$D$1:$CO$1)))</f>
        <v>3.9554292631575899E-6</v>
      </c>
      <c r="J676">
        <f t="shared" si="10"/>
        <v>0</v>
      </c>
    </row>
    <row r="677" spans="1:10">
      <c r="A677">
        <v>2035</v>
      </c>
      <c r="B677" t="s">
        <v>21</v>
      </c>
      <c r="C677" t="str">
        <f>mapping!$D$2</f>
        <v>Nuclear New</v>
      </c>
      <c r="D677" t="s">
        <v>74</v>
      </c>
      <c r="E677" t="s">
        <v>46</v>
      </c>
      <c r="F677" t="s">
        <v>77</v>
      </c>
      <c r="G677">
        <f>SUMIFS(multi_demand_annual!$H:$H,multi_demand_annual!A:A,A677,multi_demand_annual!B:B,B677,multi_demand_annual!D:D,C677,multi_demand_annual!F:F,E677)</f>
        <v>0</v>
      </c>
      <c r="H677">
        <f>SUMIFS(multi_demand_annual!$I:$I,multi_demand_annual!A:A,A677,multi_demand_annual!B:B,B677,multi_demand_annual!D:D,C677,multi_demand_annual!F:F,E677)</f>
        <v>0</v>
      </c>
      <c r="I677" cm="1">
        <f t="array" ref="I677">SUMPRODUCT([5]materials_demand!$D$2:$CO$43*([5]materials_demand!$A$2:$A$43=A677)*([5]materials_demand!$B$2:$B$43=B677)*([5]materials_demand!$C$2:$C$43=C677)*ISNUMBER(SEARCH(E677,[5]materials_demand!$D$1:$CO$1))*ISNUMBER(SEARCH("mean",[5]materials_demand!$D$1:$CO$1)))</f>
        <v>0</v>
      </c>
      <c r="J677">
        <f t="shared" si="10"/>
        <v>0</v>
      </c>
    </row>
    <row r="678" spans="1:10">
      <c r="A678">
        <v>2035</v>
      </c>
      <c r="B678" t="s">
        <v>21</v>
      </c>
      <c r="C678" t="str">
        <f>mapping!$D$2</f>
        <v>Nuclear New</v>
      </c>
      <c r="D678" t="s">
        <v>74</v>
      </c>
      <c r="E678" t="s">
        <v>50</v>
      </c>
      <c r="F678" t="s">
        <v>77</v>
      </c>
      <c r="G678">
        <f>SUMIFS(multi_demand_annual!$H:$H,multi_demand_annual!A:A,A678,multi_demand_annual!B:B,B678,multi_demand_annual!D:D,C678,multi_demand_annual!F:F,E678)</f>
        <v>1.3864919891497361E-7</v>
      </c>
      <c r="H678">
        <f>SUMIFS(multi_demand_annual!$I:$I,multi_demand_annual!A:A,A678,multi_demand_annual!B:B,B678,multi_demand_annual!D:D,C678,multi_demand_annual!F:F,E678)</f>
        <v>1.3864919891497361E-7</v>
      </c>
      <c r="I678" cm="1">
        <f t="array" ref="I678">SUMPRODUCT([5]materials_demand!$D$2:$CO$43*([5]materials_demand!$A$2:$A$43=A678)*([5]materials_demand!$B$2:$B$43=B678)*([5]materials_demand!$C$2:$C$43=C678)*ISNUMBER(SEARCH(E678,[5]materials_demand!$D$1:$CO$1))*ISNUMBER(SEARCH("mean",[5]materials_demand!$D$1:$CO$1)))</f>
        <v>1.3864919891497401E-7</v>
      </c>
      <c r="J678">
        <f t="shared" si="10"/>
        <v>0</v>
      </c>
    </row>
    <row r="679" spans="1:10">
      <c r="A679">
        <v>2035</v>
      </c>
      <c r="B679" t="s">
        <v>21</v>
      </c>
      <c r="C679" t="str">
        <f>mapping!$D$2</f>
        <v>Nuclear New</v>
      </c>
      <c r="D679" t="s">
        <v>74</v>
      </c>
      <c r="E679" t="s">
        <v>61</v>
      </c>
      <c r="F679" t="s">
        <v>77</v>
      </c>
      <c r="G679">
        <f>SUMIFS(multi_demand_annual!$H:$H,multi_demand_annual!A:A,A679,multi_demand_annual!B:B,B679,multi_demand_annual!D:D,C679,multi_demand_annual!F:F,E679)</f>
        <v>0</v>
      </c>
      <c r="H679">
        <f>SUMIFS(multi_demand_annual!$I:$I,multi_demand_annual!A:A,A679,multi_demand_annual!B:B,B679,multi_demand_annual!D:D,C679,multi_demand_annual!F:F,E679)</f>
        <v>0</v>
      </c>
      <c r="I679" cm="1">
        <f t="array" ref="I679">SUMPRODUCT([5]materials_demand!$D$2:$CO$43*([5]materials_demand!$A$2:$A$43=A679)*([5]materials_demand!$B$2:$B$43=B679)*([5]materials_demand!$C$2:$C$43=C679)*ISNUMBER(SEARCH(E679,[5]materials_demand!$D$1:$CO$1))*ISNUMBER(SEARCH("mean",[5]materials_demand!$D$1:$CO$1)))</f>
        <v>0</v>
      </c>
      <c r="J679">
        <f t="shared" si="10"/>
        <v>0</v>
      </c>
    </row>
    <row r="680" spans="1:10">
      <c r="A680">
        <v>2035</v>
      </c>
      <c r="B680" t="s">
        <v>21</v>
      </c>
      <c r="C680" t="str">
        <f>mapping!$D$2</f>
        <v>Nuclear New</v>
      </c>
      <c r="D680" t="s">
        <v>74</v>
      </c>
      <c r="E680" t="s">
        <v>67</v>
      </c>
      <c r="F680" t="s">
        <v>77</v>
      </c>
      <c r="G680">
        <f>SUMIFS(multi_demand_annual!$H:$H,multi_demand_annual!A:A,A680,multi_demand_annual!B:B,B680,multi_demand_annual!D:D,C680,multi_demand_annual!F:F,E680)</f>
        <v>0</v>
      </c>
      <c r="H680">
        <f>SUMIFS(multi_demand_annual!$I:$I,multi_demand_annual!A:A,A680,multi_demand_annual!B:B,B680,multi_demand_annual!D:D,C680,multi_demand_annual!F:F,E680)</f>
        <v>0</v>
      </c>
      <c r="I680" cm="1">
        <f t="array" ref="I680">SUMPRODUCT([5]materials_demand!$D$2:$CO$43*([5]materials_demand!$A$2:$A$43=A680)*([5]materials_demand!$B$2:$B$43=B680)*([5]materials_demand!$C$2:$C$43=C680)*ISNUMBER(SEARCH(E680,[5]materials_demand!$D$1:$CO$1))*ISNUMBER(SEARCH("mean",[5]materials_demand!$D$1:$CO$1)))</f>
        <v>0</v>
      </c>
      <c r="J680">
        <f t="shared" si="10"/>
        <v>0</v>
      </c>
    </row>
    <row r="681" spans="1:10">
      <c r="A681">
        <v>2035</v>
      </c>
      <c r="B681" t="s">
        <v>21</v>
      </c>
      <c r="C681" t="str">
        <f>mapping!$D$2</f>
        <v>Nuclear New</v>
      </c>
      <c r="D681" t="s">
        <v>74</v>
      </c>
      <c r="E681" t="s">
        <v>52</v>
      </c>
      <c r="F681" t="s">
        <v>77</v>
      </c>
      <c r="G681">
        <f>SUMIFS(multi_demand_annual!$H:$H,multi_demand_annual!A:A,A681,multi_demand_annual!B:B,B681,multi_demand_annual!D:D,C681,multi_demand_annual!F:F,E681)</f>
        <v>0</v>
      </c>
      <c r="H681">
        <f>SUMIFS(multi_demand_annual!$I:$I,multi_demand_annual!A:A,A681,multi_demand_annual!B:B,B681,multi_demand_annual!D:D,C681,multi_demand_annual!F:F,E681)</f>
        <v>0</v>
      </c>
      <c r="I681" cm="1">
        <f t="array" ref="I681">SUMPRODUCT([5]materials_demand!$D$2:$CO$43*([5]materials_demand!$A$2:$A$43=A681)*([5]materials_demand!$B$2:$B$43=B681)*([5]materials_demand!$C$2:$C$43=C681)*ISNUMBER(SEARCH(E681,[5]materials_demand!$D$1:$CO$1))*ISNUMBER(SEARCH("mean",[5]materials_demand!$D$1:$CO$1)))</f>
        <v>0</v>
      </c>
      <c r="J681">
        <f t="shared" si="10"/>
        <v>0</v>
      </c>
    </row>
    <row r="682" spans="1:10">
      <c r="A682">
        <v>2035</v>
      </c>
      <c r="B682" t="s">
        <v>21</v>
      </c>
      <c r="C682" t="str">
        <f>mapping!$D$2</f>
        <v>Nuclear New</v>
      </c>
      <c r="D682" t="s">
        <v>74</v>
      </c>
      <c r="E682" t="s">
        <v>56</v>
      </c>
      <c r="F682" t="s">
        <v>77</v>
      </c>
      <c r="G682">
        <f>SUMIFS(multi_demand_annual!$H:$H,multi_demand_annual!A:A,A682,multi_demand_annual!B:B,B682,multi_demand_annual!D:D,C682,multi_demand_annual!F:F,E682)</f>
        <v>0</v>
      </c>
      <c r="H682">
        <f>SUMIFS(multi_demand_annual!$I:$I,multi_demand_annual!A:A,A682,multi_demand_annual!B:B,B682,multi_demand_annual!D:D,C682,multi_demand_annual!F:F,E682)</f>
        <v>0</v>
      </c>
      <c r="I682" cm="1">
        <f t="array" ref="I682">SUMPRODUCT([5]materials_demand!$D$2:$CO$43*([5]materials_demand!$A$2:$A$43=A682)*([5]materials_demand!$B$2:$B$43=B682)*([5]materials_demand!$C$2:$C$43=C682)*ISNUMBER(SEARCH(E682,[5]materials_demand!$D$1:$CO$1))*ISNUMBER(SEARCH("mean",[5]materials_demand!$D$1:$CO$1)))</f>
        <v>0</v>
      </c>
      <c r="J682">
        <f t="shared" si="10"/>
        <v>0</v>
      </c>
    </row>
    <row r="683" spans="1:10">
      <c r="A683">
        <v>2035</v>
      </c>
      <c r="B683" t="s">
        <v>21</v>
      </c>
      <c r="C683" t="str">
        <f>mapping!$D$2</f>
        <v>Nuclear New</v>
      </c>
      <c r="D683" t="s">
        <v>74</v>
      </c>
      <c r="E683" t="s">
        <v>59</v>
      </c>
      <c r="F683" t="s">
        <v>77</v>
      </c>
      <c r="G683">
        <f>SUMIFS(multi_demand_annual!$H:$H,multi_demand_annual!A:A,A683,multi_demand_annual!B:B,B683,multi_demand_annual!D:D,C683,multi_demand_annual!F:F,E683)</f>
        <v>0</v>
      </c>
      <c r="H683">
        <f>SUMIFS(multi_demand_annual!$I:$I,multi_demand_annual!A:A,A683,multi_demand_annual!B:B,B683,multi_demand_annual!D:D,C683,multi_demand_annual!F:F,E683)</f>
        <v>0</v>
      </c>
      <c r="I683" cm="1">
        <f t="array" ref="I683">SUMPRODUCT([5]materials_demand!$D$2:$CO$43*([5]materials_demand!$A$2:$A$43=A683)*([5]materials_demand!$B$2:$B$43=B683)*([5]materials_demand!$C$2:$C$43=C683)*ISNUMBER(SEARCH(E683,[5]materials_demand!$D$1:$CO$1))*ISNUMBER(SEARCH("mean",[5]materials_demand!$D$1:$CO$1)))</f>
        <v>0</v>
      </c>
      <c r="J683">
        <f t="shared" si="10"/>
        <v>0</v>
      </c>
    </row>
    <row r="684" spans="1:10">
      <c r="A684">
        <v>2035</v>
      </c>
      <c r="B684" t="s">
        <v>21</v>
      </c>
      <c r="C684" t="str">
        <f>mapping!$D$2</f>
        <v>Nuclear New</v>
      </c>
      <c r="D684" t="s">
        <v>74</v>
      </c>
      <c r="E684" t="s">
        <v>55</v>
      </c>
      <c r="F684" t="s">
        <v>77</v>
      </c>
      <c r="G684">
        <f>SUMIFS(multi_demand_annual!$H:$H,multi_demand_annual!A:A,A684,multi_demand_annual!B:B,B684,multi_demand_annual!D:D,C684,multi_demand_annual!F:F,E684)</f>
        <v>3.6814270961322151E-8</v>
      </c>
      <c r="H684">
        <f>SUMIFS(multi_demand_annual!$I:$I,multi_demand_annual!A:A,A684,multi_demand_annual!B:B,B684,multi_demand_annual!D:D,C684,multi_demand_annual!F:F,E684)</f>
        <v>3.6814270961322151E-8</v>
      </c>
      <c r="I684" cm="1">
        <f t="array" ref="I684">SUMPRODUCT([5]materials_demand!$D$2:$CO$43*([5]materials_demand!$A$2:$A$43=A684)*([5]materials_demand!$B$2:$B$43=B684)*([5]materials_demand!$C$2:$C$43=C684)*ISNUMBER(SEARCH(E684,[5]materials_demand!$D$1:$CO$1))*ISNUMBER(SEARCH("mean",[5]materials_demand!$D$1:$CO$1)))</f>
        <v>3.6814270961322098E-8</v>
      </c>
      <c r="J684">
        <f t="shared" si="10"/>
        <v>0</v>
      </c>
    </row>
    <row r="685" spans="1:10">
      <c r="A685">
        <v>2035</v>
      </c>
      <c r="B685" t="s">
        <v>21</v>
      </c>
      <c r="C685" t="str">
        <f>mapping!$D$2</f>
        <v>Nuclear New</v>
      </c>
      <c r="D685" t="s">
        <v>74</v>
      </c>
      <c r="E685" t="s">
        <v>47</v>
      </c>
      <c r="F685" t="s">
        <v>77</v>
      </c>
      <c r="G685">
        <f>SUMIFS(multi_demand_annual!$H:$H,multi_demand_annual!A:A,A685,multi_demand_annual!B:B,B685,multi_demand_annual!D:D,C685,multi_demand_annual!F:F,E685)</f>
        <v>0</v>
      </c>
      <c r="H685">
        <f>SUMIFS(multi_demand_annual!$I:$I,multi_demand_annual!A:A,A685,multi_demand_annual!B:B,B685,multi_demand_annual!D:D,C685,multi_demand_annual!F:F,E685)</f>
        <v>0</v>
      </c>
      <c r="I685" cm="1">
        <f t="array" ref="I685">SUMPRODUCT([5]materials_demand!$D$2:$CO$43*([5]materials_demand!$A$2:$A$43=A685)*([5]materials_demand!$B$2:$B$43=B685)*([5]materials_demand!$C$2:$C$43=C685)*ISNUMBER(SEARCH(E685,[5]materials_demand!$D$1:$CO$1))*ISNUMBER(SEARCH("mean",[5]materials_demand!$D$1:$CO$1)))</f>
        <v>0</v>
      </c>
      <c r="J685">
        <f t="shared" si="10"/>
        <v>0</v>
      </c>
    </row>
    <row r="686" spans="1:10">
      <c r="A686">
        <v>2035</v>
      </c>
      <c r="B686" t="s">
        <v>21</v>
      </c>
      <c r="C686" t="str">
        <f>mapping!$D$2</f>
        <v>Nuclear New</v>
      </c>
      <c r="D686" t="s">
        <v>74</v>
      </c>
      <c r="E686" t="s">
        <v>60</v>
      </c>
      <c r="F686" t="s">
        <v>77</v>
      </c>
      <c r="G686">
        <f>SUMIFS(multi_demand_annual!$H:$H,multi_demand_annual!A:A,A686,multi_demand_annual!B:B,B686,multi_demand_annual!D:D,C686,multi_demand_annual!F:F,E686)</f>
        <v>0</v>
      </c>
      <c r="H686">
        <f>SUMIFS(multi_demand_annual!$I:$I,multi_demand_annual!A:A,A686,multi_demand_annual!B:B,B686,multi_demand_annual!D:D,C686,multi_demand_annual!F:F,E686)</f>
        <v>0</v>
      </c>
      <c r="I686" cm="1">
        <f t="array" ref="I686">SUMPRODUCT([5]materials_demand!$D$2:$CO$43*([5]materials_demand!$A$2:$A$43=A686)*([5]materials_demand!$B$2:$B$43=B686)*([5]materials_demand!$C$2:$C$43=C686)*ISNUMBER(SEARCH(E686,[5]materials_demand!$D$1:$CO$1))*ISNUMBER(SEARCH("mean",[5]materials_demand!$D$1:$CO$1)))</f>
        <v>0</v>
      </c>
      <c r="J686">
        <f t="shared" si="10"/>
        <v>0</v>
      </c>
    </row>
    <row r="687" spans="1:10">
      <c r="A687">
        <v>2035</v>
      </c>
      <c r="B687" t="s">
        <v>21</v>
      </c>
      <c r="C687" t="str">
        <f>mapping!$D$2</f>
        <v>Nuclear New</v>
      </c>
      <c r="D687" t="s">
        <v>74</v>
      </c>
      <c r="E687" t="s">
        <v>48</v>
      </c>
      <c r="F687" t="s">
        <v>77</v>
      </c>
      <c r="G687">
        <f>SUMIFS(multi_demand_annual!$H:$H,multi_demand_annual!A:A,A687,multi_demand_annual!B:B,B687,multi_demand_annual!D:D,C687,multi_demand_annual!F:F,E687)</f>
        <v>2.1616309538222392E-8</v>
      </c>
      <c r="H687">
        <f>SUMIFS(multi_demand_annual!$I:$I,multi_demand_annual!A:A,A687,multi_demand_annual!B:B,B687,multi_demand_annual!D:D,C687,multi_demand_annual!F:F,E687)</f>
        <v>2.1616309538222392E-8</v>
      </c>
      <c r="I687" cm="1">
        <f t="array" ref="I687">SUMPRODUCT([5]materials_demand!$D$2:$CO$43*([5]materials_demand!$A$2:$A$43=A687)*([5]materials_demand!$B$2:$B$43=B687)*([5]materials_demand!$C$2:$C$43=C687)*ISNUMBER(SEARCH(E687,[5]materials_demand!$D$1:$CO$1))*ISNUMBER(SEARCH("mean",[5]materials_demand!$D$1:$CO$1)))</f>
        <v>2.1616309538222399E-8</v>
      </c>
      <c r="J687">
        <f t="shared" si="10"/>
        <v>0</v>
      </c>
    </row>
    <row r="688" spans="1:10">
      <c r="A688">
        <v>2035</v>
      </c>
      <c r="B688" t="s">
        <v>21</v>
      </c>
      <c r="C688" t="str">
        <f>mapping!$D$2</f>
        <v>Nuclear New</v>
      </c>
      <c r="D688" t="s">
        <v>74</v>
      </c>
      <c r="E688" t="s">
        <v>62</v>
      </c>
      <c r="F688" t="s">
        <v>77</v>
      </c>
      <c r="G688">
        <f>SUMIFS(multi_demand_annual!$H:$H,multi_demand_annual!A:A,A688,multi_demand_annual!B:B,B688,multi_demand_annual!D:D,C688,multi_demand_annual!F:F,E688)</f>
        <v>0</v>
      </c>
      <c r="H688">
        <f>SUMIFS(multi_demand_annual!$I:$I,multi_demand_annual!A:A,A688,multi_demand_annual!B:B,B688,multi_demand_annual!D:D,C688,multi_demand_annual!F:F,E688)</f>
        <v>0</v>
      </c>
      <c r="I688" cm="1">
        <f t="array" ref="I688">SUMPRODUCT([5]materials_demand!$D$2:$CO$43*([5]materials_demand!$A$2:$A$43=A688)*([5]materials_demand!$B$2:$B$43=B688)*([5]materials_demand!$C$2:$C$43=C688)*ISNUMBER(SEARCH(E688,[5]materials_demand!$D$1:$CO$1))*ISNUMBER(SEARCH("mean",[5]materials_demand!$D$1:$CO$1)))</f>
        <v>0</v>
      </c>
      <c r="J688">
        <f t="shared" si="10"/>
        <v>0</v>
      </c>
    </row>
    <row r="689" spans="1:10">
      <c r="A689">
        <v>2035</v>
      </c>
      <c r="B689" t="s">
        <v>21</v>
      </c>
      <c r="C689" t="str">
        <f>mapping!$D$2</f>
        <v>Nuclear New</v>
      </c>
      <c r="D689" t="s">
        <v>74</v>
      </c>
      <c r="E689" t="s">
        <v>63</v>
      </c>
      <c r="F689" t="s">
        <v>77</v>
      </c>
      <c r="G689">
        <f>SUMIFS(multi_demand_annual!$H:$H,multi_demand_annual!A:A,A689,multi_demand_annual!B:B,B689,multi_demand_annual!D:D,C689,multi_demand_annual!F:F,E689)</f>
        <v>0</v>
      </c>
      <c r="H689">
        <f>SUMIFS(multi_demand_annual!$I:$I,multi_demand_annual!A:A,A689,multi_demand_annual!B:B,B689,multi_demand_annual!D:D,C689,multi_demand_annual!F:F,E689)</f>
        <v>0</v>
      </c>
      <c r="I689" cm="1">
        <f t="array" ref="I689">SUMPRODUCT([5]materials_demand!$D$2:$CO$43*([5]materials_demand!$A$2:$A$43=A689)*([5]materials_demand!$B$2:$B$43=B689)*([5]materials_demand!$C$2:$C$43=C689)*ISNUMBER(SEARCH(E689,[5]materials_demand!$D$1:$CO$1))*ISNUMBER(SEARCH("mean",[5]materials_demand!$D$1:$CO$1)))</f>
        <v>0</v>
      </c>
      <c r="J689">
        <f t="shared" si="10"/>
        <v>0</v>
      </c>
    </row>
    <row r="690" spans="1:10">
      <c r="A690">
        <v>2035</v>
      </c>
      <c r="B690" t="s">
        <v>21</v>
      </c>
      <c r="C690" t="str">
        <f>mapping!$D$2</f>
        <v>Nuclear New</v>
      </c>
      <c r="D690" t="s">
        <v>74</v>
      </c>
      <c r="E690" t="s">
        <v>45</v>
      </c>
      <c r="F690" t="s">
        <v>77</v>
      </c>
      <c r="G690">
        <f>SUMIFS(multi_demand_annual!$H:$H,multi_demand_annual!A:A,A690,multi_demand_annual!B:B,B690,multi_demand_annual!D:D,C690,multi_demand_annual!F:F,E690)</f>
        <v>0</v>
      </c>
      <c r="H690">
        <f>SUMIFS(multi_demand_annual!$I:$I,multi_demand_annual!A:A,A690,multi_demand_annual!B:B,B690,multi_demand_annual!D:D,C690,multi_demand_annual!F:F,E690)</f>
        <v>0</v>
      </c>
      <c r="I690" cm="1">
        <f t="array" ref="I690">SUMPRODUCT([5]materials_demand!$D$2:$CO$43*([5]materials_demand!$A$2:$A$43=A690)*([5]materials_demand!$B$2:$B$43=B690)*([5]materials_demand!$C$2:$C$43=C690)*ISNUMBER(SEARCH(E690,[5]materials_demand!$D$1:$CO$1))*ISNUMBER(SEARCH("mean",[5]materials_demand!$D$1:$CO$1)))</f>
        <v>0</v>
      </c>
      <c r="J690">
        <f t="shared" si="10"/>
        <v>0</v>
      </c>
    </row>
    <row r="691" spans="1:10">
      <c r="A691">
        <v>2035</v>
      </c>
      <c r="B691" t="s">
        <v>21</v>
      </c>
      <c r="C691" t="str">
        <f>mapping!$D$2</f>
        <v>Nuclear New</v>
      </c>
      <c r="D691" t="s">
        <v>74</v>
      </c>
      <c r="E691" t="s">
        <v>58</v>
      </c>
      <c r="F691" t="s">
        <v>77</v>
      </c>
      <c r="G691">
        <f>SUMIFS(multi_demand_annual!$H:$H,multi_demand_annual!A:A,A691,multi_demand_annual!B:B,B691,multi_demand_annual!D:D,C691,multi_demand_annual!F:F,E691)</f>
        <v>1.0733023603884008E-10</v>
      </c>
      <c r="H691">
        <f>SUMIFS(multi_demand_annual!$I:$I,multi_demand_annual!A:A,A691,multi_demand_annual!B:B,B691,multi_demand_annual!D:D,C691,multi_demand_annual!F:F,E691)</f>
        <v>1.0733023603884008E-10</v>
      </c>
      <c r="I691" cm="1">
        <f t="array" ref="I691">SUMPRODUCT([5]materials_demand!$D$2:$CO$43*([5]materials_demand!$A$2:$A$43=A691)*([5]materials_demand!$B$2:$B$43=B691)*([5]materials_demand!$C$2:$C$43=C691)*ISNUMBER(SEARCH(E691,[5]materials_demand!$D$1:$CO$1))*ISNUMBER(SEARCH("mean",[5]materials_demand!$D$1:$CO$1)))</f>
        <v>1.0733023603883999E-10</v>
      </c>
      <c r="J691">
        <f t="shared" si="10"/>
        <v>0</v>
      </c>
    </row>
    <row r="692" spans="1:10">
      <c r="A692">
        <v>2035</v>
      </c>
      <c r="B692" t="s">
        <v>21</v>
      </c>
      <c r="C692" t="str">
        <f>mapping!$D$2</f>
        <v>Nuclear New</v>
      </c>
      <c r="D692" t="s">
        <v>74</v>
      </c>
      <c r="E692" t="s">
        <v>53</v>
      </c>
      <c r="F692" t="s">
        <v>77</v>
      </c>
      <c r="G692">
        <f>SUMIFS(multi_demand_annual!$H:$H,multi_demand_annual!A:A,A692,multi_demand_annual!B:B,B692,multi_demand_annual!D:D,C692,multi_demand_annual!F:F,E692)</f>
        <v>3.4328144927209149E-6</v>
      </c>
      <c r="H692">
        <f>SUMIFS(multi_demand_annual!$I:$I,multi_demand_annual!A:A,A692,multi_demand_annual!B:B,B692,multi_demand_annual!D:D,C692,multi_demand_annual!F:F,E692)</f>
        <v>3.4328144927209149E-6</v>
      </c>
      <c r="I692" cm="1">
        <f t="array" ref="I692">SUMPRODUCT([5]materials_demand!$D$2:$CO$43*([5]materials_demand!$A$2:$A$43=A692)*([5]materials_demand!$B$2:$B$43=B692)*([5]materials_demand!$C$2:$C$43=C692)*ISNUMBER(SEARCH(E692,[5]materials_demand!$D$1:$CO$1))*ISNUMBER(SEARCH("mean",[5]materials_demand!$D$1:$CO$1)))</f>
        <v>3.4328144927209102E-6</v>
      </c>
      <c r="J692">
        <f t="shared" si="10"/>
        <v>0</v>
      </c>
    </row>
    <row r="693" spans="1:10">
      <c r="A693">
        <v>2035</v>
      </c>
      <c r="B693" t="s">
        <v>21</v>
      </c>
      <c r="C693" t="str">
        <f>mapping!$D$2</f>
        <v>Nuclear New</v>
      </c>
      <c r="D693" t="s">
        <v>74</v>
      </c>
      <c r="E693" t="s">
        <v>64</v>
      </c>
      <c r="F693" t="s">
        <v>77</v>
      </c>
      <c r="G693">
        <f>SUMIFS(multi_demand_annual!$H:$H,multi_demand_annual!A:A,A693,multi_demand_annual!B:B,B693,multi_demand_annual!D:D,C693,multi_demand_annual!F:F,E693)</f>
        <v>0</v>
      </c>
      <c r="H693">
        <f>SUMIFS(multi_demand_annual!$I:$I,multi_demand_annual!A:A,A693,multi_demand_annual!B:B,B693,multi_demand_annual!D:D,C693,multi_demand_annual!F:F,E693)</f>
        <v>0</v>
      </c>
      <c r="I693" cm="1">
        <f t="array" ref="I693">SUMPRODUCT([5]materials_demand!$D$2:$CO$43*([5]materials_demand!$A$2:$A$43=A693)*([5]materials_demand!$B$2:$B$43=B693)*([5]materials_demand!$C$2:$C$43=C693)*ISNUMBER(SEARCH(E693,[5]materials_demand!$D$1:$CO$1))*ISNUMBER(SEARCH("mean",[5]materials_demand!$D$1:$CO$1)))</f>
        <v>0</v>
      </c>
      <c r="J693">
        <f t="shared" si="10"/>
        <v>0</v>
      </c>
    </row>
    <row r="694" spans="1:10">
      <c r="A694">
        <v>2035</v>
      </c>
      <c r="B694" t="s">
        <v>21</v>
      </c>
      <c r="C694" t="str">
        <f>mapping!$D$2</f>
        <v>Nuclear New</v>
      </c>
      <c r="D694" t="s">
        <v>74</v>
      </c>
      <c r="E694" t="s">
        <v>49</v>
      </c>
      <c r="F694" t="s">
        <v>77</v>
      </c>
      <c r="G694">
        <f>SUMIFS(multi_demand_annual!$H:$H,multi_demand_annual!A:A,A694,multi_demand_annual!B:B,B694,multi_demand_annual!D:D,C694,multi_demand_annual!F:F,E694)</f>
        <v>0</v>
      </c>
      <c r="H694">
        <f>SUMIFS(multi_demand_annual!$I:$I,multi_demand_annual!A:A,A694,multi_demand_annual!B:B,B694,multi_demand_annual!D:D,C694,multi_demand_annual!F:F,E694)</f>
        <v>0</v>
      </c>
      <c r="I694" cm="1">
        <f t="array" ref="I694">SUMPRODUCT([5]materials_demand!$D$2:$CO$43*([5]materials_demand!$A$2:$A$43=A694)*([5]materials_demand!$B$2:$B$43=B694)*([5]materials_demand!$C$2:$C$43=C694)*ISNUMBER(SEARCH(E694,[5]materials_demand!$D$1:$CO$1))*ISNUMBER(SEARCH("mean",[5]materials_demand!$D$1:$CO$1)))</f>
        <v>0</v>
      </c>
      <c r="J694">
        <f t="shared" si="10"/>
        <v>0</v>
      </c>
    </row>
    <row r="695" spans="1:10">
      <c r="A695">
        <v>2035</v>
      </c>
      <c r="B695" t="s">
        <v>21</v>
      </c>
      <c r="C695" t="str">
        <f>mapping!$D$2</f>
        <v>Nuclear New</v>
      </c>
      <c r="D695" t="s">
        <v>74</v>
      </c>
      <c r="E695" t="s">
        <v>65</v>
      </c>
      <c r="F695" t="s">
        <v>77</v>
      </c>
      <c r="G695">
        <f>SUMIFS(multi_demand_annual!$H:$H,multi_demand_annual!A:A,A695,multi_demand_annual!B:B,B695,multi_demand_annual!D:D,C695,multi_demand_annual!F:F,E695)</f>
        <v>0</v>
      </c>
      <c r="H695">
        <f>SUMIFS(multi_demand_annual!$I:$I,multi_demand_annual!A:A,A695,multi_demand_annual!B:B,B695,multi_demand_annual!D:D,C695,multi_demand_annual!F:F,E695)</f>
        <v>0</v>
      </c>
      <c r="I695" cm="1">
        <f t="array" ref="I695">SUMPRODUCT([5]materials_demand!$D$2:$CO$43*([5]materials_demand!$A$2:$A$43=A695)*([5]materials_demand!$B$2:$B$43=B695)*([5]materials_demand!$C$2:$C$43=C695)*ISNUMBER(SEARCH(E695,[5]materials_demand!$D$1:$CO$1))*ISNUMBER(SEARCH("mean",[5]materials_demand!$D$1:$CO$1)))</f>
        <v>0</v>
      </c>
      <c r="J695">
        <f t="shared" si="10"/>
        <v>0</v>
      </c>
    </row>
    <row r="696" spans="1:10">
      <c r="A696">
        <v>2035</v>
      </c>
      <c r="B696" t="s">
        <v>21</v>
      </c>
      <c r="C696" t="str">
        <f>mapping!$D$2</f>
        <v>Nuclear New</v>
      </c>
      <c r="D696" t="s">
        <v>74</v>
      </c>
      <c r="E696" t="s">
        <v>68</v>
      </c>
      <c r="F696" t="s">
        <v>77</v>
      </c>
      <c r="G696">
        <f>SUMIFS(multi_demand_annual!$H:$H,multi_demand_annual!A:A,A696,multi_demand_annual!B:B,B696,multi_demand_annual!D:D,C696,multi_demand_annual!F:F,E696)</f>
        <v>0</v>
      </c>
      <c r="H696">
        <f>SUMIFS(multi_demand_annual!$I:$I,multi_demand_annual!A:A,A696,multi_demand_annual!B:B,B696,multi_demand_annual!D:D,C696,multi_demand_annual!F:F,E696)</f>
        <v>0</v>
      </c>
      <c r="I696" cm="1">
        <f t="array" ref="I696">SUMPRODUCT([5]materials_demand!$D$2:$CO$43*([5]materials_demand!$A$2:$A$43=A696)*([5]materials_demand!$B$2:$B$43=B696)*([5]materials_demand!$C$2:$C$43=C696)*ISNUMBER(SEARCH(E696,[5]materials_demand!$D$1:$CO$1))*ISNUMBER(SEARCH("mean",[5]materials_demand!$D$1:$CO$1)))</f>
        <v>0</v>
      </c>
      <c r="J696">
        <f t="shared" si="10"/>
        <v>0</v>
      </c>
    </row>
    <row r="697" spans="1:10">
      <c r="A697">
        <v>2035</v>
      </c>
      <c r="B697" t="s">
        <v>21</v>
      </c>
      <c r="C697" t="str">
        <f>mapping!$D$2</f>
        <v>Nuclear New</v>
      </c>
      <c r="D697" t="s">
        <v>74</v>
      </c>
      <c r="E697" t="s">
        <v>57</v>
      </c>
      <c r="F697" t="s">
        <v>77</v>
      </c>
      <c r="G697">
        <f>SUMIFS(multi_demand_annual!$H:$H,multi_demand_annual!A:A,A697,multi_demand_annual!B:B,B697,multi_demand_annual!D:D,C697,multi_demand_annual!F:F,E697)</f>
        <v>0</v>
      </c>
      <c r="H697">
        <f>SUMIFS(multi_demand_annual!$I:$I,multi_demand_annual!A:A,A697,multi_demand_annual!B:B,B697,multi_demand_annual!D:D,C697,multi_demand_annual!F:F,E697)</f>
        <v>0</v>
      </c>
      <c r="I697" cm="1">
        <f t="array" ref="I697">SUMPRODUCT([5]materials_demand!$D$2:$CO$43*([5]materials_demand!$A$2:$A$43=A697)*([5]materials_demand!$B$2:$B$43=B697)*([5]materials_demand!$C$2:$C$43=C697)*ISNUMBER(SEARCH(E697,[5]materials_demand!$D$1:$CO$1))*ISNUMBER(SEARCH("mean",[5]materials_demand!$D$1:$CO$1)))</f>
        <v>0</v>
      </c>
      <c r="J697">
        <f t="shared" si="10"/>
        <v>0</v>
      </c>
    </row>
    <row r="698" spans="1:10">
      <c r="A698">
        <v>2035</v>
      </c>
      <c r="B698" t="s">
        <v>33</v>
      </c>
      <c r="C698" t="str">
        <f>mapping!$D$2</f>
        <v>Nuclear New</v>
      </c>
      <c r="D698" t="s">
        <v>74</v>
      </c>
      <c r="E698" t="s">
        <v>51</v>
      </c>
      <c r="F698" t="s">
        <v>77</v>
      </c>
      <c r="G698">
        <f>SUMIFS(multi_demand_annual!$H:$H,multi_demand_annual!A:A,A698,multi_demand_annual!B:B,B698,multi_demand_annual!D:D,C698,multi_demand_annual!F:F,E698)</f>
        <v>5.62161910607444E-5</v>
      </c>
      <c r="H698">
        <f>SUMIFS(multi_demand_annual!$I:$I,multi_demand_annual!A:A,A698,multi_demand_annual!B:B,B698,multi_demand_annual!D:D,C698,multi_demand_annual!F:F,E698)</f>
        <v>5.62161910607444E-5</v>
      </c>
      <c r="I698" cm="1">
        <f t="array" ref="I698">SUMPRODUCT([5]materials_demand!$D$2:$CO$43*([5]materials_demand!$A$2:$A$43=A698)*([5]materials_demand!$B$2:$B$43=B698)*([5]materials_demand!$C$2:$C$43=C698)*ISNUMBER(SEARCH(E698,[5]materials_demand!$D$1:$CO$1))*ISNUMBER(SEARCH("mean",[5]materials_demand!$D$1:$CO$1)))</f>
        <v>5.6216191060744501E-5</v>
      </c>
      <c r="J698">
        <f t="shared" si="10"/>
        <v>0</v>
      </c>
    </row>
    <row r="699" spans="1:10">
      <c r="A699">
        <v>2035</v>
      </c>
      <c r="B699" t="s">
        <v>33</v>
      </c>
      <c r="C699" t="str">
        <f>mapping!$D$2</f>
        <v>Nuclear New</v>
      </c>
      <c r="D699" t="s">
        <v>74</v>
      </c>
      <c r="E699" t="s">
        <v>66</v>
      </c>
      <c r="F699" t="s">
        <v>77</v>
      </c>
      <c r="G699">
        <f>SUMIFS(multi_demand_annual!$H:$H,multi_demand_annual!A:A,A699,multi_demand_annual!B:B,B699,multi_demand_annual!D:D,C699,multi_demand_annual!F:F,E699)</f>
        <v>0</v>
      </c>
      <c r="H699">
        <f>SUMIFS(multi_demand_annual!$I:$I,multi_demand_annual!A:A,A699,multi_demand_annual!B:B,B699,multi_demand_annual!D:D,C699,multi_demand_annual!F:F,E699)</f>
        <v>0</v>
      </c>
      <c r="I699" cm="1">
        <f t="array" ref="I699">SUMPRODUCT([5]materials_demand!$D$2:$CO$43*([5]materials_demand!$A$2:$A$43=A699)*([5]materials_demand!$B$2:$B$43=B699)*([5]materials_demand!$C$2:$C$43=C699)*ISNUMBER(SEARCH(E699,[5]materials_demand!$D$1:$CO$1))*ISNUMBER(SEARCH("mean",[5]materials_demand!$D$1:$CO$1)))</f>
        <v>0</v>
      </c>
      <c r="J699">
        <f t="shared" si="10"/>
        <v>0</v>
      </c>
    </row>
    <row r="700" spans="1:10">
      <c r="A700">
        <v>2035</v>
      </c>
      <c r="B700" t="s">
        <v>33</v>
      </c>
      <c r="C700" t="str">
        <f>mapping!$D$2</f>
        <v>Nuclear New</v>
      </c>
      <c r="D700" t="s">
        <v>74</v>
      </c>
      <c r="E700" t="s">
        <v>54</v>
      </c>
      <c r="F700" t="s">
        <v>77</v>
      </c>
      <c r="G700">
        <f>SUMIFS(multi_demand_annual!$H:$H,multi_demand_annual!A:A,A700,multi_demand_annual!B:B,B700,multi_demand_annual!D:D,C700,multi_demand_annual!F:F,E700)</f>
        <v>5.5246107811150989E-2</v>
      </c>
      <c r="H700">
        <f>SUMIFS(multi_demand_annual!$I:$I,multi_demand_annual!A:A,A700,multi_demand_annual!B:B,B700,multi_demand_annual!D:D,C700,multi_demand_annual!F:F,E700)</f>
        <v>5.5246107811150989E-2</v>
      </c>
      <c r="I700" cm="1">
        <f t="array" ref="I700">SUMPRODUCT([5]materials_demand!$D$2:$CO$43*([5]materials_demand!$A$2:$A$43=A700)*([5]materials_demand!$B$2:$B$43=B700)*([5]materials_demand!$C$2:$C$43=C700)*ISNUMBER(SEARCH(E700,[5]materials_demand!$D$1:$CO$1))*ISNUMBER(SEARCH("mean",[5]materials_demand!$D$1:$CO$1)))</f>
        <v>5.52461078111511E-2</v>
      </c>
      <c r="J700">
        <f t="shared" si="10"/>
        <v>0</v>
      </c>
    </row>
    <row r="701" spans="1:10">
      <c r="A701">
        <v>2035</v>
      </c>
      <c r="B701" t="s">
        <v>33</v>
      </c>
      <c r="C701" t="str">
        <f>mapping!$D$2</f>
        <v>Nuclear New</v>
      </c>
      <c r="D701" t="s">
        <v>74</v>
      </c>
      <c r="E701" t="s">
        <v>46</v>
      </c>
      <c r="F701" t="s">
        <v>77</v>
      </c>
      <c r="G701">
        <f>SUMIFS(multi_demand_annual!$H:$H,multi_demand_annual!A:A,A701,multi_demand_annual!B:B,B701,multi_demand_annual!D:D,C701,multi_demand_annual!F:F,E701)</f>
        <v>0</v>
      </c>
      <c r="H701">
        <f>SUMIFS(multi_demand_annual!$I:$I,multi_demand_annual!A:A,A701,multi_demand_annual!B:B,B701,multi_demand_annual!D:D,C701,multi_demand_annual!F:F,E701)</f>
        <v>0</v>
      </c>
      <c r="I701" cm="1">
        <f t="array" ref="I701">SUMPRODUCT([5]materials_demand!$D$2:$CO$43*([5]materials_demand!$A$2:$A$43=A701)*([5]materials_demand!$B$2:$B$43=B701)*([5]materials_demand!$C$2:$C$43=C701)*ISNUMBER(SEARCH(E701,[5]materials_demand!$D$1:$CO$1))*ISNUMBER(SEARCH("mean",[5]materials_demand!$D$1:$CO$1)))</f>
        <v>0</v>
      </c>
      <c r="J701">
        <f t="shared" si="10"/>
        <v>0</v>
      </c>
    </row>
    <row r="702" spans="1:10">
      <c r="A702">
        <v>2035</v>
      </c>
      <c r="B702" t="s">
        <v>33</v>
      </c>
      <c r="C702" t="str">
        <f>mapping!$D$2</f>
        <v>Nuclear New</v>
      </c>
      <c r="D702" t="s">
        <v>74</v>
      </c>
      <c r="E702" t="s">
        <v>50</v>
      </c>
      <c r="F702" t="s">
        <v>77</v>
      </c>
      <c r="G702">
        <f>SUMIFS(multi_demand_annual!$H:$H,multi_demand_annual!A:A,A702,multi_demand_annual!B:B,B702,multi_demand_annual!D:D,C702,multi_demand_annual!F:F,E702)</f>
        <v>1.9365353496605228E-3</v>
      </c>
      <c r="H702">
        <f>SUMIFS(multi_demand_annual!$I:$I,multi_demand_annual!A:A,A702,multi_demand_annual!B:B,B702,multi_demand_annual!D:D,C702,multi_demand_annual!F:F,E702)</f>
        <v>1.9365353496605228E-3</v>
      </c>
      <c r="I702" cm="1">
        <f t="array" ref="I702">SUMPRODUCT([5]materials_demand!$D$2:$CO$43*([5]materials_demand!$A$2:$A$43=A702)*([5]materials_demand!$B$2:$B$43=B702)*([5]materials_demand!$C$2:$C$43=C702)*ISNUMBER(SEARCH(E702,[5]materials_demand!$D$1:$CO$1))*ISNUMBER(SEARCH("mean",[5]materials_demand!$D$1:$CO$1)))</f>
        <v>1.93653534966053E-3</v>
      </c>
      <c r="J702">
        <f t="shared" si="10"/>
        <v>0</v>
      </c>
    </row>
    <row r="703" spans="1:10">
      <c r="A703">
        <v>2035</v>
      </c>
      <c r="B703" t="s">
        <v>33</v>
      </c>
      <c r="C703" t="str">
        <f>mapping!$D$2</f>
        <v>Nuclear New</v>
      </c>
      <c r="D703" t="s">
        <v>74</v>
      </c>
      <c r="E703" t="s">
        <v>61</v>
      </c>
      <c r="F703" t="s">
        <v>77</v>
      </c>
      <c r="G703">
        <f>SUMIFS(multi_demand_annual!$H:$H,multi_demand_annual!A:A,A703,multi_demand_annual!B:B,B703,multi_demand_annual!D:D,C703,multi_demand_annual!F:F,E703)</f>
        <v>0</v>
      </c>
      <c r="H703">
        <f>SUMIFS(multi_demand_annual!$I:$I,multi_demand_annual!A:A,A703,multi_demand_annual!B:B,B703,multi_demand_annual!D:D,C703,multi_demand_annual!F:F,E703)</f>
        <v>0</v>
      </c>
      <c r="I703" cm="1">
        <f t="array" ref="I703">SUMPRODUCT([5]materials_demand!$D$2:$CO$43*([5]materials_demand!$A$2:$A$43=A703)*([5]materials_demand!$B$2:$B$43=B703)*([5]materials_demand!$C$2:$C$43=C703)*ISNUMBER(SEARCH(E703,[5]materials_demand!$D$1:$CO$1))*ISNUMBER(SEARCH("mean",[5]materials_demand!$D$1:$CO$1)))</f>
        <v>0</v>
      </c>
      <c r="J703">
        <f t="shared" si="10"/>
        <v>0</v>
      </c>
    </row>
    <row r="704" spans="1:10">
      <c r="A704">
        <v>2035</v>
      </c>
      <c r="B704" t="s">
        <v>33</v>
      </c>
      <c r="C704" t="str">
        <f>mapping!$D$2</f>
        <v>Nuclear New</v>
      </c>
      <c r="D704" t="s">
        <v>74</v>
      </c>
      <c r="E704" t="s">
        <v>67</v>
      </c>
      <c r="F704" t="s">
        <v>77</v>
      </c>
      <c r="G704">
        <f>SUMIFS(multi_demand_annual!$H:$H,multi_demand_annual!A:A,A704,multi_demand_annual!B:B,B704,multi_demand_annual!D:D,C704,multi_demand_annual!F:F,E704)</f>
        <v>0</v>
      </c>
      <c r="H704">
        <f>SUMIFS(multi_demand_annual!$I:$I,multi_demand_annual!A:A,A704,multi_demand_annual!B:B,B704,multi_demand_annual!D:D,C704,multi_demand_annual!F:F,E704)</f>
        <v>0</v>
      </c>
      <c r="I704" cm="1">
        <f t="array" ref="I704">SUMPRODUCT([5]materials_demand!$D$2:$CO$43*([5]materials_demand!$A$2:$A$43=A704)*([5]materials_demand!$B$2:$B$43=B704)*([5]materials_demand!$C$2:$C$43=C704)*ISNUMBER(SEARCH(E704,[5]materials_demand!$D$1:$CO$1))*ISNUMBER(SEARCH("mean",[5]materials_demand!$D$1:$CO$1)))</f>
        <v>0</v>
      </c>
      <c r="J704">
        <f t="shared" si="10"/>
        <v>0</v>
      </c>
    </row>
    <row r="705" spans="1:10">
      <c r="A705">
        <v>2035</v>
      </c>
      <c r="B705" t="s">
        <v>33</v>
      </c>
      <c r="C705" t="str">
        <f>mapping!$D$2</f>
        <v>Nuclear New</v>
      </c>
      <c r="D705" t="s">
        <v>74</v>
      </c>
      <c r="E705" t="s">
        <v>52</v>
      </c>
      <c r="F705" t="s">
        <v>77</v>
      </c>
      <c r="G705">
        <f>SUMIFS(multi_demand_annual!$H:$H,multi_demand_annual!A:A,A705,multi_demand_annual!B:B,B705,multi_demand_annual!D:D,C705,multi_demand_annual!F:F,E705)</f>
        <v>0</v>
      </c>
      <c r="H705">
        <f>SUMIFS(multi_demand_annual!$I:$I,multi_demand_annual!A:A,A705,multi_demand_annual!B:B,B705,multi_demand_annual!D:D,C705,multi_demand_annual!F:F,E705)</f>
        <v>0</v>
      </c>
      <c r="I705" cm="1">
        <f t="array" ref="I705">SUMPRODUCT([5]materials_demand!$D$2:$CO$43*([5]materials_demand!$A$2:$A$43=A705)*([5]materials_demand!$B$2:$B$43=B705)*([5]materials_demand!$C$2:$C$43=C705)*ISNUMBER(SEARCH(E705,[5]materials_demand!$D$1:$CO$1))*ISNUMBER(SEARCH("mean",[5]materials_demand!$D$1:$CO$1)))</f>
        <v>0</v>
      </c>
      <c r="J705">
        <f t="shared" si="10"/>
        <v>0</v>
      </c>
    </row>
    <row r="706" spans="1:10">
      <c r="A706">
        <v>2035</v>
      </c>
      <c r="B706" t="s">
        <v>33</v>
      </c>
      <c r="C706" t="str">
        <f>mapping!$D$2</f>
        <v>Nuclear New</v>
      </c>
      <c r="D706" t="s">
        <v>74</v>
      </c>
      <c r="E706" t="s">
        <v>56</v>
      </c>
      <c r="F706" t="s">
        <v>77</v>
      </c>
      <c r="G706">
        <f>SUMIFS(multi_demand_annual!$H:$H,multi_demand_annual!A:A,A706,multi_demand_annual!B:B,B706,multi_demand_annual!D:D,C706,multi_demand_annual!F:F,E706)</f>
        <v>0</v>
      </c>
      <c r="H706">
        <f>SUMIFS(multi_demand_annual!$I:$I,multi_demand_annual!A:A,A706,multi_demand_annual!B:B,B706,multi_demand_annual!D:D,C706,multi_demand_annual!F:F,E706)</f>
        <v>0</v>
      </c>
      <c r="I706" cm="1">
        <f t="array" ref="I706">SUMPRODUCT([5]materials_demand!$D$2:$CO$43*([5]materials_demand!$A$2:$A$43=A706)*([5]materials_demand!$B$2:$B$43=B706)*([5]materials_demand!$C$2:$C$43=C706)*ISNUMBER(SEARCH(E706,[5]materials_demand!$D$1:$CO$1))*ISNUMBER(SEARCH("mean",[5]materials_demand!$D$1:$CO$1)))</f>
        <v>0</v>
      </c>
      <c r="J706">
        <f t="shared" si="10"/>
        <v>0</v>
      </c>
    </row>
    <row r="707" spans="1:10">
      <c r="A707">
        <v>2035</v>
      </c>
      <c r="B707" t="s">
        <v>33</v>
      </c>
      <c r="C707" t="str">
        <f>mapping!$D$2</f>
        <v>Nuclear New</v>
      </c>
      <c r="D707" t="s">
        <v>74</v>
      </c>
      <c r="E707" t="s">
        <v>59</v>
      </c>
      <c r="F707" t="s">
        <v>77</v>
      </c>
      <c r="G707">
        <f>SUMIFS(multi_demand_annual!$H:$H,multi_demand_annual!A:A,A707,multi_demand_annual!B:B,B707,multi_demand_annual!D:D,C707,multi_demand_annual!F:F,E707)</f>
        <v>0</v>
      </c>
      <c r="H707">
        <f>SUMIFS(multi_demand_annual!$I:$I,multi_demand_annual!A:A,A707,multi_demand_annual!B:B,B707,multi_demand_annual!D:D,C707,multi_demand_annual!F:F,E707)</f>
        <v>0</v>
      </c>
      <c r="I707" cm="1">
        <f t="array" ref="I707">SUMPRODUCT([5]materials_demand!$D$2:$CO$43*([5]materials_demand!$A$2:$A$43=A707)*([5]materials_demand!$B$2:$B$43=B707)*([5]materials_demand!$C$2:$C$43=C707)*ISNUMBER(SEARCH(E707,[5]materials_demand!$D$1:$CO$1))*ISNUMBER(SEARCH("mean",[5]materials_demand!$D$1:$CO$1)))</f>
        <v>0</v>
      </c>
      <c r="J707">
        <f t="shared" ref="J707:J770" si="11">ROUND(I707-H707,3)</f>
        <v>0</v>
      </c>
    </row>
    <row r="708" spans="1:10">
      <c r="A708">
        <v>2035</v>
      </c>
      <c r="B708" t="s">
        <v>33</v>
      </c>
      <c r="C708" t="str">
        <f>mapping!$D$2</f>
        <v>Nuclear New</v>
      </c>
      <c r="D708" t="s">
        <v>74</v>
      </c>
      <c r="E708" t="s">
        <v>55</v>
      </c>
      <c r="F708" t="s">
        <v>77</v>
      </c>
      <c r="G708">
        <f>SUMIFS(multi_demand_annual!$H:$H,multi_demand_annual!A:A,A708,multi_demand_annual!B:B,B708,multi_demand_annual!D:D,C708,multi_demand_annual!F:F,E708)</f>
        <v>5.1419076090227541E-4</v>
      </c>
      <c r="H708">
        <f>SUMIFS(multi_demand_annual!$I:$I,multi_demand_annual!A:A,A708,multi_demand_annual!B:B,B708,multi_demand_annual!D:D,C708,multi_demand_annual!F:F,E708)</f>
        <v>5.1419076090227541E-4</v>
      </c>
      <c r="I708" cm="1">
        <f t="array" ref="I708">SUMPRODUCT([5]materials_demand!$D$2:$CO$43*([5]materials_demand!$A$2:$A$43=A708)*([5]materials_demand!$B$2:$B$43=B708)*([5]materials_demand!$C$2:$C$43=C708)*ISNUMBER(SEARCH(E708,[5]materials_demand!$D$1:$CO$1))*ISNUMBER(SEARCH("mean",[5]materials_demand!$D$1:$CO$1)))</f>
        <v>5.1419076090227596E-4</v>
      </c>
      <c r="J708">
        <f t="shared" si="11"/>
        <v>0</v>
      </c>
    </row>
    <row r="709" spans="1:10">
      <c r="A709">
        <v>2035</v>
      </c>
      <c r="B709" t="s">
        <v>33</v>
      </c>
      <c r="C709" t="str">
        <f>mapping!$D$2</f>
        <v>Nuclear New</v>
      </c>
      <c r="D709" t="s">
        <v>74</v>
      </c>
      <c r="E709" t="s">
        <v>47</v>
      </c>
      <c r="F709" t="s">
        <v>77</v>
      </c>
      <c r="G709">
        <f>SUMIFS(multi_demand_annual!$H:$H,multi_demand_annual!A:A,A709,multi_demand_annual!B:B,B709,multi_demand_annual!D:D,C709,multi_demand_annual!F:F,E709)</f>
        <v>0</v>
      </c>
      <c r="H709">
        <f>SUMIFS(multi_demand_annual!$I:$I,multi_demand_annual!A:A,A709,multi_demand_annual!B:B,B709,multi_demand_annual!D:D,C709,multi_demand_annual!F:F,E709)</f>
        <v>0</v>
      </c>
      <c r="I709" cm="1">
        <f t="array" ref="I709">SUMPRODUCT([5]materials_demand!$D$2:$CO$43*([5]materials_demand!$A$2:$A$43=A709)*([5]materials_demand!$B$2:$B$43=B709)*([5]materials_demand!$C$2:$C$43=C709)*ISNUMBER(SEARCH(E709,[5]materials_demand!$D$1:$CO$1))*ISNUMBER(SEARCH("mean",[5]materials_demand!$D$1:$CO$1)))</f>
        <v>0</v>
      </c>
      <c r="J709">
        <f t="shared" si="11"/>
        <v>0</v>
      </c>
    </row>
    <row r="710" spans="1:10">
      <c r="A710">
        <v>2035</v>
      </c>
      <c r="B710" t="s">
        <v>33</v>
      </c>
      <c r="C710" t="str">
        <f>mapping!$D$2</f>
        <v>Nuclear New</v>
      </c>
      <c r="D710" t="s">
        <v>74</v>
      </c>
      <c r="E710" t="s">
        <v>60</v>
      </c>
      <c r="F710" t="s">
        <v>77</v>
      </c>
      <c r="G710">
        <f>SUMIFS(multi_demand_annual!$H:$H,multi_demand_annual!A:A,A710,multi_demand_annual!B:B,B710,multi_demand_annual!D:D,C710,multi_demand_annual!F:F,E710)</f>
        <v>0</v>
      </c>
      <c r="H710">
        <f>SUMIFS(multi_demand_annual!$I:$I,multi_demand_annual!A:A,A710,multi_demand_annual!B:B,B710,multi_demand_annual!D:D,C710,multi_demand_annual!F:F,E710)</f>
        <v>0</v>
      </c>
      <c r="I710" cm="1">
        <f t="array" ref="I710">SUMPRODUCT([5]materials_demand!$D$2:$CO$43*([5]materials_demand!$A$2:$A$43=A710)*([5]materials_demand!$B$2:$B$43=B710)*([5]materials_demand!$C$2:$C$43=C710)*ISNUMBER(SEARCH(E710,[5]materials_demand!$D$1:$CO$1))*ISNUMBER(SEARCH("mean",[5]materials_demand!$D$1:$CO$1)))</f>
        <v>0</v>
      </c>
      <c r="J710">
        <f t="shared" si="11"/>
        <v>0</v>
      </c>
    </row>
    <row r="711" spans="1:10">
      <c r="A711">
        <v>2035</v>
      </c>
      <c r="B711" t="s">
        <v>33</v>
      </c>
      <c r="C711" t="str">
        <f>mapping!$D$2</f>
        <v>Nuclear New</v>
      </c>
      <c r="D711" t="s">
        <v>74</v>
      </c>
      <c r="E711" t="s">
        <v>48</v>
      </c>
      <c r="F711" t="s">
        <v>77</v>
      </c>
      <c r="G711">
        <f>SUMIFS(multi_demand_annual!$H:$H,multi_demand_annual!A:A,A711,multi_demand_annual!B:B,B711,multi_demand_annual!D:D,C711,multi_demand_annual!F:F,E711)</f>
        <v>3.0191842345690461E-4</v>
      </c>
      <c r="H711">
        <f>SUMIFS(multi_demand_annual!$I:$I,multi_demand_annual!A:A,A711,multi_demand_annual!B:B,B711,multi_demand_annual!D:D,C711,multi_demand_annual!F:F,E711)</f>
        <v>3.0191842345690461E-4</v>
      </c>
      <c r="I711" cm="1">
        <f t="array" ref="I711">SUMPRODUCT([5]materials_demand!$D$2:$CO$43*([5]materials_demand!$A$2:$A$43=A711)*([5]materials_demand!$B$2:$B$43=B711)*([5]materials_demand!$C$2:$C$43=C711)*ISNUMBER(SEARCH(E711,[5]materials_demand!$D$1:$CO$1))*ISNUMBER(SEARCH("mean",[5]materials_demand!$D$1:$CO$1)))</f>
        <v>3.0191842345690499E-4</v>
      </c>
      <c r="J711">
        <f t="shared" si="11"/>
        <v>0</v>
      </c>
    </row>
    <row r="712" spans="1:10">
      <c r="A712">
        <v>2035</v>
      </c>
      <c r="B712" t="s">
        <v>33</v>
      </c>
      <c r="C712" t="str">
        <f>mapping!$D$2</f>
        <v>Nuclear New</v>
      </c>
      <c r="D712" t="s">
        <v>74</v>
      </c>
      <c r="E712" t="s">
        <v>62</v>
      </c>
      <c r="F712" t="s">
        <v>77</v>
      </c>
      <c r="G712">
        <f>SUMIFS(multi_demand_annual!$H:$H,multi_demand_annual!A:A,A712,multi_demand_annual!B:B,B712,multi_demand_annual!D:D,C712,multi_demand_annual!F:F,E712)</f>
        <v>0</v>
      </c>
      <c r="H712">
        <f>SUMIFS(multi_demand_annual!$I:$I,multi_demand_annual!A:A,A712,multi_demand_annual!B:B,B712,multi_demand_annual!D:D,C712,multi_demand_annual!F:F,E712)</f>
        <v>0</v>
      </c>
      <c r="I712" cm="1">
        <f t="array" ref="I712">SUMPRODUCT([5]materials_demand!$D$2:$CO$43*([5]materials_demand!$A$2:$A$43=A712)*([5]materials_demand!$B$2:$B$43=B712)*([5]materials_demand!$C$2:$C$43=C712)*ISNUMBER(SEARCH(E712,[5]materials_demand!$D$1:$CO$1))*ISNUMBER(SEARCH("mean",[5]materials_demand!$D$1:$CO$1)))</f>
        <v>0</v>
      </c>
      <c r="J712">
        <f t="shared" si="11"/>
        <v>0</v>
      </c>
    </row>
    <row r="713" spans="1:10">
      <c r="A713">
        <v>2035</v>
      </c>
      <c r="B713" t="s">
        <v>33</v>
      </c>
      <c r="C713" t="str">
        <f>mapping!$D$2</f>
        <v>Nuclear New</v>
      </c>
      <c r="D713" t="s">
        <v>74</v>
      </c>
      <c r="E713" t="s">
        <v>63</v>
      </c>
      <c r="F713" t="s">
        <v>77</v>
      </c>
      <c r="G713">
        <f>SUMIFS(multi_demand_annual!$H:$H,multi_demand_annual!A:A,A713,multi_demand_annual!B:B,B713,multi_demand_annual!D:D,C713,multi_demand_annual!F:F,E713)</f>
        <v>0</v>
      </c>
      <c r="H713">
        <f>SUMIFS(multi_demand_annual!$I:$I,multi_demand_annual!A:A,A713,multi_demand_annual!B:B,B713,multi_demand_annual!D:D,C713,multi_demand_annual!F:F,E713)</f>
        <v>0</v>
      </c>
      <c r="I713" cm="1">
        <f t="array" ref="I713">SUMPRODUCT([5]materials_demand!$D$2:$CO$43*([5]materials_demand!$A$2:$A$43=A713)*([5]materials_demand!$B$2:$B$43=B713)*([5]materials_demand!$C$2:$C$43=C713)*ISNUMBER(SEARCH(E713,[5]materials_demand!$D$1:$CO$1))*ISNUMBER(SEARCH("mean",[5]materials_demand!$D$1:$CO$1)))</f>
        <v>0</v>
      </c>
      <c r="J713">
        <f t="shared" si="11"/>
        <v>0</v>
      </c>
    </row>
    <row r="714" spans="1:10">
      <c r="A714">
        <v>2035</v>
      </c>
      <c r="B714" t="s">
        <v>33</v>
      </c>
      <c r="C714" t="str">
        <f>mapping!$D$2</f>
        <v>Nuclear New</v>
      </c>
      <c r="D714" t="s">
        <v>74</v>
      </c>
      <c r="E714" t="s">
        <v>45</v>
      </c>
      <c r="F714" t="s">
        <v>77</v>
      </c>
      <c r="G714">
        <f>SUMIFS(multi_demand_annual!$H:$H,multi_demand_annual!A:A,A714,multi_demand_annual!B:B,B714,multi_demand_annual!D:D,C714,multi_demand_annual!F:F,E714)</f>
        <v>0</v>
      </c>
      <c r="H714">
        <f>SUMIFS(multi_demand_annual!$I:$I,multi_demand_annual!A:A,A714,multi_demand_annual!B:B,B714,multi_demand_annual!D:D,C714,multi_demand_annual!F:F,E714)</f>
        <v>0</v>
      </c>
      <c r="I714" cm="1">
        <f t="array" ref="I714">SUMPRODUCT([5]materials_demand!$D$2:$CO$43*([5]materials_demand!$A$2:$A$43=A714)*([5]materials_demand!$B$2:$B$43=B714)*([5]materials_demand!$C$2:$C$43=C714)*ISNUMBER(SEARCH(E714,[5]materials_demand!$D$1:$CO$1))*ISNUMBER(SEARCH("mean",[5]materials_demand!$D$1:$CO$1)))</f>
        <v>0</v>
      </c>
      <c r="J714">
        <f t="shared" si="11"/>
        <v>0</v>
      </c>
    </row>
    <row r="715" spans="1:10">
      <c r="A715">
        <v>2035</v>
      </c>
      <c r="B715" t="s">
        <v>33</v>
      </c>
      <c r="C715" t="str">
        <f>mapping!$D$2</f>
        <v>Nuclear New</v>
      </c>
      <c r="D715" t="s">
        <v>74</v>
      </c>
      <c r="E715" t="s">
        <v>58</v>
      </c>
      <c r="F715" t="s">
        <v>77</v>
      </c>
      <c r="G715">
        <f>SUMIFS(multi_demand_annual!$H:$H,multi_demand_annual!A:A,A715,multi_demand_annual!B:B,B715,multi_demand_annual!D:D,C715,multi_demand_annual!F:F,E715)</f>
        <v>1.4990984282865174E-6</v>
      </c>
      <c r="H715">
        <f>SUMIFS(multi_demand_annual!$I:$I,multi_demand_annual!A:A,A715,multi_demand_annual!B:B,B715,multi_demand_annual!D:D,C715,multi_demand_annual!F:F,E715)</f>
        <v>1.4990984282865174E-6</v>
      </c>
      <c r="I715" cm="1">
        <f t="array" ref="I715">SUMPRODUCT([5]materials_demand!$D$2:$CO$43*([5]materials_demand!$A$2:$A$43=A715)*([5]materials_demand!$B$2:$B$43=B715)*([5]materials_demand!$C$2:$C$43=C715)*ISNUMBER(SEARCH(E715,[5]materials_demand!$D$1:$CO$1))*ISNUMBER(SEARCH("mean",[5]materials_demand!$D$1:$CO$1)))</f>
        <v>1.4990984282865201E-6</v>
      </c>
      <c r="J715">
        <f t="shared" si="11"/>
        <v>0</v>
      </c>
    </row>
    <row r="716" spans="1:10">
      <c r="A716">
        <v>2035</v>
      </c>
      <c r="B716" t="s">
        <v>33</v>
      </c>
      <c r="C716" t="str">
        <f>mapping!$D$2</f>
        <v>Nuclear New</v>
      </c>
      <c r="D716" t="s">
        <v>74</v>
      </c>
      <c r="E716" t="s">
        <v>53</v>
      </c>
      <c r="F716" t="s">
        <v>77</v>
      </c>
      <c r="G716">
        <f>SUMIFS(multi_demand_annual!$H:$H,multi_demand_annual!A:A,A716,multi_demand_annual!B:B,B716,multi_demand_annual!D:D,C716,multi_demand_annual!F:F,E716)</f>
        <v>4.7946664430839878E-2</v>
      </c>
      <c r="H716">
        <f>SUMIFS(multi_demand_annual!$I:$I,multi_demand_annual!A:A,A716,multi_demand_annual!B:B,B716,multi_demand_annual!D:D,C716,multi_demand_annual!F:F,E716)</f>
        <v>4.7946664430839878E-2</v>
      </c>
      <c r="I716" cm="1">
        <f t="array" ref="I716">SUMPRODUCT([5]materials_demand!$D$2:$CO$43*([5]materials_demand!$A$2:$A$43=A716)*([5]materials_demand!$B$2:$B$43=B716)*([5]materials_demand!$C$2:$C$43=C716)*ISNUMBER(SEARCH(E716,[5]materials_demand!$D$1:$CO$1))*ISNUMBER(SEARCH("mean",[5]materials_demand!$D$1:$CO$1)))</f>
        <v>4.7946664430840003E-2</v>
      </c>
      <c r="J716">
        <f t="shared" si="11"/>
        <v>0</v>
      </c>
    </row>
    <row r="717" spans="1:10">
      <c r="A717">
        <v>2035</v>
      </c>
      <c r="B717" t="s">
        <v>33</v>
      </c>
      <c r="C717" t="str">
        <f>mapping!$D$2</f>
        <v>Nuclear New</v>
      </c>
      <c r="D717" t="s">
        <v>74</v>
      </c>
      <c r="E717" t="s">
        <v>64</v>
      </c>
      <c r="F717" t="s">
        <v>77</v>
      </c>
      <c r="G717">
        <f>SUMIFS(multi_demand_annual!$H:$H,multi_demand_annual!A:A,A717,multi_demand_annual!B:B,B717,multi_demand_annual!D:D,C717,multi_demand_annual!F:F,E717)</f>
        <v>0</v>
      </c>
      <c r="H717">
        <f>SUMIFS(multi_demand_annual!$I:$I,multi_demand_annual!A:A,A717,multi_demand_annual!B:B,B717,multi_demand_annual!D:D,C717,multi_demand_annual!F:F,E717)</f>
        <v>0</v>
      </c>
      <c r="I717" cm="1">
        <f t="array" ref="I717">SUMPRODUCT([5]materials_demand!$D$2:$CO$43*([5]materials_demand!$A$2:$A$43=A717)*([5]materials_demand!$B$2:$B$43=B717)*([5]materials_demand!$C$2:$C$43=C717)*ISNUMBER(SEARCH(E717,[5]materials_demand!$D$1:$CO$1))*ISNUMBER(SEARCH("mean",[5]materials_demand!$D$1:$CO$1)))</f>
        <v>0</v>
      </c>
      <c r="J717">
        <f t="shared" si="11"/>
        <v>0</v>
      </c>
    </row>
    <row r="718" spans="1:10">
      <c r="A718">
        <v>2035</v>
      </c>
      <c r="B718" t="s">
        <v>33</v>
      </c>
      <c r="C718" t="str">
        <f>mapping!$D$2</f>
        <v>Nuclear New</v>
      </c>
      <c r="D718" t="s">
        <v>74</v>
      </c>
      <c r="E718" t="s">
        <v>49</v>
      </c>
      <c r="F718" t="s">
        <v>77</v>
      </c>
      <c r="G718">
        <f>SUMIFS(multi_demand_annual!$H:$H,multi_demand_annual!A:A,A718,multi_demand_annual!B:B,B718,multi_demand_annual!D:D,C718,multi_demand_annual!F:F,E718)</f>
        <v>0</v>
      </c>
      <c r="H718">
        <f>SUMIFS(multi_demand_annual!$I:$I,multi_demand_annual!A:A,A718,multi_demand_annual!B:B,B718,multi_demand_annual!D:D,C718,multi_demand_annual!F:F,E718)</f>
        <v>0</v>
      </c>
      <c r="I718" cm="1">
        <f t="array" ref="I718">SUMPRODUCT([5]materials_demand!$D$2:$CO$43*([5]materials_demand!$A$2:$A$43=A718)*([5]materials_demand!$B$2:$B$43=B718)*([5]materials_demand!$C$2:$C$43=C718)*ISNUMBER(SEARCH(E718,[5]materials_demand!$D$1:$CO$1))*ISNUMBER(SEARCH("mean",[5]materials_demand!$D$1:$CO$1)))</f>
        <v>0</v>
      </c>
      <c r="J718">
        <f t="shared" si="11"/>
        <v>0</v>
      </c>
    </row>
    <row r="719" spans="1:10">
      <c r="A719">
        <v>2035</v>
      </c>
      <c r="B719" t="s">
        <v>33</v>
      </c>
      <c r="C719" t="str">
        <f>mapping!$D$2</f>
        <v>Nuclear New</v>
      </c>
      <c r="D719" t="s">
        <v>74</v>
      </c>
      <c r="E719" t="s">
        <v>65</v>
      </c>
      <c r="F719" t="s">
        <v>77</v>
      </c>
      <c r="G719">
        <f>SUMIFS(multi_demand_annual!$H:$H,multi_demand_annual!A:A,A719,multi_demand_annual!B:B,B719,multi_demand_annual!D:D,C719,multi_demand_annual!F:F,E719)</f>
        <v>0</v>
      </c>
      <c r="H719">
        <f>SUMIFS(multi_demand_annual!$I:$I,multi_demand_annual!A:A,A719,multi_demand_annual!B:B,B719,multi_demand_annual!D:D,C719,multi_demand_annual!F:F,E719)</f>
        <v>0</v>
      </c>
      <c r="I719" cm="1">
        <f t="array" ref="I719">SUMPRODUCT([5]materials_demand!$D$2:$CO$43*([5]materials_demand!$A$2:$A$43=A719)*([5]materials_demand!$B$2:$B$43=B719)*([5]materials_demand!$C$2:$C$43=C719)*ISNUMBER(SEARCH(E719,[5]materials_demand!$D$1:$CO$1))*ISNUMBER(SEARCH("mean",[5]materials_demand!$D$1:$CO$1)))</f>
        <v>0</v>
      </c>
      <c r="J719">
        <f t="shared" si="11"/>
        <v>0</v>
      </c>
    </row>
    <row r="720" spans="1:10">
      <c r="A720">
        <v>2035</v>
      </c>
      <c r="B720" t="s">
        <v>33</v>
      </c>
      <c r="C720" t="str">
        <f>mapping!$D$2</f>
        <v>Nuclear New</v>
      </c>
      <c r="D720" t="s">
        <v>74</v>
      </c>
      <c r="E720" t="s">
        <v>68</v>
      </c>
      <c r="F720" t="s">
        <v>77</v>
      </c>
      <c r="G720">
        <f>SUMIFS(multi_demand_annual!$H:$H,multi_demand_annual!A:A,A720,multi_demand_annual!B:B,B720,multi_demand_annual!D:D,C720,multi_demand_annual!F:F,E720)</f>
        <v>0</v>
      </c>
      <c r="H720">
        <f>SUMIFS(multi_demand_annual!$I:$I,multi_demand_annual!A:A,A720,multi_demand_annual!B:B,B720,multi_demand_annual!D:D,C720,multi_demand_annual!F:F,E720)</f>
        <v>0</v>
      </c>
      <c r="I720" cm="1">
        <f t="array" ref="I720">SUMPRODUCT([5]materials_demand!$D$2:$CO$43*([5]materials_demand!$A$2:$A$43=A720)*([5]materials_demand!$B$2:$B$43=B720)*([5]materials_demand!$C$2:$C$43=C720)*ISNUMBER(SEARCH(E720,[5]materials_demand!$D$1:$CO$1))*ISNUMBER(SEARCH("mean",[5]materials_demand!$D$1:$CO$1)))</f>
        <v>0</v>
      </c>
      <c r="J720">
        <f t="shared" si="11"/>
        <v>0</v>
      </c>
    </row>
    <row r="721" spans="1:10">
      <c r="A721">
        <v>2035</v>
      </c>
      <c r="B721" t="s">
        <v>33</v>
      </c>
      <c r="C721" t="str">
        <f>mapping!$D$2</f>
        <v>Nuclear New</v>
      </c>
      <c r="D721" t="s">
        <v>74</v>
      </c>
      <c r="E721" t="s">
        <v>57</v>
      </c>
      <c r="F721" t="s">
        <v>77</v>
      </c>
      <c r="G721">
        <f>SUMIFS(multi_demand_annual!$H:$H,multi_demand_annual!A:A,A721,multi_demand_annual!B:B,B721,multi_demand_annual!D:D,C721,multi_demand_annual!F:F,E721)</f>
        <v>0</v>
      </c>
      <c r="H721">
        <f>SUMIFS(multi_demand_annual!$I:$I,multi_demand_annual!A:A,A721,multi_demand_annual!B:B,B721,multi_demand_annual!D:D,C721,multi_demand_annual!F:F,E721)</f>
        <v>0</v>
      </c>
      <c r="I721" cm="1">
        <f t="array" ref="I721">SUMPRODUCT([5]materials_demand!$D$2:$CO$43*([5]materials_demand!$A$2:$A$43=A721)*([5]materials_demand!$B$2:$B$43=B721)*([5]materials_demand!$C$2:$C$43=C721)*ISNUMBER(SEARCH(E721,[5]materials_demand!$D$1:$CO$1))*ISNUMBER(SEARCH("mean",[5]materials_demand!$D$1:$CO$1)))</f>
        <v>0</v>
      </c>
      <c r="J721">
        <f t="shared" si="11"/>
        <v>0</v>
      </c>
    </row>
    <row r="722" spans="1:10">
      <c r="A722">
        <v>2025</v>
      </c>
      <c r="B722" t="s">
        <v>21</v>
      </c>
      <c r="C722" t="str">
        <f>mapping!$D$14</f>
        <v>utility-scale solar pv</v>
      </c>
      <c r="D722" t="s">
        <v>74</v>
      </c>
      <c r="E722" t="s">
        <v>51</v>
      </c>
      <c r="F722" t="s">
        <v>77</v>
      </c>
      <c r="G722">
        <f>SUMIFS(multi_demand_annual!$H:$H,multi_demand_annual!A:A,A722,multi_demand_annual!B:B,B722,multi_demand_annual!D:D,C722,multi_demand_annual!F:F,E722)</f>
        <v>421.14069080265563</v>
      </c>
      <c r="H722">
        <f>SUMIFS(multi_demand_annual!$I:$I,multi_demand_annual!A:A,A722,multi_demand_annual!B:B,B722,multi_demand_annual!D:D,C722,multi_demand_annual!F:F,E722)</f>
        <v>611.42558345748353</v>
      </c>
      <c r="I722" cm="1">
        <f t="array" ref="I722">SUMPRODUCT([5]materials_demand!$D$2:$CO$43*([5]materials_demand!$A$2:$A$43=A722)*([5]materials_demand!$B$2:$B$43=B722)*([5]materials_demand!$C$2:$C$43=C722)*ISNUMBER(SEARCH(E722,[5]materials_demand!$D$1:$CO$1))*ISNUMBER(SEARCH("mean",[5]materials_demand!$D$1:$CO$1)))</f>
        <v>611.42558345748296</v>
      </c>
      <c r="J722">
        <f t="shared" si="11"/>
        <v>0</v>
      </c>
    </row>
    <row r="723" spans="1:10">
      <c r="A723">
        <v>2025</v>
      </c>
      <c r="B723" t="s">
        <v>21</v>
      </c>
      <c r="C723" t="str">
        <f>mapping!$D$14</f>
        <v>utility-scale solar pv</v>
      </c>
      <c r="D723" t="s">
        <v>74</v>
      </c>
      <c r="E723" t="s">
        <v>66</v>
      </c>
      <c r="F723" t="s">
        <v>77</v>
      </c>
      <c r="G723">
        <f>SUMIFS(multi_demand_annual!$H:$H,multi_demand_annual!A:A,A723,multi_demand_annual!B:B,B723,multi_demand_annual!D:D,C723,multi_demand_annual!F:F,E723)</f>
        <v>0</v>
      </c>
      <c r="H723">
        <f>SUMIFS(multi_demand_annual!$I:$I,multi_demand_annual!A:A,A723,multi_demand_annual!B:B,B723,multi_demand_annual!D:D,C723,multi_demand_annual!F:F,E723)</f>
        <v>0</v>
      </c>
      <c r="I723" cm="1">
        <f t="array" ref="I723">SUMPRODUCT([5]materials_demand!$D$2:$CO$43*([5]materials_demand!$A$2:$A$43=A723)*([5]materials_demand!$B$2:$B$43=B723)*([5]materials_demand!$C$2:$C$43=C723)*ISNUMBER(SEARCH(E723,[5]materials_demand!$D$1:$CO$1))*ISNUMBER(SEARCH("mean",[5]materials_demand!$D$1:$CO$1)))</f>
        <v>0</v>
      </c>
      <c r="J723">
        <f t="shared" si="11"/>
        <v>0</v>
      </c>
    </row>
    <row r="724" spans="1:10">
      <c r="A724">
        <v>2025</v>
      </c>
      <c r="B724" t="s">
        <v>21</v>
      </c>
      <c r="C724" t="str">
        <f>mapping!$D$14</f>
        <v>utility-scale solar pv</v>
      </c>
      <c r="D724" t="s">
        <v>74</v>
      </c>
      <c r="E724" t="s">
        <v>54</v>
      </c>
      <c r="F724" t="s">
        <v>77</v>
      </c>
      <c r="G724">
        <f>SUMIFS(multi_demand_annual!$H:$H,multi_demand_annual!A:A,A724,multi_demand_annual!B:B,B724,multi_demand_annual!D:D,C724,multi_demand_annual!F:F,E724)</f>
        <v>148.4207157101344</v>
      </c>
      <c r="H724">
        <f>SUMIFS(multi_demand_annual!$I:$I,multi_demand_annual!A:A,A724,multi_demand_annual!B:B,B724,multi_demand_annual!D:D,C724,multi_demand_annual!F:F,E724)</f>
        <v>215.48196287394694</v>
      </c>
      <c r="I724" cm="1">
        <f t="array" ref="I724">SUMPRODUCT([5]materials_demand!$D$2:$CO$43*([5]materials_demand!$A$2:$A$43=A724)*([5]materials_demand!$B$2:$B$43=B724)*([5]materials_demand!$C$2:$C$43=C724)*ISNUMBER(SEARCH(E724,[5]materials_demand!$D$1:$CO$1))*ISNUMBER(SEARCH("mean",[5]materials_demand!$D$1:$CO$1)))</f>
        <v>215.481962873947</v>
      </c>
      <c r="J724">
        <f t="shared" si="11"/>
        <v>0</v>
      </c>
    </row>
    <row r="725" spans="1:10">
      <c r="A725">
        <v>2025</v>
      </c>
      <c r="B725" t="s">
        <v>21</v>
      </c>
      <c r="C725" t="str">
        <f>mapping!$D$14</f>
        <v>utility-scale solar pv</v>
      </c>
      <c r="D725" t="s">
        <v>74</v>
      </c>
      <c r="E725" t="s">
        <v>46</v>
      </c>
      <c r="F725" t="s">
        <v>77</v>
      </c>
      <c r="G725">
        <f>SUMIFS(multi_demand_annual!$H:$H,multi_demand_annual!A:A,A725,multi_demand_annual!B:B,B725,multi_demand_annual!D:D,C725,multi_demand_annual!F:F,E725)</f>
        <v>0</v>
      </c>
      <c r="H725">
        <f>SUMIFS(multi_demand_annual!$I:$I,multi_demand_annual!A:A,A725,multi_demand_annual!B:B,B725,multi_demand_annual!D:D,C725,multi_demand_annual!F:F,E725)</f>
        <v>0</v>
      </c>
      <c r="I725" cm="1">
        <f t="array" ref="I725">SUMPRODUCT([5]materials_demand!$D$2:$CO$43*([5]materials_demand!$A$2:$A$43=A725)*([5]materials_demand!$B$2:$B$43=B725)*([5]materials_demand!$C$2:$C$43=C725)*ISNUMBER(SEARCH(E725,[5]materials_demand!$D$1:$CO$1))*ISNUMBER(SEARCH("mean",[5]materials_demand!$D$1:$CO$1)))</f>
        <v>0</v>
      </c>
      <c r="J725">
        <f t="shared" si="11"/>
        <v>0</v>
      </c>
    </row>
    <row r="726" spans="1:10">
      <c r="A726">
        <v>2025</v>
      </c>
      <c r="B726" t="s">
        <v>21</v>
      </c>
      <c r="C726" t="str">
        <f>mapping!$D$14</f>
        <v>utility-scale solar pv</v>
      </c>
      <c r="D726" t="s">
        <v>74</v>
      </c>
      <c r="E726" t="s">
        <v>50</v>
      </c>
      <c r="F726" t="s">
        <v>77</v>
      </c>
      <c r="G726">
        <f>SUMIFS(multi_demand_annual!$H:$H,multi_demand_annual!A:A,A726,multi_demand_annual!B:B,B726,multi_demand_annual!D:D,C726,multi_demand_annual!F:F,E726)</f>
        <v>50.355657863896411</v>
      </c>
      <c r="H726">
        <f>SUMIFS(multi_demand_annual!$I:$I,multi_demand_annual!A:A,A726,multi_demand_annual!B:B,B726,multi_demand_annual!D:D,C726,multi_demand_annual!F:F,E726)</f>
        <v>73.107961691229036</v>
      </c>
      <c r="I726" cm="1">
        <f t="array" ref="I726">SUMPRODUCT([5]materials_demand!$D$2:$CO$43*([5]materials_demand!$A$2:$A$43=A726)*([5]materials_demand!$B$2:$B$43=B726)*([5]materials_demand!$C$2:$C$43=C726)*ISNUMBER(SEARCH(E726,[5]materials_demand!$D$1:$CO$1))*ISNUMBER(SEARCH("mean",[5]materials_demand!$D$1:$CO$1)))</f>
        <v>73.107961691228994</v>
      </c>
      <c r="J726">
        <f t="shared" si="11"/>
        <v>0</v>
      </c>
    </row>
    <row r="727" spans="1:10">
      <c r="A727">
        <v>2025</v>
      </c>
      <c r="B727" t="s">
        <v>21</v>
      </c>
      <c r="C727" t="str">
        <f>mapping!$D$14</f>
        <v>utility-scale solar pv</v>
      </c>
      <c r="D727" t="s">
        <v>74</v>
      </c>
      <c r="E727" t="s">
        <v>61</v>
      </c>
      <c r="F727" t="s">
        <v>77</v>
      </c>
      <c r="G727">
        <f>SUMIFS(multi_demand_annual!$H:$H,multi_demand_annual!A:A,A727,multi_demand_annual!B:B,B727,multi_demand_annual!D:D,C727,multi_demand_annual!F:F,E727)</f>
        <v>0</v>
      </c>
      <c r="H727">
        <f>SUMIFS(multi_demand_annual!$I:$I,multi_demand_annual!A:A,A727,multi_demand_annual!B:B,B727,multi_demand_annual!D:D,C727,multi_demand_annual!F:F,E727)</f>
        <v>0</v>
      </c>
      <c r="I727" cm="1">
        <f t="array" ref="I727">SUMPRODUCT([5]materials_demand!$D$2:$CO$43*([5]materials_demand!$A$2:$A$43=A727)*([5]materials_demand!$B$2:$B$43=B727)*([5]materials_demand!$C$2:$C$43=C727)*ISNUMBER(SEARCH(E727,[5]materials_demand!$D$1:$CO$1))*ISNUMBER(SEARCH("mean",[5]materials_demand!$D$1:$CO$1)))</f>
        <v>0</v>
      </c>
      <c r="J727">
        <f t="shared" si="11"/>
        <v>0</v>
      </c>
    </row>
    <row r="728" spans="1:10">
      <c r="A728">
        <v>2025</v>
      </c>
      <c r="B728" t="s">
        <v>21</v>
      </c>
      <c r="C728" t="str">
        <f>mapping!$D$14</f>
        <v>utility-scale solar pv</v>
      </c>
      <c r="D728" t="s">
        <v>74</v>
      </c>
      <c r="E728" t="s">
        <v>67</v>
      </c>
      <c r="F728" t="s">
        <v>77</v>
      </c>
      <c r="G728">
        <f>SUMIFS(multi_demand_annual!$H:$H,multi_demand_annual!A:A,A728,multi_demand_annual!B:B,B728,multi_demand_annual!D:D,C728,multi_demand_annual!F:F,E728)</f>
        <v>0</v>
      </c>
      <c r="H728">
        <f>SUMIFS(multi_demand_annual!$I:$I,multi_demand_annual!A:A,A728,multi_demand_annual!B:B,B728,multi_demand_annual!D:D,C728,multi_demand_annual!F:F,E728)</f>
        <v>0</v>
      </c>
      <c r="I728" cm="1">
        <f t="array" ref="I728">SUMPRODUCT([5]materials_demand!$D$2:$CO$43*([5]materials_demand!$A$2:$A$43=A728)*([5]materials_demand!$B$2:$B$43=B728)*([5]materials_demand!$C$2:$C$43=C728)*ISNUMBER(SEARCH(E728,[5]materials_demand!$D$1:$CO$1))*ISNUMBER(SEARCH("mean",[5]materials_demand!$D$1:$CO$1)))</f>
        <v>0</v>
      </c>
      <c r="J728">
        <f t="shared" si="11"/>
        <v>0</v>
      </c>
    </row>
    <row r="729" spans="1:10">
      <c r="A729">
        <v>2025</v>
      </c>
      <c r="B729" t="s">
        <v>21</v>
      </c>
      <c r="C729" t="str">
        <f>mapping!$D$14</f>
        <v>utility-scale solar pv</v>
      </c>
      <c r="D729" t="s">
        <v>74</v>
      </c>
      <c r="E729" t="s">
        <v>52</v>
      </c>
      <c r="F729" t="s">
        <v>77</v>
      </c>
      <c r="G729">
        <f>SUMIFS(multi_demand_annual!$H:$H,multi_demand_annual!A:A,A729,multi_demand_annual!B:B,B729,multi_demand_annual!D:D,C729,multi_demand_annual!F:F,E729)</f>
        <v>1220.599946204778</v>
      </c>
      <c r="H729">
        <f>SUMIFS(multi_demand_annual!$I:$I,multi_demand_annual!A:A,A729,multi_demand_annual!B:B,B729,multi_demand_annual!D:D,C729,multi_demand_annual!F:F,E729)</f>
        <v>1772.1062119503067</v>
      </c>
      <c r="I729" cm="1">
        <f t="array" ref="I729">SUMPRODUCT([5]materials_demand!$D$2:$CO$43*([5]materials_demand!$A$2:$A$43=A729)*([5]materials_demand!$B$2:$B$43=B729)*([5]materials_demand!$C$2:$C$43=C729)*ISNUMBER(SEARCH(E729,[5]materials_demand!$D$1:$CO$1))*ISNUMBER(SEARCH("mean",[5]materials_demand!$D$1:$CO$1)))</f>
        <v>1772.1062119502999</v>
      </c>
      <c r="J729">
        <f t="shared" si="11"/>
        <v>0</v>
      </c>
    </row>
    <row r="730" spans="1:10">
      <c r="A730">
        <v>2025</v>
      </c>
      <c r="B730" t="s">
        <v>21</v>
      </c>
      <c r="C730" t="str">
        <f>mapping!$D$14</f>
        <v>utility-scale solar pv</v>
      </c>
      <c r="D730" t="s">
        <v>74</v>
      </c>
      <c r="E730" t="s">
        <v>56</v>
      </c>
      <c r="F730" t="s">
        <v>77</v>
      </c>
      <c r="G730">
        <f>SUMIFS(multi_demand_annual!$H:$H,multi_demand_annual!A:A,A730,multi_demand_annual!B:B,B730,multi_demand_annual!D:D,C730,multi_demand_annual!F:F,E730)</f>
        <v>1.4923616122916654</v>
      </c>
      <c r="H730">
        <f>SUMIFS(multi_demand_annual!$I:$I,multi_demand_annual!A:A,A730,multi_demand_annual!B:B,B730,multi_demand_annual!D:D,C730,multi_demand_annual!F:F,E730)</f>
        <v>2.1666585287351396</v>
      </c>
      <c r="I730" cm="1">
        <f t="array" ref="I730">SUMPRODUCT([5]materials_demand!$D$2:$CO$43*([5]materials_demand!$A$2:$A$43=A730)*([5]materials_demand!$B$2:$B$43=B730)*([5]materials_demand!$C$2:$C$43=C730)*ISNUMBER(SEARCH(E730,[5]materials_demand!$D$1:$CO$1))*ISNUMBER(SEARCH("mean",[5]materials_demand!$D$1:$CO$1)))</f>
        <v>2.1666585287351401</v>
      </c>
      <c r="J730">
        <f t="shared" si="11"/>
        <v>0</v>
      </c>
    </row>
    <row r="731" spans="1:10">
      <c r="A731">
        <v>2025</v>
      </c>
      <c r="B731" t="s">
        <v>21</v>
      </c>
      <c r="C731" t="str">
        <f>mapping!$D$14</f>
        <v>utility-scale solar pv</v>
      </c>
      <c r="D731" t="s">
        <v>74</v>
      </c>
      <c r="E731" t="s">
        <v>59</v>
      </c>
      <c r="F731" t="s">
        <v>77</v>
      </c>
      <c r="G731">
        <f>SUMIFS(multi_demand_annual!$H:$H,multi_demand_annual!A:A,A731,multi_demand_annual!B:B,B731,multi_demand_annual!D:D,C731,multi_demand_annual!F:F,E731)</f>
        <v>1.0305433527925663</v>
      </c>
      <c r="H731">
        <f>SUMIFS(multi_demand_annual!$I:$I,multi_demand_annual!A:A,A731,multi_demand_annual!B:B,B731,multi_demand_annual!D:D,C731,multi_demand_annual!F:F,E731)</f>
        <v>1.4961759443346883</v>
      </c>
      <c r="I731" cm="1">
        <f t="array" ref="I731">SUMPRODUCT([5]materials_demand!$D$2:$CO$43*([5]materials_demand!$A$2:$A$43=A731)*([5]materials_demand!$B$2:$B$43=B731)*([5]materials_demand!$C$2:$C$43=C731)*ISNUMBER(SEARCH(E731,[5]materials_demand!$D$1:$CO$1))*ISNUMBER(SEARCH("mean",[5]materials_demand!$D$1:$CO$1)))</f>
        <v>1.49617594433469</v>
      </c>
      <c r="J731">
        <f t="shared" si="11"/>
        <v>0</v>
      </c>
    </row>
    <row r="732" spans="1:10">
      <c r="A732">
        <v>2025</v>
      </c>
      <c r="B732" t="s">
        <v>21</v>
      </c>
      <c r="C732" t="str">
        <f>mapping!$D$14</f>
        <v>utility-scale solar pv</v>
      </c>
      <c r="D732" t="s">
        <v>74</v>
      </c>
      <c r="E732" t="s">
        <v>55</v>
      </c>
      <c r="F732" t="s">
        <v>77</v>
      </c>
      <c r="G732">
        <f>SUMIFS(multi_demand_annual!$H:$H,multi_demand_annual!A:A,A732,multi_demand_annual!B:B,B732,multi_demand_annual!D:D,C732,multi_demand_annual!F:F,E732)</f>
        <v>0</v>
      </c>
      <c r="H732">
        <f>SUMIFS(multi_demand_annual!$I:$I,multi_demand_annual!A:A,A732,multi_demand_annual!B:B,B732,multi_demand_annual!D:D,C732,multi_demand_annual!F:F,E732)</f>
        <v>0</v>
      </c>
      <c r="I732" cm="1">
        <f t="array" ref="I732">SUMPRODUCT([5]materials_demand!$D$2:$CO$43*([5]materials_demand!$A$2:$A$43=A732)*([5]materials_demand!$B$2:$B$43=B732)*([5]materials_demand!$C$2:$C$43=C732)*ISNUMBER(SEARCH(E732,[5]materials_demand!$D$1:$CO$1))*ISNUMBER(SEARCH("mean",[5]materials_demand!$D$1:$CO$1)))</f>
        <v>0</v>
      </c>
      <c r="J732">
        <f t="shared" si="11"/>
        <v>0</v>
      </c>
    </row>
    <row r="733" spans="1:10">
      <c r="A733">
        <v>2025</v>
      </c>
      <c r="B733" t="s">
        <v>21</v>
      </c>
      <c r="C733" t="str">
        <f>mapping!$D$14</f>
        <v>utility-scale solar pv</v>
      </c>
      <c r="D733" t="s">
        <v>74</v>
      </c>
      <c r="E733" t="s">
        <v>47</v>
      </c>
      <c r="F733" t="s">
        <v>77</v>
      </c>
      <c r="G733">
        <f>SUMIFS(multi_demand_annual!$H:$H,multi_demand_annual!A:A,A733,multi_demand_annual!B:B,B733,multi_demand_annual!D:D,C733,multi_demand_annual!F:F,E733)</f>
        <v>0</v>
      </c>
      <c r="H733">
        <f>SUMIFS(multi_demand_annual!$I:$I,multi_demand_annual!A:A,A733,multi_demand_annual!B:B,B733,multi_demand_annual!D:D,C733,multi_demand_annual!F:F,E733)</f>
        <v>0</v>
      </c>
      <c r="I733" cm="1">
        <f t="array" ref="I733">SUMPRODUCT([5]materials_demand!$D$2:$CO$43*([5]materials_demand!$A$2:$A$43=A733)*([5]materials_demand!$B$2:$B$43=B733)*([5]materials_demand!$C$2:$C$43=C733)*ISNUMBER(SEARCH(E733,[5]materials_demand!$D$1:$CO$1))*ISNUMBER(SEARCH("mean",[5]materials_demand!$D$1:$CO$1)))</f>
        <v>0</v>
      </c>
      <c r="J733">
        <f t="shared" si="11"/>
        <v>0</v>
      </c>
    </row>
    <row r="734" spans="1:10">
      <c r="A734">
        <v>2025</v>
      </c>
      <c r="B734" t="s">
        <v>21</v>
      </c>
      <c r="C734" t="str">
        <f>mapping!$D$14</f>
        <v>utility-scale solar pv</v>
      </c>
      <c r="D734" t="s">
        <v>74</v>
      </c>
      <c r="E734" t="s">
        <v>60</v>
      </c>
      <c r="F734" t="s">
        <v>77</v>
      </c>
      <c r="G734">
        <f>SUMIFS(multi_demand_annual!$H:$H,multi_demand_annual!A:A,A734,multi_demand_annual!B:B,B734,multi_demand_annual!D:D,C734,multi_demand_annual!F:F,E734)</f>
        <v>0</v>
      </c>
      <c r="H734">
        <f>SUMIFS(multi_demand_annual!$I:$I,multi_demand_annual!A:A,A734,multi_demand_annual!B:B,B734,multi_demand_annual!D:D,C734,multi_demand_annual!F:F,E734)</f>
        <v>0</v>
      </c>
      <c r="I734" cm="1">
        <f t="array" ref="I734">SUMPRODUCT([5]materials_demand!$D$2:$CO$43*([5]materials_demand!$A$2:$A$43=A734)*([5]materials_demand!$B$2:$B$43=B734)*([5]materials_demand!$C$2:$C$43=C734)*ISNUMBER(SEARCH(E734,[5]materials_demand!$D$1:$CO$1))*ISNUMBER(SEARCH("mean",[5]materials_demand!$D$1:$CO$1)))</f>
        <v>0</v>
      </c>
      <c r="J734">
        <f t="shared" si="11"/>
        <v>0</v>
      </c>
    </row>
    <row r="735" spans="1:10">
      <c r="A735">
        <v>2025</v>
      </c>
      <c r="B735" t="s">
        <v>21</v>
      </c>
      <c r="C735" t="str">
        <f>mapping!$D$14</f>
        <v>utility-scale solar pv</v>
      </c>
      <c r="D735" t="s">
        <v>74</v>
      </c>
      <c r="E735" t="s">
        <v>48</v>
      </c>
      <c r="F735" t="s">
        <v>77</v>
      </c>
      <c r="G735">
        <f>SUMIFS(multi_demand_annual!$H:$H,multi_demand_annual!A:A,A735,multi_demand_annual!B:B,B735,multi_demand_annual!D:D,C735,multi_demand_annual!F:F,E735)</f>
        <v>2.1959241536140671E-2</v>
      </c>
      <c r="H735">
        <f>SUMIFS(multi_demand_annual!$I:$I,multi_demand_annual!A:A,A735,multi_demand_annual!B:B,B735,multi_demand_annual!D:D,C735,multi_demand_annual!F:F,E735)</f>
        <v>3.1881132271804571E-2</v>
      </c>
      <c r="I735" cm="1">
        <f t="array" ref="I735">SUMPRODUCT([5]materials_demand!$D$2:$CO$43*([5]materials_demand!$A$2:$A$43=A735)*([5]materials_demand!$B$2:$B$43=B735)*([5]materials_demand!$C$2:$C$43=C735)*ISNUMBER(SEARCH(E735,[5]materials_demand!$D$1:$CO$1))*ISNUMBER(SEARCH("mean",[5]materials_demand!$D$1:$CO$1)))</f>
        <v>3.1881132271804502E-2</v>
      </c>
      <c r="J735">
        <f t="shared" si="11"/>
        <v>0</v>
      </c>
    </row>
    <row r="736" spans="1:10">
      <c r="A736">
        <v>2025</v>
      </c>
      <c r="B736" t="s">
        <v>21</v>
      </c>
      <c r="C736" t="str">
        <f>mapping!$D$14</f>
        <v>utility-scale solar pv</v>
      </c>
      <c r="D736" t="s">
        <v>74</v>
      </c>
      <c r="E736" t="s">
        <v>62</v>
      </c>
      <c r="F736" t="s">
        <v>77</v>
      </c>
      <c r="G736">
        <f>SUMIFS(multi_demand_annual!$H:$H,multi_demand_annual!A:A,A736,multi_demand_annual!B:B,B736,multi_demand_annual!D:D,C736,multi_demand_annual!F:F,E736)</f>
        <v>0</v>
      </c>
      <c r="H736">
        <f>SUMIFS(multi_demand_annual!$I:$I,multi_demand_annual!A:A,A736,multi_demand_annual!B:B,B736,multi_demand_annual!D:D,C736,multi_demand_annual!F:F,E736)</f>
        <v>0</v>
      </c>
      <c r="I736" cm="1">
        <f t="array" ref="I736">SUMPRODUCT([5]materials_demand!$D$2:$CO$43*([5]materials_demand!$A$2:$A$43=A736)*([5]materials_demand!$B$2:$B$43=B736)*([5]materials_demand!$C$2:$C$43=C736)*ISNUMBER(SEARCH(E736,[5]materials_demand!$D$1:$CO$1))*ISNUMBER(SEARCH("mean",[5]materials_demand!$D$1:$CO$1)))</f>
        <v>0</v>
      </c>
      <c r="J736">
        <f t="shared" si="11"/>
        <v>0</v>
      </c>
    </row>
    <row r="737" spans="1:10">
      <c r="A737">
        <v>2025</v>
      </c>
      <c r="B737" t="s">
        <v>21</v>
      </c>
      <c r="C737" t="str">
        <f>mapping!$D$14</f>
        <v>utility-scale solar pv</v>
      </c>
      <c r="D737" t="s">
        <v>74</v>
      </c>
      <c r="E737" t="s">
        <v>63</v>
      </c>
      <c r="F737" t="s">
        <v>77</v>
      </c>
      <c r="G737">
        <f>SUMIFS(multi_demand_annual!$H:$H,multi_demand_annual!A:A,A737,multi_demand_annual!B:B,B737,multi_demand_annual!D:D,C737,multi_demand_annual!F:F,E737)</f>
        <v>0</v>
      </c>
      <c r="H737">
        <f>SUMIFS(multi_demand_annual!$I:$I,multi_demand_annual!A:A,A737,multi_demand_annual!B:B,B737,multi_demand_annual!D:D,C737,multi_demand_annual!F:F,E737)</f>
        <v>0</v>
      </c>
      <c r="I737" cm="1">
        <f t="array" ref="I737">SUMPRODUCT([5]materials_demand!$D$2:$CO$43*([5]materials_demand!$A$2:$A$43=A737)*([5]materials_demand!$B$2:$B$43=B737)*([5]materials_demand!$C$2:$C$43=C737)*ISNUMBER(SEARCH(E737,[5]materials_demand!$D$1:$CO$1))*ISNUMBER(SEARCH("mean",[5]materials_demand!$D$1:$CO$1)))</f>
        <v>0</v>
      </c>
      <c r="J737">
        <f t="shared" si="11"/>
        <v>0</v>
      </c>
    </row>
    <row r="738" spans="1:10">
      <c r="A738">
        <v>2025</v>
      </c>
      <c r="B738" t="s">
        <v>21</v>
      </c>
      <c r="C738" t="str">
        <f>mapping!$D$14</f>
        <v>utility-scale solar pv</v>
      </c>
      <c r="D738" t="s">
        <v>74</v>
      </c>
      <c r="E738" t="s">
        <v>45</v>
      </c>
      <c r="F738" t="s">
        <v>77</v>
      </c>
      <c r="G738">
        <f>SUMIFS(multi_demand_annual!$H:$H,multi_demand_annual!A:A,A738,multi_demand_annual!B:B,B738,multi_demand_annual!D:D,C738,multi_demand_annual!F:F,E738)</f>
        <v>89.253401431952341</v>
      </c>
      <c r="H738">
        <f>SUMIFS(multi_demand_annual!$I:$I,multi_demand_annual!A:A,A738,multi_demand_annual!B:B,B738,multi_demand_annual!D:D,C738,multi_demand_annual!F:F,E738)</f>
        <v>129.58095533843468</v>
      </c>
      <c r="I738" cm="1">
        <f t="array" ref="I738">SUMPRODUCT([5]materials_demand!$D$2:$CO$43*([5]materials_demand!$A$2:$A$43=A738)*([5]materials_demand!$B$2:$B$43=B738)*([5]materials_demand!$C$2:$C$43=C738)*ISNUMBER(SEARCH(E738,[5]materials_demand!$D$1:$CO$1))*ISNUMBER(SEARCH("mean",[5]materials_demand!$D$1:$CO$1)))</f>
        <v>129.58095533843499</v>
      </c>
      <c r="J738">
        <f t="shared" si="11"/>
        <v>0</v>
      </c>
    </row>
    <row r="739" spans="1:10">
      <c r="A739">
        <v>2025</v>
      </c>
      <c r="B739" t="s">
        <v>21</v>
      </c>
      <c r="C739" t="str">
        <f>mapping!$D$14</f>
        <v>utility-scale solar pv</v>
      </c>
      <c r="D739" t="s">
        <v>74</v>
      </c>
      <c r="E739" t="s">
        <v>58</v>
      </c>
      <c r="F739" t="s">
        <v>77</v>
      </c>
      <c r="G739">
        <f>SUMIFS(multi_demand_annual!$H:$H,multi_demand_annual!A:A,A739,multi_demand_annual!B:B,B739,multi_demand_annual!D:D,C739,multi_demand_annual!F:F,E739)</f>
        <v>0.64782250603572655</v>
      </c>
      <c r="H739">
        <f>SUMIFS(multi_demand_annual!$I:$I,multi_demand_annual!A:A,A739,multi_demand_annual!B:B,B739,multi_demand_annual!D:D,C739,multi_demand_annual!F:F,E739)</f>
        <v>0.94052952464617445</v>
      </c>
      <c r="I739" cm="1">
        <f t="array" ref="I739">SUMPRODUCT([5]materials_demand!$D$2:$CO$43*([5]materials_demand!$A$2:$A$43=A739)*([5]materials_demand!$B$2:$B$43=B739)*([5]materials_demand!$C$2:$C$43=C739)*ISNUMBER(SEARCH(E739,[5]materials_demand!$D$1:$CO$1))*ISNUMBER(SEARCH("mean",[5]materials_demand!$D$1:$CO$1)))</f>
        <v>0.94052952464617301</v>
      </c>
      <c r="J739">
        <f t="shared" si="11"/>
        <v>0</v>
      </c>
    </row>
    <row r="740" spans="1:10">
      <c r="A740">
        <v>2025</v>
      </c>
      <c r="B740" t="s">
        <v>21</v>
      </c>
      <c r="C740" t="str">
        <f>mapping!$D$14</f>
        <v>utility-scale solar pv</v>
      </c>
      <c r="D740" t="s">
        <v>74</v>
      </c>
      <c r="E740" t="s">
        <v>53</v>
      </c>
      <c r="F740" t="s">
        <v>77</v>
      </c>
      <c r="G740">
        <f>SUMIFS(multi_demand_annual!$H:$H,multi_demand_annual!A:A,A740,multi_demand_annual!B:B,B740,multi_demand_annual!D:D,C740,multi_demand_annual!F:F,E740)</f>
        <v>1077.7364596026932</v>
      </c>
      <c r="H740">
        <f>SUMIFS(multi_demand_annual!$I:$I,multi_demand_annual!A:A,A740,multi_demand_annual!B:B,B740,multi_demand_annual!D:D,C740,multi_demand_annual!F:F,E740)</f>
        <v>1564.6924128135665</v>
      </c>
      <c r="I740" cm="1">
        <f t="array" ref="I740">SUMPRODUCT([5]materials_demand!$D$2:$CO$43*([5]materials_demand!$A$2:$A$43=A740)*([5]materials_demand!$B$2:$B$43=B740)*([5]materials_demand!$C$2:$C$43=C740)*ISNUMBER(SEARCH(E740,[5]materials_demand!$D$1:$CO$1))*ISNUMBER(SEARCH("mean",[5]materials_demand!$D$1:$CO$1)))</f>
        <v>1564.6924128135599</v>
      </c>
      <c r="J740">
        <f t="shared" si="11"/>
        <v>0</v>
      </c>
    </row>
    <row r="741" spans="1:10">
      <c r="A741">
        <v>2025</v>
      </c>
      <c r="B741" t="s">
        <v>21</v>
      </c>
      <c r="C741" t="str">
        <f>mapping!$D$14</f>
        <v>utility-scale solar pv</v>
      </c>
      <c r="D741" t="s">
        <v>74</v>
      </c>
      <c r="E741" t="s">
        <v>64</v>
      </c>
      <c r="F741" t="s">
        <v>77</v>
      </c>
      <c r="G741">
        <f>SUMIFS(multi_demand_annual!$H:$H,multi_demand_annual!A:A,A741,multi_demand_annual!B:B,B741,multi_demand_annual!D:D,C741,multi_demand_annual!F:F,E741)</f>
        <v>0</v>
      </c>
      <c r="H741">
        <f>SUMIFS(multi_demand_annual!$I:$I,multi_demand_annual!A:A,A741,multi_demand_annual!B:B,B741,multi_demand_annual!D:D,C741,multi_demand_annual!F:F,E741)</f>
        <v>0</v>
      </c>
      <c r="I741" cm="1">
        <f t="array" ref="I741">SUMPRODUCT([5]materials_demand!$D$2:$CO$43*([5]materials_demand!$A$2:$A$43=A741)*([5]materials_demand!$B$2:$B$43=B741)*([5]materials_demand!$C$2:$C$43=C741)*ISNUMBER(SEARCH(E741,[5]materials_demand!$D$1:$CO$1))*ISNUMBER(SEARCH("mean",[5]materials_demand!$D$1:$CO$1)))</f>
        <v>0</v>
      </c>
      <c r="J741">
        <f t="shared" si="11"/>
        <v>0</v>
      </c>
    </row>
    <row r="742" spans="1:10">
      <c r="A742">
        <v>2025</v>
      </c>
      <c r="B742" t="s">
        <v>21</v>
      </c>
      <c r="C742" t="str">
        <f>mapping!$D$14</f>
        <v>utility-scale solar pv</v>
      </c>
      <c r="D742" t="s">
        <v>74</v>
      </c>
      <c r="E742" t="s">
        <v>49</v>
      </c>
      <c r="F742" t="s">
        <v>77</v>
      </c>
      <c r="G742">
        <f>SUMIFS(multi_demand_annual!$H:$H,multi_demand_annual!A:A,A742,multi_demand_annual!B:B,B742,multi_demand_annual!D:D,C742,multi_demand_annual!F:F,E742)</f>
        <v>11.114458216099269</v>
      </c>
      <c r="H742">
        <f>SUMIFS(multi_demand_annual!$I:$I,multi_demand_annual!A:A,A742,multi_demand_annual!B:B,B742,multi_demand_annual!D:D,C742,multi_demand_annual!F:F,E742)</f>
        <v>16.136327474413367</v>
      </c>
      <c r="I742" cm="1">
        <f t="array" ref="I742">SUMPRODUCT([5]materials_demand!$D$2:$CO$43*([5]materials_demand!$A$2:$A$43=A742)*([5]materials_demand!$B$2:$B$43=B742)*([5]materials_demand!$C$2:$C$43=C742)*ISNUMBER(SEARCH(E742,[5]materials_demand!$D$1:$CO$1))*ISNUMBER(SEARCH("mean",[5]materials_demand!$D$1:$CO$1)))</f>
        <v>16.136327474413299</v>
      </c>
      <c r="J742">
        <f t="shared" si="11"/>
        <v>0</v>
      </c>
    </row>
    <row r="743" spans="1:10">
      <c r="A743">
        <v>2025</v>
      </c>
      <c r="B743" t="s">
        <v>21</v>
      </c>
      <c r="C743" t="str">
        <f>mapping!$D$14</f>
        <v>utility-scale solar pv</v>
      </c>
      <c r="D743" t="s">
        <v>74</v>
      </c>
      <c r="E743" t="s">
        <v>65</v>
      </c>
      <c r="F743" t="s">
        <v>77</v>
      </c>
      <c r="G743">
        <f>SUMIFS(multi_demand_annual!$H:$H,multi_demand_annual!A:A,A743,multi_demand_annual!B:B,B743,multi_demand_annual!D:D,C743,multi_demand_annual!F:F,E743)</f>
        <v>0</v>
      </c>
      <c r="H743">
        <f>SUMIFS(multi_demand_annual!$I:$I,multi_demand_annual!A:A,A743,multi_demand_annual!B:B,B743,multi_demand_annual!D:D,C743,multi_demand_annual!F:F,E743)</f>
        <v>0</v>
      </c>
      <c r="I743" cm="1">
        <f t="array" ref="I743">SUMPRODUCT([5]materials_demand!$D$2:$CO$43*([5]materials_demand!$A$2:$A$43=A743)*([5]materials_demand!$B$2:$B$43=B743)*([5]materials_demand!$C$2:$C$43=C743)*ISNUMBER(SEARCH(E743,[5]materials_demand!$D$1:$CO$1))*ISNUMBER(SEARCH("mean",[5]materials_demand!$D$1:$CO$1)))</f>
        <v>0</v>
      </c>
      <c r="J743">
        <f t="shared" si="11"/>
        <v>0</v>
      </c>
    </row>
    <row r="744" spans="1:10">
      <c r="A744">
        <v>2025</v>
      </c>
      <c r="B744" t="s">
        <v>21</v>
      </c>
      <c r="C744" t="str">
        <f>mapping!$D$14</f>
        <v>utility-scale solar pv</v>
      </c>
      <c r="D744" t="s">
        <v>74</v>
      </c>
      <c r="E744" t="s">
        <v>68</v>
      </c>
      <c r="F744" t="s">
        <v>77</v>
      </c>
      <c r="G744">
        <f>SUMIFS(multi_demand_annual!$H:$H,multi_demand_annual!A:A,A744,multi_demand_annual!B:B,B744,multi_demand_annual!D:D,C744,multi_demand_annual!F:F,E744)</f>
        <v>0</v>
      </c>
      <c r="H744">
        <f>SUMIFS(multi_demand_annual!$I:$I,multi_demand_annual!A:A,A744,multi_demand_annual!B:B,B744,multi_demand_annual!D:D,C744,multi_demand_annual!F:F,E744)</f>
        <v>0</v>
      </c>
      <c r="I744" cm="1">
        <f t="array" ref="I744">SUMPRODUCT([5]materials_demand!$D$2:$CO$43*([5]materials_demand!$A$2:$A$43=A744)*([5]materials_demand!$B$2:$B$43=B744)*([5]materials_demand!$C$2:$C$43=C744)*ISNUMBER(SEARCH(E744,[5]materials_demand!$D$1:$CO$1))*ISNUMBER(SEARCH("mean",[5]materials_demand!$D$1:$CO$1)))</f>
        <v>0</v>
      </c>
      <c r="J744">
        <f t="shared" si="11"/>
        <v>0</v>
      </c>
    </row>
    <row r="745" spans="1:10">
      <c r="A745">
        <v>2025</v>
      </c>
      <c r="B745" t="s">
        <v>21</v>
      </c>
      <c r="C745" t="str">
        <f>mapping!$D$14</f>
        <v>utility-scale solar pv</v>
      </c>
      <c r="D745" t="s">
        <v>74</v>
      </c>
      <c r="E745" t="s">
        <v>57</v>
      </c>
      <c r="F745" t="s">
        <v>77</v>
      </c>
      <c r="G745">
        <f>SUMIFS(multi_demand_annual!$H:$H,multi_demand_annual!A:A,A745,multi_demand_annual!B:B,B745,multi_demand_annual!D:D,C745,multi_demand_annual!F:F,E745)</f>
        <v>0</v>
      </c>
      <c r="H745">
        <f>SUMIFS(multi_demand_annual!$I:$I,multi_demand_annual!A:A,A745,multi_demand_annual!B:B,B745,multi_demand_annual!D:D,C745,multi_demand_annual!F:F,E745)</f>
        <v>0</v>
      </c>
      <c r="I745" cm="1">
        <f t="array" ref="I745">SUMPRODUCT([5]materials_demand!$D$2:$CO$43*([5]materials_demand!$A$2:$A$43=A745)*([5]materials_demand!$B$2:$B$43=B745)*([5]materials_demand!$C$2:$C$43=C745)*ISNUMBER(SEARCH(E745,[5]materials_demand!$D$1:$CO$1))*ISNUMBER(SEARCH("mean",[5]materials_demand!$D$1:$CO$1)))</f>
        <v>0</v>
      </c>
      <c r="J745">
        <f t="shared" si="11"/>
        <v>0</v>
      </c>
    </row>
    <row r="746" spans="1:10">
      <c r="A746">
        <v>2025</v>
      </c>
      <c r="B746" t="s">
        <v>33</v>
      </c>
      <c r="C746" t="str">
        <f>mapping!$D$14</f>
        <v>utility-scale solar pv</v>
      </c>
      <c r="D746" t="s">
        <v>74</v>
      </c>
      <c r="E746" t="s">
        <v>51</v>
      </c>
      <c r="F746" t="s">
        <v>77</v>
      </c>
      <c r="G746">
        <f>SUMIFS(multi_demand_annual!$H:$H,multi_demand_annual!A:A,A746,multi_demand_annual!B:B,B746,multi_demand_annual!D:D,C746,multi_demand_annual!F:F,E746)</f>
        <v>360.41119746085792</v>
      </c>
      <c r="H746">
        <f>SUMIFS(multi_demand_annual!$I:$I,multi_demand_annual!A:A,A746,multi_demand_annual!B:B,B746,multi_demand_annual!D:D,C746,multi_demand_annual!F:F,E746)</f>
        <v>467.93420946242338</v>
      </c>
      <c r="I746" cm="1">
        <f t="array" ref="I746">SUMPRODUCT([5]materials_demand!$D$2:$CO$43*([5]materials_demand!$A$2:$A$43=A746)*([5]materials_demand!$B$2:$B$43=B746)*([5]materials_demand!$C$2:$C$43=C746)*ISNUMBER(SEARCH(E746,[5]materials_demand!$D$1:$CO$1))*ISNUMBER(SEARCH("mean",[5]materials_demand!$D$1:$CO$1)))</f>
        <v>467.93420946242401</v>
      </c>
      <c r="J746">
        <f t="shared" si="11"/>
        <v>0</v>
      </c>
    </row>
    <row r="747" spans="1:10">
      <c r="A747">
        <v>2025</v>
      </c>
      <c r="B747" t="s">
        <v>33</v>
      </c>
      <c r="C747" t="str">
        <f>mapping!$D$14</f>
        <v>utility-scale solar pv</v>
      </c>
      <c r="D747" t="s">
        <v>74</v>
      </c>
      <c r="E747" t="s">
        <v>66</v>
      </c>
      <c r="F747" t="s">
        <v>77</v>
      </c>
      <c r="G747">
        <f>SUMIFS(multi_demand_annual!$H:$H,multi_demand_annual!A:A,A747,multi_demand_annual!B:B,B747,multi_demand_annual!D:D,C747,multi_demand_annual!F:F,E747)</f>
        <v>0</v>
      </c>
      <c r="H747">
        <f>SUMIFS(multi_demand_annual!$I:$I,multi_demand_annual!A:A,A747,multi_demand_annual!B:B,B747,multi_demand_annual!D:D,C747,multi_demand_annual!F:F,E747)</f>
        <v>0</v>
      </c>
      <c r="I747" cm="1">
        <f t="array" ref="I747">SUMPRODUCT([5]materials_demand!$D$2:$CO$43*([5]materials_demand!$A$2:$A$43=A747)*([5]materials_demand!$B$2:$B$43=B747)*([5]materials_demand!$C$2:$C$43=C747)*ISNUMBER(SEARCH(E747,[5]materials_demand!$D$1:$CO$1))*ISNUMBER(SEARCH("mean",[5]materials_demand!$D$1:$CO$1)))</f>
        <v>0</v>
      </c>
      <c r="J747">
        <f t="shared" si="11"/>
        <v>0</v>
      </c>
    </row>
    <row r="748" spans="1:10">
      <c r="A748">
        <v>2025</v>
      </c>
      <c r="B748" t="s">
        <v>33</v>
      </c>
      <c r="C748" t="str">
        <f>mapping!$D$14</f>
        <v>utility-scale solar pv</v>
      </c>
      <c r="D748" t="s">
        <v>74</v>
      </c>
      <c r="E748" t="s">
        <v>54</v>
      </c>
      <c r="F748" t="s">
        <v>77</v>
      </c>
      <c r="G748">
        <f>SUMIFS(multi_demand_annual!$H:$H,multi_demand_annual!A:A,A748,multi_demand_annual!B:B,B748,multi_demand_annual!D:D,C748,multi_demand_annual!F:F,E748)</f>
        <v>127.01809406052716</v>
      </c>
      <c r="H748">
        <f>SUMIFS(multi_demand_annual!$I:$I,multi_demand_annual!A:A,A748,multi_demand_annual!B:B,B748,multi_demand_annual!D:D,C748,multi_demand_annual!F:F,E748)</f>
        <v>164.91194460763532</v>
      </c>
      <c r="I748" cm="1">
        <f t="array" ref="I748">SUMPRODUCT([5]materials_demand!$D$2:$CO$43*([5]materials_demand!$A$2:$A$43=A748)*([5]materials_demand!$B$2:$B$43=B748)*([5]materials_demand!$C$2:$C$43=C748)*ISNUMBER(SEARCH(E748,[5]materials_demand!$D$1:$CO$1))*ISNUMBER(SEARCH("mean",[5]materials_demand!$D$1:$CO$1)))</f>
        <v>164.91194460763501</v>
      </c>
      <c r="J748">
        <f t="shared" si="11"/>
        <v>0</v>
      </c>
    </row>
    <row r="749" spans="1:10">
      <c r="A749">
        <v>2025</v>
      </c>
      <c r="B749" t="s">
        <v>33</v>
      </c>
      <c r="C749" t="str">
        <f>mapping!$D$14</f>
        <v>utility-scale solar pv</v>
      </c>
      <c r="D749" t="s">
        <v>74</v>
      </c>
      <c r="E749" t="s">
        <v>46</v>
      </c>
      <c r="F749" t="s">
        <v>77</v>
      </c>
      <c r="G749">
        <f>SUMIFS(multi_demand_annual!$H:$H,multi_demand_annual!A:A,A749,multi_demand_annual!B:B,B749,multi_demand_annual!D:D,C749,multi_demand_annual!F:F,E749)</f>
        <v>0</v>
      </c>
      <c r="H749">
        <f>SUMIFS(multi_demand_annual!$I:$I,multi_demand_annual!A:A,A749,multi_demand_annual!B:B,B749,multi_demand_annual!D:D,C749,multi_demand_annual!F:F,E749)</f>
        <v>0</v>
      </c>
      <c r="I749" cm="1">
        <f t="array" ref="I749">SUMPRODUCT([5]materials_demand!$D$2:$CO$43*([5]materials_demand!$A$2:$A$43=A749)*([5]materials_demand!$B$2:$B$43=B749)*([5]materials_demand!$C$2:$C$43=C749)*ISNUMBER(SEARCH(E749,[5]materials_demand!$D$1:$CO$1))*ISNUMBER(SEARCH("mean",[5]materials_demand!$D$1:$CO$1)))</f>
        <v>0</v>
      </c>
      <c r="J749">
        <f t="shared" si="11"/>
        <v>0</v>
      </c>
    </row>
    <row r="750" spans="1:10">
      <c r="A750">
        <v>2025</v>
      </c>
      <c r="B750" t="s">
        <v>33</v>
      </c>
      <c r="C750" t="str">
        <f>mapping!$D$14</f>
        <v>utility-scale solar pv</v>
      </c>
      <c r="D750" t="s">
        <v>74</v>
      </c>
      <c r="E750" t="s">
        <v>50</v>
      </c>
      <c r="F750" t="s">
        <v>77</v>
      </c>
      <c r="G750">
        <f>SUMIFS(multi_demand_annual!$H:$H,multi_demand_annual!A:A,A750,multi_demand_annual!B:B,B750,multi_demand_annual!D:D,C750,multi_demand_annual!F:F,E750)</f>
        <v>43.094251745340323</v>
      </c>
      <c r="H750">
        <f>SUMIFS(multi_demand_annual!$I:$I,multi_demand_annual!A:A,A750,multi_demand_annual!B:B,B750,multi_demand_annual!D:D,C750,multi_demand_annual!F:F,E750)</f>
        <v>55.950743941634926</v>
      </c>
      <c r="I750" cm="1">
        <f t="array" ref="I750">SUMPRODUCT([5]materials_demand!$D$2:$CO$43*([5]materials_demand!$A$2:$A$43=A750)*([5]materials_demand!$B$2:$B$43=B750)*([5]materials_demand!$C$2:$C$43=C750)*ISNUMBER(SEARCH(E750,[5]materials_demand!$D$1:$CO$1))*ISNUMBER(SEARCH("mean",[5]materials_demand!$D$1:$CO$1)))</f>
        <v>55.950743941634897</v>
      </c>
      <c r="J750">
        <f t="shared" si="11"/>
        <v>0</v>
      </c>
    </row>
    <row r="751" spans="1:10">
      <c r="A751">
        <v>2025</v>
      </c>
      <c r="B751" t="s">
        <v>33</v>
      </c>
      <c r="C751" t="str">
        <f>mapping!$D$14</f>
        <v>utility-scale solar pv</v>
      </c>
      <c r="D751" t="s">
        <v>74</v>
      </c>
      <c r="E751" t="s">
        <v>61</v>
      </c>
      <c r="F751" t="s">
        <v>77</v>
      </c>
      <c r="G751">
        <f>SUMIFS(multi_demand_annual!$H:$H,multi_demand_annual!A:A,A751,multi_demand_annual!B:B,B751,multi_demand_annual!D:D,C751,multi_demand_annual!F:F,E751)</f>
        <v>0</v>
      </c>
      <c r="H751">
        <f>SUMIFS(multi_demand_annual!$I:$I,multi_demand_annual!A:A,A751,multi_demand_annual!B:B,B751,multi_demand_annual!D:D,C751,multi_demand_annual!F:F,E751)</f>
        <v>0</v>
      </c>
      <c r="I751" cm="1">
        <f t="array" ref="I751">SUMPRODUCT([5]materials_demand!$D$2:$CO$43*([5]materials_demand!$A$2:$A$43=A751)*([5]materials_demand!$B$2:$B$43=B751)*([5]materials_demand!$C$2:$C$43=C751)*ISNUMBER(SEARCH(E751,[5]materials_demand!$D$1:$CO$1))*ISNUMBER(SEARCH("mean",[5]materials_demand!$D$1:$CO$1)))</f>
        <v>0</v>
      </c>
      <c r="J751">
        <f t="shared" si="11"/>
        <v>0</v>
      </c>
    </row>
    <row r="752" spans="1:10">
      <c r="A752">
        <v>2025</v>
      </c>
      <c r="B752" t="s">
        <v>33</v>
      </c>
      <c r="C752" t="str">
        <f>mapping!$D$14</f>
        <v>utility-scale solar pv</v>
      </c>
      <c r="D752" t="s">
        <v>74</v>
      </c>
      <c r="E752" t="s">
        <v>67</v>
      </c>
      <c r="F752" t="s">
        <v>77</v>
      </c>
      <c r="G752">
        <f>SUMIFS(multi_demand_annual!$H:$H,multi_demand_annual!A:A,A752,multi_demand_annual!B:B,B752,multi_demand_annual!D:D,C752,multi_demand_annual!F:F,E752)</f>
        <v>0</v>
      </c>
      <c r="H752">
        <f>SUMIFS(multi_demand_annual!$I:$I,multi_demand_annual!A:A,A752,multi_demand_annual!B:B,B752,multi_demand_annual!D:D,C752,multi_demand_annual!F:F,E752)</f>
        <v>0</v>
      </c>
      <c r="I752" cm="1">
        <f t="array" ref="I752">SUMPRODUCT([5]materials_demand!$D$2:$CO$43*([5]materials_demand!$A$2:$A$43=A752)*([5]materials_demand!$B$2:$B$43=B752)*([5]materials_demand!$C$2:$C$43=C752)*ISNUMBER(SEARCH(E752,[5]materials_demand!$D$1:$CO$1))*ISNUMBER(SEARCH("mean",[5]materials_demand!$D$1:$CO$1)))</f>
        <v>0</v>
      </c>
      <c r="J752">
        <f t="shared" si="11"/>
        <v>0</v>
      </c>
    </row>
    <row r="753" spans="1:10">
      <c r="A753">
        <v>2025</v>
      </c>
      <c r="B753" t="s">
        <v>33</v>
      </c>
      <c r="C753" t="str">
        <f>mapping!$D$14</f>
        <v>utility-scale solar pv</v>
      </c>
      <c r="D753" t="s">
        <v>74</v>
      </c>
      <c r="E753" t="s">
        <v>52</v>
      </c>
      <c r="F753" t="s">
        <v>77</v>
      </c>
      <c r="G753">
        <f>SUMIFS(multi_demand_annual!$H:$H,multi_demand_annual!A:A,A753,multi_demand_annual!B:B,B753,multi_demand_annual!D:D,C753,multi_demand_annual!F:F,E753)</f>
        <v>1044.5865190416046</v>
      </c>
      <c r="H753">
        <f>SUMIFS(multi_demand_annual!$I:$I,multi_demand_annual!A:A,A753,multi_demand_annual!B:B,B753,multi_demand_annual!D:D,C753,multi_demand_annual!F:F,E753)</f>
        <v>1356.2224771219082</v>
      </c>
      <c r="I753" cm="1">
        <f t="array" ref="I753">SUMPRODUCT([5]materials_demand!$D$2:$CO$43*([5]materials_demand!$A$2:$A$43=A753)*([5]materials_demand!$B$2:$B$43=B753)*([5]materials_demand!$C$2:$C$43=C753)*ISNUMBER(SEARCH(E753,[5]materials_demand!$D$1:$CO$1))*ISNUMBER(SEARCH("mean",[5]materials_demand!$D$1:$CO$1)))</f>
        <v>1356.2224771219101</v>
      </c>
      <c r="J753">
        <f t="shared" si="11"/>
        <v>0</v>
      </c>
    </row>
    <row r="754" spans="1:10">
      <c r="A754">
        <v>2025</v>
      </c>
      <c r="B754" t="s">
        <v>33</v>
      </c>
      <c r="C754" t="str">
        <f>mapping!$D$14</f>
        <v>utility-scale solar pv</v>
      </c>
      <c r="D754" t="s">
        <v>74</v>
      </c>
      <c r="E754" t="s">
        <v>56</v>
      </c>
      <c r="F754" t="s">
        <v>77</v>
      </c>
      <c r="G754">
        <f>SUMIFS(multi_demand_annual!$H:$H,multi_demand_annual!A:A,A754,multi_demand_annual!B:B,B754,multi_demand_annual!D:D,C754,multi_demand_annual!F:F,E754)</f>
        <v>1.277159503883456</v>
      </c>
      <c r="H754">
        <f>SUMIFS(multi_demand_annual!$I:$I,multi_demand_annual!A:A,A754,multi_demand_annual!B:B,B754,multi_demand_annual!D:D,C754,multi_demand_annual!F:F,E754)</f>
        <v>1.6581799539456052</v>
      </c>
      <c r="I754" cm="1">
        <f t="array" ref="I754">SUMPRODUCT([5]materials_demand!$D$2:$CO$43*([5]materials_demand!$A$2:$A$43=A754)*([5]materials_demand!$B$2:$B$43=B754)*([5]materials_demand!$C$2:$C$43=C754)*ISNUMBER(SEARCH(E754,[5]materials_demand!$D$1:$CO$1))*ISNUMBER(SEARCH("mean",[5]materials_demand!$D$1:$CO$1)))</f>
        <v>1.6581799539456099</v>
      </c>
      <c r="J754">
        <f t="shared" si="11"/>
        <v>0</v>
      </c>
    </row>
    <row r="755" spans="1:10">
      <c r="A755">
        <v>2025</v>
      </c>
      <c r="B755" t="s">
        <v>33</v>
      </c>
      <c r="C755" t="str">
        <f>mapping!$D$14</f>
        <v>utility-scale solar pv</v>
      </c>
      <c r="D755" t="s">
        <v>74</v>
      </c>
      <c r="E755" t="s">
        <v>59</v>
      </c>
      <c r="F755" t="s">
        <v>77</v>
      </c>
      <c r="G755">
        <f>SUMIFS(multi_demand_annual!$H:$H,multi_demand_annual!A:A,A755,multi_demand_annual!B:B,B755,multi_demand_annual!D:D,C755,multi_demand_annual!F:F,E755)</f>
        <v>0.88193654027447421</v>
      </c>
      <c r="H755">
        <f>SUMIFS(multi_demand_annual!$I:$I,multi_demand_annual!A:A,A755,multi_demand_annual!B:B,B755,multi_demand_annual!D:D,C755,multi_demand_annual!F:F,E755)</f>
        <v>1.1450484354448516</v>
      </c>
      <c r="I755" cm="1">
        <f t="array" ref="I755">SUMPRODUCT([5]materials_demand!$D$2:$CO$43*([5]materials_demand!$A$2:$A$43=A755)*([5]materials_demand!$B$2:$B$43=B755)*([5]materials_demand!$C$2:$C$43=C755)*ISNUMBER(SEARCH(E755,[5]materials_demand!$D$1:$CO$1))*ISNUMBER(SEARCH("mean",[5]materials_demand!$D$1:$CO$1)))</f>
        <v>1.14504843544485</v>
      </c>
      <c r="J755">
        <f t="shared" si="11"/>
        <v>0</v>
      </c>
    </row>
    <row r="756" spans="1:10">
      <c r="A756">
        <v>2025</v>
      </c>
      <c r="B756" t="s">
        <v>33</v>
      </c>
      <c r="C756" t="str">
        <f>mapping!$D$14</f>
        <v>utility-scale solar pv</v>
      </c>
      <c r="D756" t="s">
        <v>74</v>
      </c>
      <c r="E756" t="s">
        <v>55</v>
      </c>
      <c r="F756" t="s">
        <v>77</v>
      </c>
      <c r="G756">
        <f>SUMIFS(multi_demand_annual!$H:$H,multi_demand_annual!A:A,A756,multi_demand_annual!B:B,B756,multi_demand_annual!D:D,C756,multi_demand_annual!F:F,E756)</f>
        <v>0</v>
      </c>
      <c r="H756">
        <f>SUMIFS(multi_demand_annual!$I:$I,multi_demand_annual!A:A,A756,multi_demand_annual!B:B,B756,multi_demand_annual!D:D,C756,multi_demand_annual!F:F,E756)</f>
        <v>0</v>
      </c>
      <c r="I756" cm="1">
        <f t="array" ref="I756">SUMPRODUCT([5]materials_demand!$D$2:$CO$43*([5]materials_demand!$A$2:$A$43=A756)*([5]materials_demand!$B$2:$B$43=B756)*([5]materials_demand!$C$2:$C$43=C756)*ISNUMBER(SEARCH(E756,[5]materials_demand!$D$1:$CO$1))*ISNUMBER(SEARCH("mean",[5]materials_demand!$D$1:$CO$1)))</f>
        <v>0</v>
      </c>
      <c r="J756">
        <f t="shared" si="11"/>
        <v>0</v>
      </c>
    </row>
    <row r="757" spans="1:10">
      <c r="A757">
        <v>2025</v>
      </c>
      <c r="B757" t="s">
        <v>33</v>
      </c>
      <c r="C757" t="str">
        <f>mapping!$D$14</f>
        <v>utility-scale solar pv</v>
      </c>
      <c r="D757" t="s">
        <v>74</v>
      </c>
      <c r="E757" t="s">
        <v>47</v>
      </c>
      <c r="F757" t="s">
        <v>77</v>
      </c>
      <c r="G757">
        <f>SUMIFS(multi_demand_annual!$H:$H,multi_demand_annual!A:A,A757,multi_demand_annual!B:B,B757,multi_demand_annual!D:D,C757,multi_demand_annual!F:F,E757)</f>
        <v>0</v>
      </c>
      <c r="H757">
        <f>SUMIFS(multi_demand_annual!$I:$I,multi_demand_annual!A:A,A757,multi_demand_annual!B:B,B757,multi_demand_annual!D:D,C757,multi_demand_annual!F:F,E757)</f>
        <v>0</v>
      </c>
      <c r="I757" cm="1">
        <f t="array" ref="I757">SUMPRODUCT([5]materials_demand!$D$2:$CO$43*([5]materials_demand!$A$2:$A$43=A757)*([5]materials_demand!$B$2:$B$43=B757)*([5]materials_demand!$C$2:$C$43=C757)*ISNUMBER(SEARCH(E757,[5]materials_demand!$D$1:$CO$1))*ISNUMBER(SEARCH("mean",[5]materials_demand!$D$1:$CO$1)))</f>
        <v>0</v>
      </c>
      <c r="J757">
        <f t="shared" si="11"/>
        <v>0</v>
      </c>
    </row>
    <row r="758" spans="1:10">
      <c r="A758">
        <v>2025</v>
      </c>
      <c r="B758" t="s">
        <v>33</v>
      </c>
      <c r="C758" t="str">
        <f>mapping!$D$14</f>
        <v>utility-scale solar pv</v>
      </c>
      <c r="D758" t="s">
        <v>74</v>
      </c>
      <c r="E758" t="s">
        <v>60</v>
      </c>
      <c r="F758" t="s">
        <v>77</v>
      </c>
      <c r="G758">
        <f>SUMIFS(multi_demand_annual!$H:$H,multi_demand_annual!A:A,A758,multi_demand_annual!B:B,B758,multi_demand_annual!D:D,C758,multi_demand_annual!F:F,E758)</f>
        <v>0</v>
      </c>
      <c r="H758">
        <f>SUMIFS(multi_demand_annual!$I:$I,multi_demand_annual!A:A,A758,multi_demand_annual!B:B,B758,multi_demand_annual!D:D,C758,multi_demand_annual!F:F,E758)</f>
        <v>0</v>
      </c>
      <c r="I758" cm="1">
        <f t="array" ref="I758">SUMPRODUCT([5]materials_demand!$D$2:$CO$43*([5]materials_demand!$A$2:$A$43=A758)*([5]materials_demand!$B$2:$B$43=B758)*([5]materials_demand!$C$2:$C$43=C758)*ISNUMBER(SEARCH(E758,[5]materials_demand!$D$1:$CO$1))*ISNUMBER(SEARCH("mean",[5]materials_demand!$D$1:$CO$1)))</f>
        <v>0</v>
      </c>
      <c r="J758">
        <f t="shared" si="11"/>
        <v>0</v>
      </c>
    </row>
    <row r="759" spans="1:10">
      <c r="A759">
        <v>2025</v>
      </c>
      <c r="B759" t="s">
        <v>33</v>
      </c>
      <c r="C759" t="str">
        <f>mapping!$D$14</f>
        <v>utility-scale solar pv</v>
      </c>
      <c r="D759" t="s">
        <v>74</v>
      </c>
      <c r="E759" t="s">
        <v>48</v>
      </c>
      <c r="F759" t="s">
        <v>77</v>
      </c>
      <c r="G759">
        <f>SUMIFS(multi_demand_annual!$H:$H,multi_demand_annual!A:A,A759,multi_demand_annual!B:B,B759,multi_demand_annual!D:D,C759,multi_demand_annual!F:F,E759)</f>
        <v>1.8792666465661696E-2</v>
      </c>
      <c r="H759">
        <f>SUMIFS(multi_demand_annual!$I:$I,multi_demand_annual!A:A,A759,multi_demand_annual!B:B,B759,multi_demand_annual!D:D,C759,multi_demand_annual!F:F,E759)</f>
        <v>2.4399162923497777E-2</v>
      </c>
      <c r="I759" cm="1">
        <f t="array" ref="I759">SUMPRODUCT([5]materials_demand!$D$2:$CO$43*([5]materials_demand!$A$2:$A$43=A759)*([5]materials_demand!$B$2:$B$43=B759)*([5]materials_demand!$C$2:$C$43=C759)*ISNUMBER(SEARCH(E759,[5]materials_demand!$D$1:$CO$1))*ISNUMBER(SEARCH("mean",[5]materials_demand!$D$1:$CO$1)))</f>
        <v>2.4399162923497801E-2</v>
      </c>
      <c r="J759">
        <f t="shared" si="11"/>
        <v>0</v>
      </c>
    </row>
    <row r="760" spans="1:10">
      <c r="A760">
        <v>2025</v>
      </c>
      <c r="B760" t="s">
        <v>33</v>
      </c>
      <c r="C760" t="str">
        <f>mapping!$D$14</f>
        <v>utility-scale solar pv</v>
      </c>
      <c r="D760" t="s">
        <v>74</v>
      </c>
      <c r="E760" t="s">
        <v>62</v>
      </c>
      <c r="F760" t="s">
        <v>77</v>
      </c>
      <c r="G760">
        <f>SUMIFS(multi_demand_annual!$H:$H,multi_demand_annual!A:A,A760,multi_demand_annual!B:B,B760,multi_demand_annual!D:D,C760,multi_demand_annual!F:F,E760)</f>
        <v>0</v>
      </c>
      <c r="H760">
        <f>SUMIFS(multi_demand_annual!$I:$I,multi_demand_annual!A:A,A760,multi_demand_annual!B:B,B760,multi_demand_annual!D:D,C760,multi_demand_annual!F:F,E760)</f>
        <v>0</v>
      </c>
      <c r="I760" cm="1">
        <f t="array" ref="I760">SUMPRODUCT([5]materials_demand!$D$2:$CO$43*([5]materials_demand!$A$2:$A$43=A760)*([5]materials_demand!$B$2:$B$43=B760)*([5]materials_demand!$C$2:$C$43=C760)*ISNUMBER(SEARCH(E760,[5]materials_demand!$D$1:$CO$1))*ISNUMBER(SEARCH("mean",[5]materials_demand!$D$1:$CO$1)))</f>
        <v>0</v>
      </c>
      <c r="J760">
        <f t="shared" si="11"/>
        <v>0</v>
      </c>
    </row>
    <row r="761" spans="1:10">
      <c r="A761">
        <v>2025</v>
      </c>
      <c r="B761" t="s">
        <v>33</v>
      </c>
      <c r="C761" t="str">
        <f>mapping!$D$14</f>
        <v>utility-scale solar pv</v>
      </c>
      <c r="D761" t="s">
        <v>74</v>
      </c>
      <c r="E761" t="s">
        <v>63</v>
      </c>
      <c r="F761" t="s">
        <v>77</v>
      </c>
      <c r="G761">
        <f>SUMIFS(multi_demand_annual!$H:$H,multi_demand_annual!A:A,A761,multi_demand_annual!B:B,B761,multi_demand_annual!D:D,C761,multi_demand_annual!F:F,E761)</f>
        <v>0</v>
      </c>
      <c r="H761">
        <f>SUMIFS(multi_demand_annual!$I:$I,multi_demand_annual!A:A,A761,multi_demand_annual!B:B,B761,multi_demand_annual!D:D,C761,multi_demand_annual!F:F,E761)</f>
        <v>0</v>
      </c>
      <c r="I761" cm="1">
        <f t="array" ref="I761">SUMPRODUCT([5]materials_demand!$D$2:$CO$43*([5]materials_demand!$A$2:$A$43=A761)*([5]materials_demand!$B$2:$B$43=B761)*([5]materials_demand!$C$2:$C$43=C761)*ISNUMBER(SEARCH(E761,[5]materials_demand!$D$1:$CO$1))*ISNUMBER(SEARCH("mean",[5]materials_demand!$D$1:$CO$1)))</f>
        <v>0</v>
      </c>
      <c r="J761">
        <f t="shared" si="11"/>
        <v>0</v>
      </c>
    </row>
    <row r="762" spans="1:10">
      <c r="A762">
        <v>2025</v>
      </c>
      <c r="B762" t="s">
        <v>33</v>
      </c>
      <c r="C762" t="str">
        <f>mapping!$D$14</f>
        <v>utility-scale solar pv</v>
      </c>
      <c r="D762" t="s">
        <v>74</v>
      </c>
      <c r="E762" t="s">
        <v>45</v>
      </c>
      <c r="F762" t="s">
        <v>77</v>
      </c>
      <c r="G762">
        <f>SUMIFS(multi_demand_annual!$H:$H,multi_demand_annual!A:A,A762,multi_demand_annual!B:B,B762,multi_demand_annual!D:D,C762,multi_demand_annual!F:F,E762)</f>
        <v>76.382847798999109</v>
      </c>
      <c r="H762">
        <f>SUMIFS(multi_demand_annual!$I:$I,multi_demand_annual!A:A,A762,multi_demand_annual!B:B,B762,multi_demand_annual!D:D,C762,multi_demand_annual!F:F,E762)</f>
        <v>99.170469045138347</v>
      </c>
      <c r="I762" cm="1">
        <f t="array" ref="I762">SUMPRODUCT([5]materials_demand!$D$2:$CO$43*([5]materials_demand!$A$2:$A$43=A762)*([5]materials_demand!$B$2:$B$43=B762)*([5]materials_demand!$C$2:$C$43=C762)*ISNUMBER(SEARCH(E762,[5]materials_demand!$D$1:$CO$1))*ISNUMBER(SEARCH("mean",[5]materials_demand!$D$1:$CO$1)))</f>
        <v>99.170469045138404</v>
      </c>
      <c r="J762">
        <f t="shared" si="11"/>
        <v>0</v>
      </c>
    </row>
    <row r="763" spans="1:10">
      <c r="A763">
        <v>2025</v>
      </c>
      <c r="B763" t="s">
        <v>33</v>
      </c>
      <c r="C763" t="str">
        <f>mapping!$D$14</f>
        <v>utility-scale solar pv</v>
      </c>
      <c r="D763" t="s">
        <v>74</v>
      </c>
      <c r="E763" t="s">
        <v>58</v>
      </c>
      <c r="F763" t="s">
        <v>77</v>
      </c>
      <c r="G763">
        <f>SUMIFS(multi_demand_annual!$H:$H,multi_demand_annual!A:A,A763,multi_demand_annual!B:B,B763,multi_demand_annual!D:D,C763,multi_demand_annual!F:F,E763)</f>
        <v>0.55440495359741604</v>
      </c>
      <c r="H763">
        <f>SUMIFS(multi_demand_annual!$I:$I,multi_demand_annual!A:A,A763,multi_demand_annual!B:B,B763,multi_demand_annual!D:D,C763,multi_demand_annual!F:F,E763)</f>
        <v>0.71980295149357276</v>
      </c>
      <c r="I763" cm="1">
        <f t="array" ref="I763">SUMPRODUCT([5]materials_demand!$D$2:$CO$43*([5]materials_demand!$A$2:$A$43=A763)*([5]materials_demand!$B$2:$B$43=B763)*([5]materials_demand!$C$2:$C$43=C763)*ISNUMBER(SEARCH(E763,[5]materials_demand!$D$1:$CO$1))*ISNUMBER(SEARCH("mean",[5]materials_demand!$D$1:$CO$1)))</f>
        <v>0.71980295149357298</v>
      </c>
      <c r="J763">
        <f t="shared" si="11"/>
        <v>0</v>
      </c>
    </row>
    <row r="764" spans="1:10">
      <c r="A764">
        <v>2025</v>
      </c>
      <c r="B764" t="s">
        <v>33</v>
      </c>
      <c r="C764" t="str">
        <f>mapping!$D$14</f>
        <v>utility-scale solar pv</v>
      </c>
      <c r="D764" t="s">
        <v>74</v>
      </c>
      <c r="E764" t="s">
        <v>53</v>
      </c>
      <c r="F764" t="s">
        <v>77</v>
      </c>
      <c r="G764">
        <f>SUMIFS(multi_demand_annual!$H:$H,multi_demand_annual!A:A,A764,multi_demand_annual!B:B,B764,multi_demand_annual!D:D,C764,multi_demand_annual!F:F,E764)</f>
        <v>922.32428838050157</v>
      </c>
      <c r="H764">
        <f>SUMIFS(multi_demand_annual!$I:$I,multi_demand_annual!A:A,A764,multi_demand_annual!B:B,B764,multi_demand_annual!D:D,C764,multi_demand_annual!F:F,E764)</f>
        <v>1197.4852329558773</v>
      </c>
      <c r="I764" cm="1">
        <f t="array" ref="I764">SUMPRODUCT([5]materials_demand!$D$2:$CO$43*([5]materials_demand!$A$2:$A$43=A764)*([5]materials_demand!$B$2:$B$43=B764)*([5]materials_demand!$C$2:$C$43=C764)*ISNUMBER(SEARCH(E764,[5]materials_demand!$D$1:$CO$1))*ISNUMBER(SEARCH("mean",[5]materials_demand!$D$1:$CO$1)))</f>
        <v>1197.4852329558801</v>
      </c>
      <c r="J764">
        <f t="shared" si="11"/>
        <v>0</v>
      </c>
    </row>
    <row r="765" spans="1:10">
      <c r="A765">
        <v>2025</v>
      </c>
      <c r="B765" t="s">
        <v>33</v>
      </c>
      <c r="C765" t="str">
        <f>mapping!$D$14</f>
        <v>utility-scale solar pv</v>
      </c>
      <c r="D765" t="s">
        <v>74</v>
      </c>
      <c r="E765" t="s">
        <v>64</v>
      </c>
      <c r="F765" t="s">
        <v>77</v>
      </c>
      <c r="G765">
        <f>SUMIFS(multi_demand_annual!$H:$H,multi_demand_annual!A:A,A765,multi_demand_annual!B:B,B765,multi_demand_annual!D:D,C765,multi_demand_annual!F:F,E765)</f>
        <v>0</v>
      </c>
      <c r="H765">
        <f>SUMIFS(multi_demand_annual!$I:$I,multi_demand_annual!A:A,A765,multi_demand_annual!B:B,B765,multi_demand_annual!D:D,C765,multi_demand_annual!F:F,E765)</f>
        <v>0</v>
      </c>
      <c r="I765" cm="1">
        <f t="array" ref="I765">SUMPRODUCT([5]materials_demand!$D$2:$CO$43*([5]materials_demand!$A$2:$A$43=A765)*([5]materials_demand!$B$2:$B$43=B765)*([5]materials_demand!$C$2:$C$43=C765)*ISNUMBER(SEARCH(E765,[5]materials_demand!$D$1:$CO$1))*ISNUMBER(SEARCH("mean",[5]materials_demand!$D$1:$CO$1)))</f>
        <v>0</v>
      </c>
      <c r="J765">
        <f t="shared" si="11"/>
        <v>0</v>
      </c>
    </row>
    <row r="766" spans="1:10">
      <c r="A766">
        <v>2025</v>
      </c>
      <c r="B766" t="s">
        <v>33</v>
      </c>
      <c r="C766" t="str">
        <f>mapping!$D$14</f>
        <v>utility-scale solar pv</v>
      </c>
      <c r="D766" t="s">
        <v>74</v>
      </c>
      <c r="E766" t="s">
        <v>49</v>
      </c>
      <c r="F766" t="s">
        <v>77</v>
      </c>
      <c r="G766">
        <f>SUMIFS(multi_demand_annual!$H:$H,multi_demand_annual!A:A,A766,multi_demand_annual!B:B,B766,multi_demand_annual!D:D,C766,multi_demand_annual!F:F,E766)</f>
        <v>9.5117267988480663</v>
      </c>
      <c r="H766">
        <f>SUMIFS(multi_demand_annual!$I:$I,multi_demand_annual!A:A,A766,multi_demand_annual!B:B,B766,multi_demand_annual!D:D,C766,multi_demand_annual!F:F,E766)</f>
        <v>12.349400883208959</v>
      </c>
      <c r="I766" cm="1">
        <f t="array" ref="I766">SUMPRODUCT([5]materials_demand!$D$2:$CO$43*([5]materials_demand!$A$2:$A$43=A766)*([5]materials_demand!$B$2:$B$43=B766)*([5]materials_demand!$C$2:$C$43=C766)*ISNUMBER(SEARCH(E766,[5]materials_demand!$D$1:$CO$1))*ISNUMBER(SEARCH("mean",[5]materials_demand!$D$1:$CO$1)))</f>
        <v>12.349400883209</v>
      </c>
      <c r="J766">
        <f t="shared" si="11"/>
        <v>0</v>
      </c>
    </row>
    <row r="767" spans="1:10">
      <c r="A767">
        <v>2025</v>
      </c>
      <c r="B767" t="s">
        <v>33</v>
      </c>
      <c r="C767" t="str">
        <f>mapping!$D$14</f>
        <v>utility-scale solar pv</v>
      </c>
      <c r="D767" t="s">
        <v>74</v>
      </c>
      <c r="E767" t="s">
        <v>65</v>
      </c>
      <c r="F767" t="s">
        <v>77</v>
      </c>
      <c r="G767">
        <f>SUMIFS(multi_demand_annual!$H:$H,multi_demand_annual!A:A,A767,multi_demand_annual!B:B,B767,multi_demand_annual!D:D,C767,multi_demand_annual!F:F,E767)</f>
        <v>0</v>
      </c>
      <c r="H767">
        <f>SUMIFS(multi_demand_annual!$I:$I,multi_demand_annual!A:A,A767,multi_demand_annual!B:B,B767,multi_demand_annual!D:D,C767,multi_demand_annual!F:F,E767)</f>
        <v>0</v>
      </c>
      <c r="I767" cm="1">
        <f t="array" ref="I767">SUMPRODUCT([5]materials_demand!$D$2:$CO$43*([5]materials_demand!$A$2:$A$43=A767)*([5]materials_demand!$B$2:$B$43=B767)*([5]materials_demand!$C$2:$C$43=C767)*ISNUMBER(SEARCH(E767,[5]materials_demand!$D$1:$CO$1))*ISNUMBER(SEARCH("mean",[5]materials_demand!$D$1:$CO$1)))</f>
        <v>0</v>
      </c>
      <c r="J767">
        <f t="shared" si="11"/>
        <v>0</v>
      </c>
    </row>
    <row r="768" spans="1:10">
      <c r="A768">
        <v>2025</v>
      </c>
      <c r="B768" t="s">
        <v>33</v>
      </c>
      <c r="C768" t="str">
        <f>mapping!$D$14</f>
        <v>utility-scale solar pv</v>
      </c>
      <c r="D768" t="s">
        <v>74</v>
      </c>
      <c r="E768" t="s">
        <v>68</v>
      </c>
      <c r="F768" t="s">
        <v>77</v>
      </c>
      <c r="G768">
        <f>SUMIFS(multi_demand_annual!$H:$H,multi_demand_annual!A:A,A768,multi_demand_annual!B:B,B768,multi_demand_annual!D:D,C768,multi_demand_annual!F:F,E768)</f>
        <v>0</v>
      </c>
      <c r="H768">
        <f>SUMIFS(multi_demand_annual!$I:$I,multi_demand_annual!A:A,A768,multi_demand_annual!B:B,B768,multi_demand_annual!D:D,C768,multi_demand_annual!F:F,E768)</f>
        <v>0</v>
      </c>
      <c r="I768" cm="1">
        <f t="array" ref="I768">SUMPRODUCT([5]materials_demand!$D$2:$CO$43*([5]materials_demand!$A$2:$A$43=A768)*([5]materials_demand!$B$2:$B$43=B768)*([5]materials_demand!$C$2:$C$43=C768)*ISNUMBER(SEARCH(E768,[5]materials_demand!$D$1:$CO$1))*ISNUMBER(SEARCH("mean",[5]materials_demand!$D$1:$CO$1)))</f>
        <v>0</v>
      </c>
      <c r="J768">
        <f t="shared" si="11"/>
        <v>0</v>
      </c>
    </row>
    <row r="769" spans="1:10">
      <c r="A769">
        <v>2025</v>
      </c>
      <c r="B769" t="s">
        <v>33</v>
      </c>
      <c r="C769" t="str">
        <f>mapping!$D$14</f>
        <v>utility-scale solar pv</v>
      </c>
      <c r="D769" t="s">
        <v>74</v>
      </c>
      <c r="E769" t="s">
        <v>57</v>
      </c>
      <c r="F769" t="s">
        <v>77</v>
      </c>
      <c r="G769">
        <f>SUMIFS(multi_demand_annual!$H:$H,multi_demand_annual!A:A,A769,multi_demand_annual!B:B,B769,multi_demand_annual!D:D,C769,multi_demand_annual!F:F,E769)</f>
        <v>0</v>
      </c>
      <c r="H769">
        <f>SUMIFS(multi_demand_annual!$I:$I,multi_demand_annual!A:A,A769,multi_demand_annual!B:B,B769,multi_demand_annual!D:D,C769,multi_demand_annual!F:F,E769)</f>
        <v>0</v>
      </c>
      <c r="I769" cm="1">
        <f t="array" ref="I769">SUMPRODUCT([5]materials_demand!$D$2:$CO$43*([5]materials_demand!$A$2:$A$43=A769)*([5]materials_demand!$B$2:$B$43=B769)*([5]materials_demand!$C$2:$C$43=C769)*ISNUMBER(SEARCH(E769,[5]materials_demand!$D$1:$CO$1))*ISNUMBER(SEARCH("mean",[5]materials_demand!$D$1:$CO$1)))</f>
        <v>0</v>
      </c>
      <c r="J769">
        <f t="shared" si="11"/>
        <v>0</v>
      </c>
    </row>
    <row r="770" spans="1:10">
      <c r="A770">
        <v>2030</v>
      </c>
      <c r="B770" t="s">
        <v>21</v>
      </c>
      <c r="C770" t="str">
        <f>mapping!$D$14</f>
        <v>utility-scale solar pv</v>
      </c>
      <c r="D770" t="s">
        <v>74</v>
      </c>
      <c r="E770" t="s">
        <v>51</v>
      </c>
      <c r="F770" t="s">
        <v>77</v>
      </c>
      <c r="G770">
        <f>SUMIFS(multi_demand_annual!$H:$H,multi_demand_annual!A:A,A770,multi_demand_annual!B:B,B770,multi_demand_annual!D:D,C770,multi_demand_annual!F:F,E770)</f>
        <v>902.5793624294854</v>
      </c>
      <c r="H770">
        <f>SUMIFS(multi_demand_annual!$I:$I,multi_demand_annual!A:A,A770,multi_demand_annual!B:B,B770,multi_demand_annual!D:D,C770,multi_demand_annual!F:F,E770)</f>
        <v>741.44628461387663</v>
      </c>
      <c r="I770" cm="1">
        <f t="array" ref="I770">SUMPRODUCT([5]materials_demand!$D$2:$CO$43*([5]materials_demand!$A$2:$A$43=A770)*([5]materials_demand!$B$2:$B$43=B770)*([5]materials_demand!$C$2:$C$43=C770)*ISNUMBER(SEARCH(E770,[5]materials_demand!$D$1:$CO$1))*ISNUMBER(SEARCH("mean",[5]materials_demand!$D$1:$CO$1)))</f>
        <v>741.44628461387697</v>
      </c>
      <c r="J770">
        <f t="shared" si="11"/>
        <v>0</v>
      </c>
    </row>
    <row r="771" spans="1:10">
      <c r="A771">
        <v>2030</v>
      </c>
      <c r="B771" t="s">
        <v>21</v>
      </c>
      <c r="C771" t="str">
        <f>mapping!$D$14</f>
        <v>utility-scale solar pv</v>
      </c>
      <c r="D771" t="s">
        <v>74</v>
      </c>
      <c r="E771" t="s">
        <v>66</v>
      </c>
      <c r="F771" t="s">
        <v>77</v>
      </c>
      <c r="G771">
        <f>SUMIFS(multi_demand_annual!$H:$H,multi_demand_annual!A:A,A771,multi_demand_annual!B:B,B771,multi_demand_annual!D:D,C771,multi_demand_annual!F:F,E771)</f>
        <v>0</v>
      </c>
      <c r="H771">
        <f>SUMIFS(multi_demand_annual!$I:$I,multi_demand_annual!A:A,A771,multi_demand_annual!B:B,B771,multi_demand_annual!D:D,C771,multi_demand_annual!F:F,E771)</f>
        <v>0</v>
      </c>
      <c r="I771" cm="1">
        <f t="array" ref="I771">SUMPRODUCT([5]materials_demand!$D$2:$CO$43*([5]materials_demand!$A$2:$A$43=A771)*([5]materials_demand!$B$2:$B$43=B771)*([5]materials_demand!$C$2:$C$43=C771)*ISNUMBER(SEARCH(E771,[5]materials_demand!$D$1:$CO$1))*ISNUMBER(SEARCH("mean",[5]materials_demand!$D$1:$CO$1)))</f>
        <v>0</v>
      </c>
      <c r="J771">
        <f t="shared" ref="J771:J834" si="12">ROUND(I771-H771,3)</f>
        <v>0</v>
      </c>
    </row>
    <row r="772" spans="1:10">
      <c r="A772">
        <v>2030</v>
      </c>
      <c r="B772" t="s">
        <v>21</v>
      </c>
      <c r="C772" t="str">
        <f>mapping!$D$14</f>
        <v>utility-scale solar pv</v>
      </c>
      <c r="D772" t="s">
        <v>74</v>
      </c>
      <c r="E772" t="s">
        <v>54</v>
      </c>
      <c r="F772" t="s">
        <v>77</v>
      </c>
      <c r="G772">
        <f>SUMIFS(multi_demand_annual!$H:$H,multi_demand_annual!A:A,A772,multi_demand_annual!B:B,B772,multi_demand_annual!D:D,C772,multi_demand_annual!F:F,E772)</f>
        <v>318.09197705798186</v>
      </c>
      <c r="H772">
        <f>SUMIFS(multi_demand_annual!$I:$I,multi_demand_annual!A:A,A772,multi_demand_annual!B:B,B772,multi_demand_annual!D:D,C772,multi_demand_annual!F:F,E772)</f>
        <v>261.30457261983872</v>
      </c>
      <c r="I772" cm="1">
        <f t="array" ref="I772">SUMPRODUCT([5]materials_demand!$D$2:$CO$43*([5]materials_demand!$A$2:$A$43=A772)*([5]materials_demand!$B$2:$B$43=B772)*([5]materials_demand!$C$2:$C$43=C772)*ISNUMBER(SEARCH(E772,[5]materials_demand!$D$1:$CO$1))*ISNUMBER(SEARCH("mean",[5]materials_demand!$D$1:$CO$1)))</f>
        <v>261.30457261983901</v>
      </c>
      <c r="J772">
        <f t="shared" si="12"/>
        <v>0</v>
      </c>
    </row>
    <row r="773" spans="1:10">
      <c r="A773">
        <v>2030</v>
      </c>
      <c r="B773" t="s">
        <v>21</v>
      </c>
      <c r="C773" t="str">
        <f>mapping!$D$14</f>
        <v>utility-scale solar pv</v>
      </c>
      <c r="D773" t="s">
        <v>74</v>
      </c>
      <c r="E773" t="s">
        <v>46</v>
      </c>
      <c r="F773" t="s">
        <v>77</v>
      </c>
      <c r="G773">
        <f>SUMIFS(multi_demand_annual!$H:$H,multi_demand_annual!A:A,A773,multi_demand_annual!B:B,B773,multi_demand_annual!D:D,C773,multi_demand_annual!F:F,E773)</f>
        <v>0</v>
      </c>
      <c r="H773">
        <f>SUMIFS(multi_demand_annual!$I:$I,multi_demand_annual!A:A,A773,multi_demand_annual!B:B,B773,multi_demand_annual!D:D,C773,multi_demand_annual!F:F,E773)</f>
        <v>0</v>
      </c>
      <c r="I773" cm="1">
        <f t="array" ref="I773">SUMPRODUCT([5]materials_demand!$D$2:$CO$43*([5]materials_demand!$A$2:$A$43=A773)*([5]materials_demand!$B$2:$B$43=B773)*([5]materials_demand!$C$2:$C$43=C773)*ISNUMBER(SEARCH(E773,[5]materials_demand!$D$1:$CO$1))*ISNUMBER(SEARCH("mean",[5]materials_demand!$D$1:$CO$1)))</f>
        <v>0</v>
      </c>
      <c r="J773">
        <f t="shared" si="12"/>
        <v>0</v>
      </c>
    </row>
    <row r="774" spans="1:10">
      <c r="A774">
        <v>2030</v>
      </c>
      <c r="B774" t="s">
        <v>21</v>
      </c>
      <c r="C774" t="str">
        <f>mapping!$D$14</f>
        <v>utility-scale solar pv</v>
      </c>
      <c r="D774" t="s">
        <v>74</v>
      </c>
      <c r="E774" t="s">
        <v>50</v>
      </c>
      <c r="F774" t="s">
        <v>77</v>
      </c>
      <c r="G774">
        <f>SUMIFS(multi_demand_annual!$H:$H,multi_demand_annual!A:A,A774,multi_demand_annual!B:B,B774,multi_demand_annual!D:D,C774,multi_demand_annual!F:F,E774)</f>
        <v>107.92112603246537</v>
      </c>
      <c r="H774">
        <f>SUMIFS(multi_demand_annual!$I:$I,multi_demand_annual!A:A,A774,multi_demand_annual!B:B,B774,multi_demand_annual!D:D,C774,multi_demand_annual!F:F,E774)</f>
        <v>88.654495392773612</v>
      </c>
      <c r="I774" cm="1">
        <f t="array" ref="I774">SUMPRODUCT([5]materials_demand!$D$2:$CO$43*([5]materials_demand!$A$2:$A$43=A774)*([5]materials_demand!$B$2:$B$43=B774)*([5]materials_demand!$C$2:$C$43=C774)*ISNUMBER(SEARCH(E774,[5]materials_demand!$D$1:$CO$1))*ISNUMBER(SEARCH("mean",[5]materials_demand!$D$1:$CO$1)))</f>
        <v>88.654495392773697</v>
      </c>
      <c r="J774">
        <f t="shared" si="12"/>
        <v>0</v>
      </c>
    </row>
    <row r="775" spans="1:10">
      <c r="A775">
        <v>2030</v>
      </c>
      <c r="B775" t="s">
        <v>21</v>
      </c>
      <c r="C775" t="str">
        <f>mapping!$D$14</f>
        <v>utility-scale solar pv</v>
      </c>
      <c r="D775" t="s">
        <v>74</v>
      </c>
      <c r="E775" t="s">
        <v>61</v>
      </c>
      <c r="F775" t="s">
        <v>77</v>
      </c>
      <c r="G775">
        <f>SUMIFS(multi_demand_annual!$H:$H,multi_demand_annual!A:A,A775,multi_demand_annual!B:B,B775,multi_demand_annual!D:D,C775,multi_demand_annual!F:F,E775)</f>
        <v>0</v>
      </c>
      <c r="H775">
        <f>SUMIFS(multi_demand_annual!$I:$I,multi_demand_annual!A:A,A775,multi_demand_annual!B:B,B775,multi_demand_annual!D:D,C775,multi_demand_annual!F:F,E775)</f>
        <v>0</v>
      </c>
      <c r="I775" cm="1">
        <f t="array" ref="I775">SUMPRODUCT([5]materials_demand!$D$2:$CO$43*([5]materials_demand!$A$2:$A$43=A775)*([5]materials_demand!$B$2:$B$43=B775)*([5]materials_demand!$C$2:$C$43=C775)*ISNUMBER(SEARCH(E775,[5]materials_demand!$D$1:$CO$1))*ISNUMBER(SEARCH("mean",[5]materials_demand!$D$1:$CO$1)))</f>
        <v>0</v>
      </c>
      <c r="J775">
        <f t="shared" si="12"/>
        <v>0</v>
      </c>
    </row>
    <row r="776" spans="1:10">
      <c r="A776">
        <v>2030</v>
      </c>
      <c r="B776" t="s">
        <v>21</v>
      </c>
      <c r="C776" t="str">
        <f>mapping!$D$14</f>
        <v>utility-scale solar pv</v>
      </c>
      <c r="D776" t="s">
        <v>74</v>
      </c>
      <c r="E776" t="s">
        <v>67</v>
      </c>
      <c r="F776" t="s">
        <v>77</v>
      </c>
      <c r="G776">
        <f>SUMIFS(multi_demand_annual!$H:$H,multi_demand_annual!A:A,A776,multi_demand_annual!B:B,B776,multi_demand_annual!D:D,C776,multi_demand_annual!F:F,E776)</f>
        <v>0</v>
      </c>
      <c r="H776">
        <f>SUMIFS(multi_demand_annual!$I:$I,multi_demand_annual!A:A,A776,multi_demand_annual!B:B,B776,multi_demand_annual!D:D,C776,multi_demand_annual!F:F,E776)</f>
        <v>0</v>
      </c>
      <c r="I776" cm="1">
        <f t="array" ref="I776">SUMPRODUCT([5]materials_demand!$D$2:$CO$43*([5]materials_demand!$A$2:$A$43=A776)*([5]materials_demand!$B$2:$B$43=B776)*([5]materials_demand!$C$2:$C$43=C776)*ISNUMBER(SEARCH(E776,[5]materials_demand!$D$1:$CO$1))*ISNUMBER(SEARCH("mean",[5]materials_demand!$D$1:$CO$1)))</f>
        <v>0</v>
      </c>
      <c r="J776">
        <f t="shared" si="12"/>
        <v>0</v>
      </c>
    </row>
    <row r="777" spans="1:10">
      <c r="A777">
        <v>2030</v>
      </c>
      <c r="B777" t="s">
        <v>21</v>
      </c>
      <c r="C777" t="str">
        <f>mapping!$D$14</f>
        <v>utility-scale solar pv</v>
      </c>
      <c r="D777" t="s">
        <v>74</v>
      </c>
      <c r="E777" t="s">
        <v>52</v>
      </c>
      <c r="F777" t="s">
        <v>77</v>
      </c>
      <c r="G777">
        <f>SUMIFS(multi_demand_annual!$H:$H,multi_demand_annual!A:A,A777,multi_demand_annual!B:B,B777,multi_demand_annual!D:D,C777,multi_demand_annual!F:F,E777)</f>
        <v>2615.9626587667308</v>
      </c>
      <c r="H777">
        <f>SUMIFS(multi_demand_annual!$I:$I,multi_demand_annual!A:A,A777,multi_demand_annual!B:B,B777,multi_demand_annual!D:D,C777,multi_demand_annual!F:F,E777)</f>
        <v>2148.9476435738502</v>
      </c>
      <c r="I777" cm="1">
        <f t="array" ref="I777">SUMPRODUCT([5]materials_demand!$D$2:$CO$43*([5]materials_demand!$A$2:$A$43=A777)*([5]materials_demand!$B$2:$B$43=B777)*([5]materials_demand!$C$2:$C$43=C777)*ISNUMBER(SEARCH(E777,[5]materials_demand!$D$1:$CO$1))*ISNUMBER(SEARCH("mean",[5]materials_demand!$D$1:$CO$1)))</f>
        <v>2148.9476435738502</v>
      </c>
      <c r="J777">
        <f t="shared" si="12"/>
        <v>0</v>
      </c>
    </row>
    <row r="778" spans="1:10">
      <c r="A778">
        <v>2030</v>
      </c>
      <c r="B778" t="s">
        <v>21</v>
      </c>
      <c r="C778" t="str">
        <f>mapping!$D$14</f>
        <v>utility-scale solar pv</v>
      </c>
      <c r="D778" t="s">
        <v>74</v>
      </c>
      <c r="E778" t="s">
        <v>56</v>
      </c>
      <c r="F778" t="s">
        <v>77</v>
      </c>
      <c r="G778">
        <f>SUMIFS(multi_demand_annual!$H:$H,multi_demand_annual!A:A,A778,multi_demand_annual!B:B,B778,multi_demand_annual!D:D,C778,multi_demand_annual!F:F,E778)</f>
        <v>3.1983962175899916</v>
      </c>
      <c r="H778">
        <f>SUMIFS(multi_demand_annual!$I:$I,multi_demand_annual!A:A,A778,multi_demand_annual!B:B,B778,multi_demand_annual!D:D,C778,multi_demand_annual!F:F,E778)</f>
        <v>2.6274021886252088</v>
      </c>
      <c r="I778" cm="1">
        <f t="array" ref="I778">SUMPRODUCT([5]materials_demand!$D$2:$CO$43*([5]materials_demand!$A$2:$A$43=A778)*([5]materials_demand!$B$2:$B$43=B778)*([5]materials_demand!$C$2:$C$43=C778)*ISNUMBER(SEARCH(E778,[5]materials_demand!$D$1:$CO$1))*ISNUMBER(SEARCH("mean",[5]materials_demand!$D$1:$CO$1)))</f>
        <v>2.6274021886252101</v>
      </c>
      <c r="J778">
        <f t="shared" si="12"/>
        <v>0</v>
      </c>
    </row>
    <row r="779" spans="1:10">
      <c r="A779">
        <v>2030</v>
      </c>
      <c r="B779" t="s">
        <v>21</v>
      </c>
      <c r="C779" t="str">
        <f>mapping!$D$14</f>
        <v>utility-scale solar pv</v>
      </c>
      <c r="D779" t="s">
        <v>74</v>
      </c>
      <c r="E779" t="s">
        <v>59</v>
      </c>
      <c r="F779" t="s">
        <v>77</v>
      </c>
      <c r="G779">
        <f>SUMIFS(multi_demand_annual!$H:$H,multi_demand_annual!A:A,A779,multi_demand_annual!B:B,B779,multi_demand_annual!D:D,C779,multi_demand_annual!F:F,E779)</f>
        <v>2.2086375945926369</v>
      </c>
      <c r="H779">
        <f>SUMIFS(multi_demand_annual!$I:$I,multi_demand_annual!A:A,A779,multi_demand_annual!B:B,B779,multi_demand_annual!D:D,C779,multi_demand_annual!F:F,E779)</f>
        <v>1.814340330318795</v>
      </c>
      <c r="I779" cm="1">
        <f t="array" ref="I779">SUMPRODUCT([5]materials_demand!$D$2:$CO$43*([5]materials_demand!$A$2:$A$43=A779)*([5]materials_demand!$B$2:$B$43=B779)*([5]materials_demand!$C$2:$C$43=C779)*ISNUMBER(SEARCH(E779,[5]materials_demand!$D$1:$CO$1))*ISNUMBER(SEARCH("mean",[5]materials_demand!$D$1:$CO$1)))</f>
        <v>1.8143403303187999</v>
      </c>
      <c r="J779">
        <f t="shared" si="12"/>
        <v>0</v>
      </c>
    </row>
    <row r="780" spans="1:10">
      <c r="A780">
        <v>2030</v>
      </c>
      <c r="B780" t="s">
        <v>21</v>
      </c>
      <c r="C780" t="str">
        <f>mapping!$D$14</f>
        <v>utility-scale solar pv</v>
      </c>
      <c r="D780" t="s">
        <v>74</v>
      </c>
      <c r="E780" t="s">
        <v>55</v>
      </c>
      <c r="F780" t="s">
        <v>77</v>
      </c>
      <c r="G780">
        <f>SUMIFS(multi_demand_annual!$H:$H,multi_demand_annual!A:A,A780,multi_demand_annual!B:B,B780,multi_demand_annual!D:D,C780,multi_demand_annual!F:F,E780)</f>
        <v>0</v>
      </c>
      <c r="H780">
        <f>SUMIFS(multi_demand_annual!$I:$I,multi_demand_annual!A:A,A780,multi_demand_annual!B:B,B780,multi_demand_annual!D:D,C780,multi_demand_annual!F:F,E780)</f>
        <v>0</v>
      </c>
      <c r="I780" cm="1">
        <f t="array" ref="I780">SUMPRODUCT([5]materials_demand!$D$2:$CO$43*([5]materials_demand!$A$2:$A$43=A780)*([5]materials_demand!$B$2:$B$43=B780)*([5]materials_demand!$C$2:$C$43=C780)*ISNUMBER(SEARCH(E780,[5]materials_demand!$D$1:$CO$1))*ISNUMBER(SEARCH("mean",[5]materials_demand!$D$1:$CO$1)))</f>
        <v>0</v>
      </c>
      <c r="J780">
        <f t="shared" si="12"/>
        <v>0</v>
      </c>
    </row>
    <row r="781" spans="1:10">
      <c r="A781">
        <v>2030</v>
      </c>
      <c r="B781" t="s">
        <v>21</v>
      </c>
      <c r="C781" t="str">
        <f>mapping!$D$14</f>
        <v>utility-scale solar pv</v>
      </c>
      <c r="D781" t="s">
        <v>74</v>
      </c>
      <c r="E781" t="s">
        <v>47</v>
      </c>
      <c r="F781" t="s">
        <v>77</v>
      </c>
      <c r="G781">
        <f>SUMIFS(multi_demand_annual!$H:$H,multi_demand_annual!A:A,A781,multi_demand_annual!B:B,B781,multi_demand_annual!D:D,C781,multi_demand_annual!F:F,E781)</f>
        <v>0</v>
      </c>
      <c r="H781">
        <f>SUMIFS(multi_demand_annual!$I:$I,multi_demand_annual!A:A,A781,multi_demand_annual!B:B,B781,multi_demand_annual!D:D,C781,multi_demand_annual!F:F,E781)</f>
        <v>0</v>
      </c>
      <c r="I781" cm="1">
        <f t="array" ref="I781">SUMPRODUCT([5]materials_demand!$D$2:$CO$43*([5]materials_demand!$A$2:$A$43=A781)*([5]materials_demand!$B$2:$B$43=B781)*([5]materials_demand!$C$2:$C$43=C781)*ISNUMBER(SEARCH(E781,[5]materials_demand!$D$1:$CO$1))*ISNUMBER(SEARCH("mean",[5]materials_demand!$D$1:$CO$1)))</f>
        <v>0</v>
      </c>
      <c r="J781">
        <f t="shared" si="12"/>
        <v>0</v>
      </c>
    </row>
    <row r="782" spans="1:10">
      <c r="A782">
        <v>2030</v>
      </c>
      <c r="B782" t="s">
        <v>21</v>
      </c>
      <c r="C782" t="str">
        <f>mapping!$D$14</f>
        <v>utility-scale solar pv</v>
      </c>
      <c r="D782" t="s">
        <v>74</v>
      </c>
      <c r="E782" t="s">
        <v>60</v>
      </c>
      <c r="F782" t="s">
        <v>77</v>
      </c>
      <c r="G782">
        <f>SUMIFS(multi_demand_annual!$H:$H,multi_demand_annual!A:A,A782,multi_demand_annual!B:B,B782,multi_demand_annual!D:D,C782,multi_demand_annual!F:F,E782)</f>
        <v>0</v>
      </c>
      <c r="H782">
        <f>SUMIFS(multi_demand_annual!$I:$I,multi_demand_annual!A:A,A782,multi_demand_annual!B:B,B782,multi_demand_annual!D:D,C782,multi_demand_annual!F:F,E782)</f>
        <v>0</v>
      </c>
      <c r="I782" cm="1">
        <f t="array" ref="I782">SUMPRODUCT([5]materials_demand!$D$2:$CO$43*([5]materials_demand!$A$2:$A$43=A782)*([5]materials_demand!$B$2:$B$43=B782)*([5]materials_demand!$C$2:$C$43=C782)*ISNUMBER(SEARCH(E782,[5]materials_demand!$D$1:$CO$1))*ISNUMBER(SEARCH("mean",[5]materials_demand!$D$1:$CO$1)))</f>
        <v>0</v>
      </c>
      <c r="J782">
        <f t="shared" si="12"/>
        <v>0</v>
      </c>
    </row>
    <row r="783" spans="1:10">
      <c r="A783">
        <v>2030</v>
      </c>
      <c r="B783" t="s">
        <v>21</v>
      </c>
      <c r="C783" t="str">
        <f>mapping!$D$14</f>
        <v>utility-scale solar pv</v>
      </c>
      <c r="D783" t="s">
        <v>74</v>
      </c>
      <c r="E783" t="s">
        <v>48</v>
      </c>
      <c r="F783" t="s">
        <v>77</v>
      </c>
      <c r="G783">
        <f>SUMIFS(multi_demand_annual!$H:$H,multi_demand_annual!A:A,A783,multi_demand_annual!B:B,B783,multi_demand_annual!D:D,C783,multi_demand_annual!F:F,E783)</f>
        <v>4.7062558090385162E-2</v>
      </c>
      <c r="H783">
        <f>SUMIFS(multi_demand_annual!$I:$I,multi_demand_annual!A:A,A783,multi_demand_annual!B:B,B783,multi_demand_annual!D:D,C783,multi_demand_annual!F:F,E783)</f>
        <v>3.8660709842307038E-2</v>
      </c>
      <c r="I783" cm="1">
        <f t="array" ref="I783">SUMPRODUCT([5]materials_demand!$D$2:$CO$43*([5]materials_demand!$A$2:$A$43=A783)*([5]materials_demand!$B$2:$B$43=B783)*([5]materials_demand!$C$2:$C$43=C783)*ISNUMBER(SEARCH(E783,[5]materials_demand!$D$1:$CO$1))*ISNUMBER(SEARCH("mean",[5]materials_demand!$D$1:$CO$1)))</f>
        <v>3.8660709842307101E-2</v>
      </c>
      <c r="J783">
        <f t="shared" si="12"/>
        <v>0</v>
      </c>
    </row>
    <row r="784" spans="1:10">
      <c r="A784">
        <v>2030</v>
      </c>
      <c r="B784" t="s">
        <v>21</v>
      </c>
      <c r="C784" t="str">
        <f>mapping!$D$14</f>
        <v>utility-scale solar pv</v>
      </c>
      <c r="D784" t="s">
        <v>74</v>
      </c>
      <c r="E784" t="s">
        <v>62</v>
      </c>
      <c r="F784" t="s">
        <v>77</v>
      </c>
      <c r="G784">
        <f>SUMIFS(multi_demand_annual!$H:$H,multi_demand_annual!A:A,A784,multi_demand_annual!B:B,B784,multi_demand_annual!D:D,C784,multi_demand_annual!F:F,E784)</f>
        <v>0</v>
      </c>
      <c r="H784">
        <f>SUMIFS(multi_demand_annual!$I:$I,multi_demand_annual!A:A,A784,multi_demand_annual!B:B,B784,multi_demand_annual!D:D,C784,multi_demand_annual!F:F,E784)</f>
        <v>0</v>
      </c>
      <c r="I784" cm="1">
        <f t="array" ref="I784">SUMPRODUCT([5]materials_demand!$D$2:$CO$43*([5]materials_demand!$A$2:$A$43=A784)*([5]materials_demand!$B$2:$B$43=B784)*([5]materials_demand!$C$2:$C$43=C784)*ISNUMBER(SEARCH(E784,[5]materials_demand!$D$1:$CO$1))*ISNUMBER(SEARCH("mean",[5]materials_demand!$D$1:$CO$1)))</f>
        <v>0</v>
      </c>
      <c r="J784">
        <f t="shared" si="12"/>
        <v>0</v>
      </c>
    </row>
    <row r="785" spans="1:10">
      <c r="A785">
        <v>2030</v>
      </c>
      <c r="B785" t="s">
        <v>21</v>
      </c>
      <c r="C785" t="str">
        <f>mapping!$D$14</f>
        <v>utility-scale solar pv</v>
      </c>
      <c r="D785" t="s">
        <v>74</v>
      </c>
      <c r="E785" t="s">
        <v>63</v>
      </c>
      <c r="F785" t="s">
        <v>77</v>
      </c>
      <c r="G785">
        <f>SUMIFS(multi_demand_annual!$H:$H,multi_demand_annual!A:A,A785,multi_demand_annual!B:B,B785,multi_demand_annual!D:D,C785,multi_demand_annual!F:F,E785)</f>
        <v>0</v>
      </c>
      <c r="H785">
        <f>SUMIFS(multi_demand_annual!$I:$I,multi_demand_annual!A:A,A785,multi_demand_annual!B:B,B785,multi_demand_annual!D:D,C785,multi_demand_annual!F:F,E785)</f>
        <v>0</v>
      </c>
      <c r="I785" cm="1">
        <f t="array" ref="I785">SUMPRODUCT([5]materials_demand!$D$2:$CO$43*([5]materials_demand!$A$2:$A$43=A785)*([5]materials_demand!$B$2:$B$43=B785)*([5]materials_demand!$C$2:$C$43=C785)*ISNUMBER(SEARCH(E785,[5]materials_demand!$D$1:$CO$1))*ISNUMBER(SEARCH("mean",[5]materials_demand!$D$1:$CO$1)))</f>
        <v>0</v>
      </c>
      <c r="J785">
        <f t="shared" si="12"/>
        <v>0</v>
      </c>
    </row>
    <row r="786" spans="1:10">
      <c r="A786">
        <v>2030</v>
      </c>
      <c r="B786" t="s">
        <v>21</v>
      </c>
      <c r="C786" t="str">
        <f>mapping!$D$14</f>
        <v>utility-scale solar pv</v>
      </c>
      <c r="D786" t="s">
        <v>74</v>
      </c>
      <c r="E786" t="s">
        <v>45</v>
      </c>
      <c r="F786" t="s">
        <v>77</v>
      </c>
      <c r="G786">
        <f>SUMIFS(multi_demand_annual!$H:$H,multi_demand_annual!A:A,A786,multi_demand_annual!B:B,B786,multi_demand_annual!D:D,C786,multi_demand_annual!F:F,E786)</f>
        <v>191.28590496818947</v>
      </c>
      <c r="H786">
        <f>SUMIFS(multi_demand_annual!$I:$I,multi_demand_annual!A:A,A786,multi_demand_annual!B:B,B786,multi_demand_annual!D:D,C786,multi_demand_annual!F:F,E786)</f>
        <v>157.13656819706821</v>
      </c>
      <c r="I786" cm="1">
        <f t="array" ref="I786">SUMPRODUCT([5]materials_demand!$D$2:$CO$43*([5]materials_demand!$A$2:$A$43=A786)*([5]materials_demand!$B$2:$B$43=B786)*([5]materials_demand!$C$2:$C$43=C786)*ISNUMBER(SEARCH(E786,[5]materials_demand!$D$1:$CO$1))*ISNUMBER(SEARCH("mean",[5]materials_demand!$D$1:$CO$1)))</f>
        <v>157.13656819706799</v>
      </c>
      <c r="J786">
        <f t="shared" si="12"/>
        <v>0</v>
      </c>
    </row>
    <row r="787" spans="1:10">
      <c r="A787">
        <v>2030</v>
      </c>
      <c r="B787" t="s">
        <v>21</v>
      </c>
      <c r="C787" t="str">
        <f>mapping!$D$14</f>
        <v>utility-scale solar pv</v>
      </c>
      <c r="D787" t="s">
        <v>74</v>
      </c>
      <c r="E787" t="s">
        <v>58</v>
      </c>
      <c r="F787" t="s">
        <v>77</v>
      </c>
      <c r="G787">
        <f>SUMIFS(multi_demand_annual!$H:$H,multi_demand_annual!A:A,A787,multi_demand_annual!B:B,B787,multi_demand_annual!D:D,C787,multi_demand_annual!F:F,E787)</f>
        <v>1.3883987874712163</v>
      </c>
      <c r="H787">
        <f>SUMIFS(multi_demand_annual!$I:$I,multi_demand_annual!A:A,A787,multi_demand_annual!B:B,B787,multi_demand_annual!D:D,C787,multi_demand_annual!F:F,E787)</f>
        <v>1.1405347445149112</v>
      </c>
      <c r="I787" cm="1">
        <f t="array" ref="I787">SUMPRODUCT([5]materials_demand!$D$2:$CO$43*([5]materials_demand!$A$2:$A$43=A787)*([5]materials_demand!$B$2:$B$43=B787)*([5]materials_demand!$C$2:$C$43=C787)*ISNUMBER(SEARCH(E787,[5]materials_demand!$D$1:$CO$1))*ISNUMBER(SEARCH("mean",[5]materials_demand!$D$1:$CO$1)))</f>
        <v>1.1405347445149101</v>
      </c>
      <c r="J787">
        <f t="shared" si="12"/>
        <v>0</v>
      </c>
    </row>
    <row r="788" spans="1:10">
      <c r="A788">
        <v>2030</v>
      </c>
      <c r="B788" t="s">
        <v>21</v>
      </c>
      <c r="C788" t="str">
        <f>mapping!$D$14</f>
        <v>utility-scale solar pv</v>
      </c>
      <c r="D788" t="s">
        <v>74</v>
      </c>
      <c r="E788" t="s">
        <v>53</v>
      </c>
      <c r="F788" t="s">
        <v>77</v>
      </c>
      <c r="G788">
        <f>SUMIFS(multi_demand_annual!$H:$H,multi_demand_annual!A:A,A788,multi_demand_annual!B:B,B788,multi_demand_annual!D:D,C788,multi_demand_annual!F:F,E788)</f>
        <v>2309.7808115412718</v>
      </c>
      <c r="H788">
        <f>SUMIFS(multi_demand_annual!$I:$I,multi_demand_annual!A:A,A788,multi_demand_annual!B:B,B788,multi_demand_annual!D:D,C788,multi_demand_annual!F:F,E788)</f>
        <v>1897.4269435763847</v>
      </c>
      <c r="I788" cm="1">
        <f t="array" ref="I788">SUMPRODUCT([5]materials_demand!$D$2:$CO$43*([5]materials_demand!$A$2:$A$43=A788)*([5]materials_demand!$B$2:$B$43=B788)*([5]materials_demand!$C$2:$C$43=C788)*ISNUMBER(SEARCH(E788,[5]materials_demand!$D$1:$CO$1))*ISNUMBER(SEARCH("mean",[5]materials_demand!$D$1:$CO$1)))</f>
        <v>1897.4269435763899</v>
      </c>
      <c r="J788">
        <f t="shared" si="12"/>
        <v>0</v>
      </c>
    </row>
    <row r="789" spans="1:10">
      <c r="A789">
        <v>2030</v>
      </c>
      <c r="B789" t="s">
        <v>21</v>
      </c>
      <c r="C789" t="str">
        <f>mapping!$D$14</f>
        <v>utility-scale solar pv</v>
      </c>
      <c r="D789" t="s">
        <v>74</v>
      </c>
      <c r="E789" t="s">
        <v>64</v>
      </c>
      <c r="F789" t="s">
        <v>77</v>
      </c>
      <c r="G789">
        <f>SUMIFS(multi_demand_annual!$H:$H,multi_demand_annual!A:A,A789,multi_demand_annual!B:B,B789,multi_demand_annual!D:D,C789,multi_demand_annual!F:F,E789)</f>
        <v>0</v>
      </c>
      <c r="H789">
        <f>SUMIFS(multi_demand_annual!$I:$I,multi_demand_annual!A:A,A789,multi_demand_annual!B:B,B789,multi_demand_annual!D:D,C789,multi_demand_annual!F:F,E789)</f>
        <v>0</v>
      </c>
      <c r="I789" cm="1">
        <f t="array" ref="I789">SUMPRODUCT([5]materials_demand!$D$2:$CO$43*([5]materials_demand!$A$2:$A$43=A789)*([5]materials_demand!$B$2:$B$43=B789)*([5]materials_demand!$C$2:$C$43=C789)*ISNUMBER(SEARCH(E789,[5]materials_demand!$D$1:$CO$1))*ISNUMBER(SEARCH("mean",[5]materials_demand!$D$1:$CO$1)))</f>
        <v>0</v>
      </c>
      <c r="J789">
        <f t="shared" si="12"/>
        <v>0</v>
      </c>
    </row>
    <row r="790" spans="1:10">
      <c r="A790">
        <v>2030</v>
      </c>
      <c r="B790" t="s">
        <v>21</v>
      </c>
      <c r="C790" t="str">
        <f>mapping!$D$14</f>
        <v>utility-scale solar pv</v>
      </c>
      <c r="D790" t="s">
        <v>74</v>
      </c>
      <c r="E790" t="s">
        <v>49</v>
      </c>
      <c r="F790" t="s">
        <v>77</v>
      </c>
      <c r="G790">
        <f>SUMIFS(multi_demand_annual!$H:$H,multi_demand_annual!A:A,A790,multi_demand_annual!B:B,B790,multi_demand_annual!D:D,C790,multi_demand_annual!F:F,E790)</f>
        <v>23.820259665045825</v>
      </c>
      <c r="H790">
        <f>SUMIFS(multi_demand_annual!$I:$I,multi_demand_annual!A:A,A790,multi_demand_annual!B:B,B790,multi_demand_annual!D:D,C790,multi_demand_annual!F:F,E790)</f>
        <v>19.567745244746632</v>
      </c>
      <c r="I790" cm="1">
        <f t="array" ref="I790">SUMPRODUCT([5]materials_demand!$D$2:$CO$43*([5]materials_demand!$A$2:$A$43=A790)*([5]materials_demand!$B$2:$B$43=B790)*([5]materials_demand!$C$2:$C$43=C790)*ISNUMBER(SEARCH(E790,[5]materials_demand!$D$1:$CO$1))*ISNUMBER(SEARCH("mean",[5]materials_demand!$D$1:$CO$1)))</f>
        <v>19.5677452447466</v>
      </c>
      <c r="J790">
        <f t="shared" si="12"/>
        <v>0</v>
      </c>
    </row>
    <row r="791" spans="1:10">
      <c r="A791">
        <v>2030</v>
      </c>
      <c r="B791" t="s">
        <v>21</v>
      </c>
      <c r="C791" t="str">
        <f>mapping!$D$14</f>
        <v>utility-scale solar pv</v>
      </c>
      <c r="D791" t="s">
        <v>74</v>
      </c>
      <c r="E791" t="s">
        <v>65</v>
      </c>
      <c r="F791" t="s">
        <v>77</v>
      </c>
      <c r="G791">
        <f>SUMIFS(multi_demand_annual!$H:$H,multi_demand_annual!A:A,A791,multi_demand_annual!B:B,B791,multi_demand_annual!D:D,C791,multi_demand_annual!F:F,E791)</f>
        <v>0</v>
      </c>
      <c r="H791">
        <f>SUMIFS(multi_demand_annual!$I:$I,multi_demand_annual!A:A,A791,multi_demand_annual!B:B,B791,multi_demand_annual!D:D,C791,multi_demand_annual!F:F,E791)</f>
        <v>0</v>
      </c>
      <c r="I791" cm="1">
        <f t="array" ref="I791">SUMPRODUCT([5]materials_demand!$D$2:$CO$43*([5]materials_demand!$A$2:$A$43=A791)*([5]materials_demand!$B$2:$B$43=B791)*([5]materials_demand!$C$2:$C$43=C791)*ISNUMBER(SEARCH(E791,[5]materials_demand!$D$1:$CO$1))*ISNUMBER(SEARCH("mean",[5]materials_demand!$D$1:$CO$1)))</f>
        <v>0</v>
      </c>
      <c r="J791">
        <f t="shared" si="12"/>
        <v>0</v>
      </c>
    </row>
    <row r="792" spans="1:10">
      <c r="A792">
        <v>2030</v>
      </c>
      <c r="B792" t="s">
        <v>21</v>
      </c>
      <c r="C792" t="str">
        <f>mapping!$D$14</f>
        <v>utility-scale solar pv</v>
      </c>
      <c r="D792" t="s">
        <v>74</v>
      </c>
      <c r="E792" t="s">
        <v>68</v>
      </c>
      <c r="F792" t="s">
        <v>77</v>
      </c>
      <c r="G792">
        <f>SUMIFS(multi_demand_annual!$H:$H,multi_demand_annual!A:A,A792,multi_demand_annual!B:B,B792,multi_demand_annual!D:D,C792,multi_demand_annual!F:F,E792)</f>
        <v>0</v>
      </c>
      <c r="H792">
        <f>SUMIFS(multi_demand_annual!$I:$I,multi_demand_annual!A:A,A792,multi_demand_annual!B:B,B792,multi_demand_annual!D:D,C792,multi_demand_annual!F:F,E792)</f>
        <v>0</v>
      </c>
      <c r="I792" cm="1">
        <f t="array" ref="I792">SUMPRODUCT([5]materials_demand!$D$2:$CO$43*([5]materials_demand!$A$2:$A$43=A792)*([5]materials_demand!$B$2:$B$43=B792)*([5]materials_demand!$C$2:$C$43=C792)*ISNUMBER(SEARCH(E792,[5]materials_demand!$D$1:$CO$1))*ISNUMBER(SEARCH("mean",[5]materials_demand!$D$1:$CO$1)))</f>
        <v>0</v>
      </c>
      <c r="J792">
        <f t="shared" si="12"/>
        <v>0</v>
      </c>
    </row>
    <row r="793" spans="1:10">
      <c r="A793">
        <v>2030</v>
      </c>
      <c r="B793" t="s">
        <v>21</v>
      </c>
      <c r="C793" t="str">
        <f>mapping!$D$14</f>
        <v>utility-scale solar pv</v>
      </c>
      <c r="D793" t="s">
        <v>74</v>
      </c>
      <c r="E793" t="s">
        <v>57</v>
      </c>
      <c r="F793" t="s">
        <v>77</v>
      </c>
      <c r="G793">
        <f>SUMIFS(multi_demand_annual!$H:$H,multi_demand_annual!A:A,A793,multi_demand_annual!B:B,B793,multi_demand_annual!D:D,C793,multi_demand_annual!F:F,E793)</f>
        <v>0</v>
      </c>
      <c r="H793">
        <f>SUMIFS(multi_demand_annual!$I:$I,multi_demand_annual!A:A,A793,multi_demand_annual!B:B,B793,multi_demand_annual!D:D,C793,multi_demand_annual!F:F,E793)</f>
        <v>0</v>
      </c>
      <c r="I793" cm="1">
        <f t="array" ref="I793">SUMPRODUCT([5]materials_demand!$D$2:$CO$43*([5]materials_demand!$A$2:$A$43=A793)*([5]materials_demand!$B$2:$B$43=B793)*([5]materials_demand!$C$2:$C$43=C793)*ISNUMBER(SEARCH(E793,[5]materials_demand!$D$1:$CO$1))*ISNUMBER(SEARCH("mean",[5]materials_demand!$D$1:$CO$1)))</f>
        <v>0</v>
      </c>
      <c r="J793">
        <f t="shared" si="12"/>
        <v>0</v>
      </c>
    </row>
    <row r="794" spans="1:10">
      <c r="A794">
        <v>2030</v>
      </c>
      <c r="B794" t="s">
        <v>33</v>
      </c>
      <c r="C794" t="str">
        <f>mapping!$D$14</f>
        <v>utility-scale solar pv</v>
      </c>
      <c r="D794" t="s">
        <v>74</v>
      </c>
      <c r="E794" t="s">
        <v>51</v>
      </c>
      <c r="F794" t="s">
        <v>77</v>
      </c>
      <c r="G794">
        <f>SUMIFS(multi_demand_annual!$H:$H,multi_demand_annual!A:A,A794,multi_demand_annual!B:B,B794,multi_demand_annual!D:D,C794,multi_demand_annual!F:F,E794)</f>
        <v>435.87050472117369</v>
      </c>
      <c r="H794">
        <f>SUMIFS(multi_demand_annual!$I:$I,multi_demand_annual!A:A,A794,multi_demand_annual!B:B,B794,multi_demand_annual!D:D,C794,multi_demand_annual!F:F,E794)</f>
        <v>322.16880159034406</v>
      </c>
      <c r="I794" cm="1">
        <f t="array" ref="I794">SUMPRODUCT([5]materials_demand!$D$2:$CO$43*([5]materials_demand!$A$2:$A$43=A794)*([5]materials_demand!$B$2:$B$43=B794)*([5]materials_demand!$C$2:$C$43=C794)*ISNUMBER(SEARCH(E794,[5]materials_demand!$D$1:$CO$1))*ISNUMBER(SEARCH("mean",[5]materials_demand!$D$1:$CO$1)))</f>
        <v>322.168801590344</v>
      </c>
      <c r="J794">
        <f t="shared" si="12"/>
        <v>0</v>
      </c>
    </row>
    <row r="795" spans="1:10">
      <c r="A795">
        <v>2030</v>
      </c>
      <c r="B795" t="s">
        <v>33</v>
      </c>
      <c r="C795" t="str">
        <f>mapping!$D$14</f>
        <v>utility-scale solar pv</v>
      </c>
      <c r="D795" t="s">
        <v>74</v>
      </c>
      <c r="E795" t="s">
        <v>66</v>
      </c>
      <c r="F795" t="s">
        <v>77</v>
      </c>
      <c r="G795">
        <f>SUMIFS(multi_demand_annual!$H:$H,multi_demand_annual!A:A,A795,multi_demand_annual!B:B,B795,multi_demand_annual!D:D,C795,multi_demand_annual!F:F,E795)</f>
        <v>0</v>
      </c>
      <c r="H795">
        <f>SUMIFS(multi_demand_annual!$I:$I,multi_demand_annual!A:A,A795,multi_demand_annual!B:B,B795,multi_demand_annual!D:D,C795,multi_demand_annual!F:F,E795)</f>
        <v>0</v>
      </c>
      <c r="I795" cm="1">
        <f t="array" ref="I795">SUMPRODUCT([5]materials_demand!$D$2:$CO$43*([5]materials_demand!$A$2:$A$43=A795)*([5]materials_demand!$B$2:$B$43=B795)*([5]materials_demand!$C$2:$C$43=C795)*ISNUMBER(SEARCH(E795,[5]materials_demand!$D$1:$CO$1))*ISNUMBER(SEARCH("mean",[5]materials_demand!$D$1:$CO$1)))</f>
        <v>0</v>
      </c>
      <c r="J795">
        <f t="shared" si="12"/>
        <v>0</v>
      </c>
    </row>
    <row r="796" spans="1:10">
      <c r="A796">
        <v>2030</v>
      </c>
      <c r="B796" t="s">
        <v>33</v>
      </c>
      <c r="C796" t="str">
        <f>mapping!$D$14</f>
        <v>utility-scale solar pv</v>
      </c>
      <c r="D796" t="s">
        <v>74</v>
      </c>
      <c r="E796" t="s">
        <v>54</v>
      </c>
      <c r="F796" t="s">
        <v>77</v>
      </c>
      <c r="G796">
        <f>SUMIFS(multi_demand_annual!$H:$H,multi_demand_annual!A:A,A796,multi_demand_annual!B:B,B796,multi_demand_annual!D:D,C796,multi_demand_annual!F:F,E796)</f>
        <v>153.61187764677089</v>
      </c>
      <c r="H796">
        <f>SUMIFS(multi_demand_annual!$I:$I,multi_demand_annual!A:A,A796,multi_demand_annual!B:B,B796,multi_demand_annual!D:D,C796,multi_demand_annual!F:F,E796)</f>
        <v>113.54049883040564</v>
      </c>
      <c r="I796" cm="1">
        <f t="array" ref="I796">SUMPRODUCT([5]materials_demand!$D$2:$CO$43*([5]materials_demand!$A$2:$A$43=A796)*([5]materials_demand!$B$2:$B$43=B796)*([5]materials_demand!$C$2:$C$43=C796)*ISNUMBER(SEARCH(E796,[5]materials_demand!$D$1:$CO$1))*ISNUMBER(SEARCH("mean",[5]materials_demand!$D$1:$CO$1)))</f>
        <v>113.540498830405</v>
      </c>
      <c r="J796">
        <f t="shared" si="12"/>
        <v>0</v>
      </c>
    </row>
    <row r="797" spans="1:10">
      <c r="A797">
        <v>2030</v>
      </c>
      <c r="B797" t="s">
        <v>33</v>
      </c>
      <c r="C797" t="str">
        <f>mapping!$D$14</f>
        <v>utility-scale solar pv</v>
      </c>
      <c r="D797" t="s">
        <v>74</v>
      </c>
      <c r="E797" t="s">
        <v>46</v>
      </c>
      <c r="F797" t="s">
        <v>77</v>
      </c>
      <c r="G797">
        <f>SUMIFS(multi_demand_annual!$H:$H,multi_demand_annual!A:A,A797,multi_demand_annual!B:B,B797,multi_demand_annual!D:D,C797,multi_demand_annual!F:F,E797)</f>
        <v>0</v>
      </c>
      <c r="H797">
        <f>SUMIFS(multi_demand_annual!$I:$I,multi_demand_annual!A:A,A797,multi_demand_annual!B:B,B797,multi_demand_annual!D:D,C797,multi_demand_annual!F:F,E797)</f>
        <v>0</v>
      </c>
      <c r="I797" cm="1">
        <f t="array" ref="I797">SUMPRODUCT([5]materials_demand!$D$2:$CO$43*([5]materials_demand!$A$2:$A$43=A797)*([5]materials_demand!$B$2:$B$43=B797)*([5]materials_demand!$C$2:$C$43=C797)*ISNUMBER(SEARCH(E797,[5]materials_demand!$D$1:$CO$1))*ISNUMBER(SEARCH("mean",[5]materials_demand!$D$1:$CO$1)))</f>
        <v>0</v>
      </c>
      <c r="J797">
        <f t="shared" si="12"/>
        <v>0</v>
      </c>
    </row>
    <row r="798" spans="1:10">
      <c r="A798">
        <v>2030</v>
      </c>
      <c r="B798" t="s">
        <v>33</v>
      </c>
      <c r="C798" t="str">
        <f>mapping!$D$14</f>
        <v>utility-scale solar pv</v>
      </c>
      <c r="D798" t="s">
        <v>74</v>
      </c>
      <c r="E798" t="s">
        <v>50</v>
      </c>
      <c r="F798" t="s">
        <v>77</v>
      </c>
      <c r="G798">
        <f>SUMIFS(multi_demand_annual!$H:$H,multi_demand_annual!A:A,A798,multi_demand_annual!B:B,B798,multi_demand_annual!D:D,C798,multi_demand_annual!F:F,E798)</f>
        <v>52.116897008625187</v>
      </c>
      <c r="H798">
        <f>SUMIFS(multi_demand_annual!$I:$I,multi_demand_annual!A:A,A798,multi_demand_annual!B:B,B798,multi_demand_annual!D:D,C798,multi_demand_annual!F:F,E798)</f>
        <v>38.521620687816444</v>
      </c>
      <c r="I798" cm="1">
        <f t="array" ref="I798">SUMPRODUCT([5]materials_demand!$D$2:$CO$43*([5]materials_demand!$A$2:$A$43=A798)*([5]materials_demand!$B$2:$B$43=B798)*([5]materials_demand!$C$2:$C$43=C798)*ISNUMBER(SEARCH(E798,[5]materials_demand!$D$1:$CO$1))*ISNUMBER(SEARCH("mean",[5]materials_demand!$D$1:$CO$1)))</f>
        <v>38.521620687816402</v>
      </c>
      <c r="J798">
        <f t="shared" si="12"/>
        <v>0</v>
      </c>
    </row>
    <row r="799" spans="1:10">
      <c r="A799">
        <v>2030</v>
      </c>
      <c r="B799" t="s">
        <v>33</v>
      </c>
      <c r="C799" t="str">
        <f>mapping!$D$14</f>
        <v>utility-scale solar pv</v>
      </c>
      <c r="D799" t="s">
        <v>74</v>
      </c>
      <c r="E799" t="s">
        <v>61</v>
      </c>
      <c r="F799" t="s">
        <v>77</v>
      </c>
      <c r="G799">
        <f>SUMIFS(multi_demand_annual!$H:$H,multi_demand_annual!A:A,A799,multi_demand_annual!B:B,B799,multi_demand_annual!D:D,C799,multi_demand_annual!F:F,E799)</f>
        <v>0</v>
      </c>
      <c r="H799">
        <f>SUMIFS(multi_demand_annual!$I:$I,multi_demand_annual!A:A,A799,multi_demand_annual!B:B,B799,multi_demand_annual!D:D,C799,multi_demand_annual!F:F,E799)</f>
        <v>0</v>
      </c>
      <c r="I799" cm="1">
        <f t="array" ref="I799">SUMPRODUCT([5]materials_demand!$D$2:$CO$43*([5]materials_demand!$A$2:$A$43=A799)*([5]materials_demand!$B$2:$B$43=B799)*([5]materials_demand!$C$2:$C$43=C799)*ISNUMBER(SEARCH(E799,[5]materials_demand!$D$1:$CO$1))*ISNUMBER(SEARCH("mean",[5]materials_demand!$D$1:$CO$1)))</f>
        <v>0</v>
      </c>
      <c r="J799">
        <f t="shared" si="12"/>
        <v>0</v>
      </c>
    </row>
    <row r="800" spans="1:10">
      <c r="A800">
        <v>2030</v>
      </c>
      <c r="B800" t="s">
        <v>33</v>
      </c>
      <c r="C800" t="str">
        <f>mapping!$D$14</f>
        <v>utility-scale solar pv</v>
      </c>
      <c r="D800" t="s">
        <v>74</v>
      </c>
      <c r="E800" t="s">
        <v>67</v>
      </c>
      <c r="F800" t="s">
        <v>77</v>
      </c>
      <c r="G800">
        <f>SUMIFS(multi_demand_annual!$H:$H,multi_demand_annual!A:A,A800,multi_demand_annual!B:B,B800,multi_demand_annual!D:D,C800,multi_demand_annual!F:F,E800)</f>
        <v>0</v>
      </c>
      <c r="H800">
        <f>SUMIFS(multi_demand_annual!$I:$I,multi_demand_annual!A:A,A800,multi_demand_annual!B:B,B800,multi_demand_annual!D:D,C800,multi_demand_annual!F:F,E800)</f>
        <v>0</v>
      </c>
      <c r="I800" cm="1">
        <f t="array" ref="I800">SUMPRODUCT([5]materials_demand!$D$2:$CO$43*([5]materials_demand!$A$2:$A$43=A800)*([5]materials_demand!$B$2:$B$43=B800)*([5]materials_demand!$C$2:$C$43=C800)*ISNUMBER(SEARCH(E800,[5]materials_demand!$D$1:$CO$1))*ISNUMBER(SEARCH("mean",[5]materials_demand!$D$1:$CO$1)))</f>
        <v>0</v>
      </c>
      <c r="J800">
        <f t="shared" si="12"/>
        <v>0</v>
      </c>
    </row>
    <row r="801" spans="1:10">
      <c r="A801">
        <v>2030</v>
      </c>
      <c r="B801" t="s">
        <v>33</v>
      </c>
      <c r="C801" t="str">
        <f>mapping!$D$14</f>
        <v>utility-scale solar pv</v>
      </c>
      <c r="D801" t="s">
        <v>74</v>
      </c>
      <c r="E801" t="s">
        <v>52</v>
      </c>
      <c r="F801" t="s">
        <v>77</v>
      </c>
      <c r="G801">
        <f>SUMIFS(multi_demand_annual!$H:$H,multi_demand_annual!A:A,A801,multi_demand_annual!B:B,B801,multi_demand_annual!D:D,C801,multi_demand_annual!F:F,E801)</f>
        <v>1263.2916415673963</v>
      </c>
      <c r="H801">
        <f>SUMIFS(multi_demand_annual!$I:$I,multi_demand_annual!A:A,A801,multi_demand_annual!B:B,B801,multi_demand_annual!D:D,C801,multi_demand_annual!F:F,E801)</f>
        <v>933.74786734702286</v>
      </c>
      <c r="I801" cm="1">
        <f t="array" ref="I801">SUMPRODUCT([5]materials_demand!$D$2:$CO$43*([5]materials_demand!$A$2:$A$43=A801)*([5]materials_demand!$B$2:$B$43=B801)*([5]materials_demand!$C$2:$C$43=C801)*ISNUMBER(SEARCH(E801,[5]materials_demand!$D$1:$CO$1))*ISNUMBER(SEARCH("mean",[5]materials_demand!$D$1:$CO$1)))</f>
        <v>933.74786734702195</v>
      </c>
      <c r="J801">
        <f t="shared" si="12"/>
        <v>0</v>
      </c>
    </row>
    <row r="802" spans="1:10">
      <c r="A802">
        <v>2030</v>
      </c>
      <c r="B802" t="s">
        <v>33</v>
      </c>
      <c r="C802" t="str">
        <f>mapping!$D$14</f>
        <v>utility-scale solar pv</v>
      </c>
      <c r="D802" t="s">
        <v>74</v>
      </c>
      <c r="E802" t="s">
        <v>56</v>
      </c>
      <c r="F802" t="s">
        <v>77</v>
      </c>
      <c r="G802">
        <f>SUMIFS(multi_demand_annual!$H:$H,multi_demand_annual!A:A,A802,multi_demand_annual!B:B,B802,multi_demand_annual!D:D,C802,multi_demand_annual!F:F,E802)</f>
        <v>1.5445584418269442</v>
      </c>
      <c r="H802">
        <f>SUMIFS(multi_demand_annual!$I:$I,multi_demand_annual!A:A,A802,multi_demand_annual!B:B,B802,multi_demand_annual!D:D,C802,multi_demand_annual!F:F,E802)</f>
        <v>1.1416430724257329</v>
      </c>
      <c r="I802" cm="1">
        <f t="array" ref="I802">SUMPRODUCT([5]materials_demand!$D$2:$CO$43*([5]materials_demand!$A$2:$A$43=A802)*([5]materials_demand!$B$2:$B$43=B802)*([5]materials_demand!$C$2:$C$43=C802)*ISNUMBER(SEARCH(E802,[5]materials_demand!$D$1:$CO$1))*ISNUMBER(SEARCH("mean",[5]materials_demand!$D$1:$CO$1)))</f>
        <v>1.14164307242573</v>
      </c>
      <c r="J802">
        <f t="shared" si="12"/>
        <v>0</v>
      </c>
    </row>
    <row r="803" spans="1:10">
      <c r="A803">
        <v>2030</v>
      </c>
      <c r="B803" t="s">
        <v>33</v>
      </c>
      <c r="C803" t="str">
        <f>mapping!$D$14</f>
        <v>utility-scale solar pv</v>
      </c>
      <c r="D803" t="s">
        <v>74</v>
      </c>
      <c r="E803" t="s">
        <v>59</v>
      </c>
      <c r="F803" t="s">
        <v>77</v>
      </c>
      <c r="G803">
        <f>SUMIFS(multi_demand_annual!$H:$H,multi_demand_annual!A:A,A803,multi_demand_annual!B:B,B803,multi_demand_annual!D:D,C803,multi_demand_annual!F:F,E803)</f>
        <v>1.0665876300450663</v>
      </c>
      <c r="H803">
        <f>SUMIFS(multi_demand_annual!$I:$I,multi_demand_annual!A:A,A803,multi_demand_annual!B:B,B803,multi_demand_annual!D:D,C803,multi_demand_annual!F:F,E803)</f>
        <v>0.78835630041660809</v>
      </c>
      <c r="I803" cm="1">
        <f t="array" ref="I803">SUMPRODUCT([5]materials_demand!$D$2:$CO$43*([5]materials_demand!$A$2:$A$43=A803)*([5]materials_demand!$B$2:$B$43=B803)*([5]materials_demand!$C$2:$C$43=C803)*ISNUMBER(SEARCH(E803,[5]materials_demand!$D$1:$CO$1))*ISNUMBER(SEARCH("mean",[5]materials_demand!$D$1:$CO$1)))</f>
        <v>0.78835630041660698</v>
      </c>
      <c r="J803">
        <f t="shared" si="12"/>
        <v>0</v>
      </c>
    </row>
    <row r="804" spans="1:10">
      <c r="A804">
        <v>2030</v>
      </c>
      <c r="B804" t="s">
        <v>33</v>
      </c>
      <c r="C804" t="str">
        <f>mapping!$D$14</f>
        <v>utility-scale solar pv</v>
      </c>
      <c r="D804" t="s">
        <v>74</v>
      </c>
      <c r="E804" t="s">
        <v>55</v>
      </c>
      <c r="F804" t="s">
        <v>77</v>
      </c>
      <c r="G804">
        <f>SUMIFS(multi_demand_annual!$H:$H,multi_demand_annual!A:A,A804,multi_demand_annual!B:B,B804,multi_demand_annual!D:D,C804,multi_demand_annual!F:F,E804)</f>
        <v>0</v>
      </c>
      <c r="H804">
        <f>SUMIFS(multi_demand_annual!$I:$I,multi_demand_annual!A:A,A804,multi_demand_annual!B:B,B804,multi_demand_annual!D:D,C804,multi_demand_annual!F:F,E804)</f>
        <v>0</v>
      </c>
      <c r="I804" cm="1">
        <f t="array" ref="I804">SUMPRODUCT([5]materials_demand!$D$2:$CO$43*([5]materials_demand!$A$2:$A$43=A804)*([5]materials_demand!$B$2:$B$43=B804)*([5]materials_demand!$C$2:$C$43=C804)*ISNUMBER(SEARCH(E804,[5]materials_demand!$D$1:$CO$1))*ISNUMBER(SEARCH("mean",[5]materials_demand!$D$1:$CO$1)))</f>
        <v>0</v>
      </c>
      <c r="J804">
        <f t="shared" si="12"/>
        <v>0</v>
      </c>
    </row>
    <row r="805" spans="1:10">
      <c r="A805">
        <v>2030</v>
      </c>
      <c r="B805" t="s">
        <v>33</v>
      </c>
      <c r="C805" t="str">
        <f>mapping!$D$14</f>
        <v>utility-scale solar pv</v>
      </c>
      <c r="D805" t="s">
        <v>74</v>
      </c>
      <c r="E805" t="s">
        <v>47</v>
      </c>
      <c r="F805" t="s">
        <v>77</v>
      </c>
      <c r="G805">
        <f>SUMIFS(multi_demand_annual!$H:$H,multi_demand_annual!A:A,A805,multi_demand_annual!B:B,B805,multi_demand_annual!D:D,C805,multi_demand_annual!F:F,E805)</f>
        <v>0</v>
      </c>
      <c r="H805">
        <f>SUMIFS(multi_demand_annual!$I:$I,multi_demand_annual!A:A,A805,multi_demand_annual!B:B,B805,multi_demand_annual!D:D,C805,multi_demand_annual!F:F,E805)</f>
        <v>0</v>
      </c>
      <c r="I805" cm="1">
        <f t="array" ref="I805">SUMPRODUCT([5]materials_demand!$D$2:$CO$43*([5]materials_demand!$A$2:$A$43=A805)*([5]materials_demand!$B$2:$B$43=B805)*([5]materials_demand!$C$2:$C$43=C805)*ISNUMBER(SEARCH(E805,[5]materials_demand!$D$1:$CO$1))*ISNUMBER(SEARCH("mean",[5]materials_demand!$D$1:$CO$1)))</f>
        <v>0</v>
      </c>
      <c r="J805">
        <f t="shared" si="12"/>
        <v>0</v>
      </c>
    </row>
    <row r="806" spans="1:10">
      <c r="A806">
        <v>2030</v>
      </c>
      <c r="B806" t="s">
        <v>33</v>
      </c>
      <c r="C806" t="str">
        <f>mapping!$D$14</f>
        <v>utility-scale solar pv</v>
      </c>
      <c r="D806" t="s">
        <v>74</v>
      </c>
      <c r="E806" t="s">
        <v>60</v>
      </c>
      <c r="F806" t="s">
        <v>77</v>
      </c>
      <c r="G806">
        <f>SUMIFS(multi_demand_annual!$H:$H,multi_demand_annual!A:A,A806,multi_demand_annual!B:B,B806,multi_demand_annual!D:D,C806,multi_demand_annual!F:F,E806)</f>
        <v>0</v>
      </c>
      <c r="H806">
        <f>SUMIFS(multi_demand_annual!$I:$I,multi_demand_annual!A:A,A806,multi_demand_annual!B:B,B806,multi_demand_annual!D:D,C806,multi_demand_annual!F:F,E806)</f>
        <v>0</v>
      </c>
      <c r="I806" cm="1">
        <f t="array" ref="I806">SUMPRODUCT([5]materials_demand!$D$2:$CO$43*([5]materials_demand!$A$2:$A$43=A806)*([5]materials_demand!$B$2:$B$43=B806)*([5]materials_demand!$C$2:$C$43=C806)*ISNUMBER(SEARCH(E806,[5]materials_demand!$D$1:$CO$1))*ISNUMBER(SEARCH("mean",[5]materials_demand!$D$1:$CO$1)))</f>
        <v>0</v>
      </c>
      <c r="J806">
        <f t="shared" si="12"/>
        <v>0</v>
      </c>
    </row>
    <row r="807" spans="1:10">
      <c r="A807">
        <v>2030</v>
      </c>
      <c r="B807" t="s">
        <v>33</v>
      </c>
      <c r="C807" t="str">
        <f>mapping!$D$14</f>
        <v>utility-scale solar pv</v>
      </c>
      <c r="D807" t="s">
        <v>74</v>
      </c>
      <c r="E807" t="s">
        <v>48</v>
      </c>
      <c r="F807" t="s">
        <v>77</v>
      </c>
      <c r="G807">
        <f>SUMIFS(multi_demand_annual!$H:$H,multi_demand_annual!A:A,A807,multi_demand_annual!B:B,B807,multi_demand_annual!D:D,C807,multi_demand_annual!F:F,E807)</f>
        <v>2.2727287817782722E-2</v>
      </c>
      <c r="H807">
        <f>SUMIFS(multi_demand_annual!$I:$I,multi_demand_annual!A:A,A807,multi_demand_annual!B:B,B807,multi_demand_annual!D:D,C807,multi_demand_annual!F:F,E807)</f>
        <v>1.6798620233176322E-2</v>
      </c>
      <c r="I807" cm="1">
        <f t="array" ref="I807">SUMPRODUCT([5]materials_demand!$D$2:$CO$43*([5]materials_demand!$A$2:$A$43=A807)*([5]materials_demand!$B$2:$B$43=B807)*([5]materials_demand!$C$2:$C$43=C807)*ISNUMBER(SEARCH(E807,[5]materials_demand!$D$1:$CO$1))*ISNUMBER(SEARCH("mean",[5]materials_demand!$D$1:$CO$1)))</f>
        <v>1.6798620233176301E-2</v>
      </c>
      <c r="J807">
        <f t="shared" si="12"/>
        <v>0</v>
      </c>
    </row>
    <row r="808" spans="1:10">
      <c r="A808">
        <v>2030</v>
      </c>
      <c r="B808" t="s">
        <v>33</v>
      </c>
      <c r="C808" t="str">
        <f>mapping!$D$14</f>
        <v>utility-scale solar pv</v>
      </c>
      <c r="D808" t="s">
        <v>74</v>
      </c>
      <c r="E808" t="s">
        <v>62</v>
      </c>
      <c r="F808" t="s">
        <v>77</v>
      </c>
      <c r="G808">
        <f>SUMIFS(multi_demand_annual!$H:$H,multi_demand_annual!A:A,A808,multi_demand_annual!B:B,B808,multi_demand_annual!D:D,C808,multi_demand_annual!F:F,E808)</f>
        <v>0</v>
      </c>
      <c r="H808">
        <f>SUMIFS(multi_demand_annual!$I:$I,multi_demand_annual!A:A,A808,multi_demand_annual!B:B,B808,multi_demand_annual!D:D,C808,multi_demand_annual!F:F,E808)</f>
        <v>0</v>
      </c>
      <c r="I808" cm="1">
        <f t="array" ref="I808">SUMPRODUCT([5]materials_demand!$D$2:$CO$43*([5]materials_demand!$A$2:$A$43=A808)*([5]materials_demand!$B$2:$B$43=B808)*([5]materials_demand!$C$2:$C$43=C808)*ISNUMBER(SEARCH(E808,[5]materials_demand!$D$1:$CO$1))*ISNUMBER(SEARCH("mean",[5]materials_demand!$D$1:$CO$1)))</f>
        <v>0</v>
      </c>
      <c r="J808">
        <f t="shared" si="12"/>
        <v>0</v>
      </c>
    </row>
    <row r="809" spans="1:10">
      <c r="A809">
        <v>2030</v>
      </c>
      <c r="B809" t="s">
        <v>33</v>
      </c>
      <c r="C809" t="str">
        <f>mapping!$D$14</f>
        <v>utility-scale solar pv</v>
      </c>
      <c r="D809" t="s">
        <v>74</v>
      </c>
      <c r="E809" t="s">
        <v>63</v>
      </c>
      <c r="F809" t="s">
        <v>77</v>
      </c>
      <c r="G809">
        <f>SUMIFS(multi_demand_annual!$H:$H,multi_demand_annual!A:A,A809,multi_demand_annual!B:B,B809,multi_demand_annual!D:D,C809,multi_demand_annual!F:F,E809)</f>
        <v>0</v>
      </c>
      <c r="H809">
        <f>SUMIFS(multi_demand_annual!$I:$I,multi_demand_annual!A:A,A809,multi_demand_annual!B:B,B809,multi_demand_annual!D:D,C809,multi_demand_annual!F:F,E809)</f>
        <v>0</v>
      </c>
      <c r="I809" cm="1">
        <f t="array" ref="I809">SUMPRODUCT([5]materials_demand!$D$2:$CO$43*([5]materials_demand!$A$2:$A$43=A809)*([5]materials_demand!$B$2:$B$43=B809)*([5]materials_demand!$C$2:$C$43=C809)*ISNUMBER(SEARCH(E809,[5]materials_demand!$D$1:$CO$1))*ISNUMBER(SEARCH("mean",[5]materials_demand!$D$1:$CO$1)))</f>
        <v>0</v>
      </c>
      <c r="J809">
        <f t="shared" si="12"/>
        <v>0</v>
      </c>
    </row>
    <row r="810" spans="1:10">
      <c r="A810">
        <v>2030</v>
      </c>
      <c r="B810" t="s">
        <v>33</v>
      </c>
      <c r="C810" t="str">
        <f>mapping!$D$14</f>
        <v>utility-scale solar pv</v>
      </c>
      <c r="D810" t="s">
        <v>74</v>
      </c>
      <c r="E810" t="s">
        <v>45</v>
      </c>
      <c r="F810" t="s">
        <v>77</v>
      </c>
      <c r="G810">
        <f>SUMIFS(multi_demand_annual!$H:$H,multi_demand_annual!A:A,A810,multi_demand_annual!B:B,B810,multi_demand_annual!D:D,C810,multi_demand_annual!F:F,E810)</f>
        <v>92.375127789435808</v>
      </c>
      <c r="H810">
        <f>SUMIFS(multi_demand_annual!$I:$I,multi_demand_annual!A:A,A810,multi_demand_annual!B:B,B810,multi_demand_annual!D:D,C810,multi_demand_annual!F:F,E810)</f>
        <v>68.278041056517765</v>
      </c>
      <c r="I810" cm="1">
        <f t="array" ref="I810">SUMPRODUCT([5]materials_demand!$D$2:$CO$43*([5]materials_demand!$A$2:$A$43=A810)*([5]materials_demand!$B$2:$B$43=B810)*([5]materials_demand!$C$2:$C$43=C810)*ISNUMBER(SEARCH(E810,[5]materials_demand!$D$1:$CO$1))*ISNUMBER(SEARCH("mean",[5]materials_demand!$D$1:$CO$1)))</f>
        <v>68.278041056517694</v>
      </c>
      <c r="J810">
        <f t="shared" si="12"/>
        <v>0</v>
      </c>
    </row>
    <row r="811" spans="1:10">
      <c r="A811">
        <v>2030</v>
      </c>
      <c r="B811" t="s">
        <v>33</v>
      </c>
      <c r="C811" t="str">
        <f>mapping!$D$14</f>
        <v>utility-scale solar pv</v>
      </c>
      <c r="D811" t="s">
        <v>74</v>
      </c>
      <c r="E811" t="s">
        <v>58</v>
      </c>
      <c r="F811" t="s">
        <v>77</v>
      </c>
      <c r="G811">
        <f>SUMIFS(multi_demand_annual!$H:$H,multi_demand_annual!A:A,A811,multi_demand_annual!B:B,B811,multi_demand_annual!D:D,C811,multi_demand_annual!F:F,E811)</f>
        <v>0.67048074157204463</v>
      </c>
      <c r="H811">
        <f>SUMIFS(multi_demand_annual!$I:$I,multi_demand_annual!A:A,A811,multi_demand_annual!B:B,B811,multi_demand_annual!D:D,C811,multi_demand_annual!F:F,E811)</f>
        <v>0.49557833040308852</v>
      </c>
      <c r="I811" cm="1">
        <f t="array" ref="I811">SUMPRODUCT([5]materials_demand!$D$2:$CO$43*([5]materials_demand!$A$2:$A$43=A811)*([5]materials_demand!$B$2:$B$43=B811)*([5]materials_demand!$C$2:$C$43=C811)*ISNUMBER(SEARCH(E811,[5]materials_demand!$D$1:$CO$1))*ISNUMBER(SEARCH("mean",[5]materials_demand!$D$1:$CO$1)))</f>
        <v>0.49557833040308802</v>
      </c>
      <c r="J811">
        <f t="shared" si="12"/>
        <v>0</v>
      </c>
    </row>
    <row r="812" spans="1:10">
      <c r="A812">
        <v>2030</v>
      </c>
      <c r="B812" t="s">
        <v>33</v>
      </c>
      <c r="C812" t="str">
        <f>mapping!$D$14</f>
        <v>utility-scale solar pv</v>
      </c>
      <c r="D812" t="s">
        <v>74</v>
      </c>
      <c r="E812" t="s">
        <v>53</v>
      </c>
      <c r="F812" t="s">
        <v>77</v>
      </c>
      <c r="G812">
        <f>SUMIFS(multi_demand_annual!$H:$H,multi_demand_annual!A:A,A812,multi_demand_annual!B:B,B812,multi_demand_annual!D:D,C812,multi_demand_annual!F:F,E812)</f>
        <v>1115.4313626359151</v>
      </c>
      <c r="H812">
        <f>SUMIFS(multi_demand_annual!$I:$I,multi_demand_annual!A:A,A812,multi_demand_annual!B:B,B812,multi_demand_annual!D:D,C812,multi_demand_annual!F:F,E812)</f>
        <v>824.45859828615357</v>
      </c>
      <c r="I812" cm="1">
        <f t="array" ref="I812">SUMPRODUCT([5]materials_demand!$D$2:$CO$43*([5]materials_demand!$A$2:$A$43=A812)*([5]materials_demand!$B$2:$B$43=B812)*([5]materials_demand!$C$2:$C$43=C812)*ISNUMBER(SEARCH(E812,[5]materials_demand!$D$1:$CO$1))*ISNUMBER(SEARCH("mean",[5]materials_demand!$D$1:$CO$1)))</f>
        <v>824.45859828615198</v>
      </c>
      <c r="J812">
        <f t="shared" si="12"/>
        <v>0</v>
      </c>
    </row>
    <row r="813" spans="1:10">
      <c r="A813">
        <v>2030</v>
      </c>
      <c r="B813" t="s">
        <v>33</v>
      </c>
      <c r="C813" t="str">
        <f>mapping!$D$14</f>
        <v>utility-scale solar pv</v>
      </c>
      <c r="D813" t="s">
        <v>74</v>
      </c>
      <c r="E813" t="s">
        <v>64</v>
      </c>
      <c r="F813" t="s">
        <v>77</v>
      </c>
      <c r="G813">
        <f>SUMIFS(multi_demand_annual!$H:$H,multi_demand_annual!A:A,A813,multi_demand_annual!B:B,B813,multi_demand_annual!D:D,C813,multi_demand_annual!F:F,E813)</f>
        <v>0</v>
      </c>
      <c r="H813">
        <f>SUMIFS(multi_demand_annual!$I:$I,multi_demand_annual!A:A,A813,multi_demand_annual!B:B,B813,multi_demand_annual!D:D,C813,multi_demand_annual!F:F,E813)</f>
        <v>0</v>
      </c>
      <c r="I813" cm="1">
        <f t="array" ref="I813">SUMPRODUCT([5]materials_demand!$D$2:$CO$43*([5]materials_demand!$A$2:$A$43=A813)*([5]materials_demand!$B$2:$B$43=B813)*([5]materials_demand!$C$2:$C$43=C813)*ISNUMBER(SEARCH(E813,[5]materials_demand!$D$1:$CO$1))*ISNUMBER(SEARCH("mean",[5]materials_demand!$D$1:$CO$1)))</f>
        <v>0</v>
      </c>
      <c r="J813">
        <f t="shared" si="12"/>
        <v>0</v>
      </c>
    </row>
    <row r="814" spans="1:10">
      <c r="A814">
        <v>2030</v>
      </c>
      <c r="B814" t="s">
        <v>33</v>
      </c>
      <c r="C814" t="str">
        <f>mapping!$D$14</f>
        <v>utility-scale solar pv</v>
      </c>
      <c r="D814" t="s">
        <v>74</v>
      </c>
      <c r="E814" t="s">
        <v>49</v>
      </c>
      <c r="F814" t="s">
        <v>77</v>
      </c>
      <c r="G814">
        <f>SUMIFS(multi_demand_annual!$H:$H,multi_demand_annual!A:A,A814,multi_demand_annual!B:B,B814,multi_demand_annual!D:D,C814,multi_demand_annual!F:F,E814)</f>
        <v>11.503197430579499</v>
      </c>
      <c r="H814">
        <f>SUMIFS(multi_demand_annual!$I:$I,multi_demand_annual!A:A,A814,multi_demand_annual!B:B,B814,multi_demand_annual!D:D,C814,multi_demand_annual!F:F,E814)</f>
        <v>8.502459539072575</v>
      </c>
      <c r="I814" cm="1">
        <f t="array" ref="I814">SUMPRODUCT([5]materials_demand!$D$2:$CO$43*([5]materials_demand!$A$2:$A$43=A814)*([5]materials_demand!$B$2:$B$43=B814)*([5]materials_demand!$C$2:$C$43=C814)*ISNUMBER(SEARCH(E814,[5]materials_demand!$D$1:$CO$1))*ISNUMBER(SEARCH("mean",[5]materials_demand!$D$1:$CO$1)))</f>
        <v>8.5024595390725608</v>
      </c>
      <c r="J814">
        <f t="shared" si="12"/>
        <v>0</v>
      </c>
    </row>
    <row r="815" spans="1:10">
      <c r="A815">
        <v>2030</v>
      </c>
      <c r="B815" t="s">
        <v>33</v>
      </c>
      <c r="C815" t="str">
        <f>mapping!$D$14</f>
        <v>utility-scale solar pv</v>
      </c>
      <c r="D815" t="s">
        <v>74</v>
      </c>
      <c r="E815" t="s">
        <v>65</v>
      </c>
      <c r="F815" t="s">
        <v>77</v>
      </c>
      <c r="G815">
        <f>SUMIFS(multi_demand_annual!$H:$H,multi_demand_annual!A:A,A815,multi_demand_annual!B:B,B815,multi_demand_annual!D:D,C815,multi_demand_annual!F:F,E815)</f>
        <v>0</v>
      </c>
      <c r="H815">
        <f>SUMIFS(multi_demand_annual!$I:$I,multi_demand_annual!A:A,A815,multi_demand_annual!B:B,B815,multi_demand_annual!D:D,C815,multi_demand_annual!F:F,E815)</f>
        <v>0</v>
      </c>
      <c r="I815" cm="1">
        <f t="array" ref="I815">SUMPRODUCT([5]materials_demand!$D$2:$CO$43*([5]materials_demand!$A$2:$A$43=A815)*([5]materials_demand!$B$2:$B$43=B815)*([5]materials_demand!$C$2:$C$43=C815)*ISNUMBER(SEARCH(E815,[5]materials_demand!$D$1:$CO$1))*ISNUMBER(SEARCH("mean",[5]materials_demand!$D$1:$CO$1)))</f>
        <v>0</v>
      </c>
      <c r="J815">
        <f t="shared" si="12"/>
        <v>0</v>
      </c>
    </row>
    <row r="816" spans="1:10">
      <c r="A816">
        <v>2030</v>
      </c>
      <c r="B816" t="s">
        <v>33</v>
      </c>
      <c r="C816" t="str">
        <f>mapping!$D$14</f>
        <v>utility-scale solar pv</v>
      </c>
      <c r="D816" t="s">
        <v>74</v>
      </c>
      <c r="E816" t="s">
        <v>68</v>
      </c>
      <c r="F816" t="s">
        <v>77</v>
      </c>
      <c r="G816">
        <f>SUMIFS(multi_demand_annual!$H:$H,multi_demand_annual!A:A,A816,multi_demand_annual!B:B,B816,multi_demand_annual!D:D,C816,multi_demand_annual!F:F,E816)</f>
        <v>0</v>
      </c>
      <c r="H816">
        <f>SUMIFS(multi_demand_annual!$I:$I,multi_demand_annual!A:A,A816,multi_demand_annual!B:B,B816,multi_demand_annual!D:D,C816,multi_demand_annual!F:F,E816)</f>
        <v>0</v>
      </c>
      <c r="I816" cm="1">
        <f t="array" ref="I816">SUMPRODUCT([5]materials_demand!$D$2:$CO$43*([5]materials_demand!$A$2:$A$43=A816)*([5]materials_demand!$B$2:$B$43=B816)*([5]materials_demand!$C$2:$C$43=C816)*ISNUMBER(SEARCH(E816,[5]materials_demand!$D$1:$CO$1))*ISNUMBER(SEARCH("mean",[5]materials_demand!$D$1:$CO$1)))</f>
        <v>0</v>
      </c>
      <c r="J816">
        <f t="shared" si="12"/>
        <v>0</v>
      </c>
    </row>
    <row r="817" spans="1:10">
      <c r="A817">
        <v>2030</v>
      </c>
      <c r="B817" t="s">
        <v>33</v>
      </c>
      <c r="C817" t="str">
        <f>mapping!$D$14</f>
        <v>utility-scale solar pv</v>
      </c>
      <c r="D817" t="s">
        <v>74</v>
      </c>
      <c r="E817" t="s">
        <v>57</v>
      </c>
      <c r="F817" t="s">
        <v>77</v>
      </c>
      <c r="G817">
        <f>SUMIFS(multi_demand_annual!$H:$H,multi_demand_annual!A:A,A817,multi_demand_annual!B:B,B817,multi_demand_annual!D:D,C817,multi_demand_annual!F:F,E817)</f>
        <v>0</v>
      </c>
      <c r="H817">
        <f>SUMIFS(multi_demand_annual!$I:$I,multi_demand_annual!A:A,A817,multi_demand_annual!B:B,B817,multi_demand_annual!D:D,C817,multi_demand_annual!F:F,E817)</f>
        <v>0</v>
      </c>
      <c r="I817" cm="1">
        <f t="array" ref="I817">SUMPRODUCT([5]materials_demand!$D$2:$CO$43*([5]materials_demand!$A$2:$A$43=A817)*([5]materials_demand!$B$2:$B$43=B817)*([5]materials_demand!$C$2:$C$43=C817)*ISNUMBER(SEARCH(E817,[5]materials_demand!$D$1:$CO$1))*ISNUMBER(SEARCH("mean",[5]materials_demand!$D$1:$CO$1)))</f>
        <v>0</v>
      </c>
      <c r="J817">
        <f t="shared" si="12"/>
        <v>0</v>
      </c>
    </row>
    <row r="818" spans="1:10">
      <c r="A818">
        <v>2035</v>
      </c>
      <c r="B818" t="s">
        <v>21</v>
      </c>
      <c r="C818" t="str">
        <f>mapping!$D$14</f>
        <v>utility-scale solar pv</v>
      </c>
      <c r="D818" t="s">
        <v>74</v>
      </c>
      <c r="E818" t="s">
        <v>51</v>
      </c>
      <c r="F818" t="s">
        <v>77</v>
      </c>
      <c r="G818">
        <f>SUMIFS(multi_demand_annual!$H:$H,multi_demand_annual!A:A,A818,multi_demand_annual!B:B,B818,multi_demand_annual!D:D,C818,multi_demand_annual!F:F,E818)</f>
        <v>792.51734157518638</v>
      </c>
      <c r="H818">
        <f>SUMIFS(multi_demand_annual!$I:$I,multi_demand_annual!A:A,A818,multi_demand_annual!B:B,B818,multi_demand_annual!D:D,C818,multi_demand_annual!F:F,E818)</f>
        <v>792.51734157518638</v>
      </c>
      <c r="I818" cm="1">
        <f t="array" ref="I818">SUMPRODUCT([5]materials_demand!$D$2:$CO$43*([5]materials_demand!$A$2:$A$43=A818)*([5]materials_demand!$B$2:$B$43=B818)*([5]materials_demand!$C$2:$C$43=C818)*ISNUMBER(SEARCH(E818,[5]materials_demand!$D$1:$CO$1))*ISNUMBER(SEARCH("mean",[5]materials_demand!$D$1:$CO$1)))</f>
        <v>792.51734157518695</v>
      </c>
      <c r="J818">
        <f t="shared" si="12"/>
        <v>0</v>
      </c>
    </row>
    <row r="819" spans="1:10">
      <c r="A819">
        <v>2035</v>
      </c>
      <c r="B819" t="s">
        <v>21</v>
      </c>
      <c r="C819" t="str">
        <f>mapping!$D$14</f>
        <v>utility-scale solar pv</v>
      </c>
      <c r="D819" t="s">
        <v>74</v>
      </c>
      <c r="E819" t="s">
        <v>66</v>
      </c>
      <c r="F819" t="s">
        <v>77</v>
      </c>
      <c r="G819">
        <f>SUMIFS(multi_demand_annual!$H:$H,multi_demand_annual!A:A,A819,multi_demand_annual!B:B,B819,multi_demand_annual!D:D,C819,multi_demand_annual!F:F,E819)</f>
        <v>0</v>
      </c>
      <c r="H819">
        <f>SUMIFS(multi_demand_annual!$I:$I,multi_demand_annual!A:A,A819,multi_demand_annual!B:B,B819,multi_demand_annual!D:D,C819,multi_demand_annual!F:F,E819)</f>
        <v>0</v>
      </c>
      <c r="I819" cm="1">
        <f t="array" ref="I819">SUMPRODUCT([5]materials_demand!$D$2:$CO$43*([5]materials_demand!$A$2:$A$43=A819)*([5]materials_demand!$B$2:$B$43=B819)*([5]materials_demand!$C$2:$C$43=C819)*ISNUMBER(SEARCH(E819,[5]materials_demand!$D$1:$CO$1))*ISNUMBER(SEARCH("mean",[5]materials_demand!$D$1:$CO$1)))</f>
        <v>0</v>
      </c>
      <c r="J819">
        <f t="shared" si="12"/>
        <v>0</v>
      </c>
    </row>
    <row r="820" spans="1:10">
      <c r="A820">
        <v>2035</v>
      </c>
      <c r="B820" t="s">
        <v>21</v>
      </c>
      <c r="C820" t="str">
        <f>mapping!$D$14</f>
        <v>utility-scale solar pv</v>
      </c>
      <c r="D820" t="s">
        <v>74</v>
      </c>
      <c r="E820" t="s">
        <v>54</v>
      </c>
      <c r="F820" t="s">
        <v>77</v>
      </c>
      <c r="G820">
        <f>SUMIFS(multi_demand_annual!$H:$H,multi_demand_annual!A:A,A820,multi_demand_annual!B:B,B820,multi_demand_annual!D:D,C820,multi_demand_annual!F:F,E820)</f>
        <v>279.30331506342412</v>
      </c>
      <c r="H820">
        <f>SUMIFS(multi_demand_annual!$I:$I,multi_demand_annual!A:A,A820,multi_demand_annual!B:B,B820,multi_demand_annual!D:D,C820,multi_demand_annual!F:F,E820)</f>
        <v>279.30331506342412</v>
      </c>
      <c r="I820" cm="1">
        <f t="array" ref="I820">SUMPRODUCT([5]materials_demand!$D$2:$CO$43*([5]materials_demand!$A$2:$A$43=A820)*([5]materials_demand!$B$2:$B$43=B820)*([5]materials_demand!$C$2:$C$43=C820)*ISNUMBER(SEARCH(E820,[5]materials_demand!$D$1:$CO$1))*ISNUMBER(SEARCH("mean",[5]materials_demand!$D$1:$CO$1)))</f>
        <v>279.30331506342401</v>
      </c>
      <c r="J820">
        <f t="shared" si="12"/>
        <v>0</v>
      </c>
    </row>
    <row r="821" spans="1:10">
      <c r="A821">
        <v>2035</v>
      </c>
      <c r="B821" t="s">
        <v>21</v>
      </c>
      <c r="C821" t="str">
        <f>mapping!$D$14</f>
        <v>utility-scale solar pv</v>
      </c>
      <c r="D821" t="s">
        <v>74</v>
      </c>
      <c r="E821" t="s">
        <v>46</v>
      </c>
      <c r="F821" t="s">
        <v>77</v>
      </c>
      <c r="G821">
        <f>SUMIFS(multi_demand_annual!$H:$H,multi_demand_annual!A:A,A821,multi_demand_annual!B:B,B821,multi_demand_annual!D:D,C821,multi_demand_annual!F:F,E821)</f>
        <v>0</v>
      </c>
      <c r="H821">
        <f>SUMIFS(multi_demand_annual!$I:$I,multi_demand_annual!A:A,A821,multi_demand_annual!B:B,B821,multi_demand_annual!D:D,C821,multi_demand_annual!F:F,E821)</f>
        <v>0</v>
      </c>
      <c r="I821" cm="1">
        <f t="array" ref="I821">SUMPRODUCT([5]materials_demand!$D$2:$CO$43*([5]materials_demand!$A$2:$A$43=A821)*([5]materials_demand!$B$2:$B$43=B821)*([5]materials_demand!$C$2:$C$43=C821)*ISNUMBER(SEARCH(E821,[5]materials_demand!$D$1:$CO$1))*ISNUMBER(SEARCH("mean",[5]materials_demand!$D$1:$CO$1)))</f>
        <v>0</v>
      </c>
      <c r="J821">
        <f t="shared" si="12"/>
        <v>0</v>
      </c>
    </row>
    <row r="822" spans="1:10">
      <c r="A822">
        <v>2035</v>
      </c>
      <c r="B822" t="s">
        <v>21</v>
      </c>
      <c r="C822" t="str">
        <f>mapping!$D$14</f>
        <v>utility-scale solar pv</v>
      </c>
      <c r="D822" t="s">
        <v>74</v>
      </c>
      <c r="E822" t="s">
        <v>50</v>
      </c>
      <c r="F822" t="s">
        <v>77</v>
      </c>
      <c r="G822">
        <f>SUMIFS(multi_demand_annual!$H:$H,multi_demand_annual!A:A,A822,multi_demand_annual!B:B,B822,multi_demand_annual!D:D,C822,multi_demand_annual!F:F,E822)</f>
        <v>94.761045358747737</v>
      </c>
      <c r="H822">
        <f>SUMIFS(multi_demand_annual!$I:$I,multi_demand_annual!A:A,A822,multi_demand_annual!B:B,B822,multi_demand_annual!D:D,C822,multi_demand_annual!F:F,E822)</f>
        <v>94.761045358747737</v>
      </c>
      <c r="I822" cm="1">
        <f t="array" ref="I822">SUMPRODUCT([5]materials_demand!$D$2:$CO$43*([5]materials_demand!$A$2:$A$43=A822)*([5]materials_demand!$B$2:$B$43=B822)*([5]materials_demand!$C$2:$C$43=C822)*ISNUMBER(SEARCH(E822,[5]materials_demand!$D$1:$CO$1))*ISNUMBER(SEARCH("mean",[5]materials_demand!$D$1:$CO$1)))</f>
        <v>94.761045358747893</v>
      </c>
      <c r="J822">
        <f t="shared" si="12"/>
        <v>0</v>
      </c>
    </row>
    <row r="823" spans="1:10">
      <c r="A823">
        <v>2035</v>
      </c>
      <c r="B823" t="s">
        <v>21</v>
      </c>
      <c r="C823" t="str">
        <f>mapping!$D$14</f>
        <v>utility-scale solar pv</v>
      </c>
      <c r="D823" t="s">
        <v>74</v>
      </c>
      <c r="E823" t="s">
        <v>61</v>
      </c>
      <c r="F823" t="s">
        <v>77</v>
      </c>
      <c r="G823">
        <f>SUMIFS(multi_demand_annual!$H:$H,multi_demand_annual!A:A,A823,multi_demand_annual!B:B,B823,multi_demand_annual!D:D,C823,multi_demand_annual!F:F,E823)</f>
        <v>0</v>
      </c>
      <c r="H823">
        <f>SUMIFS(multi_demand_annual!$I:$I,multi_demand_annual!A:A,A823,multi_demand_annual!B:B,B823,multi_demand_annual!D:D,C823,multi_demand_annual!F:F,E823)</f>
        <v>0</v>
      </c>
      <c r="I823" cm="1">
        <f t="array" ref="I823">SUMPRODUCT([5]materials_demand!$D$2:$CO$43*([5]materials_demand!$A$2:$A$43=A823)*([5]materials_demand!$B$2:$B$43=B823)*([5]materials_demand!$C$2:$C$43=C823)*ISNUMBER(SEARCH(E823,[5]materials_demand!$D$1:$CO$1))*ISNUMBER(SEARCH("mean",[5]materials_demand!$D$1:$CO$1)))</f>
        <v>0</v>
      </c>
      <c r="J823">
        <f t="shared" si="12"/>
        <v>0</v>
      </c>
    </row>
    <row r="824" spans="1:10">
      <c r="A824">
        <v>2035</v>
      </c>
      <c r="B824" t="s">
        <v>21</v>
      </c>
      <c r="C824" t="str">
        <f>mapping!$D$14</f>
        <v>utility-scale solar pv</v>
      </c>
      <c r="D824" t="s">
        <v>74</v>
      </c>
      <c r="E824" t="s">
        <v>67</v>
      </c>
      <c r="F824" t="s">
        <v>77</v>
      </c>
      <c r="G824">
        <f>SUMIFS(multi_demand_annual!$H:$H,multi_demand_annual!A:A,A824,multi_demand_annual!B:B,B824,multi_demand_annual!D:D,C824,multi_demand_annual!F:F,E824)</f>
        <v>0</v>
      </c>
      <c r="H824">
        <f>SUMIFS(multi_demand_annual!$I:$I,multi_demand_annual!A:A,A824,multi_demand_annual!B:B,B824,multi_demand_annual!D:D,C824,multi_demand_annual!F:F,E824)</f>
        <v>0</v>
      </c>
      <c r="I824" cm="1">
        <f t="array" ref="I824">SUMPRODUCT([5]materials_demand!$D$2:$CO$43*([5]materials_demand!$A$2:$A$43=A824)*([5]materials_demand!$B$2:$B$43=B824)*([5]materials_demand!$C$2:$C$43=C824)*ISNUMBER(SEARCH(E824,[5]materials_demand!$D$1:$CO$1))*ISNUMBER(SEARCH("mean",[5]materials_demand!$D$1:$CO$1)))</f>
        <v>0</v>
      </c>
      <c r="J824">
        <f t="shared" si="12"/>
        <v>0</v>
      </c>
    </row>
    <row r="825" spans="1:10">
      <c r="A825">
        <v>2035</v>
      </c>
      <c r="B825" t="s">
        <v>21</v>
      </c>
      <c r="C825" t="str">
        <f>mapping!$D$14</f>
        <v>utility-scale solar pv</v>
      </c>
      <c r="D825" t="s">
        <v>74</v>
      </c>
      <c r="E825" t="s">
        <v>52</v>
      </c>
      <c r="F825" t="s">
        <v>77</v>
      </c>
      <c r="G825">
        <f>SUMIFS(multi_demand_annual!$H:$H,multi_demand_annual!A:A,A825,multi_demand_annual!B:B,B825,multi_demand_annual!D:D,C825,multi_demand_annual!F:F,E825)</f>
        <v>2296.9678438085666</v>
      </c>
      <c r="H825">
        <f>SUMIFS(multi_demand_annual!$I:$I,multi_demand_annual!A:A,A825,multi_demand_annual!B:B,B825,multi_demand_annual!D:D,C825,multi_demand_annual!F:F,E825)</f>
        <v>2296.9678438085666</v>
      </c>
      <c r="I825" cm="1">
        <f t="array" ref="I825">SUMPRODUCT([5]materials_demand!$D$2:$CO$43*([5]materials_demand!$A$2:$A$43=A825)*([5]materials_demand!$B$2:$B$43=B825)*([5]materials_demand!$C$2:$C$43=C825)*ISNUMBER(SEARCH(E825,[5]materials_demand!$D$1:$CO$1))*ISNUMBER(SEARCH("mean",[5]materials_demand!$D$1:$CO$1)))</f>
        <v>2296.9678438085698</v>
      </c>
      <c r="J825">
        <f t="shared" si="12"/>
        <v>0</v>
      </c>
    </row>
    <row r="826" spans="1:10">
      <c r="A826">
        <v>2035</v>
      </c>
      <c r="B826" t="s">
        <v>21</v>
      </c>
      <c r="C826" t="str">
        <f>mapping!$D$14</f>
        <v>utility-scale solar pv</v>
      </c>
      <c r="D826" t="s">
        <v>74</v>
      </c>
      <c r="E826" t="s">
        <v>56</v>
      </c>
      <c r="F826" t="s">
        <v>77</v>
      </c>
      <c r="G826">
        <f>SUMIFS(multi_demand_annual!$H:$H,multi_demand_annual!A:A,A826,multi_demand_annual!B:B,B826,multi_demand_annual!D:D,C826,multi_demand_annual!F:F,E826)</f>
        <v>2.8083784907796221</v>
      </c>
      <c r="H826">
        <f>SUMIFS(multi_demand_annual!$I:$I,multi_demand_annual!A:A,A826,multi_demand_annual!B:B,B826,multi_demand_annual!D:D,C826,multi_demand_annual!F:F,E826)</f>
        <v>2.8083784907796221</v>
      </c>
      <c r="I826" cm="1">
        <f t="array" ref="I826">SUMPRODUCT([5]materials_demand!$D$2:$CO$43*([5]materials_demand!$A$2:$A$43=A826)*([5]materials_demand!$B$2:$B$43=B826)*([5]materials_demand!$C$2:$C$43=C826)*ISNUMBER(SEARCH(E826,[5]materials_demand!$D$1:$CO$1))*ISNUMBER(SEARCH("mean",[5]materials_demand!$D$1:$CO$1)))</f>
        <v>2.8083784907796199</v>
      </c>
      <c r="J826">
        <f t="shared" si="12"/>
        <v>0</v>
      </c>
    </row>
    <row r="827" spans="1:10">
      <c r="A827">
        <v>2035</v>
      </c>
      <c r="B827" t="s">
        <v>21</v>
      </c>
      <c r="C827" t="str">
        <f>mapping!$D$14</f>
        <v>utility-scale solar pv</v>
      </c>
      <c r="D827" t="s">
        <v>74</v>
      </c>
      <c r="E827" t="s">
        <v>59</v>
      </c>
      <c r="F827" t="s">
        <v>77</v>
      </c>
      <c r="G827">
        <f>SUMIFS(multi_demand_annual!$H:$H,multi_demand_annual!A:A,A827,multi_demand_annual!B:B,B827,multi_demand_annual!D:D,C827,multi_demand_annual!F:F,E827)</f>
        <v>1.9393126719162281</v>
      </c>
      <c r="H827">
        <f>SUMIFS(multi_demand_annual!$I:$I,multi_demand_annual!A:A,A827,multi_demand_annual!B:B,B827,multi_demand_annual!D:D,C827,multi_demand_annual!F:F,E827)</f>
        <v>1.9393126719162281</v>
      </c>
      <c r="I827" cm="1">
        <f t="array" ref="I827">SUMPRODUCT([5]materials_demand!$D$2:$CO$43*([5]materials_demand!$A$2:$A$43=A827)*([5]materials_demand!$B$2:$B$43=B827)*([5]materials_demand!$C$2:$C$43=C827)*ISNUMBER(SEARCH(E827,[5]materials_demand!$D$1:$CO$1))*ISNUMBER(SEARCH("mean",[5]materials_demand!$D$1:$CO$1)))</f>
        <v>1.9393126719162299</v>
      </c>
      <c r="J827">
        <f t="shared" si="12"/>
        <v>0</v>
      </c>
    </row>
    <row r="828" spans="1:10">
      <c r="A828">
        <v>2035</v>
      </c>
      <c r="B828" t="s">
        <v>21</v>
      </c>
      <c r="C828" t="str">
        <f>mapping!$D$14</f>
        <v>utility-scale solar pv</v>
      </c>
      <c r="D828" t="s">
        <v>74</v>
      </c>
      <c r="E828" t="s">
        <v>55</v>
      </c>
      <c r="F828" t="s">
        <v>77</v>
      </c>
      <c r="G828">
        <f>SUMIFS(multi_demand_annual!$H:$H,multi_demand_annual!A:A,A828,multi_demand_annual!B:B,B828,multi_demand_annual!D:D,C828,multi_demand_annual!F:F,E828)</f>
        <v>0</v>
      </c>
      <c r="H828">
        <f>SUMIFS(multi_demand_annual!$I:$I,multi_demand_annual!A:A,A828,multi_demand_annual!B:B,B828,multi_demand_annual!D:D,C828,multi_demand_annual!F:F,E828)</f>
        <v>0</v>
      </c>
      <c r="I828" cm="1">
        <f t="array" ref="I828">SUMPRODUCT([5]materials_demand!$D$2:$CO$43*([5]materials_demand!$A$2:$A$43=A828)*([5]materials_demand!$B$2:$B$43=B828)*([5]materials_demand!$C$2:$C$43=C828)*ISNUMBER(SEARCH(E828,[5]materials_demand!$D$1:$CO$1))*ISNUMBER(SEARCH("mean",[5]materials_demand!$D$1:$CO$1)))</f>
        <v>0</v>
      </c>
      <c r="J828">
        <f t="shared" si="12"/>
        <v>0</v>
      </c>
    </row>
    <row r="829" spans="1:10">
      <c r="A829">
        <v>2035</v>
      </c>
      <c r="B829" t="s">
        <v>21</v>
      </c>
      <c r="C829" t="str">
        <f>mapping!$D$14</f>
        <v>utility-scale solar pv</v>
      </c>
      <c r="D829" t="s">
        <v>74</v>
      </c>
      <c r="E829" t="s">
        <v>47</v>
      </c>
      <c r="F829" t="s">
        <v>77</v>
      </c>
      <c r="G829">
        <f>SUMIFS(multi_demand_annual!$H:$H,multi_demand_annual!A:A,A829,multi_demand_annual!B:B,B829,multi_demand_annual!D:D,C829,multi_demand_annual!F:F,E829)</f>
        <v>0</v>
      </c>
      <c r="H829">
        <f>SUMIFS(multi_demand_annual!$I:$I,multi_demand_annual!A:A,A829,multi_demand_annual!B:B,B829,multi_demand_annual!D:D,C829,multi_demand_annual!F:F,E829)</f>
        <v>0</v>
      </c>
      <c r="I829" cm="1">
        <f t="array" ref="I829">SUMPRODUCT([5]materials_demand!$D$2:$CO$43*([5]materials_demand!$A$2:$A$43=A829)*([5]materials_demand!$B$2:$B$43=B829)*([5]materials_demand!$C$2:$C$43=C829)*ISNUMBER(SEARCH(E829,[5]materials_demand!$D$1:$CO$1))*ISNUMBER(SEARCH("mean",[5]materials_demand!$D$1:$CO$1)))</f>
        <v>0</v>
      </c>
      <c r="J829">
        <f t="shared" si="12"/>
        <v>0</v>
      </c>
    </row>
    <row r="830" spans="1:10">
      <c r="A830">
        <v>2035</v>
      </c>
      <c r="B830" t="s">
        <v>21</v>
      </c>
      <c r="C830" t="str">
        <f>mapping!$D$14</f>
        <v>utility-scale solar pv</v>
      </c>
      <c r="D830" t="s">
        <v>74</v>
      </c>
      <c r="E830" t="s">
        <v>60</v>
      </c>
      <c r="F830" t="s">
        <v>77</v>
      </c>
      <c r="G830">
        <f>SUMIFS(multi_demand_annual!$H:$H,multi_demand_annual!A:A,A830,multi_demand_annual!B:B,B830,multi_demand_annual!D:D,C830,multi_demand_annual!F:F,E830)</f>
        <v>0</v>
      </c>
      <c r="H830">
        <f>SUMIFS(multi_demand_annual!$I:$I,multi_demand_annual!A:A,A830,multi_demand_annual!B:B,B830,multi_demand_annual!D:D,C830,multi_demand_annual!F:F,E830)</f>
        <v>0</v>
      </c>
      <c r="I830" cm="1">
        <f t="array" ref="I830">SUMPRODUCT([5]materials_demand!$D$2:$CO$43*([5]materials_demand!$A$2:$A$43=A830)*([5]materials_demand!$B$2:$B$43=B830)*([5]materials_demand!$C$2:$C$43=C830)*ISNUMBER(SEARCH(E830,[5]materials_demand!$D$1:$CO$1))*ISNUMBER(SEARCH("mean",[5]materials_demand!$D$1:$CO$1)))</f>
        <v>0</v>
      </c>
      <c r="J830">
        <f t="shared" si="12"/>
        <v>0</v>
      </c>
    </row>
    <row r="831" spans="1:10">
      <c r="A831">
        <v>2035</v>
      </c>
      <c r="B831" t="s">
        <v>21</v>
      </c>
      <c r="C831" t="str">
        <f>mapping!$D$14</f>
        <v>utility-scale solar pv</v>
      </c>
      <c r="D831" t="s">
        <v>74</v>
      </c>
      <c r="E831" t="s">
        <v>48</v>
      </c>
      <c r="F831" t="s">
        <v>77</v>
      </c>
      <c r="G831">
        <f>SUMIFS(multi_demand_annual!$H:$H,multi_demand_annual!A:A,A831,multi_demand_annual!B:B,B831,multi_demand_annual!D:D,C831,multi_demand_annual!F:F,E831)</f>
        <v>4.1323671887560753E-2</v>
      </c>
      <c r="H831">
        <f>SUMIFS(multi_demand_annual!$I:$I,multi_demand_annual!A:A,A831,multi_demand_annual!B:B,B831,multi_demand_annual!D:D,C831,multi_demand_annual!F:F,E831)</f>
        <v>4.1323671887560753E-2</v>
      </c>
      <c r="I831" cm="1">
        <f t="array" ref="I831">SUMPRODUCT([5]materials_demand!$D$2:$CO$43*([5]materials_demand!$A$2:$A$43=A831)*([5]materials_demand!$B$2:$B$43=B831)*([5]materials_demand!$C$2:$C$43=C831)*ISNUMBER(SEARCH(E831,[5]materials_demand!$D$1:$CO$1))*ISNUMBER(SEARCH("mean",[5]materials_demand!$D$1:$CO$1)))</f>
        <v>4.1323671887560802E-2</v>
      </c>
      <c r="J831">
        <f t="shared" si="12"/>
        <v>0</v>
      </c>
    </row>
    <row r="832" spans="1:10">
      <c r="A832">
        <v>2035</v>
      </c>
      <c r="B832" t="s">
        <v>21</v>
      </c>
      <c r="C832" t="str">
        <f>mapping!$D$14</f>
        <v>utility-scale solar pv</v>
      </c>
      <c r="D832" t="s">
        <v>74</v>
      </c>
      <c r="E832" t="s">
        <v>62</v>
      </c>
      <c r="F832" t="s">
        <v>77</v>
      </c>
      <c r="G832">
        <f>SUMIFS(multi_demand_annual!$H:$H,multi_demand_annual!A:A,A832,multi_demand_annual!B:B,B832,multi_demand_annual!D:D,C832,multi_demand_annual!F:F,E832)</f>
        <v>0</v>
      </c>
      <c r="H832">
        <f>SUMIFS(multi_demand_annual!$I:$I,multi_demand_annual!A:A,A832,multi_demand_annual!B:B,B832,multi_demand_annual!D:D,C832,multi_demand_annual!F:F,E832)</f>
        <v>0</v>
      </c>
      <c r="I832" cm="1">
        <f t="array" ref="I832">SUMPRODUCT([5]materials_demand!$D$2:$CO$43*([5]materials_demand!$A$2:$A$43=A832)*([5]materials_demand!$B$2:$B$43=B832)*([5]materials_demand!$C$2:$C$43=C832)*ISNUMBER(SEARCH(E832,[5]materials_demand!$D$1:$CO$1))*ISNUMBER(SEARCH("mean",[5]materials_demand!$D$1:$CO$1)))</f>
        <v>0</v>
      </c>
      <c r="J832">
        <f t="shared" si="12"/>
        <v>0</v>
      </c>
    </row>
    <row r="833" spans="1:10">
      <c r="A833">
        <v>2035</v>
      </c>
      <c r="B833" t="s">
        <v>21</v>
      </c>
      <c r="C833" t="str">
        <f>mapping!$D$14</f>
        <v>utility-scale solar pv</v>
      </c>
      <c r="D833" t="s">
        <v>74</v>
      </c>
      <c r="E833" t="s">
        <v>63</v>
      </c>
      <c r="F833" t="s">
        <v>77</v>
      </c>
      <c r="G833">
        <f>SUMIFS(multi_demand_annual!$H:$H,multi_demand_annual!A:A,A833,multi_demand_annual!B:B,B833,multi_demand_annual!D:D,C833,multi_demand_annual!F:F,E833)</f>
        <v>0</v>
      </c>
      <c r="H833">
        <f>SUMIFS(multi_demand_annual!$I:$I,multi_demand_annual!A:A,A833,multi_demand_annual!B:B,B833,multi_demand_annual!D:D,C833,multi_demand_annual!F:F,E833)</f>
        <v>0</v>
      </c>
      <c r="I833" cm="1">
        <f t="array" ref="I833">SUMPRODUCT([5]materials_demand!$D$2:$CO$43*([5]materials_demand!$A$2:$A$43=A833)*([5]materials_demand!$B$2:$B$43=B833)*([5]materials_demand!$C$2:$C$43=C833)*ISNUMBER(SEARCH(E833,[5]materials_demand!$D$1:$CO$1))*ISNUMBER(SEARCH("mean",[5]materials_demand!$D$1:$CO$1)))</f>
        <v>0</v>
      </c>
      <c r="J833">
        <f t="shared" si="12"/>
        <v>0</v>
      </c>
    </row>
    <row r="834" spans="1:10">
      <c r="A834">
        <v>2035</v>
      </c>
      <c r="B834" t="s">
        <v>21</v>
      </c>
      <c r="C834" t="str">
        <f>mapping!$D$14</f>
        <v>utility-scale solar pv</v>
      </c>
      <c r="D834" t="s">
        <v>74</v>
      </c>
      <c r="E834" t="s">
        <v>45</v>
      </c>
      <c r="F834" t="s">
        <v>77</v>
      </c>
      <c r="G834">
        <f>SUMIFS(multi_demand_annual!$H:$H,multi_demand_annual!A:A,A834,multi_demand_annual!B:B,B834,multi_demand_annual!D:D,C834,multi_demand_annual!F:F,E834)</f>
        <v>167.96018521644064</v>
      </c>
      <c r="H834">
        <f>SUMIFS(multi_demand_annual!$I:$I,multi_demand_annual!A:A,A834,multi_demand_annual!B:B,B834,multi_demand_annual!D:D,C834,multi_demand_annual!F:F,E834)</f>
        <v>167.96018521644064</v>
      </c>
      <c r="I834" cm="1">
        <f t="array" ref="I834">SUMPRODUCT([5]materials_demand!$D$2:$CO$43*([5]materials_demand!$A$2:$A$43=A834)*([5]materials_demand!$B$2:$B$43=B834)*([5]materials_demand!$C$2:$C$43=C834)*ISNUMBER(SEARCH(E834,[5]materials_demand!$D$1:$CO$1))*ISNUMBER(SEARCH("mean",[5]materials_demand!$D$1:$CO$1)))</f>
        <v>167.960185216441</v>
      </c>
      <c r="J834">
        <f t="shared" si="12"/>
        <v>0</v>
      </c>
    </row>
    <row r="835" spans="1:10">
      <c r="A835">
        <v>2035</v>
      </c>
      <c r="B835" t="s">
        <v>21</v>
      </c>
      <c r="C835" t="str">
        <f>mapping!$D$14</f>
        <v>utility-scale solar pv</v>
      </c>
      <c r="D835" t="s">
        <v>74</v>
      </c>
      <c r="E835" t="s">
        <v>58</v>
      </c>
      <c r="F835" t="s">
        <v>77</v>
      </c>
      <c r="G835">
        <f>SUMIFS(multi_demand_annual!$H:$H,multi_demand_annual!A:A,A835,multi_demand_annual!B:B,B835,multi_demand_annual!D:D,C835,multi_demand_annual!F:F,E835)</f>
        <v>1.219095142094903</v>
      </c>
      <c r="H835">
        <f>SUMIFS(multi_demand_annual!$I:$I,multi_demand_annual!A:A,A835,multi_demand_annual!B:B,B835,multi_demand_annual!D:D,C835,multi_demand_annual!F:F,E835)</f>
        <v>1.219095142094903</v>
      </c>
      <c r="I835" cm="1">
        <f t="array" ref="I835">SUMPRODUCT([5]materials_demand!$D$2:$CO$43*([5]materials_demand!$A$2:$A$43=A835)*([5]materials_demand!$B$2:$B$43=B835)*([5]materials_demand!$C$2:$C$43=C835)*ISNUMBER(SEARCH(E835,[5]materials_demand!$D$1:$CO$1))*ISNUMBER(SEARCH("mean",[5]materials_demand!$D$1:$CO$1)))</f>
        <v>1.2190951420949001</v>
      </c>
      <c r="J835">
        <f t="shared" ref="J835:J898" si="13">ROUND(I835-H835,3)</f>
        <v>0</v>
      </c>
    </row>
    <row r="836" spans="1:10">
      <c r="A836">
        <v>2035</v>
      </c>
      <c r="B836" t="s">
        <v>21</v>
      </c>
      <c r="C836" t="str">
        <f>mapping!$D$14</f>
        <v>utility-scale solar pv</v>
      </c>
      <c r="D836" t="s">
        <v>74</v>
      </c>
      <c r="E836" t="s">
        <v>53</v>
      </c>
      <c r="F836" t="s">
        <v>77</v>
      </c>
      <c r="G836">
        <f>SUMIFS(multi_demand_annual!$H:$H,multi_demand_annual!A:A,A836,multi_demand_annual!B:B,B836,multi_demand_annual!D:D,C836,multi_demand_annual!F:F,E836)</f>
        <v>2028.1223176394944</v>
      </c>
      <c r="H836">
        <f>SUMIFS(multi_demand_annual!$I:$I,multi_demand_annual!A:A,A836,multi_demand_annual!B:B,B836,multi_demand_annual!D:D,C836,multi_demand_annual!F:F,E836)</f>
        <v>2028.1223176394944</v>
      </c>
      <c r="I836" cm="1">
        <f t="array" ref="I836">SUMPRODUCT([5]materials_demand!$D$2:$CO$43*([5]materials_demand!$A$2:$A$43=A836)*([5]materials_demand!$B$2:$B$43=B836)*([5]materials_demand!$C$2:$C$43=C836)*ISNUMBER(SEARCH(E836,[5]materials_demand!$D$1:$CO$1))*ISNUMBER(SEARCH("mean",[5]materials_demand!$D$1:$CO$1)))</f>
        <v>2028.1223176394999</v>
      </c>
      <c r="J836">
        <f t="shared" si="13"/>
        <v>0</v>
      </c>
    </row>
    <row r="837" spans="1:10">
      <c r="A837">
        <v>2035</v>
      </c>
      <c r="B837" t="s">
        <v>21</v>
      </c>
      <c r="C837" t="str">
        <f>mapping!$D$14</f>
        <v>utility-scale solar pv</v>
      </c>
      <c r="D837" t="s">
        <v>74</v>
      </c>
      <c r="E837" t="s">
        <v>64</v>
      </c>
      <c r="F837" t="s">
        <v>77</v>
      </c>
      <c r="G837">
        <f>SUMIFS(multi_demand_annual!$H:$H,multi_demand_annual!A:A,A837,multi_demand_annual!B:B,B837,multi_demand_annual!D:D,C837,multi_demand_annual!F:F,E837)</f>
        <v>0</v>
      </c>
      <c r="H837">
        <f>SUMIFS(multi_demand_annual!$I:$I,multi_demand_annual!A:A,A837,multi_demand_annual!B:B,B837,multi_demand_annual!D:D,C837,multi_demand_annual!F:F,E837)</f>
        <v>0</v>
      </c>
      <c r="I837" cm="1">
        <f t="array" ref="I837">SUMPRODUCT([5]materials_demand!$D$2:$CO$43*([5]materials_demand!$A$2:$A$43=A837)*([5]materials_demand!$B$2:$B$43=B837)*([5]materials_demand!$C$2:$C$43=C837)*ISNUMBER(SEARCH(E837,[5]materials_demand!$D$1:$CO$1))*ISNUMBER(SEARCH("mean",[5]materials_demand!$D$1:$CO$1)))</f>
        <v>0</v>
      </c>
      <c r="J837">
        <f t="shared" si="13"/>
        <v>0</v>
      </c>
    </row>
    <row r="838" spans="1:10">
      <c r="A838">
        <v>2035</v>
      </c>
      <c r="B838" t="s">
        <v>21</v>
      </c>
      <c r="C838" t="str">
        <f>mapping!$D$14</f>
        <v>utility-scale solar pv</v>
      </c>
      <c r="D838" t="s">
        <v>74</v>
      </c>
      <c r="E838" t="s">
        <v>49</v>
      </c>
      <c r="F838" t="s">
        <v>77</v>
      </c>
      <c r="G838">
        <f>SUMIFS(multi_demand_annual!$H:$H,multi_demand_annual!A:A,A838,multi_demand_annual!B:B,B838,multi_demand_annual!D:D,C838,multi_demand_annual!F:F,E838)</f>
        <v>20.915577788703988</v>
      </c>
      <c r="H838">
        <f>SUMIFS(multi_demand_annual!$I:$I,multi_demand_annual!A:A,A838,multi_demand_annual!B:B,B838,multi_demand_annual!D:D,C838,multi_demand_annual!F:F,E838)</f>
        <v>20.915577788703988</v>
      </c>
      <c r="I838" cm="1">
        <f t="array" ref="I838">SUMPRODUCT([5]materials_demand!$D$2:$CO$43*([5]materials_demand!$A$2:$A$43=A838)*([5]materials_demand!$B$2:$B$43=B838)*([5]materials_demand!$C$2:$C$43=C838)*ISNUMBER(SEARCH(E838,[5]materials_demand!$D$1:$CO$1))*ISNUMBER(SEARCH("mean",[5]materials_demand!$D$1:$CO$1)))</f>
        <v>20.915577788703999</v>
      </c>
      <c r="J838">
        <f t="shared" si="13"/>
        <v>0</v>
      </c>
    </row>
    <row r="839" spans="1:10">
      <c r="A839">
        <v>2035</v>
      </c>
      <c r="B839" t="s">
        <v>21</v>
      </c>
      <c r="C839" t="str">
        <f>mapping!$D$14</f>
        <v>utility-scale solar pv</v>
      </c>
      <c r="D839" t="s">
        <v>74</v>
      </c>
      <c r="E839" t="s">
        <v>65</v>
      </c>
      <c r="F839" t="s">
        <v>77</v>
      </c>
      <c r="G839">
        <f>SUMIFS(multi_demand_annual!$H:$H,multi_demand_annual!A:A,A839,multi_demand_annual!B:B,B839,multi_demand_annual!D:D,C839,multi_demand_annual!F:F,E839)</f>
        <v>0</v>
      </c>
      <c r="H839">
        <f>SUMIFS(multi_demand_annual!$I:$I,multi_demand_annual!A:A,A839,multi_demand_annual!B:B,B839,multi_demand_annual!D:D,C839,multi_demand_annual!F:F,E839)</f>
        <v>0</v>
      </c>
      <c r="I839" cm="1">
        <f t="array" ref="I839">SUMPRODUCT([5]materials_demand!$D$2:$CO$43*([5]materials_demand!$A$2:$A$43=A839)*([5]materials_demand!$B$2:$B$43=B839)*([5]materials_demand!$C$2:$C$43=C839)*ISNUMBER(SEARCH(E839,[5]materials_demand!$D$1:$CO$1))*ISNUMBER(SEARCH("mean",[5]materials_demand!$D$1:$CO$1)))</f>
        <v>0</v>
      </c>
      <c r="J839">
        <f t="shared" si="13"/>
        <v>0</v>
      </c>
    </row>
    <row r="840" spans="1:10">
      <c r="A840">
        <v>2035</v>
      </c>
      <c r="B840" t="s">
        <v>21</v>
      </c>
      <c r="C840" t="str">
        <f>mapping!$D$14</f>
        <v>utility-scale solar pv</v>
      </c>
      <c r="D840" t="s">
        <v>74</v>
      </c>
      <c r="E840" t="s">
        <v>68</v>
      </c>
      <c r="F840" t="s">
        <v>77</v>
      </c>
      <c r="G840">
        <f>SUMIFS(multi_demand_annual!$H:$H,multi_demand_annual!A:A,A840,multi_demand_annual!B:B,B840,multi_demand_annual!D:D,C840,multi_demand_annual!F:F,E840)</f>
        <v>0</v>
      </c>
      <c r="H840">
        <f>SUMIFS(multi_demand_annual!$I:$I,multi_demand_annual!A:A,A840,multi_demand_annual!B:B,B840,multi_demand_annual!D:D,C840,multi_demand_annual!F:F,E840)</f>
        <v>0</v>
      </c>
      <c r="I840" cm="1">
        <f t="array" ref="I840">SUMPRODUCT([5]materials_demand!$D$2:$CO$43*([5]materials_demand!$A$2:$A$43=A840)*([5]materials_demand!$B$2:$B$43=B840)*([5]materials_demand!$C$2:$C$43=C840)*ISNUMBER(SEARCH(E840,[5]materials_demand!$D$1:$CO$1))*ISNUMBER(SEARCH("mean",[5]materials_demand!$D$1:$CO$1)))</f>
        <v>0</v>
      </c>
      <c r="J840">
        <f t="shared" si="13"/>
        <v>0</v>
      </c>
    </row>
    <row r="841" spans="1:10">
      <c r="A841">
        <v>2035</v>
      </c>
      <c r="B841" t="s">
        <v>21</v>
      </c>
      <c r="C841" t="str">
        <f>mapping!$D$14</f>
        <v>utility-scale solar pv</v>
      </c>
      <c r="D841" t="s">
        <v>74</v>
      </c>
      <c r="E841" t="s">
        <v>57</v>
      </c>
      <c r="F841" t="s">
        <v>77</v>
      </c>
      <c r="G841">
        <f>SUMIFS(multi_demand_annual!$H:$H,multi_demand_annual!A:A,A841,multi_demand_annual!B:B,B841,multi_demand_annual!D:D,C841,multi_demand_annual!F:F,E841)</f>
        <v>0</v>
      </c>
      <c r="H841">
        <f>SUMIFS(multi_demand_annual!$I:$I,multi_demand_annual!A:A,A841,multi_demand_annual!B:B,B841,multi_demand_annual!D:D,C841,multi_demand_annual!F:F,E841)</f>
        <v>0</v>
      </c>
      <c r="I841" cm="1">
        <f t="array" ref="I841">SUMPRODUCT([5]materials_demand!$D$2:$CO$43*([5]materials_demand!$A$2:$A$43=A841)*([5]materials_demand!$B$2:$B$43=B841)*([5]materials_demand!$C$2:$C$43=C841)*ISNUMBER(SEARCH(E841,[5]materials_demand!$D$1:$CO$1))*ISNUMBER(SEARCH("mean",[5]materials_demand!$D$1:$CO$1)))</f>
        <v>0</v>
      </c>
      <c r="J841">
        <f t="shared" si="13"/>
        <v>0</v>
      </c>
    </row>
    <row r="842" spans="1:10">
      <c r="A842">
        <v>2035</v>
      </c>
      <c r="B842" t="s">
        <v>33</v>
      </c>
      <c r="C842" t="str">
        <f>mapping!$D$14</f>
        <v>utility-scale solar pv</v>
      </c>
      <c r="D842" t="s">
        <v>74</v>
      </c>
      <c r="E842" t="s">
        <v>51</v>
      </c>
      <c r="F842" t="s">
        <v>77</v>
      </c>
      <c r="G842">
        <f>SUMIFS(multi_demand_annual!$H:$H,multi_demand_annual!A:A,A842,multi_demand_annual!B:B,B842,multi_demand_annual!D:D,C842,multi_demand_annual!F:F,E842)</f>
        <v>400.8951569044242</v>
      </c>
      <c r="H842">
        <f>SUMIFS(multi_demand_annual!$I:$I,multi_demand_annual!A:A,A842,multi_demand_annual!B:B,B842,multi_demand_annual!D:D,C842,multi_demand_annual!F:F,E842)</f>
        <v>400.8951569044242</v>
      </c>
      <c r="I842" cm="1">
        <f t="array" ref="I842">SUMPRODUCT([5]materials_demand!$D$2:$CO$43*([5]materials_demand!$A$2:$A$43=A842)*([5]materials_demand!$B$2:$B$43=B842)*([5]materials_demand!$C$2:$C$43=C842)*ISNUMBER(SEARCH(E842,[5]materials_demand!$D$1:$CO$1))*ISNUMBER(SEARCH("mean",[5]materials_demand!$D$1:$CO$1)))</f>
        <v>400.89515690442403</v>
      </c>
      <c r="J842">
        <f t="shared" si="13"/>
        <v>0</v>
      </c>
    </row>
    <row r="843" spans="1:10">
      <c r="A843">
        <v>2035</v>
      </c>
      <c r="B843" t="s">
        <v>33</v>
      </c>
      <c r="C843" t="str">
        <f>mapping!$D$14</f>
        <v>utility-scale solar pv</v>
      </c>
      <c r="D843" t="s">
        <v>74</v>
      </c>
      <c r="E843" t="s">
        <v>66</v>
      </c>
      <c r="F843" t="s">
        <v>77</v>
      </c>
      <c r="G843">
        <f>SUMIFS(multi_demand_annual!$H:$H,multi_demand_annual!A:A,A843,multi_demand_annual!B:B,B843,multi_demand_annual!D:D,C843,multi_demand_annual!F:F,E843)</f>
        <v>0</v>
      </c>
      <c r="H843">
        <f>SUMIFS(multi_demand_annual!$I:$I,multi_demand_annual!A:A,A843,multi_demand_annual!B:B,B843,multi_demand_annual!D:D,C843,multi_demand_annual!F:F,E843)</f>
        <v>0</v>
      </c>
      <c r="I843" cm="1">
        <f t="array" ref="I843">SUMPRODUCT([5]materials_demand!$D$2:$CO$43*([5]materials_demand!$A$2:$A$43=A843)*([5]materials_demand!$B$2:$B$43=B843)*([5]materials_demand!$C$2:$C$43=C843)*ISNUMBER(SEARCH(E843,[5]materials_demand!$D$1:$CO$1))*ISNUMBER(SEARCH("mean",[5]materials_demand!$D$1:$CO$1)))</f>
        <v>0</v>
      </c>
      <c r="J843">
        <f t="shared" si="13"/>
        <v>0</v>
      </c>
    </row>
    <row r="844" spans="1:10">
      <c r="A844">
        <v>2035</v>
      </c>
      <c r="B844" t="s">
        <v>33</v>
      </c>
      <c r="C844" t="str">
        <f>mapping!$D$14</f>
        <v>utility-scale solar pv</v>
      </c>
      <c r="D844" t="s">
        <v>74</v>
      </c>
      <c r="E844" t="s">
        <v>54</v>
      </c>
      <c r="F844" t="s">
        <v>77</v>
      </c>
      <c r="G844">
        <f>SUMIFS(multi_demand_annual!$H:$H,multi_demand_annual!A:A,A844,multi_demand_annual!B:B,B844,multi_demand_annual!D:D,C844,multi_demand_annual!F:F,E844)</f>
        <v>141.28567343867323</v>
      </c>
      <c r="H844">
        <f>SUMIFS(multi_demand_annual!$I:$I,multi_demand_annual!A:A,A844,multi_demand_annual!B:B,B844,multi_demand_annual!D:D,C844,multi_demand_annual!F:F,E844)</f>
        <v>141.28567343867323</v>
      </c>
      <c r="I844" cm="1">
        <f t="array" ref="I844">SUMPRODUCT([5]materials_demand!$D$2:$CO$43*([5]materials_demand!$A$2:$A$43=A844)*([5]materials_demand!$B$2:$B$43=B844)*([5]materials_demand!$C$2:$C$43=C844)*ISNUMBER(SEARCH(E844,[5]materials_demand!$D$1:$CO$1))*ISNUMBER(SEARCH("mean",[5]materials_demand!$D$1:$CO$1)))</f>
        <v>141.285673438673</v>
      </c>
      <c r="J844">
        <f t="shared" si="13"/>
        <v>0</v>
      </c>
    </row>
    <row r="845" spans="1:10">
      <c r="A845">
        <v>2035</v>
      </c>
      <c r="B845" t="s">
        <v>33</v>
      </c>
      <c r="C845" t="str">
        <f>mapping!$D$14</f>
        <v>utility-scale solar pv</v>
      </c>
      <c r="D845" t="s">
        <v>74</v>
      </c>
      <c r="E845" t="s">
        <v>46</v>
      </c>
      <c r="F845" t="s">
        <v>77</v>
      </c>
      <c r="G845">
        <f>SUMIFS(multi_demand_annual!$H:$H,multi_demand_annual!A:A,A845,multi_demand_annual!B:B,B845,multi_demand_annual!D:D,C845,multi_demand_annual!F:F,E845)</f>
        <v>0</v>
      </c>
      <c r="H845">
        <f>SUMIFS(multi_demand_annual!$I:$I,multi_demand_annual!A:A,A845,multi_demand_annual!B:B,B845,multi_demand_annual!D:D,C845,multi_demand_annual!F:F,E845)</f>
        <v>0</v>
      </c>
      <c r="I845" cm="1">
        <f t="array" ref="I845">SUMPRODUCT([5]materials_demand!$D$2:$CO$43*([5]materials_demand!$A$2:$A$43=A845)*([5]materials_demand!$B$2:$B$43=B845)*([5]materials_demand!$C$2:$C$43=C845)*ISNUMBER(SEARCH(E845,[5]materials_demand!$D$1:$CO$1))*ISNUMBER(SEARCH("mean",[5]materials_demand!$D$1:$CO$1)))</f>
        <v>0</v>
      </c>
      <c r="J845">
        <f t="shared" si="13"/>
        <v>0</v>
      </c>
    </row>
    <row r="846" spans="1:10">
      <c r="A846">
        <v>2035</v>
      </c>
      <c r="B846" t="s">
        <v>33</v>
      </c>
      <c r="C846" t="str">
        <f>mapping!$D$14</f>
        <v>utility-scale solar pv</v>
      </c>
      <c r="D846" t="s">
        <v>74</v>
      </c>
      <c r="E846" t="s">
        <v>50</v>
      </c>
      <c r="F846" t="s">
        <v>77</v>
      </c>
      <c r="G846">
        <f>SUMIFS(multi_demand_annual!$H:$H,multi_demand_annual!A:A,A846,multi_demand_annual!B:B,B846,multi_demand_annual!D:D,C846,multi_demand_annual!F:F,E846)</f>
        <v>47.934905843216029</v>
      </c>
      <c r="H846">
        <f>SUMIFS(multi_demand_annual!$I:$I,multi_demand_annual!A:A,A846,multi_demand_annual!B:B,B846,multi_demand_annual!D:D,C846,multi_demand_annual!F:F,E846)</f>
        <v>47.934905843216029</v>
      </c>
      <c r="I846" cm="1">
        <f t="array" ref="I846">SUMPRODUCT([5]materials_demand!$D$2:$CO$43*([5]materials_demand!$A$2:$A$43=A846)*([5]materials_demand!$B$2:$B$43=B846)*([5]materials_demand!$C$2:$C$43=C846)*ISNUMBER(SEARCH(E846,[5]materials_demand!$D$1:$CO$1))*ISNUMBER(SEARCH("mean",[5]materials_demand!$D$1:$CO$1)))</f>
        <v>47.934905843216001</v>
      </c>
      <c r="J846">
        <f t="shared" si="13"/>
        <v>0</v>
      </c>
    </row>
    <row r="847" spans="1:10">
      <c r="A847">
        <v>2035</v>
      </c>
      <c r="B847" t="s">
        <v>33</v>
      </c>
      <c r="C847" t="str">
        <f>mapping!$D$14</f>
        <v>utility-scale solar pv</v>
      </c>
      <c r="D847" t="s">
        <v>74</v>
      </c>
      <c r="E847" t="s">
        <v>61</v>
      </c>
      <c r="F847" t="s">
        <v>77</v>
      </c>
      <c r="G847">
        <f>SUMIFS(multi_demand_annual!$H:$H,multi_demand_annual!A:A,A847,multi_demand_annual!B:B,B847,multi_demand_annual!D:D,C847,multi_demand_annual!F:F,E847)</f>
        <v>0</v>
      </c>
      <c r="H847">
        <f>SUMIFS(multi_demand_annual!$I:$I,multi_demand_annual!A:A,A847,multi_demand_annual!B:B,B847,multi_demand_annual!D:D,C847,multi_demand_annual!F:F,E847)</f>
        <v>0</v>
      </c>
      <c r="I847" cm="1">
        <f t="array" ref="I847">SUMPRODUCT([5]materials_demand!$D$2:$CO$43*([5]materials_demand!$A$2:$A$43=A847)*([5]materials_demand!$B$2:$B$43=B847)*([5]materials_demand!$C$2:$C$43=C847)*ISNUMBER(SEARCH(E847,[5]materials_demand!$D$1:$CO$1))*ISNUMBER(SEARCH("mean",[5]materials_demand!$D$1:$CO$1)))</f>
        <v>0</v>
      </c>
      <c r="J847">
        <f t="shared" si="13"/>
        <v>0</v>
      </c>
    </row>
    <row r="848" spans="1:10">
      <c r="A848">
        <v>2035</v>
      </c>
      <c r="B848" t="s">
        <v>33</v>
      </c>
      <c r="C848" t="str">
        <f>mapping!$D$14</f>
        <v>utility-scale solar pv</v>
      </c>
      <c r="D848" t="s">
        <v>74</v>
      </c>
      <c r="E848" t="s">
        <v>67</v>
      </c>
      <c r="F848" t="s">
        <v>77</v>
      </c>
      <c r="G848">
        <f>SUMIFS(multi_demand_annual!$H:$H,multi_demand_annual!A:A,A848,multi_demand_annual!B:B,B848,multi_demand_annual!D:D,C848,multi_demand_annual!F:F,E848)</f>
        <v>0</v>
      </c>
      <c r="H848">
        <f>SUMIFS(multi_demand_annual!$I:$I,multi_demand_annual!A:A,A848,multi_demand_annual!B:B,B848,multi_demand_annual!D:D,C848,multi_demand_annual!F:F,E848)</f>
        <v>0</v>
      </c>
      <c r="I848" cm="1">
        <f t="array" ref="I848">SUMPRODUCT([5]materials_demand!$D$2:$CO$43*([5]materials_demand!$A$2:$A$43=A848)*([5]materials_demand!$B$2:$B$43=B848)*([5]materials_demand!$C$2:$C$43=C848)*ISNUMBER(SEARCH(E848,[5]materials_demand!$D$1:$CO$1))*ISNUMBER(SEARCH("mean",[5]materials_demand!$D$1:$CO$1)))</f>
        <v>0</v>
      </c>
      <c r="J848">
        <f t="shared" si="13"/>
        <v>0</v>
      </c>
    </row>
    <row r="849" spans="1:10">
      <c r="A849">
        <v>2035</v>
      </c>
      <c r="B849" t="s">
        <v>33</v>
      </c>
      <c r="C849" t="str">
        <f>mapping!$D$14</f>
        <v>utility-scale solar pv</v>
      </c>
      <c r="D849" t="s">
        <v>74</v>
      </c>
      <c r="E849" t="s">
        <v>52</v>
      </c>
      <c r="F849" t="s">
        <v>77</v>
      </c>
      <c r="G849">
        <f>SUMIFS(multi_demand_annual!$H:$H,multi_demand_annual!A:A,A849,multi_demand_annual!B:B,B849,multi_demand_annual!D:D,C849,multi_demand_annual!F:F,E849)</f>
        <v>1161.9219363929737</v>
      </c>
      <c r="H849">
        <f>SUMIFS(multi_demand_annual!$I:$I,multi_demand_annual!A:A,A849,multi_demand_annual!B:B,B849,multi_demand_annual!D:D,C849,multi_demand_annual!F:F,E849)</f>
        <v>1161.9219363929737</v>
      </c>
      <c r="I849" cm="1">
        <f t="array" ref="I849">SUMPRODUCT([5]materials_demand!$D$2:$CO$43*([5]materials_demand!$A$2:$A$43=A849)*([5]materials_demand!$B$2:$B$43=B849)*([5]materials_demand!$C$2:$C$43=C849)*ISNUMBER(SEARCH(E849,[5]materials_demand!$D$1:$CO$1))*ISNUMBER(SEARCH("mean",[5]materials_demand!$D$1:$CO$1)))</f>
        <v>1161.9219363929701</v>
      </c>
      <c r="J849">
        <f t="shared" si="13"/>
        <v>0</v>
      </c>
    </row>
    <row r="850" spans="1:10">
      <c r="A850">
        <v>2035</v>
      </c>
      <c r="B850" t="s">
        <v>33</v>
      </c>
      <c r="C850" t="str">
        <f>mapping!$D$14</f>
        <v>utility-scale solar pv</v>
      </c>
      <c r="D850" t="s">
        <v>74</v>
      </c>
      <c r="E850" t="s">
        <v>56</v>
      </c>
      <c r="F850" t="s">
        <v>77</v>
      </c>
      <c r="G850">
        <f>SUMIFS(multi_demand_annual!$H:$H,multi_demand_annual!A:A,A850,multi_demand_annual!B:B,B850,multi_demand_annual!D:D,C850,multi_demand_annual!F:F,E850)</f>
        <v>1.4206191797271799</v>
      </c>
      <c r="H850">
        <f>SUMIFS(multi_demand_annual!$I:$I,multi_demand_annual!A:A,A850,multi_demand_annual!B:B,B850,multi_demand_annual!D:D,C850,multi_demand_annual!F:F,E850)</f>
        <v>1.4206191797271799</v>
      </c>
      <c r="I850" cm="1">
        <f t="array" ref="I850">SUMPRODUCT([5]materials_demand!$D$2:$CO$43*([5]materials_demand!$A$2:$A$43=A850)*([5]materials_demand!$B$2:$B$43=B850)*([5]materials_demand!$C$2:$C$43=C850)*ISNUMBER(SEARCH(E850,[5]materials_demand!$D$1:$CO$1))*ISNUMBER(SEARCH("mean",[5]materials_demand!$D$1:$CO$1)))</f>
        <v>1.4206191797271801</v>
      </c>
      <c r="J850">
        <f t="shared" si="13"/>
        <v>0</v>
      </c>
    </row>
    <row r="851" spans="1:10">
      <c r="A851">
        <v>2035</v>
      </c>
      <c r="B851" t="s">
        <v>33</v>
      </c>
      <c r="C851" t="str">
        <f>mapping!$D$14</f>
        <v>utility-scale solar pv</v>
      </c>
      <c r="D851" t="s">
        <v>74</v>
      </c>
      <c r="E851" t="s">
        <v>59</v>
      </c>
      <c r="F851" t="s">
        <v>77</v>
      </c>
      <c r="G851">
        <f>SUMIFS(multi_demand_annual!$H:$H,multi_demand_annual!A:A,A851,multi_demand_annual!B:B,B851,multi_demand_annual!D:D,C851,multi_demand_annual!F:F,E851)</f>
        <v>0.98100195050537753</v>
      </c>
      <c r="H851">
        <f>SUMIFS(multi_demand_annual!$I:$I,multi_demand_annual!A:A,A851,multi_demand_annual!B:B,B851,multi_demand_annual!D:D,C851,multi_demand_annual!F:F,E851)</f>
        <v>0.98100195050537753</v>
      </c>
      <c r="I851" cm="1">
        <f t="array" ref="I851">SUMPRODUCT([5]materials_demand!$D$2:$CO$43*([5]materials_demand!$A$2:$A$43=A851)*([5]materials_demand!$B$2:$B$43=B851)*([5]materials_demand!$C$2:$C$43=C851)*ISNUMBER(SEARCH(E851,[5]materials_demand!$D$1:$CO$1))*ISNUMBER(SEARCH("mean",[5]materials_demand!$D$1:$CO$1)))</f>
        <v>0.98100195050537697</v>
      </c>
      <c r="J851">
        <f t="shared" si="13"/>
        <v>0</v>
      </c>
    </row>
    <row r="852" spans="1:10">
      <c r="A852">
        <v>2035</v>
      </c>
      <c r="B852" t="s">
        <v>33</v>
      </c>
      <c r="C852" t="str">
        <f>mapping!$D$14</f>
        <v>utility-scale solar pv</v>
      </c>
      <c r="D852" t="s">
        <v>74</v>
      </c>
      <c r="E852" t="s">
        <v>55</v>
      </c>
      <c r="F852" t="s">
        <v>77</v>
      </c>
      <c r="G852">
        <f>SUMIFS(multi_demand_annual!$H:$H,multi_demand_annual!A:A,A852,multi_demand_annual!B:B,B852,multi_demand_annual!D:D,C852,multi_demand_annual!F:F,E852)</f>
        <v>0</v>
      </c>
      <c r="H852">
        <f>SUMIFS(multi_demand_annual!$I:$I,multi_demand_annual!A:A,A852,multi_demand_annual!B:B,B852,multi_demand_annual!D:D,C852,multi_demand_annual!F:F,E852)</f>
        <v>0</v>
      </c>
      <c r="I852" cm="1">
        <f t="array" ref="I852">SUMPRODUCT([5]materials_demand!$D$2:$CO$43*([5]materials_demand!$A$2:$A$43=A852)*([5]materials_demand!$B$2:$B$43=B852)*([5]materials_demand!$C$2:$C$43=C852)*ISNUMBER(SEARCH(E852,[5]materials_demand!$D$1:$CO$1))*ISNUMBER(SEARCH("mean",[5]materials_demand!$D$1:$CO$1)))</f>
        <v>0</v>
      </c>
      <c r="J852">
        <f t="shared" si="13"/>
        <v>0</v>
      </c>
    </row>
    <row r="853" spans="1:10">
      <c r="A853">
        <v>2035</v>
      </c>
      <c r="B853" t="s">
        <v>33</v>
      </c>
      <c r="C853" t="str">
        <f>mapping!$D$14</f>
        <v>utility-scale solar pv</v>
      </c>
      <c r="D853" t="s">
        <v>74</v>
      </c>
      <c r="E853" t="s">
        <v>47</v>
      </c>
      <c r="F853" t="s">
        <v>77</v>
      </c>
      <c r="G853">
        <f>SUMIFS(multi_demand_annual!$H:$H,multi_demand_annual!A:A,A853,multi_demand_annual!B:B,B853,multi_demand_annual!D:D,C853,multi_demand_annual!F:F,E853)</f>
        <v>0</v>
      </c>
      <c r="H853">
        <f>SUMIFS(multi_demand_annual!$I:$I,multi_demand_annual!A:A,A853,multi_demand_annual!B:B,B853,multi_demand_annual!D:D,C853,multi_demand_annual!F:F,E853)</f>
        <v>0</v>
      </c>
      <c r="I853" cm="1">
        <f t="array" ref="I853">SUMPRODUCT([5]materials_demand!$D$2:$CO$43*([5]materials_demand!$A$2:$A$43=A853)*([5]materials_demand!$B$2:$B$43=B853)*([5]materials_demand!$C$2:$C$43=C853)*ISNUMBER(SEARCH(E853,[5]materials_demand!$D$1:$CO$1))*ISNUMBER(SEARCH("mean",[5]materials_demand!$D$1:$CO$1)))</f>
        <v>0</v>
      </c>
      <c r="J853">
        <f t="shared" si="13"/>
        <v>0</v>
      </c>
    </row>
    <row r="854" spans="1:10">
      <c r="A854">
        <v>2035</v>
      </c>
      <c r="B854" t="s">
        <v>33</v>
      </c>
      <c r="C854" t="str">
        <f>mapping!$D$14</f>
        <v>utility-scale solar pv</v>
      </c>
      <c r="D854" t="s">
        <v>74</v>
      </c>
      <c r="E854" t="s">
        <v>60</v>
      </c>
      <c r="F854" t="s">
        <v>77</v>
      </c>
      <c r="G854">
        <f>SUMIFS(multi_demand_annual!$H:$H,multi_demand_annual!A:A,A854,multi_demand_annual!B:B,B854,multi_demand_annual!D:D,C854,multi_demand_annual!F:F,E854)</f>
        <v>0</v>
      </c>
      <c r="H854">
        <f>SUMIFS(multi_demand_annual!$I:$I,multi_demand_annual!A:A,A854,multi_demand_annual!B:B,B854,multi_demand_annual!D:D,C854,multi_demand_annual!F:F,E854)</f>
        <v>0</v>
      </c>
      <c r="I854" cm="1">
        <f t="array" ref="I854">SUMPRODUCT([5]materials_demand!$D$2:$CO$43*([5]materials_demand!$A$2:$A$43=A854)*([5]materials_demand!$B$2:$B$43=B854)*([5]materials_demand!$C$2:$C$43=C854)*ISNUMBER(SEARCH(E854,[5]materials_demand!$D$1:$CO$1))*ISNUMBER(SEARCH("mean",[5]materials_demand!$D$1:$CO$1)))</f>
        <v>0</v>
      </c>
      <c r="J854">
        <f t="shared" si="13"/>
        <v>0</v>
      </c>
    </row>
    <row r="855" spans="1:10">
      <c r="A855">
        <v>2035</v>
      </c>
      <c r="B855" t="s">
        <v>33</v>
      </c>
      <c r="C855" t="str">
        <f>mapping!$D$14</f>
        <v>utility-scale solar pv</v>
      </c>
      <c r="D855" t="s">
        <v>74</v>
      </c>
      <c r="E855" t="s">
        <v>48</v>
      </c>
      <c r="F855" t="s">
        <v>77</v>
      </c>
      <c r="G855">
        <f>SUMIFS(multi_demand_annual!$H:$H,multi_demand_annual!A:A,A855,multi_demand_annual!B:B,B855,multi_demand_annual!D:D,C855,multi_demand_annual!F:F,E855)</f>
        <v>2.0903592964039826E-2</v>
      </c>
      <c r="H855">
        <f>SUMIFS(multi_demand_annual!$I:$I,multi_demand_annual!A:A,A855,multi_demand_annual!B:B,B855,multi_demand_annual!D:D,C855,multi_demand_annual!F:F,E855)</f>
        <v>2.0903592964039826E-2</v>
      </c>
      <c r="I855" cm="1">
        <f t="array" ref="I855">SUMPRODUCT([5]materials_demand!$D$2:$CO$43*([5]materials_demand!$A$2:$A$43=A855)*([5]materials_demand!$B$2:$B$43=B855)*([5]materials_demand!$C$2:$C$43=C855)*ISNUMBER(SEARCH(E855,[5]materials_demand!$D$1:$CO$1))*ISNUMBER(SEARCH("mean",[5]materials_demand!$D$1:$CO$1)))</f>
        <v>2.0903592964039801E-2</v>
      </c>
      <c r="J855">
        <f t="shared" si="13"/>
        <v>0</v>
      </c>
    </row>
    <row r="856" spans="1:10">
      <c r="A856">
        <v>2035</v>
      </c>
      <c r="B856" t="s">
        <v>33</v>
      </c>
      <c r="C856" t="str">
        <f>mapping!$D$14</f>
        <v>utility-scale solar pv</v>
      </c>
      <c r="D856" t="s">
        <v>74</v>
      </c>
      <c r="E856" t="s">
        <v>62</v>
      </c>
      <c r="F856" t="s">
        <v>77</v>
      </c>
      <c r="G856">
        <f>SUMIFS(multi_demand_annual!$H:$H,multi_demand_annual!A:A,A856,multi_demand_annual!B:B,B856,multi_demand_annual!D:D,C856,multi_demand_annual!F:F,E856)</f>
        <v>0</v>
      </c>
      <c r="H856">
        <f>SUMIFS(multi_demand_annual!$I:$I,multi_demand_annual!A:A,A856,multi_demand_annual!B:B,B856,multi_demand_annual!D:D,C856,multi_demand_annual!F:F,E856)</f>
        <v>0</v>
      </c>
      <c r="I856" cm="1">
        <f t="array" ref="I856">SUMPRODUCT([5]materials_demand!$D$2:$CO$43*([5]materials_demand!$A$2:$A$43=A856)*([5]materials_demand!$B$2:$B$43=B856)*([5]materials_demand!$C$2:$C$43=C856)*ISNUMBER(SEARCH(E856,[5]materials_demand!$D$1:$CO$1))*ISNUMBER(SEARCH("mean",[5]materials_demand!$D$1:$CO$1)))</f>
        <v>0</v>
      </c>
      <c r="J856">
        <f t="shared" si="13"/>
        <v>0</v>
      </c>
    </row>
    <row r="857" spans="1:10">
      <c r="A857">
        <v>2035</v>
      </c>
      <c r="B857" t="s">
        <v>33</v>
      </c>
      <c r="C857" t="str">
        <f>mapping!$D$14</f>
        <v>utility-scale solar pv</v>
      </c>
      <c r="D857" t="s">
        <v>74</v>
      </c>
      <c r="E857" t="s">
        <v>63</v>
      </c>
      <c r="F857" t="s">
        <v>77</v>
      </c>
      <c r="G857">
        <f>SUMIFS(multi_demand_annual!$H:$H,multi_demand_annual!A:A,A857,multi_demand_annual!B:B,B857,multi_demand_annual!D:D,C857,multi_demand_annual!F:F,E857)</f>
        <v>0</v>
      </c>
      <c r="H857">
        <f>SUMIFS(multi_demand_annual!$I:$I,multi_demand_annual!A:A,A857,multi_demand_annual!B:B,B857,multi_demand_annual!D:D,C857,multi_demand_annual!F:F,E857)</f>
        <v>0</v>
      </c>
      <c r="I857" cm="1">
        <f t="array" ref="I857">SUMPRODUCT([5]materials_demand!$D$2:$CO$43*([5]materials_demand!$A$2:$A$43=A857)*([5]materials_demand!$B$2:$B$43=B857)*([5]materials_demand!$C$2:$C$43=C857)*ISNUMBER(SEARCH(E857,[5]materials_demand!$D$1:$CO$1))*ISNUMBER(SEARCH("mean",[5]materials_demand!$D$1:$CO$1)))</f>
        <v>0</v>
      </c>
      <c r="J857">
        <f t="shared" si="13"/>
        <v>0</v>
      </c>
    </row>
    <row r="858" spans="1:10">
      <c r="A858">
        <v>2035</v>
      </c>
      <c r="B858" t="s">
        <v>33</v>
      </c>
      <c r="C858" t="str">
        <f>mapping!$D$14</f>
        <v>utility-scale solar pv</v>
      </c>
      <c r="D858" t="s">
        <v>74</v>
      </c>
      <c r="E858" t="s">
        <v>45</v>
      </c>
      <c r="F858" t="s">
        <v>77</v>
      </c>
      <c r="G858">
        <f>SUMIFS(multi_demand_annual!$H:$H,multi_demand_annual!A:A,A858,multi_demand_annual!B:B,B858,multi_demand_annual!D:D,C858,multi_demand_annual!F:F,E858)</f>
        <v>84.962714723956708</v>
      </c>
      <c r="H858">
        <f>SUMIFS(multi_demand_annual!$I:$I,multi_demand_annual!A:A,A858,multi_demand_annual!B:B,B858,multi_demand_annual!D:D,C858,multi_demand_annual!F:F,E858)</f>
        <v>84.962714723956708</v>
      </c>
      <c r="I858" cm="1">
        <f t="array" ref="I858">SUMPRODUCT([5]materials_demand!$D$2:$CO$43*([5]materials_demand!$A$2:$A$43=A858)*([5]materials_demand!$B$2:$B$43=B858)*([5]materials_demand!$C$2:$C$43=C858)*ISNUMBER(SEARCH(E858,[5]materials_demand!$D$1:$CO$1))*ISNUMBER(SEARCH("mean",[5]materials_demand!$D$1:$CO$1)))</f>
        <v>84.962714723956694</v>
      </c>
      <c r="J858">
        <f t="shared" si="13"/>
        <v>0</v>
      </c>
    </row>
    <row r="859" spans="1:10">
      <c r="A859">
        <v>2035</v>
      </c>
      <c r="B859" t="s">
        <v>33</v>
      </c>
      <c r="C859" t="str">
        <f>mapping!$D$14</f>
        <v>utility-scale solar pv</v>
      </c>
      <c r="D859" t="s">
        <v>74</v>
      </c>
      <c r="E859" t="s">
        <v>58</v>
      </c>
      <c r="F859" t="s">
        <v>77</v>
      </c>
      <c r="G859">
        <f>SUMIFS(multi_demand_annual!$H:$H,multi_demand_annual!A:A,A859,multi_demand_annual!B:B,B859,multi_demand_annual!D:D,C859,multi_demand_annual!F:F,E859)</f>
        <v>0.6166796770657057</v>
      </c>
      <c r="H859">
        <f>SUMIFS(multi_demand_annual!$I:$I,multi_demand_annual!A:A,A859,multi_demand_annual!B:B,B859,multi_demand_annual!D:D,C859,multi_demand_annual!F:F,E859)</f>
        <v>0.6166796770657057</v>
      </c>
      <c r="I859" cm="1">
        <f t="array" ref="I859">SUMPRODUCT([5]materials_demand!$D$2:$CO$43*([5]materials_demand!$A$2:$A$43=A859)*([5]materials_demand!$B$2:$B$43=B859)*([5]materials_demand!$C$2:$C$43=C859)*ISNUMBER(SEARCH(E859,[5]materials_demand!$D$1:$CO$1))*ISNUMBER(SEARCH("mean",[5]materials_demand!$D$1:$CO$1)))</f>
        <v>0.61667967706570603</v>
      </c>
      <c r="J859">
        <f t="shared" si="13"/>
        <v>0</v>
      </c>
    </row>
    <row r="860" spans="1:10">
      <c r="A860">
        <v>2035</v>
      </c>
      <c r="B860" t="s">
        <v>33</v>
      </c>
      <c r="C860" t="str">
        <f>mapping!$D$14</f>
        <v>utility-scale solar pv</v>
      </c>
      <c r="D860" t="s">
        <v>74</v>
      </c>
      <c r="E860" t="s">
        <v>53</v>
      </c>
      <c r="F860" t="s">
        <v>77</v>
      </c>
      <c r="G860">
        <f>SUMIFS(multi_demand_annual!$H:$H,multi_demand_annual!A:A,A860,multi_demand_annual!B:B,B860,multi_demand_annual!D:D,C860,multi_demand_annual!F:F,E860)</f>
        <v>1025.9263388930069</v>
      </c>
      <c r="H860">
        <f>SUMIFS(multi_demand_annual!$I:$I,multi_demand_annual!A:A,A860,multi_demand_annual!B:B,B860,multi_demand_annual!D:D,C860,multi_demand_annual!F:F,E860)</f>
        <v>1025.9263388930069</v>
      </c>
      <c r="I860" cm="1">
        <f t="array" ref="I860">SUMPRODUCT([5]materials_demand!$D$2:$CO$43*([5]materials_demand!$A$2:$A$43=A860)*([5]materials_demand!$B$2:$B$43=B860)*([5]materials_demand!$C$2:$C$43=C860)*ISNUMBER(SEARCH(E860,[5]materials_demand!$D$1:$CO$1))*ISNUMBER(SEARCH("mean",[5]materials_demand!$D$1:$CO$1)))</f>
        <v>1025.9263388930101</v>
      </c>
      <c r="J860">
        <f t="shared" si="13"/>
        <v>0</v>
      </c>
    </row>
    <row r="861" spans="1:10">
      <c r="A861">
        <v>2035</v>
      </c>
      <c r="B861" t="s">
        <v>33</v>
      </c>
      <c r="C861" t="str">
        <f>mapping!$D$14</f>
        <v>utility-scale solar pv</v>
      </c>
      <c r="D861" t="s">
        <v>74</v>
      </c>
      <c r="E861" t="s">
        <v>64</v>
      </c>
      <c r="F861" t="s">
        <v>77</v>
      </c>
      <c r="G861">
        <f>SUMIFS(multi_demand_annual!$H:$H,multi_demand_annual!A:A,A861,multi_demand_annual!B:B,B861,multi_demand_annual!D:D,C861,multi_demand_annual!F:F,E861)</f>
        <v>0</v>
      </c>
      <c r="H861">
        <f>SUMIFS(multi_demand_annual!$I:$I,multi_demand_annual!A:A,A861,multi_demand_annual!B:B,B861,multi_demand_annual!D:D,C861,multi_demand_annual!F:F,E861)</f>
        <v>0</v>
      </c>
      <c r="I861" cm="1">
        <f t="array" ref="I861">SUMPRODUCT([5]materials_demand!$D$2:$CO$43*([5]materials_demand!$A$2:$A$43=A861)*([5]materials_demand!$B$2:$B$43=B861)*([5]materials_demand!$C$2:$C$43=C861)*ISNUMBER(SEARCH(E861,[5]materials_demand!$D$1:$CO$1))*ISNUMBER(SEARCH("mean",[5]materials_demand!$D$1:$CO$1)))</f>
        <v>0</v>
      </c>
      <c r="J861">
        <f t="shared" si="13"/>
        <v>0</v>
      </c>
    </row>
    <row r="862" spans="1:10">
      <c r="A862">
        <v>2035</v>
      </c>
      <c r="B862" t="s">
        <v>33</v>
      </c>
      <c r="C862" t="str">
        <f>mapping!$D$14</f>
        <v>utility-scale solar pv</v>
      </c>
      <c r="D862" t="s">
        <v>74</v>
      </c>
      <c r="E862" t="s">
        <v>49</v>
      </c>
      <c r="F862" t="s">
        <v>77</v>
      </c>
      <c r="G862">
        <f>SUMIFS(multi_demand_annual!$H:$H,multi_demand_annual!A:A,A862,multi_demand_annual!B:B,B862,multi_demand_annual!D:D,C862,multi_demand_annual!F:F,E862)</f>
        <v>10.580151877413137</v>
      </c>
      <c r="H862">
        <f>SUMIFS(multi_demand_annual!$I:$I,multi_demand_annual!A:A,A862,multi_demand_annual!B:B,B862,multi_demand_annual!D:D,C862,multi_demand_annual!F:F,E862)</f>
        <v>10.580151877413137</v>
      </c>
      <c r="I862" cm="1">
        <f t="array" ref="I862">SUMPRODUCT([5]materials_demand!$D$2:$CO$43*([5]materials_demand!$A$2:$A$43=A862)*([5]materials_demand!$B$2:$B$43=B862)*([5]materials_demand!$C$2:$C$43=C862)*ISNUMBER(SEARCH(E862,[5]materials_demand!$D$1:$CO$1))*ISNUMBER(SEARCH("mean",[5]materials_demand!$D$1:$CO$1)))</f>
        <v>10.580151877413099</v>
      </c>
      <c r="J862">
        <f t="shared" si="13"/>
        <v>0</v>
      </c>
    </row>
    <row r="863" spans="1:10">
      <c r="A863">
        <v>2035</v>
      </c>
      <c r="B863" t="s">
        <v>33</v>
      </c>
      <c r="C863" t="str">
        <f>mapping!$D$14</f>
        <v>utility-scale solar pv</v>
      </c>
      <c r="D863" t="s">
        <v>74</v>
      </c>
      <c r="E863" t="s">
        <v>65</v>
      </c>
      <c r="F863" t="s">
        <v>77</v>
      </c>
      <c r="G863">
        <f>SUMIFS(multi_demand_annual!$H:$H,multi_demand_annual!A:A,A863,multi_demand_annual!B:B,B863,multi_demand_annual!D:D,C863,multi_demand_annual!F:F,E863)</f>
        <v>0</v>
      </c>
      <c r="H863">
        <f>SUMIFS(multi_demand_annual!$I:$I,multi_demand_annual!A:A,A863,multi_demand_annual!B:B,B863,multi_demand_annual!D:D,C863,multi_demand_annual!F:F,E863)</f>
        <v>0</v>
      </c>
      <c r="I863" cm="1">
        <f t="array" ref="I863">SUMPRODUCT([5]materials_demand!$D$2:$CO$43*([5]materials_demand!$A$2:$A$43=A863)*([5]materials_demand!$B$2:$B$43=B863)*([5]materials_demand!$C$2:$C$43=C863)*ISNUMBER(SEARCH(E863,[5]materials_demand!$D$1:$CO$1))*ISNUMBER(SEARCH("mean",[5]materials_demand!$D$1:$CO$1)))</f>
        <v>0</v>
      </c>
      <c r="J863">
        <f t="shared" si="13"/>
        <v>0</v>
      </c>
    </row>
    <row r="864" spans="1:10">
      <c r="A864">
        <v>2035</v>
      </c>
      <c r="B864" t="s">
        <v>33</v>
      </c>
      <c r="C864" t="str">
        <f>mapping!$D$14</f>
        <v>utility-scale solar pv</v>
      </c>
      <c r="D864" t="s">
        <v>74</v>
      </c>
      <c r="E864" t="s">
        <v>68</v>
      </c>
      <c r="F864" t="s">
        <v>77</v>
      </c>
      <c r="G864">
        <f>SUMIFS(multi_demand_annual!$H:$H,multi_demand_annual!A:A,A864,multi_demand_annual!B:B,B864,multi_demand_annual!D:D,C864,multi_demand_annual!F:F,E864)</f>
        <v>0</v>
      </c>
      <c r="H864">
        <f>SUMIFS(multi_demand_annual!$I:$I,multi_demand_annual!A:A,A864,multi_demand_annual!B:B,B864,multi_demand_annual!D:D,C864,multi_demand_annual!F:F,E864)</f>
        <v>0</v>
      </c>
      <c r="I864" cm="1">
        <f t="array" ref="I864">SUMPRODUCT([5]materials_demand!$D$2:$CO$43*([5]materials_demand!$A$2:$A$43=A864)*([5]materials_demand!$B$2:$B$43=B864)*([5]materials_demand!$C$2:$C$43=C864)*ISNUMBER(SEARCH(E864,[5]materials_demand!$D$1:$CO$1))*ISNUMBER(SEARCH("mean",[5]materials_demand!$D$1:$CO$1)))</f>
        <v>0</v>
      </c>
      <c r="J864">
        <f t="shared" si="13"/>
        <v>0</v>
      </c>
    </row>
    <row r="865" spans="1:10">
      <c r="A865">
        <v>2035</v>
      </c>
      <c r="B865" t="s">
        <v>33</v>
      </c>
      <c r="C865" t="str">
        <f>mapping!$D$14</f>
        <v>utility-scale solar pv</v>
      </c>
      <c r="D865" t="s">
        <v>74</v>
      </c>
      <c r="E865" t="s">
        <v>57</v>
      </c>
      <c r="F865" t="s">
        <v>77</v>
      </c>
      <c r="G865">
        <f>SUMIFS(multi_demand_annual!$H:$H,multi_demand_annual!A:A,A865,multi_demand_annual!B:B,B865,multi_demand_annual!D:D,C865,multi_demand_annual!F:F,E865)</f>
        <v>0</v>
      </c>
      <c r="H865">
        <f>SUMIFS(multi_demand_annual!$I:$I,multi_demand_annual!A:A,A865,multi_demand_annual!B:B,B865,multi_demand_annual!D:D,C865,multi_demand_annual!F:F,E865)</f>
        <v>0</v>
      </c>
      <c r="I865" cm="1">
        <f t="array" ref="I865">SUMPRODUCT([5]materials_demand!$D$2:$CO$43*([5]materials_demand!$A$2:$A$43=A865)*([5]materials_demand!$B$2:$B$43=B865)*([5]materials_demand!$C$2:$C$43=C865)*ISNUMBER(SEARCH(E865,[5]materials_demand!$D$1:$CO$1))*ISNUMBER(SEARCH("mean",[5]materials_demand!$D$1:$CO$1)))</f>
        <v>0</v>
      </c>
      <c r="J865">
        <f t="shared" si="13"/>
        <v>0</v>
      </c>
    </row>
    <row r="866" spans="1:10">
      <c r="A866">
        <v>2025</v>
      </c>
      <c r="B866" t="s">
        <v>21</v>
      </c>
      <c r="C866" t="str">
        <f>mapping!$D$13</f>
        <v>onshore wind</v>
      </c>
      <c r="D866" t="s">
        <v>74</v>
      </c>
      <c r="E866" t="s">
        <v>51</v>
      </c>
      <c r="F866" t="s">
        <v>77</v>
      </c>
      <c r="G866">
        <f>SUMIFS(multi_demand_annual!$H:$H,multi_demand_annual!A:A,A866,multi_demand_annual!B:B,B866,multi_demand_annual!D:D,C866,multi_demand_annual!F:F,E866)</f>
        <v>5.2688884164050167</v>
      </c>
      <c r="H866">
        <f>SUMIFS(multi_demand_annual!$I:$I,multi_demand_annual!A:A,A866,multi_demand_annual!B:B,B866,multi_demand_annual!D:D,C866,multi_demand_annual!F:F,E866)</f>
        <v>24.876145329807013</v>
      </c>
      <c r="I866" cm="1">
        <f t="array" ref="I866">SUMPRODUCT([5]materials_demand!$D$2:$CO$43*([5]materials_demand!$A$2:$A$43=A866)*([5]materials_demand!$B$2:$B$43=B866)*([5]materials_demand!$C$2:$C$43=C866)*ISNUMBER(SEARCH(E866,[5]materials_demand!$D$1:$CO$1))*ISNUMBER(SEARCH("mean",[5]materials_demand!$D$1:$CO$1)))</f>
        <v>24.876145329806999</v>
      </c>
      <c r="J866">
        <f t="shared" si="13"/>
        <v>0</v>
      </c>
    </row>
    <row r="867" spans="1:10">
      <c r="A867">
        <v>2025</v>
      </c>
      <c r="B867" t="s">
        <v>21</v>
      </c>
      <c r="C867" t="str">
        <f>mapping!$D$13</f>
        <v>onshore wind</v>
      </c>
      <c r="D867" t="s">
        <v>74</v>
      </c>
      <c r="E867" t="s">
        <v>66</v>
      </c>
      <c r="F867" t="s">
        <v>77</v>
      </c>
      <c r="G867">
        <f>SUMIFS(multi_demand_annual!$H:$H,multi_demand_annual!A:A,A867,multi_demand_annual!B:B,B867,multi_demand_annual!D:D,C867,multi_demand_annual!F:F,E867)</f>
        <v>7.0073894740423446E-3</v>
      </c>
      <c r="H867">
        <f>SUMIFS(multi_demand_annual!$I:$I,multi_demand_annual!A:A,A867,multi_demand_annual!B:B,B867,multi_demand_annual!D:D,C867,multi_demand_annual!F:F,E867)</f>
        <v>3.3084177375267768E-2</v>
      </c>
      <c r="I867" cm="1">
        <f t="array" ref="I867">SUMPRODUCT([5]materials_demand!$D$2:$CO$43*([5]materials_demand!$A$2:$A$43=A867)*([5]materials_demand!$B$2:$B$43=B867)*([5]materials_demand!$C$2:$C$43=C867)*ISNUMBER(SEARCH(E867,[5]materials_demand!$D$1:$CO$1))*ISNUMBER(SEARCH("mean",[5]materials_demand!$D$1:$CO$1)))</f>
        <v>3.3084177375267698E-2</v>
      </c>
      <c r="J867">
        <f t="shared" si="13"/>
        <v>0</v>
      </c>
    </row>
    <row r="868" spans="1:10">
      <c r="A868">
        <v>2025</v>
      </c>
      <c r="B868" t="s">
        <v>21</v>
      </c>
      <c r="C868" t="str">
        <f>mapping!$D$13</f>
        <v>onshore wind</v>
      </c>
      <c r="D868" t="s">
        <v>74</v>
      </c>
      <c r="E868" t="s">
        <v>54</v>
      </c>
      <c r="F868" t="s">
        <v>77</v>
      </c>
      <c r="G868">
        <f>SUMIFS(multi_demand_annual!$H:$H,multi_demand_annual!A:A,A868,multi_demand_annual!B:B,B868,multi_demand_annual!D:D,C868,multi_demand_annual!F:F,E868)</f>
        <v>142.14620936647535</v>
      </c>
      <c r="H868">
        <f>SUMIFS(multi_demand_annual!$I:$I,multi_demand_annual!A:A,A868,multi_demand_annual!B:B,B868,multi_demand_annual!D:D,C868,multi_demand_annual!F:F,E868)</f>
        <v>671.11874134056472</v>
      </c>
      <c r="I868" cm="1">
        <f t="array" ref="I868">SUMPRODUCT([5]materials_demand!$D$2:$CO$43*([5]materials_demand!$A$2:$A$43=A868)*([5]materials_demand!$B$2:$B$43=B868)*([5]materials_demand!$C$2:$C$43=C868)*ISNUMBER(SEARCH(E868,[5]materials_demand!$D$1:$CO$1))*ISNUMBER(SEARCH("mean",[5]materials_demand!$D$1:$CO$1)))</f>
        <v>671.11874134056404</v>
      </c>
      <c r="J868">
        <f t="shared" si="13"/>
        <v>0</v>
      </c>
    </row>
    <row r="869" spans="1:10">
      <c r="A869">
        <v>2025</v>
      </c>
      <c r="B869" t="s">
        <v>21</v>
      </c>
      <c r="C869" t="str">
        <f>mapping!$D$13</f>
        <v>onshore wind</v>
      </c>
      <c r="D869" t="s">
        <v>74</v>
      </c>
      <c r="E869" t="s">
        <v>46</v>
      </c>
      <c r="F869" t="s">
        <v>77</v>
      </c>
      <c r="G869">
        <f>SUMIFS(multi_demand_annual!$H:$H,multi_demand_annual!A:A,A869,multi_demand_annual!B:B,B869,multi_demand_annual!D:D,C869,multi_demand_annual!F:F,E869)</f>
        <v>1.3834951815707079</v>
      </c>
      <c r="H869">
        <f>SUMIFS(multi_demand_annual!$I:$I,multi_demand_annual!A:A,A869,multi_demand_annual!B:B,B869,multi_demand_annual!D:D,C869,multi_demand_annual!F:F,E869)</f>
        <v>6.5319332048642735</v>
      </c>
      <c r="I869" cm="1">
        <f t="array" ref="I869">SUMPRODUCT([5]materials_demand!$D$2:$CO$43*([5]materials_demand!$A$2:$A$43=A869)*([5]materials_demand!$B$2:$B$43=B869)*([5]materials_demand!$C$2:$C$43=C869)*ISNUMBER(SEARCH(E869,[5]materials_demand!$D$1:$CO$1))*ISNUMBER(SEARCH("mean",[5]materials_demand!$D$1:$CO$1)))</f>
        <v>6.53193320486427</v>
      </c>
      <c r="J869">
        <f t="shared" si="13"/>
        <v>0</v>
      </c>
    </row>
    <row r="870" spans="1:10">
      <c r="A870">
        <v>2025</v>
      </c>
      <c r="B870" t="s">
        <v>21</v>
      </c>
      <c r="C870" t="str">
        <f>mapping!$D$13</f>
        <v>onshore wind</v>
      </c>
      <c r="D870" t="s">
        <v>74</v>
      </c>
      <c r="E870" t="s">
        <v>50</v>
      </c>
      <c r="F870" t="s">
        <v>77</v>
      </c>
      <c r="G870">
        <f>SUMIFS(multi_demand_annual!$H:$H,multi_demand_annual!A:A,A870,multi_demand_annual!B:B,B870,multi_demand_annual!D:D,C870,multi_demand_annual!F:F,E870)</f>
        <v>9.1980414803385582</v>
      </c>
      <c r="H870">
        <f>SUMIFS(multi_demand_annual!$I:$I,multi_demand_annual!A:A,A870,multi_demand_annual!B:B,B870,multi_demand_annual!D:D,C870,multi_demand_annual!F:F,E870)</f>
        <v>43.426961918964757</v>
      </c>
      <c r="I870" cm="1">
        <f t="array" ref="I870">SUMPRODUCT([5]materials_demand!$D$2:$CO$43*([5]materials_demand!$A$2:$A$43=A870)*([5]materials_demand!$B$2:$B$43=B870)*([5]materials_demand!$C$2:$C$43=C870)*ISNUMBER(SEARCH(E870,[5]materials_demand!$D$1:$CO$1))*ISNUMBER(SEARCH("mean",[5]materials_demand!$D$1:$CO$1)))</f>
        <v>43.4269619189647</v>
      </c>
      <c r="J870">
        <f t="shared" si="13"/>
        <v>0</v>
      </c>
    </row>
    <row r="871" spans="1:10">
      <c r="A871">
        <v>2025</v>
      </c>
      <c r="B871" t="s">
        <v>21</v>
      </c>
      <c r="C871" t="str">
        <f>mapping!$D$13</f>
        <v>onshore wind</v>
      </c>
      <c r="D871" t="s">
        <v>74</v>
      </c>
      <c r="E871" t="s">
        <v>61</v>
      </c>
      <c r="F871" t="s">
        <v>77</v>
      </c>
      <c r="G871">
        <f>SUMIFS(multi_demand_annual!$H:$H,multi_demand_annual!A:A,A871,multi_demand_annual!B:B,B871,multi_demand_annual!D:D,C871,multi_demand_annual!F:F,E871)</f>
        <v>3.532059755051737E-2</v>
      </c>
      <c r="H871">
        <f>SUMIFS(multi_demand_annual!$I:$I,multi_demand_annual!A:A,A871,multi_demand_annual!B:B,B871,multi_demand_annual!D:D,C871,multi_demand_annual!F:F,E871)</f>
        <v>0.16676009214136964</v>
      </c>
      <c r="I871" cm="1">
        <f t="array" ref="I871">SUMPRODUCT([5]materials_demand!$D$2:$CO$43*([5]materials_demand!$A$2:$A$43=A871)*([5]materials_demand!$B$2:$B$43=B871)*([5]materials_demand!$C$2:$C$43=C871)*ISNUMBER(SEARCH(E871,[5]materials_demand!$D$1:$CO$1))*ISNUMBER(SEARCH("mean",[5]materials_demand!$D$1:$CO$1)))</f>
        <v>0.166760092141369</v>
      </c>
      <c r="J871">
        <f t="shared" si="13"/>
        <v>0</v>
      </c>
    </row>
    <row r="872" spans="1:10">
      <c r="A872">
        <v>2025</v>
      </c>
      <c r="B872" t="s">
        <v>21</v>
      </c>
      <c r="C872" t="str">
        <f>mapping!$D$13</f>
        <v>onshore wind</v>
      </c>
      <c r="D872" t="s">
        <v>74</v>
      </c>
      <c r="E872" t="s">
        <v>67</v>
      </c>
      <c r="F872" t="s">
        <v>77</v>
      </c>
      <c r="G872">
        <f>SUMIFS(multi_demand_annual!$H:$H,multi_demand_annual!A:A,A872,multi_demand_annual!B:B,B872,multi_demand_annual!D:D,C872,multi_demand_annual!F:F,E872)</f>
        <v>22.738978843267411</v>
      </c>
      <c r="H872">
        <f>SUMIFS(multi_demand_annual!$I:$I,multi_demand_annual!A:A,A872,multi_demand_annual!B:B,B872,multi_demand_annual!D:D,C872,multi_demand_annual!F:F,E872)</f>
        <v>107.35815558274393</v>
      </c>
      <c r="I872" cm="1">
        <f t="array" ref="I872">SUMPRODUCT([5]materials_demand!$D$2:$CO$43*([5]materials_demand!$A$2:$A$43=A872)*([5]materials_demand!$B$2:$B$43=B872)*([5]materials_demand!$C$2:$C$43=C872)*ISNUMBER(SEARCH(E872,[5]materials_demand!$D$1:$CO$1))*ISNUMBER(SEARCH("mean",[5]materials_demand!$D$1:$CO$1)))</f>
        <v>107.358155582744</v>
      </c>
      <c r="J872">
        <f t="shared" si="13"/>
        <v>0</v>
      </c>
    </row>
    <row r="873" spans="1:10">
      <c r="A873">
        <v>2025</v>
      </c>
      <c r="B873" t="s">
        <v>21</v>
      </c>
      <c r="C873" t="str">
        <f>mapping!$D$13</f>
        <v>onshore wind</v>
      </c>
      <c r="D873" t="s">
        <v>74</v>
      </c>
      <c r="E873" t="s">
        <v>52</v>
      </c>
      <c r="F873" t="s">
        <v>77</v>
      </c>
      <c r="G873">
        <f>SUMIFS(multi_demand_annual!$H:$H,multi_demand_annual!A:A,A873,multi_demand_annual!B:B,B873,multi_demand_annual!D:D,C873,multi_demand_annual!F:F,E873)</f>
        <v>0</v>
      </c>
      <c r="H873">
        <f>SUMIFS(multi_demand_annual!$I:$I,multi_demand_annual!A:A,A873,multi_demand_annual!B:B,B873,multi_demand_annual!D:D,C873,multi_demand_annual!F:F,E873)</f>
        <v>0</v>
      </c>
      <c r="I873" cm="1">
        <f t="array" ref="I873">SUMPRODUCT([5]materials_demand!$D$2:$CO$43*([5]materials_demand!$A$2:$A$43=A873)*([5]materials_demand!$B$2:$B$43=B873)*([5]materials_demand!$C$2:$C$43=C873)*ISNUMBER(SEARCH(E873,[5]materials_demand!$D$1:$CO$1))*ISNUMBER(SEARCH("mean",[5]materials_demand!$D$1:$CO$1)))</f>
        <v>107.358155582744</v>
      </c>
      <c r="J873">
        <f t="shared" si="13"/>
        <v>107.358</v>
      </c>
    </row>
    <row r="874" spans="1:10">
      <c r="A874">
        <v>2025</v>
      </c>
      <c r="B874" t="s">
        <v>21</v>
      </c>
      <c r="C874" t="str">
        <f>mapping!$D$13</f>
        <v>onshore wind</v>
      </c>
      <c r="D874" t="s">
        <v>74</v>
      </c>
      <c r="E874" t="s">
        <v>56</v>
      </c>
      <c r="F874" t="s">
        <v>77</v>
      </c>
      <c r="G874">
        <f>SUMIFS(multi_demand_annual!$H:$H,multi_demand_annual!A:A,A874,multi_demand_annual!B:B,B874,multi_demand_annual!D:D,C874,multi_demand_annual!F:F,E874)</f>
        <v>17.658621474586706</v>
      </c>
      <c r="H874">
        <f>SUMIFS(multi_demand_annual!$I:$I,multi_demand_annual!A:A,A874,multi_demand_annual!B:B,B874,multi_demand_annual!D:D,C874,multi_demand_annual!F:F,E874)</f>
        <v>83.372126985674782</v>
      </c>
      <c r="I874" cm="1">
        <f t="array" ref="I874">SUMPRODUCT([5]materials_demand!$D$2:$CO$43*([5]materials_demand!$A$2:$A$43=A874)*([5]materials_demand!$B$2:$B$43=B874)*([5]materials_demand!$C$2:$C$43=C874)*ISNUMBER(SEARCH(E874,[5]materials_demand!$D$1:$CO$1))*ISNUMBER(SEARCH("mean",[5]materials_demand!$D$1:$CO$1)))</f>
        <v>83.372126985674697</v>
      </c>
      <c r="J874">
        <f t="shared" si="13"/>
        <v>0</v>
      </c>
    </row>
    <row r="875" spans="1:10">
      <c r="A875">
        <v>2025</v>
      </c>
      <c r="B875" t="s">
        <v>21</v>
      </c>
      <c r="C875" t="str">
        <f>mapping!$D$13</f>
        <v>onshore wind</v>
      </c>
      <c r="D875" t="s">
        <v>74</v>
      </c>
      <c r="E875" t="s">
        <v>59</v>
      </c>
      <c r="F875" t="s">
        <v>77</v>
      </c>
      <c r="G875">
        <f>SUMIFS(multi_demand_annual!$H:$H,multi_demand_annual!A:A,A875,multi_demand_annual!B:B,B875,multi_demand_annual!D:D,C875,multi_demand_annual!F:F,E875)</f>
        <v>0</v>
      </c>
      <c r="H875">
        <f>SUMIFS(multi_demand_annual!$I:$I,multi_demand_annual!A:A,A875,multi_demand_annual!B:B,B875,multi_demand_annual!D:D,C875,multi_demand_annual!F:F,E875)</f>
        <v>0</v>
      </c>
      <c r="I875" cm="1">
        <f t="array" ref="I875">SUMPRODUCT([5]materials_demand!$D$2:$CO$43*([5]materials_demand!$A$2:$A$43=A875)*([5]materials_demand!$B$2:$B$43=B875)*([5]materials_demand!$C$2:$C$43=C875)*ISNUMBER(SEARCH(E875,[5]materials_demand!$D$1:$CO$1))*ISNUMBER(SEARCH("mean",[5]materials_demand!$D$1:$CO$1)))</f>
        <v>0</v>
      </c>
      <c r="J875">
        <f t="shared" si="13"/>
        <v>0</v>
      </c>
    </row>
    <row r="876" spans="1:10">
      <c r="A876">
        <v>2025</v>
      </c>
      <c r="B876" t="s">
        <v>21</v>
      </c>
      <c r="C876" t="str">
        <f>mapping!$D$13</f>
        <v>onshore wind</v>
      </c>
      <c r="D876" t="s">
        <v>74</v>
      </c>
      <c r="E876" t="s">
        <v>55</v>
      </c>
      <c r="F876" t="s">
        <v>77</v>
      </c>
      <c r="G876">
        <f>SUMIFS(multi_demand_annual!$H:$H,multi_demand_annual!A:A,A876,multi_demand_annual!B:B,B876,multi_demand_annual!D:D,C876,multi_demand_annual!F:F,E876)</f>
        <v>2.0759391316850446</v>
      </c>
      <c r="H876">
        <f>SUMIFS(multi_demand_annual!$I:$I,multi_demand_annual!A:A,A876,multi_demand_annual!B:B,B876,multi_demand_annual!D:D,C876,multi_demand_annual!F:F,E876)</f>
        <v>9.8011875474230763</v>
      </c>
      <c r="I876" cm="1">
        <f t="array" ref="I876">SUMPRODUCT([5]materials_demand!$D$2:$CO$43*([5]materials_demand!$A$2:$A$43=A876)*([5]materials_demand!$B$2:$B$43=B876)*([5]materials_demand!$C$2:$C$43=C876)*ISNUMBER(SEARCH(E876,[5]materials_demand!$D$1:$CO$1))*ISNUMBER(SEARCH("mean",[5]materials_demand!$D$1:$CO$1)))</f>
        <v>9.8011875474230692</v>
      </c>
      <c r="J876">
        <f t="shared" si="13"/>
        <v>0</v>
      </c>
    </row>
    <row r="877" spans="1:10">
      <c r="A877">
        <v>2025</v>
      </c>
      <c r="B877" t="s">
        <v>21</v>
      </c>
      <c r="C877" t="str">
        <f>mapping!$D$13</f>
        <v>onshore wind</v>
      </c>
      <c r="D877" t="s">
        <v>74</v>
      </c>
      <c r="E877" t="s">
        <v>47</v>
      </c>
      <c r="F877" t="s">
        <v>77</v>
      </c>
      <c r="G877">
        <f>SUMIFS(multi_demand_annual!$H:$H,multi_demand_annual!A:A,A877,multi_demand_annual!B:B,B877,multi_demand_annual!D:D,C877,multi_demand_annual!F:F,E877)</f>
        <v>0.26428807363192836</v>
      </c>
      <c r="H877">
        <f>SUMIFS(multi_demand_annual!$I:$I,multi_demand_annual!A:A,A877,multi_demand_annual!B:B,B877,multi_demand_annual!D:D,C877,multi_demand_annual!F:F,E877)</f>
        <v>1.2477904273190836</v>
      </c>
      <c r="I877" cm="1">
        <f t="array" ref="I877">SUMPRODUCT([5]materials_demand!$D$2:$CO$43*([5]materials_demand!$A$2:$A$43=A877)*([5]materials_demand!$B$2:$B$43=B877)*([5]materials_demand!$C$2:$C$43=C877)*ISNUMBER(SEARCH(E877,[5]materials_demand!$D$1:$CO$1))*ISNUMBER(SEARCH("mean",[5]materials_demand!$D$1:$CO$1)))</f>
        <v>1.2477904273190801</v>
      </c>
      <c r="J877">
        <f t="shared" si="13"/>
        <v>0</v>
      </c>
    </row>
    <row r="878" spans="1:10">
      <c r="A878">
        <v>2025</v>
      </c>
      <c r="B878" t="s">
        <v>21</v>
      </c>
      <c r="C878" t="str">
        <f>mapping!$D$13</f>
        <v>onshore wind</v>
      </c>
      <c r="D878" t="s">
        <v>74</v>
      </c>
      <c r="E878" t="s">
        <v>60</v>
      </c>
      <c r="F878" t="s">
        <v>77</v>
      </c>
      <c r="G878">
        <f>SUMIFS(multi_demand_annual!$H:$H,multi_demand_annual!A:A,A878,multi_demand_annual!B:B,B878,multi_demand_annual!D:D,C878,multi_demand_annual!F:F,E878)</f>
        <v>0.32307761873282764</v>
      </c>
      <c r="H878">
        <f>SUMIFS(multi_demand_annual!$I:$I,multi_demand_annual!A:A,A878,multi_demand_annual!B:B,B878,multi_demand_annual!D:D,C878,multi_demand_annual!F:F,E878)</f>
        <v>1.5253550960354987</v>
      </c>
      <c r="I878" cm="1">
        <f t="array" ref="I878">SUMPRODUCT([5]materials_demand!$D$2:$CO$43*([5]materials_demand!$A$2:$A$43=A878)*([5]materials_demand!$B$2:$B$43=B878)*([5]materials_demand!$C$2:$C$43=C878)*ISNUMBER(SEARCH(E878,[5]materials_demand!$D$1:$CO$1))*ISNUMBER(SEARCH("mean",[5]materials_demand!$D$1:$CO$1)))</f>
        <v>1.5253550960355</v>
      </c>
      <c r="J878">
        <f t="shared" si="13"/>
        <v>0</v>
      </c>
    </row>
    <row r="879" spans="1:10">
      <c r="A879">
        <v>2025</v>
      </c>
      <c r="B879" t="s">
        <v>21</v>
      </c>
      <c r="C879" t="str">
        <f>mapping!$D$13</f>
        <v>onshore wind</v>
      </c>
      <c r="D879" t="s">
        <v>74</v>
      </c>
      <c r="E879" t="s">
        <v>48</v>
      </c>
      <c r="F879" t="s">
        <v>77</v>
      </c>
      <c r="G879">
        <f>SUMIFS(multi_demand_annual!$H:$H,multi_demand_annual!A:A,A879,multi_demand_annual!B:B,B879,multi_demand_annual!D:D,C879,multi_demand_annual!F:F,E879)</f>
        <v>0.65645763622788234</v>
      </c>
      <c r="H879">
        <f>SUMIFS(multi_demand_annual!$I:$I,multi_demand_annual!A:A,A879,multi_demand_annual!B:B,B879,multi_demand_annual!D:D,C879,multi_demand_annual!F:F,E879)</f>
        <v>3.0993511858822962</v>
      </c>
      <c r="I879" cm="1">
        <f t="array" ref="I879">SUMPRODUCT([5]materials_demand!$D$2:$CO$43*([5]materials_demand!$A$2:$A$43=A879)*([5]materials_demand!$B$2:$B$43=B879)*([5]materials_demand!$C$2:$C$43=C879)*ISNUMBER(SEARCH(E879,[5]materials_demand!$D$1:$CO$1))*ISNUMBER(SEARCH("mean",[5]materials_demand!$D$1:$CO$1)))</f>
        <v>3.09935118588229</v>
      </c>
      <c r="J879">
        <f t="shared" si="13"/>
        <v>0</v>
      </c>
    </row>
    <row r="880" spans="1:10">
      <c r="A880">
        <v>2025</v>
      </c>
      <c r="B880" t="s">
        <v>21</v>
      </c>
      <c r="C880" t="str">
        <f>mapping!$D$13</f>
        <v>onshore wind</v>
      </c>
      <c r="D880" t="s">
        <v>74</v>
      </c>
      <c r="E880" t="s">
        <v>62</v>
      </c>
      <c r="F880" t="s">
        <v>77</v>
      </c>
      <c r="G880">
        <f>SUMIFS(multi_demand_annual!$H:$H,multi_demand_annual!A:A,A880,multi_demand_annual!B:B,B880,multi_demand_annual!D:D,C880,multi_demand_annual!F:F,E880)</f>
        <v>9.9066968689273657E-2</v>
      </c>
      <c r="H880">
        <f>SUMIFS(multi_demand_annual!$I:$I,multi_demand_annual!A:A,A880,multi_demand_annual!B:B,B880,multi_demand_annual!D:D,C880,multi_demand_annual!F:F,E880)</f>
        <v>0.46772755764284812</v>
      </c>
      <c r="I880" cm="1">
        <f t="array" ref="I880">SUMPRODUCT([5]materials_demand!$D$2:$CO$43*([5]materials_demand!$A$2:$A$43=A880)*([5]materials_demand!$B$2:$B$43=B880)*([5]materials_demand!$C$2:$C$43=C880)*ISNUMBER(SEARCH(E880,[5]materials_demand!$D$1:$CO$1))*ISNUMBER(SEARCH("mean",[5]materials_demand!$D$1:$CO$1)))</f>
        <v>0.46772755764284801</v>
      </c>
      <c r="J880">
        <f t="shared" si="13"/>
        <v>0</v>
      </c>
    </row>
    <row r="881" spans="1:10">
      <c r="A881">
        <v>2025</v>
      </c>
      <c r="B881" t="s">
        <v>21</v>
      </c>
      <c r="C881" t="str">
        <f>mapping!$D$13</f>
        <v>onshore wind</v>
      </c>
      <c r="D881" t="s">
        <v>74</v>
      </c>
      <c r="E881" t="s">
        <v>63</v>
      </c>
      <c r="F881" t="s">
        <v>77</v>
      </c>
      <c r="G881">
        <f>SUMIFS(multi_demand_annual!$H:$H,multi_demand_annual!A:A,A881,multi_demand_annual!B:B,B881,multi_demand_annual!D:D,C881,multi_demand_annual!F:F,E881)</f>
        <v>4.8280913476151759E-2</v>
      </c>
      <c r="H881">
        <f>SUMIFS(multi_demand_annual!$I:$I,multi_demand_annual!A:A,A881,multi_demand_annual!B:B,B881,multi_demand_annual!D:D,C881,multi_demand_annual!F:F,E881)</f>
        <v>0.22794998211559497</v>
      </c>
      <c r="I881" cm="1">
        <f t="array" ref="I881">SUMPRODUCT([5]materials_demand!$D$2:$CO$43*([5]materials_demand!$A$2:$A$43=A881)*([5]materials_demand!$B$2:$B$43=B881)*([5]materials_demand!$C$2:$C$43=C881)*ISNUMBER(SEARCH(E881,[5]materials_demand!$D$1:$CO$1))*ISNUMBER(SEARCH("mean",[5]materials_demand!$D$1:$CO$1)))</f>
        <v>0.227949982115595</v>
      </c>
      <c r="J881">
        <f t="shared" si="13"/>
        <v>0</v>
      </c>
    </row>
    <row r="882" spans="1:10">
      <c r="A882">
        <v>2025</v>
      </c>
      <c r="B882" t="s">
        <v>21</v>
      </c>
      <c r="C882" t="str">
        <f>mapping!$D$13</f>
        <v>onshore wind</v>
      </c>
      <c r="D882" t="s">
        <v>74</v>
      </c>
      <c r="E882" t="s">
        <v>45</v>
      </c>
      <c r="F882" t="s">
        <v>77</v>
      </c>
      <c r="G882">
        <f>SUMIFS(multi_demand_annual!$H:$H,multi_demand_annual!A:A,A882,multi_demand_annual!B:B,B882,multi_demand_annual!D:D,C882,multi_demand_annual!F:F,E882)</f>
        <v>0</v>
      </c>
      <c r="H882">
        <f>SUMIFS(multi_demand_annual!$I:$I,multi_demand_annual!A:A,A882,multi_demand_annual!B:B,B882,multi_demand_annual!D:D,C882,multi_demand_annual!F:F,E882)</f>
        <v>0</v>
      </c>
      <c r="I882" cm="1">
        <f t="array" ref="I882">SUMPRODUCT([5]materials_demand!$D$2:$CO$43*([5]materials_demand!$A$2:$A$43=A882)*([5]materials_demand!$B$2:$B$43=B882)*([5]materials_demand!$C$2:$C$43=C882)*ISNUMBER(SEARCH(E882,[5]materials_demand!$D$1:$CO$1))*ISNUMBER(SEARCH("mean",[5]materials_demand!$D$1:$CO$1)))</f>
        <v>0</v>
      </c>
      <c r="J882">
        <f t="shared" si="13"/>
        <v>0</v>
      </c>
    </row>
    <row r="883" spans="1:10">
      <c r="A883">
        <v>2025</v>
      </c>
      <c r="B883" t="s">
        <v>21</v>
      </c>
      <c r="C883" t="str">
        <f>mapping!$D$13</f>
        <v>onshore wind</v>
      </c>
      <c r="D883" t="s">
        <v>74</v>
      </c>
      <c r="E883" t="s">
        <v>58</v>
      </c>
      <c r="F883" t="s">
        <v>77</v>
      </c>
      <c r="G883">
        <f>SUMIFS(multi_demand_annual!$H:$H,multi_demand_annual!A:A,A883,multi_demand_annual!B:B,B883,multi_demand_annual!D:D,C883,multi_demand_annual!F:F,E883)</f>
        <v>0</v>
      </c>
      <c r="H883">
        <f>SUMIFS(multi_demand_annual!$I:$I,multi_demand_annual!A:A,A883,multi_demand_annual!B:B,B883,multi_demand_annual!D:D,C883,multi_demand_annual!F:F,E883)</f>
        <v>0</v>
      </c>
      <c r="I883" cm="1">
        <f t="array" ref="I883">SUMPRODUCT([5]materials_demand!$D$2:$CO$43*([5]materials_demand!$A$2:$A$43=A883)*([5]materials_demand!$B$2:$B$43=B883)*([5]materials_demand!$C$2:$C$43=C883)*ISNUMBER(SEARCH(E883,[5]materials_demand!$D$1:$CO$1))*ISNUMBER(SEARCH("mean",[5]materials_demand!$D$1:$CO$1)))</f>
        <v>0</v>
      </c>
      <c r="J883">
        <f t="shared" si="13"/>
        <v>0</v>
      </c>
    </row>
    <row r="884" spans="1:10">
      <c r="A884">
        <v>2025</v>
      </c>
      <c r="B884" t="s">
        <v>21</v>
      </c>
      <c r="C884" t="str">
        <f>mapping!$D$13</f>
        <v>onshore wind</v>
      </c>
      <c r="D884" t="s">
        <v>74</v>
      </c>
      <c r="E884" t="s">
        <v>53</v>
      </c>
      <c r="F884" t="s">
        <v>77</v>
      </c>
      <c r="G884">
        <f>SUMIFS(multi_demand_annual!$H:$H,multi_demand_annual!A:A,A884,multi_demand_annual!B:B,B884,multi_demand_annual!D:D,C884,multi_demand_annual!F:F,E884)</f>
        <v>321.47806164587092</v>
      </c>
      <c r="H884">
        <f>SUMIFS(multi_demand_annual!$I:$I,multi_demand_annual!A:A,A884,multi_demand_annual!B:B,B884,multi_demand_annual!D:D,C884,multi_demand_annual!F:F,E884)</f>
        <v>1517.8030639152953</v>
      </c>
      <c r="I884" cm="1">
        <f t="array" ref="I884">SUMPRODUCT([5]materials_demand!$D$2:$CO$43*([5]materials_demand!$A$2:$A$43=A884)*([5]materials_demand!$B$2:$B$43=B884)*([5]materials_demand!$C$2:$C$43=C884)*ISNUMBER(SEARCH(E884,[5]materials_demand!$D$1:$CO$1))*ISNUMBER(SEARCH("mean",[5]materials_demand!$D$1:$CO$1)))</f>
        <v>1517.8030639152901</v>
      </c>
      <c r="J884">
        <f t="shared" si="13"/>
        <v>0</v>
      </c>
    </row>
    <row r="885" spans="1:10">
      <c r="A885">
        <v>2025</v>
      </c>
      <c r="B885" t="s">
        <v>21</v>
      </c>
      <c r="C885" t="str">
        <f>mapping!$D$13</f>
        <v>onshore wind</v>
      </c>
      <c r="D885" t="s">
        <v>74</v>
      </c>
      <c r="E885" t="s">
        <v>64</v>
      </c>
      <c r="F885" t="s">
        <v>77</v>
      </c>
      <c r="G885">
        <f>SUMIFS(multi_demand_annual!$H:$H,multi_demand_annual!A:A,A885,multi_demand_annual!B:B,B885,multi_demand_annual!D:D,C885,multi_demand_annual!F:F,E885)</f>
        <v>1.8952798718073902E-2</v>
      </c>
      <c r="H885">
        <f>SUMIFS(multi_demand_annual!$I:$I,multi_demand_annual!A:A,A885,multi_demand_annual!B:B,B885,multi_demand_annual!D:D,C885,multi_demand_annual!F:F,E885)</f>
        <v>8.9482360994669552E-2</v>
      </c>
      <c r="I885" cm="1">
        <f t="array" ref="I885">SUMPRODUCT([5]materials_demand!$D$2:$CO$43*([5]materials_demand!$A$2:$A$43=A885)*([5]materials_demand!$B$2:$B$43=B885)*([5]materials_demand!$C$2:$C$43=C885)*ISNUMBER(SEARCH(E885,[5]materials_demand!$D$1:$CO$1))*ISNUMBER(SEARCH("mean",[5]materials_demand!$D$1:$CO$1)))</f>
        <v>8.9482360994669496E-2</v>
      </c>
      <c r="J885">
        <f t="shared" si="13"/>
        <v>0</v>
      </c>
    </row>
    <row r="886" spans="1:10">
      <c r="A886">
        <v>2025</v>
      </c>
      <c r="B886" t="s">
        <v>21</v>
      </c>
      <c r="C886" t="str">
        <f>mapping!$D$13</f>
        <v>onshore wind</v>
      </c>
      <c r="D886" t="s">
        <v>74</v>
      </c>
      <c r="E886" t="s">
        <v>49</v>
      </c>
      <c r="F886" t="s">
        <v>77</v>
      </c>
      <c r="G886">
        <f>SUMIFS(multi_demand_annual!$H:$H,multi_demand_annual!A:A,A886,multi_demand_annual!B:B,B886,multi_demand_annual!D:D,C886,multi_demand_annual!F:F,E886)</f>
        <v>0</v>
      </c>
      <c r="H886">
        <f>SUMIFS(multi_demand_annual!$I:$I,multi_demand_annual!A:A,A886,multi_demand_annual!B:B,B886,multi_demand_annual!D:D,C886,multi_demand_annual!F:F,E886)</f>
        <v>0</v>
      </c>
      <c r="I886" cm="1">
        <f t="array" ref="I886">SUMPRODUCT([5]materials_demand!$D$2:$CO$43*([5]materials_demand!$A$2:$A$43=A886)*([5]materials_demand!$B$2:$B$43=B886)*([5]materials_demand!$C$2:$C$43=C886)*ISNUMBER(SEARCH(E886,[5]materials_demand!$D$1:$CO$1))*ISNUMBER(SEARCH("mean",[5]materials_demand!$D$1:$CO$1)))</f>
        <v>0</v>
      </c>
      <c r="J886">
        <f t="shared" si="13"/>
        <v>0</v>
      </c>
    </row>
    <row r="887" spans="1:10">
      <c r="A887">
        <v>2025</v>
      </c>
      <c r="B887" t="s">
        <v>21</v>
      </c>
      <c r="C887" t="str">
        <f>mapping!$D$13</f>
        <v>onshore wind</v>
      </c>
      <c r="D887" t="s">
        <v>74</v>
      </c>
      <c r="E887" t="s">
        <v>65</v>
      </c>
      <c r="F887" t="s">
        <v>77</v>
      </c>
      <c r="G887">
        <f>SUMIFS(multi_demand_annual!$H:$H,multi_demand_annual!A:A,A887,multi_demand_annual!B:B,B887,multi_demand_annual!D:D,C887,multi_demand_annual!F:F,E887)</f>
        <v>0.23702494895948231</v>
      </c>
      <c r="H887">
        <f>SUMIFS(multi_demand_annual!$I:$I,multi_demand_annual!A:A,A887,multi_demand_annual!B:B,B887,multi_demand_annual!D:D,C887,multi_demand_annual!F:F,E887)</f>
        <v>1.1190722997184324</v>
      </c>
      <c r="I887" cm="1">
        <f t="array" ref="I887">SUMPRODUCT([5]materials_demand!$D$2:$CO$43*([5]materials_demand!$A$2:$A$43=A887)*([5]materials_demand!$B$2:$B$43=B887)*([5]materials_demand!$C$2:$C$43=C887)*ISNUMBER(SEARCH(E887,[5]materials_demand!$D$1:$CO$1))*ISNUMBER(SEARCH("mean",[5]materials_demand!$D$1:$CO$1)))</f>
        <v>1.1190722997184299</v>
      </c>
      <c r="J887">
        <f t="shared" si="13"/>
        <v>0</v>
      </c>
    </row>
    <row r="888" spans="1:10">
      <c r="A888">
        <v>2025</v>
      </c>
      <c r="B888" t="s">
        <v>21</v>
      </c>
      <c r="C888" t="str">
        <f>mapping!$D$13</f>
        <v>onshore wind</v>
      </c>
      <c r="D888" t="s">
        <v>74</v>
      </c>
      <c r="E888" t="s">
        <v>68</v>
      </c>
      <c r="F888" t="s">
        <v>77</v>
      </c>
      <c r="G888">
        <f>SUMIFS(multi_demand_annual!$H:$H,multi_demand_annual!A:A,A888,multi_demand_annual!B:B,B888,multi_demand_annual!D:D,C888,multi_demand_annual!F:F,E888)</f>
        <v>3.2190195396382022E-3</v>
      </c>
      <c r="H888">
        <f>SUMIFS(multi_demand_annual!$I:$I,multi_demand_annual!A:A,A888,multi_demand_annual!B:B,B888,multi_demand_annual!D:D,C888,multi_demand_annual!F:F,E888)</f>
        <v>1.5198043981763634E-2</v>
      </c>
      <c r="I888" cm="1">
        <f t="array" ref="I888">SUMPRODUCT([5]materials_demand!$D$2:$CO$43*([5]materials_demand!$A$2:$A$43=A888)*([5]materials_demand!$B$2:$B$43=B888)*([5]materials_demand!$C$2:$C$43=C888)*ISNUMBER(SEARCH(E888,[5]materials_demand!$D$1:$CO$1))*ISNUMBER(SEARCH("mean",[5]materials_demand!$D$1:$CO$1)))</f>
        <v>1.5198043981763601E-2</v>
      </c>
      <c r="J888">
        <f t="shared" si="13"/>
        <v>0</v>
      </c>
    </row>
    <row r="889" spans="1:10">
      <c r="A889">
        <v>2025</v>
      </c>
      <c r="B889" t="s">
        <v>21</v>
      </c>
      <c r="C889" t="str">
        <f>mapping!$D$13</f>
        <v>onshore wind</v>
      </c>
      <c r="D889" t="s">
        <v>74</v>
      </c>
      <c r="E889" t="s">
        <v>57</v>
      </c>
      <c r="F889" t="s">
        <v>77</v>
      </c>
      <c r="G889">
        <f>SUMIFS(multi_demand_annual!$H:$H,multi_demand_annual!A:A,A889,multi_demand_annual!B:B,B889,multi_demand_annual!D:D,C889,multi_demand_annual!F:F,E889)</f>
        <v>14.452740790212335</v>
      </c>
      <c r="H889">
        <f>SUMIFS(multi_demand_annual!$I:$I,multi_demand_annual!A:A,A889,multi_demand_annual!B:B,B889,multi_demand_annual!D:D,C889,multi_demand_annual!F:F,E889)</f>
        <v>68.236115836489773</v>
      </c>
      <c r="I889" cm="1">
        <f t="array" ref="I889">SUMPRODUCT([5]materials_demand!$D$2:$CO$43*([5]materials_demand!$A$2:$A$43=A889)*([5]materials_demand!$B$2:$B$43=B889)*([5]materials_demand!$C$2:$C$43=C889)*ISNUMBER(SEARCH(E889,[5]materials_demand!$D$1:$CO$1))*ISNUMBER(SEARCH("mean",[5]materials_demand!$D$1:$CO$1)))</f>
        <v>68.236115836489702</v>
      </c>
      <c r="J889">
        <f t="shared" si="13"/>
        <v>0</v>
      </c>
    </row>
    <row r="890" spans="1:10">
      <c r="A890">
        <v>2025</v>
      </c>
      <c r="B890" t="s">
        <v>33</v>
      </c>
      <c r="C890" t="str">
        <f>mapping!$D$13</f>
        <v>onshore wind</v>
      </c>
      <c r="D890" t="s">
        <v>74</v>
      </c>
      <c r="E890" t="s">
        <v>51</v>
      </c>
      <c r="F890" t="s">
        <v>77</v>
      </c>
      <c r="G890">
        <f>SUMIFS(multi_demand_annual!$H:$H,multi_demand_annual!A:A,A890,multi_demand_annual!B:B,B890,multi_demand_annual!D:D,C890,multi_demand_annual!F:F,E890)</f>
        <v>0</v>
      </c>
      <c r="H890">
        <f>SUMIFS(multi_demand_annual!$I:$I,multi_demand_annual!A:A,A890,multi_demand_annual!B:B,B890,multi_demand_annual!D:D,C890,multi_demand_annual!F:F,E890)</f>
        <v>12.704042798931688</v>
      </c>
      <c r="I890" cm="1">
        <f t="array" ref="I890">SUMPRODUCT([5]materials_demand!$D$2:$CO$43*([5]materials_demand!$A$2:$A$43=A890)*([5]materials_demand!$B$2:$B$43=B890)*([5]materials_demand!$C$2:$C$43=C890)*ISNUMBER(SEARCH(E890,[5]materials_demand!$D$1:$CO$1))*ISNUMBER(SEARCH("mean",[5]materials_demand!$D$1:$CO$1)))</f>
        <v>12.704042798931701</v>
      </c>
      <c r="J890">
        <f t="shared" si="13"/>
        <v>0</v>
      </c>
    </row>
    <row r="891" spans="1:10">
      <c r="A891">
        <v>2025</v>
      </c>
      <c r="B891" t="s">
        <v>33</v>
      </c>
      <c r="C891" t="str">
        <f>mapping!$D$13</f>
        <v>onshore wind</v>
      </c>
      <c r="D891" t="s">
        <v>74</v>
      </c>
      <c r="E891" t="s">
        <v>66</v>
      </c>
      <c r="F891" t="s">
        <v>77</v>
      </c>
      <c r="G891">
        <f>SUMIFS(multi_demand_annual!$H:$H,multi_demand_annual!A:A,A891,multi_demand_annual!B:B,B891,multi_demand_annual!D:D,C891,multi_demand_annual!F:F,E891)</f>
        <v>0</v>
      </c>
      <c r="H891">
        <f>SUMIFS(multi_demand_annual!$I:$I,multi_demand_annual!A:A,A891,multi_demand_annual!B:B,B891,multi_demand_annual!D:D,C891,multi_demand_annual!F:F,E891)</f>
        <v>1.6895817248632785E-2</v>
      </c>
      <c r="I891" cm="1">
        <f t="array" ref="I891">SUMPRODUCT([5]materials_demand!$D$2:$CO$43*([5]materials_demand!$A$2:$A$43=A891)*([5]materials_demand!$B$2:$B$43=B891)*([5]materials_demand!$C$2:$C$43=C891)*ISNUMBER(SEARCH(E891,[5]materials_demand!$D$1:$CO$1))*ISNUMBER(SEARCH("mean",[5]materials_demand!$D$1:$CO$1)))</f>
        <v>1.6895817248632799E-2</v>
      </c>
      <c r="J891">
        <f t="shared" si="13"/>
        <v>0</v>
      </c>
    </row>
    <row r="892" spans="1:10">
      <c r="A892">
        <v>2025</v>
      </c>
      <c r="B892" t="s">
        <v>33</v>
      </c>
      <c r="C892" t="str">
        <f>mapping!$D$13</f>
        <v>onshore wind</v>
      </c>
      <c r="D892" t="s">
        <v>74</v>
      </c>
      <c r="E892" t="s">
        <v>54</v>
      </c>
      <c r="F892" t="s">
        <v>77</v>
      </c>
      <c r="G892">
        <f>SUMIFS(multi_demand_annual!$H:$H,multi_demand_annual!A:A,A892,multi_demand_annual!B:B,B892,multi_demand_annual!D:D,C892,multi_demand_annual!F:F,E892)</f>
        <v>0</v>
      </c>
      <c r="H892">
        <f>SUMIFS(multi_demand_annual!$I:$I,multi_demand_annual!A:A,A892,multi_demand_annual!B:B,B892,multi_demand_annual!D:D,C892,multi_demand_annual!F:F,E892)</f>
        <v>342.73482085425019</v>
      </c>
      <c r="I892" cm="1">
        <f t="array" ref="I892">SUMPRODUCT([5]materials_demand!$D$2:$CO$43*([5]materials_demand!$A$2:$A$43=A892)*([5]materials_demand!$B$2:$B$43=B892)*([5]materials_demand!$C$2:$C$43=C892)*ISNUMBER(SEARCH(E892,[5]materials_demand!$D$1:$CO$1))*ISNUMBER(SEARCH("mean",[5]materials_demand!$D$1:$CO$1)))</f>
        <v>342.73482085425002</v>
      </c>
      <c r="J892">
        <f t="shared" si="13"/>
        <v>0</v>
      </c>
    </row>
    <row r="893" spans="1:10">
      <c r="A893">
        <v>2025</v>
      </c>
      <c r="B893" t="s">
        <v>33</v>
      </c>
      <c r="C893" t="str">
        <f>mapping!$D$13</f>
        <v>onshore wind</v>
      </c>
      <c r="D893" t="s">
        <v>74</v>
      </c>
      <c r="E893" t="s">
        <v>46</v>
      </c>
      <c r="F893" t="s">
        <v>77</v>
      </c>
      <c r="G893">
        <f>SUMIFS(multi_demand_annual!$H:$H,multi_demand_annual!A:A,A893,multi_demand_annual!B:B,B893,multi_demand_annual!D:D,C893,multi_demand_annual!F:F,E893)</f>
        <v>0</v>
      </c>
      <c r="H893">
        <f>SUMIFS(multi_demand_annual!$I:$I,multi_demand_annual!A:A,A893,multi_demand_annual!B:B,B893,multi_demand_annual!D:D,C893,multi_demand_annual!F:F,E893)</f>
        <v>3.3358045587122533</v>
      </c>
      <c r="I893" cm="1">
        <f t="array" ref="I893">SUMPRODUCT([5]materials_demand!$D$2:$CO$43*([5]materials_demand!$A$2:$A$43=A893)*([5]materials_demand!$B$2:$B$43=B893)*([5]materials_demand!$C$2:$C$43=C893)*ISNUMBER(SEARCH(E893,[5]materials_demand!$D$1:$CO$1))*ISNUMBER(SEARCH("mean",[5]materials_demand!$D$1:$CO$1)))</f>
        <v>3.33580455871226</v>
      </c>
      <c r="J893">
        <f t="shared" si="13"/>
        <v>0</v>
      </c>
    </row>
    <row r="894" spans="1:10">
      <c r="A894">
        <v>2025</v>
      </c>
      <c r="B894" t="s">
        <v>33</v>
      </c>
      <c r="C894" t="str">
        <f>mapping!$D$13</f>
        <v>onshore wind</v>
      </c>
      <c r="D894" t="s">
        <v>74</v>
      </c>
      <c r="E894" t="s">
        <v>50</v>
      </c>
      <c r="F894" t="s">
        <v>77</v>
      </c>
      <c r="G894">
        <f>SUMIFS(multi_demand_annual!$H:$H,multi_demand_annual!A:A,A894,multi_demand_annual!B:B,B894,multi_demand_annual!D:D,C894,multi_demand_annual!F:F,E894)</f>
        <v>0</v>
      </c>
      <c r="H894">
        <f>SUMIFS(multi_demand_annual!$I:$I,multi_demand_annual!A:A,A894,multi_demand_annual!B:B,B894,multi_demand_annual!D:D,C894,multi_demand_annual!F:F,E894)</f>
        <v>22.177792239581876</v>
      </c>
      <c r="I894" cm="1">
        <f t="array" ref="I894">SUMPRODUCT([5]materials_demand!$D$2:$CO$43*([5]materials_demand!$A$2:$A$43=A894)*([5]materials_demand!$B$2:$B$43=B894)*([5]materials_demand!$C$2:$C$43=C894)*ISNUMBER(SEARCH(E894,[5]materials_demand!$D$1:$CO$1))*ISNUMBER(SEARCH("mean",[5]materials_demand!$D$1:$CO$1)))</f>
        <v>22.177792239581901</v>
      </c>
      <c r="J894">
        <f t="shared" si="13"/>
        <v>0</v>
      </c>
    </row>
    <row r="895" spans="1:10">
      <c r="A895">
        <v>2025</v>
      </c>
      <c r="B895" t="s">
        <v>33</v>
      </c>
      <c r="C895" t="str">
        <f>mapping!$D$13</f>
        <v>onshore wind</v>
      </c>
      <c r="D895" t="s">
        <v>74</v>
      </c>
      <c r="E895" t="s">
        <v>61</v>
      </c>
      <c r="F895" t="s">
        <v>77</v>
      </c>
      <c r="G895">
        <f>SUMIFS(multi_demand_annual!$H:$H,multi_demand_annual!A:A,A895,multi_demand_annual!B:B,B895,multi_demand_annual!D:D,C895,multi_demand_annual!F:F,E895)</f>
        <v>0</v>
      </c>
      <c r="H895">
        <f>SUMIFS(multi_demand_annual!$I:$I,multi_demand_annual!A:A,A895,multi_demand_annual!B:B,B895,multi_demand_annual!D:D,C895,multi_demand_annual!F:F,E895)</f>
        <v>8.5163007356260187E-2</v>
      </c>
      <c r="I895" cm="1">
        <f t="array" ref="I895">SUMPRODUCT([5]materials_demand!$D$2:$CO$43*([5]materials_demand!$A$2:$A$43=A895)*([5]materials_demand!$B$2:$B$43=B895)*([5]materials_demand!$C$2:$C$43=C895)*ISNUMBER(SEARCH(E895,[5]materials_demand!$D$1:$CO$1))*ISNUMBER(SEARCH("mean",[5]materials_demand!$D$1:$CO$1)))</f>
        <v>8.5163007356260298E-2</v>
      </c>
      <c r="J895">
        <f t="shared" si="13"/>
        <v>0</v>
      </c>
    </row>
    <row r="896" spans="1:10">
      <c r="A896">
        <v>2025</v>
      </c>
      <c r="B896" t="s">
        <v>33</v>
      </c>
      <c r="C896" t="str">
        <f>mapping!$D$13</f>
        <v>onshore wind</v>
      </c>
      <c r="D896" t="s">
        <v>74</v>
      </c>
      <c r="E896" t="s">
        <v>67</v>
      </c>
      <c r="F896" t="s">
        <v>77</v>
      </c>
      <c r="G896">
        <f>SUMIFS(multi_demand_annual!$H:$H,multi_demand_annual!A:A,A896,multi_demand_annual!B:B,B896,multi_demand_annual!D:D,C896,multi_demand_annual!F:F,E896)</f>
        <v>0</v>
      </c>
      <c r="H896">
        <f>SUMIFS(multi_demand_annual!$I:$I,multi_demand_annual!A:A,A896,multi_demand_annual!B:B,B896,multi_demand_annual!D:D,C896,multi_demand_annual!F:F,E896)</f>
        <v>54.826926971813393</v>
      </c>
      <c r="I896" cm="1">
        <f t="array" ref="I896">SUMPRODUCT([5]materials_demand!$D$2:$CO$43*([5]materials_demand!$A$2:$A$43=A896)*([5]materials_demand!$B$2:$B$43=B896)*([5]materials_demand!$C$2:$C$43=C896)*ISNUMBER(SEARCH(E896,[5]materials_demand!$D$1:$CO$1))*ISNUMBER(SEARCH("mean",[5]materials_demand!$D$1:$CO$1)))</f>
        <v>54.8269269718134</v>
      </c>
      <c r="J896">
        <f t="shared" si="13"/>
        <v>0</v>
      </c>
    </row>
    <row r="897" spans="1:10">
      <c r="A897">
        <v>2025</v>
      </c>
      <c r="B897" t="s">
        <v>33</v>
      </c>
      <c r="C897" t="str">
        <f>mapping!$D$13</f>
        <v>onshore wind</v>
      </c>
      <c r="D897" t="s">
        <v>74</v>
      </c>
      <c r="E897" t="s">
        <v>52</v>
      </c>
      <c r="F897" t="s">
        <v>77</v>
      </c>
      <c r="G897">
        <f>SUMIFS(multi_demand_annual!$H:$H,multi_demand_annual!A:A,A897,multi_demand_annual!B:B,B897,multi_demand_annual!D:D,C897,multi_demand_annual!F:F,E897)</f>
        <v>0</v>
      </c>
      <c r="H897">
        <f>SUMIFS(multi_demand_annual!$I:$I,multi_demand_annual!A:A,A897,multi_demand_annual!B:B,B897,multi_demand_annual!D:D,C897,multi_demand_annual!F:F,E897)</f>
        <v>0</v>
      </c>
      <c r="I897" cm="1">
        <f t="array" ref="I897">SUMPRODUCT([5]materials_demand!$D$2:$CO$43*([5]materials_demand!$A$2:$A$43=A897)*([5]materials_demand!$B$2:$B$43=B897)*([5]materials_demand!$C$2:$C$43=C897)*ISNUMBER(SEARCH(E897,[5]materials_demand!$D$1:$CO$1))*ISNUMBER(SEARCH("mean",[5]materials_demand!$D$1:$CO$1)))</f>
        <v>54.8269269718134</v>
      </c>
      <c r="J897">
        <f t="shared" si="13"/>
        <v>54.826999999999998</v>
      </c>
    </row>
    <row r="898" spans="1:10">
      <c r="A898">
        <v>2025</v>
      </c>
      <c r="B898" t="s">
        <v>33</v>
      </c>
      <c r="C898" t="str">
        <f>mapping!$D$13</f>
        <v>onshore wind</v>
      </c>
      <c r="D898" t="s">
        <v>74</v>
      </c>
      <c r="E898" t="s">
        <v>56</v>
      </c>
      <c r="F898" t="s">
        <v>77</v>
      </c>
      <c r="G898">
        <f>SUMIFS(multi_demand_annual!$H:$H,multi_demand_annual!A:A,A898,multi_demand_annual!B:B,B898,multi_demand_annual!D:D,C898,multi_demand_annual!F:F,E898)</f>
        <v>0</v>
      </c>
      <c r="H898">
        <f>SUMIFS(multi_demand_annual!$I:$I,multi_demand_annual!A:A,A898,multi_demand_annual!B:B,B898,multi_demand_annual!D:D,C898,multi_demand_annual!F:F,E898)</f>
        <v>42.577459466554615</v>
      </c>
      <c r="I898" cm="1">
        <f t="array" ref="I898">SUMPRODUCT([5]materials_demand!$D$2:$CO$43*([5]materials_demand!$A$2:$A$43=A898)*([5]materials_demand!$B$2:$B$43=B898)*([5]materials_demand!$C$2:$C$43=C898)*ISNUMBER(SEARCH(E898,[5]materials_demand!$D$1:$CO$1))*ISNUMBER(SEARCH("mean",[5]materials_demand!$D$1:$CO$1)))</f>
        <v>42.5774594665547</v>
      </c>
      <c r="J898">
        <f t="shared" si="13"/>
        <v>0</v>
      </c>
    </row>
    <row r="899" spans="1:10">
      <c r="A899">
        <v>2025</v>
      </c>
      <c r="B899" t="s">
        <v>33</v>
      </c>
      <c r="C899" t="str">
        <f>mapping!$D$13</f>
        <v>onshore wind</v>
      </c>
      <c r="D899" t="s">
        <v>74</v>
      </c>
      <c r="E899" t="s">
        <v>59</v>
      </c>
      <c r="F899" t="s">
        <v>77</v>
      </c>
      <c r="G899">
        <f>SUMIFS(multi_demand_annual!$H:$H,multi_demand_annual!A:A,A899,multi_demand_annual!B:B,B899,multi_demand_annual!D:D,C899,multi_demand_annual!F:F,E899)</f>
        <v>0</v>
      </c>
      <c r="H899">
        <f>SUMIFS(multi_demand_annual!$I:$I,multi_demand_annual!A:A,A899,multi_demand_annual!B:B,B899,multi_demand_annual!D:D,C899,multi_demand_annual!F:F,E899)</f>
        <v>0</v>
      </c>
      <c r="I899" cm="1">
        <f t="array" ref="I899">SUMPRODUCT([5]materials_demand!$D$2:$CO$43*([5]materials_demand!$A$2:$A$43=A899)*([5]materials_demand!$B$2:$B$43=B899)*([5]materials_demand!$C$2:$C$43=C899)*ISNUMBER(SEARCH(E899,[5]materials_demand!$D$1:$CO$1))*ISNUMBER(SEARCH("mean",[5]materials_demand!$D$1:$CO$1)))</f>
        <v>0</v>
      </c>
      <c r="J899">
        <f t="shared" ref="J899:J962" si="14">ROUND(I899-H899,3)</f>
        <v>0</v>
      </c>
    </row>
    <row r="900" spans="1:10">
      <c r="A900">
        <v>2025</v>
      </c>
      <c r="B900" t="s">
        <v>33</v>
      </c>
      <c r="C900" t="str">
        <f>mapping!$D$13</f>
        <v>onshore wind</v>
      </c>
      <c r="D900" t="s">
        <v>74</v>
      </c>
      <c r="E900" t="s">
        <v>55</v>
      </c>
      <c r="F900" t="s">
        <v>77</v>
      </c>
      <c r="G900">
        <f>SUMIFS(multi_demand_annual!$H:$H,multi_demand_annual!A:A,A900,multi_demand_annual!B:B,B900,multi_demand_annual!D:D,C900,multi_demand_annual!F:F,E900)</f>
        <v>0</v>
      </c>
      <c r="H900">
        <f>SUMIFS(multi_demand_annual!$I:$I,multi_demand_annual!A:A,A900,multi_demand_annual!B:B,B900,multi_demand_annual!D:D,C900,multi_demand_annual!F:F,E900)</f>
        <v>5.005385859907463</v>
      </c>
      <c r="I900" cm="1">
        <f t="array" ref="I900">SUMPRODUCT([5]materials_demand!$D$2:$CO$43*([5]materials_demand!$A$2:$A$43=A900)*([5]materials_demand!$B$2:$B$43=B900)*([5]materials_demand!$C$2:$C$43=C900)*ISNUMBER(SEARCH(E900,[5]materials_demand!$D$1:$CO$1))*ISNUMBER(SEARCH("mean",[5]materials_demand!$D$1:$CO$1)))</f>
        <v>5.0053858599074701</v>
      </c>
      <c r="J900">
        <f t="shared" si="14"/>
        <v>0</v>
      </c>
    </row>
    <row r="901" spans="1:10">
      <c r="A901">
        <v>2025</v>
      </c>
      <c r="B901" t="s">
        <v>33</v>
      </c>
      <c r="C901" t="str">
        <f>mapping!$D$13</f>
        <v>onshore wind</v>
      </c>
      <c r="D901" t="s">
        <v>74</v>
      </c>
      <c r="E901" t="s">
        <v>47</v>
      </c>
      <c r="F901" t="s">
        <v>77</v>
      </c>
      <c r="G901">
        <f>SUMIFS(multi_demand_annual!$H:$H,multi_demand_annual!A:A,A901,multi_demand_annual!B:B,B901,multi_demand_annual!D:D,C901,multi_demand_annual!F:F,E901)</f>
        <v>0</v>
      </c>
      <c r="H901">
        <f>SUMIFS(multi_demand_annual!$I:$I,multi_demand_annual!A:A,A901,multi_demand_annual!B:B,B901,multi_demand_annual!D:D,C901,multi_demand_annual!F:F,E901)</f>
        <v>0.63723630741796589</v>
      </c>
      <c r="I901" cm="1">
        <f t="array" ref="I901">SUMPRODUCT([5]materials_demand!$D$2:$CO$43*([5]materials_demand!$A$2:$A$43=A901)*([5]materials_demand!$B$2:$B$43=B901)*([5]materials_demand!$C$2:$C$43=C901)*ISNUMBER(SEARCH(E901,[5]materials_demand!$D$1:$CO$1))*ISNUMBER(SEARCH("mean",[5]materials_demand!$D$1:$CO$1)))</f>
        <v>0.637236307417966</v>
      </c>
      <c r="J901">
        <f t="shared" si="14"/>
        <v>0</v>
      </c>
    </row>
    <row r="902" spans="1:10">
      <c r="A902">
        <v>2025</v>
      </c>
      <c r="B902" t="s">
        <v>33</v>
      </c>
      <c r="C902" t="str">
        <f>mapping!$D$13</f>
        <v>onshore wind</v>
      </c>
      <c r="D902" t="s">
        <v>74</v>
      </c>
      <c r="E902" t="s">
        <v>60</v>
      </c>
      <c r="F902" t="s">
        <v>77</v>
      </c>
      <c r="G902">
        <f>SUMIFS(multi_demand_annual!$H:$H,multi_demand_annual!A:A,A902,multi_demand_annual!B:B,B902,multi_demand_annual!D:D,C902,multi_demand_annual!F:F,E902)</f>
        <v>0</v>
      </c>
      <c r="H902">
        <f>SUMIFS(multi_demand_annual!$I:$I,multi_demand_annual!A:A,A902,multi_demand_annual!B:B,B902,multi_demand_annual!D:D,C902,multi_demand_annual!F:F,E902)</f>
        <v>0.77898630059795804</v>
      </c>
      <c r="I902" cm="1">
        <f t="array" ref="I902">SUMPRODUCT([5]materials_demand!$D$2:$CO$43*([5]materials_demand!$A$2:$A$43=A902)*([5]materials_demand!$B$2:$B$43=B902)*([5]materials_demand!$C$2:$C$43=C902)*ISNUMBER(SEARCH(E902,[5]materials_demand!$D$1:$CO$1))*ISNUMBER(SEARCH("mean",[5]materials_demand!$D$1:$CO$1)))</f>
        <v>0.77898630059795904</v>
      </c>
      <c r="J902">
        <f t="shared" si="14"/>
        <v>0</v>
      </c>
    </row>
    <row r="903" spans="1:10">
      <c r="A903">
        <v>2025</v>
      </c>
      <c r="B903" t="s">
        <v>33</v>
      </c>
      <c r="C903" t="str">
        <f>mapping!$D$13</f>
        <v>onshore wind</v>
      </c>
      <c r="D903" t="s">
        <v>74</v>
      </c>
      <c r="E903" t="s">
        <v>48</v>
      </c>
      <c r="F903" t="s">
        <v>77</v>
      </c>
      <c r="G903">
        <f>SUMIFS(multi_demand_annual!$H:$H,multi_demand_annual!A:A,A903,multi_demand_annual!B:B,B903,multi_demand_annual!D:D,C903,multi_demand_annual!F:F,E903)</f>
        <v>0</v>
      </c>
      <c r="H903">
        <f>SUMIFS(multi_demand_annual!$I:$I,multi_demand_annual!A:A,A903,multi_demand_annual!B:B,B903,multi_demand_annual!D:D,C903,multi_demand_annual!F:F,E903)</f>
        <v>1.5828131566344181</v>
      </c>
      <c r="I903" cm="1">
        <f t="array" ref="I903">SUMPRODUCT([5]materials_demand!$D$2:$CO$43*([5]materials_demand!$A$2:$A$43=A903)*([5]materials_demand!$B$2:$B$43=B903)*([5]materials_demand!$C$2:$C$43=C903)*ISNUMBER(SEARCH(E903,[5]materials_demand!$D$1:$CO$1))*ISNUMBER(SEARCH("mean",[5]materials_demand!$D$1:$CO$1)))</f>
        <v>1.5828131566344199</v>
      </c>
      <c r="J903">
        <f t="shared" si="14"/>
        <v>0</v>
      </c>
    </row>
    <row r="904" spans="1:10">
      <c r="A904">
        <v>2025</v>
      </c>
      <c r="B904" t="s">
        <v>33</v>
      </c>
      <c r="C904" t="str">
        <f>mapping!$D$13</f>
        <v>onshore wind</v>
      </c>
      <c r="D904" t="s">
        <v>74</v>
      </c>
      <c r="E904" t="s">
        <v>62</v>
      </c>
      <c r="F904" t="s">
        <v>77</v>
      </c>
      <c r="G904">
        <f>SUMIFS(multi_demand_annual!$H:$H,multi_demand_annual!A:A,A904,multi_demand_annual!B:B,B904,multi_demand_annual!D:D,C904,multi_demand_annual!F:F,E904)</f>
        <v>0</v>
      </c>
      <c r="H904">
        <f>SUMIFS(multi_demand_annual!$I:$I,multi_demand_annual!A:A,A904,multi_demand_annual!B:B,B904,multi_demand_annual!D:D,C904,multi_demand_annual!F:F,E904)</f>
        <v>0.23886461635254602</v>
      </c>
      <c r="I904" cm="1">
        <f t="array" ref="I904">SUMPRODUCT([5]materials_demand!$D$2:$CO$43*([5]materials_demand!$A$2:$A$43=A904)*([5]materials_demand!$B$2:$B$43=B904)*([5]materials_demand!$C$2:$C$43=C904)*ISNUMBER(SEARCH(E904,[5]materials_demand!$D$1:$CO$1))*ISNUMBER(SEARCH("mean",[5]materials_demand!$D$1:$CO$1)))</f>
        <v>0.23886461635254599</v>
      </c>
      <c r="J904">
        <f t="shared" si="14"/>
        <v>0</v>
      </c>
    </row>
    <row r="905" spans="1:10">
      <c r="A905">
        <v>2025</v>
      </c>
      <c r="B905" t="s">
        <v>33</v>
      </c>
      <c r="C905" t="str">
        <f>mapping!$D$13</f>
        <v>onshore wind</v>
      </c>
      <c r="D905" t="s">
        <v>74</v>
      </c>
      <c r="E905" t="s">
        <v>63</v>
      </c>
      <c r="F905" t="s">
        <v>77</v>
      </c>
      <c r="G905">
        <f>SUMIFS(multi_demand_annual!$H:$H,multi_demand_annual!A:A,A905,multi_demand_annual!B:B,B905,multi_demand_annual!D:D,C905,multi_demand_annual!F:F,E905)</f>
        <v>0</v>
      </c>
      <c r="H905">
        <f>SUMIFS(multi_demand_annual!$I:$I,multi_demand_annual!A:A,A905,multi_demand_annual!B:B,B905,multi_demand_annual!D:D,C905,multi_demand_annual!F:F,E905)</f>
        <v>0.11641218084307992</v>
      </c>
      <c r="I905" cm="1">
        <f t="array" ref="I905">SUMPRODUCT([5]materials_demand!$D$2:$CO$43*([5]materials_demand!$A$2:$A$43=A905)*([5]materials_demand!$B$2:$B$43=B905)*([5]materials_demand!$C$2:$C$43=C905)*ISNUMBER(SEARCH(E905,[5]materials_demand!$D$1:$CO$1))*ISNUMBER(SEARCH("mean",[5]materials_demand!$D$1:$CO$1)))</f>
        <v>0.11641218084308</v>
      </c>
      <c r="J905">
        <f t="shared" si="14"/>
        <v>0</v>
      </c>
    </row>
    <row r="906" spans="1:10">
      <c r="A906">
        <v>2025</v>
      </c>
      <c r="B906" t="s">
        <v>33</v>
      </c>
      <c r="C906" t="str">
        <f>mapping!$D$13</f>
        <v>onshore wind</v>
      </c>
      <c r="D906" t="s">
        <v>74</v>
      </c>
      <c r="E906" t="s">
        <v>45</v>
      </c>
      <c r="F906" t="s">
        <v>77</v>
      </c>
      <c r="G906">
        <f>SUMIFS(multi_demand_annual!$H:$H,multi_demand_annual!A:A,A906,multi_demand_annual!B:B,B906,multi_demand_annual!D:D,C906,multi_demand_annual!F:F,E906)</f>
        <v>0</v>
      </c>
      <c r="H906">
        <f>SUMIFS(multi_demand_annual!$I:$I,multi_demand_annual!A:A,A906,multi_demand_annual!B:B,B906,multi_demand_annual!D:D,C906,multi_demand_annual!F:F,E906)</f>
        <v>0</v>
      </c>
      <c r="I906" cm="1">
        <f t="array" ref="I906">SUMPRODUCT([5]materials_demand!$D$2:$CO$43*([5]materials_demand!$A$2:$A$43=A906)*([5]materials_demand!$B$2:$B$43=B906)*([5]materials_demand!$C$2:$C$43=C906)*ISNUMBER(SEARCH(E906,[5]materials_demand!$D$1:$CO$1))*ISNUMBER(SEARCH("mean",[5]materials_demand!$D$1:$CO$1)))</f>
        <v>0</v>
      </c>
      <c r="J906">
        <f t="shared" si="14"/>
        <v>0</v>
      </c>
    </row>
    <row r="907" spans="1:10">
      <c r="A907">
        <v>2025</v>
      </c>
      <c r="B907" t="s">
        <v>33</v>
      </c>
      <c r="C907" t="str">
        <f>mapping!$D$13</f>
        <v>onshore wind</v>
      </c>
      <c r="D907" t="s">
        <v>74</v>
      </c>
      <c r="E907" t="s">
        <v>58</v>
      </c>
      <c r="F907" t="s">
        <v>77</v>
      </c>
      <c r="G907">
        <f>SUMIFS(multi_demand_annual!$H:$H,multi_demand_annual!A:A,A907,multi_demand_annual!B:B,B907,multi_demand_annual!D:D,C907,multi_demand_annual!F:F,E907)</f>
        <v>0</v>
      </c>
      <c r="H907">
        <f>SUMIFS(multi_demand_annual!$I:$I,multi_demand_annual!A:A,A907,multi_demand_annual!B:B,B907,multi_demand_annual!D:D,C907,multi_demand_annual!F:F,E907)</f>
        <v>0</v>
      </c>
      <c r="I907" cm="1">
        <f t="array" ref="I907">SUMPRODUCT([5]materials_demand!$D$2:$CO$43*([5]materials_demand!$A$2:$A$43=A907)*([5]materials_demand!$B$2:$B$43=B907)*([5]materials_demand!$C$2:$C$43=C907)*ISNUMBER(SEARCH(E907,[5]materials_demand!$D$1:$CO$1))*ISNUMBER(SEARCH("mean",[5]materials_demand!$D$1:$CO$1)))</f>
        <v>0</v>
      </c>
      <c r="J907">
        <f t="shared" si="14"/>
        <v>0</v>
      </c>
    </row>
    <row r="908" spans="1:10">
      <c r="A908">
        <v>2025</v>
      </c>
      <c r="B908" t="s">
        <v>33</v>
      </c>
      <c r="C908" t="str">
        <f>mapping!$D$13</f>
        <v>onshore wind</v>
      </c>
      <c r="D908" t="s">
        <v>74</v>
      </c>
      <c r="E908" t="s">
        <v>53</v>
      </c>
      <c r="F908" t="s">
        <v>77</v>
      </c>
      <c r="G908">
        <f>SUMIFS(multi_demand_annual!$H:$H,multi_demand_annual!A:A,A908,multi_demand_annual!B:B,B908,multi_demand_annual!D:D,C908,multi_demand_annual!F:F,E908)</f>
        <v>0</v>
      </c>
      <c r="H908">
        <f>SUMIFS(multi_demand_annual!$I:$I,multi_demand_annual!A:A,A908,multi_demand_annual!B:B,B908,multi_demand_annual!D:D,C908,multi_demand_annual!F:F,E908)</f>
        <v>775.12953991409859</v>
      </c>
      <c r="I908" cm="1">
        <f t="array" ref="I908">SUMPRODUCT([5]materials_demand!$D$2:$CO$43*([5]materials_demand!$A$2:$A$43=A908)*([5]materials_demand!$B$2:$B$43=B908)*([5]materials_demand!$C$2:$C$43=C908)*ISNUMBER(SEARCH(E908,[5]materials_demand!$D$1:$CO$1))*ISNUMBER(SEARCH("mean",[5]materials_demand!$D$1:$CO$1)))</f>
        <v>775.12953991409904</v>
      </c>
      <c r="J908">
        <f t="shared" si="14"/>
        <v>0</v>
      </c>
    </row>
    <row r="909" spans="1:10">
      <c r="A909">
        <v>2025</v>
      </c>
      <c r="B909" t="s">
        <v>33</v>
      </c>
      <c r="C909" t="str">
        <f>mapping!$D$13</f>
        <v>onshore wind</v>
      </c>
      <c r="D909" t="s">
        <v>74</v>
      </c>
      <c r="E909" t="s">
        <v>64</v>
      </c>
      <c r="F909" t="s">
        <v>77</v>
      </c>
      <c r="G909">
        <f>SUMIFS(multi_demand_annual!$H:$H,multi_demand_annual!A:A,A909,multi_demand_annual!B:B,B909,multi_demand_annual!D:D,C909,multi_demand_annual!F:F,E909)</f>
        <v>0</v>
      </c>
      <c r="H909">
        <f>SUMIFS(multi_demand_annual!$I:$I,multi_demand_annual!A:A,A909,multi_demand_annual!B:B,B909,multi_demand_annual!D:D,C909,multi_demand_annual!F:F,E909)</f>
        <v>4.5697905714661487E-2</v>
      </c>
      <c r="I909" cm="1">
        <f t="array" ref="I909">SUMPRODUCT([5]materials_demand!$D$2:$CO$43*([5]materials_demand!$A$2:$A$43=A909)*([5]materials_demand!$B$2:$B$43=B909)*([5]materials_demand!$C$2:$C$43=C909)*ISNUMBER(SEARCH(E909,[5]materials_demand!$D$1:$CO$1))*ISNUMBER(SEARCH("mean",[5]materials_demand!$D$1:$CO$1)))</f>
        <v>4.5697905714661501E-2</v>
      </c>
      <c r="J909">
        <f t="shared" si="14"/>
        <v>0</v>
      </c>
    </row>
    <row r="910" spans="1:10">
      <c r="A910">
        <v>2025</v>
      </c>
      <c r="B910" t="s">
        <v>33</v>
      </c>
      <c r="C910" t="str">
        <f>mapping!$D$13</f>
        <v>onshore wind</v>
      </c>
      <c r="D910" t="s">
        <v>74</v>
      </c>
      <c r="E910" t="s">
        <v>49</v>
      </c>
      <c r="F910" t="s">
        <v>77</v>
      </c>
      <c r="G910">
        <f>SUMIFS(multi_demand_annual!$H:$H,multi_demand_annual!A:A,A910,multi_demand_annual!B:B,B910,multi_demand_annual!D:D,C910,multi_demand_annual!F:F,E910)</f>
        <v>0</v>
      </c>
      <c r="H910">
        <f>SUMIFS(multi_demand_annual!$I:$I,multi_demand_annual!A:A,A910,multi_demand_annual!B:B,B910,multi_demand_annual!D:D,C910,multi_demand_annual!F:F,E910)</f>
        <v>0</v>
      </c>
      <c r="I910" cm="1">
        <f t="array" ref="I910">SUMPRODUCT([5]materials_demand!$D$2:$CO$43*([5]materials_demand!$A$2:$A$43=A910)*([5]materials_demand!$B$2:$B$43=B910)*([5]materials_demand!$C$2:$C$43=C910)*ISNUMBER(SEARCH(E910,[5]materials_demand!$D$1:$CO$1))*ISNUMBER(SEARCH("mean",[5]materials_demand!$D$1:$CO$1)))</f>
        <v>0</v>
      </c>
      <c r="J910">
        <f t="shared" si="14"/>
        <v>0</v>
      </c>
    </row>
    <row r="911" spans="1:10">
      <c r="A911">
        <v>2025</v>
      </c>
      <c r="B911" t="s">
        <v>33</v>
      </c>
      <c r="C911" t="str">
        <f>mapping!$D$13</f>
        <v>onshore wind</v>
      </c>
      <c r="D911" t="s">
        <v>74</v>
      </c>
      <c r="E911" t="s">
        <v>65</v>
      </c>
      <c r="F911" t="s">
        <v>77</v>
      </c>
      <c r="G911">
        <f>SUMIFS(multi_demand_annual!$H:$H,multi_demand_annual!A:A,A911,multi_demand_annual!B:B,B911,multi_demand_annual!D:D,C911,multi_demand_annual!F:F,E911)</f>
        <v>0</v>
      </c>
      <c r="H911">
        <f>SUMIFS(multi_demand_annual!$I:$I,multi_demand_annual!A:A,A911,multi_demand_annual!B:B,B911,multi_demand_annual!D:D,C911,multi_demand_annual!F:F,E911)</f>
        <v>0.571501018435004</v>
      </c>
      <c r="I911" cm="1">
        <f t="array" ref="I911">SUMPRODUCT([5]materials_demand!$D$2:$CO$43*([5]materials_demand!$A$2:$A$43=A911)*([5]materials_demand!$B$2:$B$43=B911)*([5]materials_demand!$C$2:$C$43=C911)*ISNUMBER(SEARCH(E911,[5]materials_demand!$D$1:$CO$1))*ISNUMBER(SEARCH("mean",[5]materials_demand!$D$1:$CO$1)))</f>
        <v>0.571501018435004</v>
      </c>
      <c r="J911">
        <f t="shared" si="14"/>
        <v>0</v>
      </c>
    </row>
    <row r="912" spans="1:10">
      <c r="A912">
        <v>2025</v>
      </c>
      <c r="B912" t="s">
        <v>33</v>
      </c>
      <c r="C912" t="str">
        <f>mapping!$D$13</f>
        <v>onshore wind</v>
      </c>
      <c r="D912" t="s">
        <v>74</v>
      </c>
      <c r="E912" t="s">
        <v>68</v>
      </c>
      <c r="F912" t="s">
        <v>77</v>
      </c>
      <c r="G912">
        <f>SUMIFS(multi_demand_annual!$H:$H,multi_demand_annual!A:A,A912,multi_demand_annual!B:B,B912,multi_demand_annual!D:D,C912,multi_demand_annual!F:F,E912)</f>
        <v>0</v>
      </c>
      <c r="H912">
        <f>SUMIFS(multi_demand_annual!$I:$I,multi_demand_annual!A:A,A912,multi_demand_annual!B:B,B912,multi_demand_annual!D:D,C912,multi_demand_annual!F:F,E912)</f>
        <v>7.7615160485906866E-3</v>
      </c>
      <c r="I912" cm="1">
        <f t="array" ref="I912">SUMPRODUCT([5]materials_demand!$D$2:$CO$43*([5]materials_demand!$A$2:$A$43=A912)*([5]materials_demand!$B$2:$B$43=B912)*([5]materials_demand!$C$2:$C$43=C912)*ISNUMBER(SEARCH(E912,[5]materials_demand!$D$1:$CO$1))*ISNUMBER(SEARCH("mean",[5]materials_demand!$D$1:$CO$1)))</f>
        <v>7.7615160485906901E-3</v>
      </c>
      <c r="J912">
        <f t="shared" si="14"/>
        <v>0</v>
      </c>
    </row>
    <row r="913" spans="1:10">
      <c r="A913">
        <v>2025</v>
      </c>
      <c r="B913" t="s">
        <v>33</v>
      </c>
      <c r="C913" t="str">
        <f>mapping!$D$13</f>
        <v>onshore wind</v>
      </c>
      <c r="D913" t="s">
        <v>74</v>
      </c>
      <c r="E913" t="s">
        <v>57</v>
      </c>
      <c r="F913" t="s">
        <v>77</v>
      </c>
      <c r="G913">
        <f>SUMIFS(multi_demand_annual!$H:$H,multi_demand_annual!A:A,A913,multi_demand_annual!B:B,B913,multi_demand_annual!D:D,C913,multi_demand_annual!F:F,E913)</f>
        <v>0</v>
      </c>
      <c r="H913">
        <f>SUMIFS(multi_demand_annual!$I:$I,multi_demand_annual!A:A,A913,multi_demand_annual!B:B,B913,multi_demand_annual!D:D,C913,multi_demand_annual!F:F,E913)</f>
        <v>34.847623075305123</v>
      </c>
      <c r="I913" cm="1">
        <f t="array" ref="I913">SUMPRODUCT([5]materials_demand!$D$2:$CO$43*([5]materials_demand!$A$2:$A$43=A913)*([5]materials_demand!$B$2:$B$43=B913)*([5]materials_demand!$C$2:$C$43=C913)*ISNUMBER(SEARCH(E913,[5]materials_demand!$D$1:$CO$1))*ISNUMBER(SEARCH("mean",[5]materials_demand!$D$1:$CO$1)))</f>
        <v>34.847623075305201</v>
      </c>
      <c r="J913">
        <f t="shared" si="14"/>
        <v>0</v>
      </c>
    </row>
    <row r="914" spans="1:10">
      <c r="A914">
        <v>2030</v>
      </c>
      <c r="B914" t="s">
        <v>21</v>
      </c>
      <c r="C914" t="str">
        <f>mapping!$D$13</f>
        <v>onshore wind</v>
      </c>
      <c r="D914" t="s">
        <v>74</v>
      </c>
      <c r="E914" t="s">
        <v>51</v>
      </c>
      <c r="F914" t="s">
        <v>77</v>
      </c>
      <c r="G914">
        <f>SUMIFS(multi_demand_annual!$H:$H,multi_demand_annual!A:A,A914,multi_demand_annual!B:B,B914,multi_demand_annual!D:D,C914,multi_demand_annual!F:F,E914)</f>
        <v>62.568167005355733</v>
      </c>
      <c r="H914">
        <f>SUMIFS(multi_demand_annual!$I:$I,multi_demand_annual!A:A,A914,multi_demand_annual!B:B,B914,multi_demand_annual!D:D,C914,multi_demand_annual!F:F,E914)</f>
        <v>46.882361474634116</v>
      </c>
      <c r="I914" cm="1">
        <f t="array" ref="I914">SUMPRODUCT([5]materials_demand!$D$2:$CO$43*([5]materials_demand!$A$2:$A$43=A914)*([5]materials_demand!$B$2:$B$43=B914)*([5]materials_demand!$C$2:$C$43=C914)*ISNUMBER(SEARCH(E914,[5]materials_demand!$D$1:$CO$1))*ISNUMBER(SEARCH("mean",[5]materials_demand!$D$1:$CO$1)))</f>
        <v>46.882361474634202</v>
      </c>
      <c r="J914">
        <f t="shared" si="14"/>
        <v>0</v>
      </c>
    </row>
    <row r="915" spans="1:10">
      <c r="A915">
        <v>2030</v>
      </c>
      <c r="B915" t="s">
        <v>21</v>
      </c>
      <c r="C915" t="str">
        <f>mapping!$D$13</f>
        <v>onshore wind</v>
      </c>
      <c r="D915" t="s">
        <v>74</v>
      </c>
      <c r="E915" t="s">
        <v>66</v>
      </c>
      <c r="F915" t="s">
        <v>77</v>
      </c>
      <c r="G915">
        <f>SUMIFS(multi_demand_annual!$H:$H,multi_demand_annual!A:A,A915,multi_demand_annual!B:B,B915,multi_demand_annual!D:D,C915,multi_demand_annual!F:F,E915)</f>
        <v>8.3212905689622141E-2</v>
      </c>
      <c r="H915">
        <f>SUMIFS(multi_demand_annual!$I:$I,multi_demand_annual!A:A,A915,multi_demand_annual!B:B,B915,multi_demand_annual!D:D,C915,multi_demand_annual!F:F,E915)</f>
        <v>6.2351475368641794E-2</v>
      </c>
      <c r="I915" cm="1">
        <f t="array" ref="I915">SUMPRODUCT([5]materials_demand!$D$2:$CO$43*([5]materials_demand!$A$2:$A$43=A915)*([5]materials_demand!$B$2:$B$43=B915)*([5]materials_demand!$C$2:$C$43=C915)*ISNUMBER(SEARCH(E915,[5]materials_demand!$D$1:$CO$1))*ISNUMBER(SEARCH("mean",[5]materials_demand!$D$1:$CO$1)))</f>
        <v>6.2351475368641898E-2</v>
      </c>
      <c r="J915">
        <f t="shared" si="14"/>
        <v>0</v>
      </c>
    </row>
    <row r="916" spans="1:10">
      <c r="A916">
        <v>2030</v>
      </c>
      <c r="B916" t="s">
        <v>21</v>
      </c>
      <c r="C916" t="str">
        <f>mapping!$D$13</f>
        <v>onshore wind</v>
      </c>
      <c r="D916" t="s">
        <v>74</v>
      </c>
      <c r="E916" t="s">
        <v>54</v>
      </c>
      <c r="F916" t="s">
        <v>77</v>
      </c>
      <c r="G916">
        <f>SUMIFS(multi_demand_annual!$H:$H,multi_demand_annual!A:A,A916,multi_demand_annual!B:B,B916,multi_demand_annual!D:D,C916,multi_demand_annual!F:F,E916)</f>
        <v>1687.9893943338025</v>
      </c>
      <c r="H916">
        <f>SUMIFS(multi_demand_annual!$I:$I,multi_demand_annual!A:A,A916,multi_demand_annual!B:B,B916,multi_demand_annual!D:D,C916,multi_demand_annual!F:F,E916)</f>
        <v>1264.8113687545306</v>
      </c>
      <c r="I916" cm="1">
        <f t="array" ref="I916">SUMPRODUCT([5]materials_demand!$D$2:$CO$43*([5]materials_demand!$A$2:$A$43=A916)*([5]materials_demand!$B$2:$B$43=B916)*([5]materials_demand!$C$2:$C$43=C916)*ISNUMBER(SEARCH(E916,[5]materials_demand!$D$1:$CO$1))*ISNUMBER(SEARCH("mean",[5]materials_demand!$D$1:$CO$1)))</f>
        <v>1264.8113687545299</v>
      </c>
      <c r="J916">
        <f t="shared" si="14"/>
        <v>0</v>
      </c>
    </row>
    <row r="917" spans="1:10">
      <c r="A917">
        <v>2030</v>
      </c>
      <c r="B917" t="s">
        <v>21</v>
      </c>
      <c r="C917" t="str">
        <f>mapping!$D$13</f>
        <v>onshore wind</v>
      </c>
      <c r="D917" t="s">
        <v>74</v>
      </c>
      <c r="E917" t="s">
        <v>46</v>
      </c>
      <c r="F917" t="s">
        <v>77</v>
      </c>
      <c r="G917">
        <f>SUMIFS(multi_demand_annual!$H:$H,multi_demand_annual!A:A,A917,multi_demand_annual!B:B,B917,multi_demand_annual!D:D,C917,multi_demand_annual!F:F,E917)</f>
        <v>16.42903601869844</v>
      </c>
      <c r="H917">
        <f>SUMIFS(multi_demand_annual!$I:$I,multi_demand_annual!A:A,A917,multi_demand_annual!B:B,B917,multi_demand_annual!D:D,C917,multi_demand_annual!F:F,E917)</f>
        <v>12.310285600063581</v>
      </c>
      <c r="I917" cm="1">
        <f t="array" ref="I917">SUMPRODUCT([5]materials_demand!$D$2:$CO$43*([5]materials_demand!$A$2:$A$43=A917)*([5]materials_demand!$B$2:$B$43=B917)*([5]materials_demand!$C$2:$C$43=C917)*ISNUMBER(SEARCH(E917,[5]materials_demand!$D$1:$CO$1))*ISNUMBER(SEARCH("mean",[5]materials_demand!$D$1:$CO$1)))</f>
        <v>12.310285600063599</v>
      </c>
      <c r="J917">
        <f t="shared" si="14"/>
        <v>0</v>
      </c>
    </row>
    <row r="918" spans="1:10">
      <c r="A918">
        <v>2030</v>
      </c>
      <c r="B918" t="s">
        <v>21</v>
      </c>
      <c r="C918" t="str">
        <f>mapping!$D$13</f>
        <v>onshore wind</v>
      </c>
      <c r="D918" t="s">
        <v>74</v>
      </c>
      <c r="E918" t="s">
        <v>50</v>
      </c>
      <c r="F918" t="s">
        <v>77</v>
      </c>
      <c r="G918">
        <f>SUMIFS(multi_demand_annual!$H:$H,multi_demand_annual!A:A,A918,multi_demand_annual!B:B,B918,multi_demand_annual!D:D,C918,multi_demand_annual!F:F,E918)</f>
        <v>109.22694693479224</v>
      </c>
      <c r="H918">
        <f>SUMIFS(multi_demand_annual!$I:$I,multi_demand_annual!A:A,A918,multi_demand_annual!B:B,B918,multi_demand_annual!D:D,C918,multi_demand_annual!F:F,E918)</f>
        <v>81.843810583891255</v>
      </c>
      <c r="I918" cm="1">
        <f t="array" ref="I918">SUMPRODUCT([5]materials_demand!$D$2:$CO$43*([5]materials_demand!$A$2:$A$43=A918)*([5]materials_demand!$B$2:$B$43=B918)*([5]materials_demand!$C$2:$C$43=C918)*ISNUMBER(SEARCH(E918,[5]materials_demand!$D$1:$CO$1))*ISNUMBER(SEARCH("mean",[5]materials_demand!$D$1:$CO$1)))</f>
        <v>81.843810583891397</v>
      </c>
      <c r="J918">
        <f t="shared" si="14"/>
        <v>0</v>
      </c>
    </row>
    <row r="919" spans="1:10">
      <c r="A919">
        <v>2030</v>
      </c>
      <c r="B919" t="s">
        <v>21</v>
      </c>
      <c r="C919" t="str">
        <f>mapping!$D$13</f>
        <v>onshore wind</v>
      </c>
      <c r="D919" t="s">
        <v>74</v>
      </c>
      <c r="E919" t="s">
        <v>61</v>
      </c>
      <c r="F919" t="s">
        <v>77</v>
      </c>
      <c r="G919">
        <f>SUMIFS(multi_demand_annual!$H:$H,multi_demand_annual!A:A,A919,multi_demand_annual!B:B,B919,multi_demand_annual!D:D,C919,multi_demand_annual!F:F,E919)</f>
        <v>0.41943288064118539</v>
      </c>
      <c r="H919">
        <f>SUMIFS(multi_demand_annual!$I:$I,multi_demand_annual!A:A,A919,multi_demand_annual!B:B,B919,multi_demand_annual!D:D,C919,multi_demand_annual!F:F,E919)</f>
        <v>0.31428128496850349</v>
      </c>
      <c r="I919" cm="1">
        <f t="array" ref="I919">SUMPRODUCT([5]materials_demand!$D$2:$CO$43*([5]materials_demand!$A$2:$A$43=A919)*([5]materials_demand!$B$2:$B$43=B919)*([5]materials_demand!$C$2:$C$43=C919)*ISNUMBER(SEARCH(E919,[5]materials_demand!$D$1:$CO$1))*ISNUMBER(SEARCH("mean",[5]materials_demand!$D$1:$CO$1)))</f>
        <v>0.31428128496850399</v>
      </c>
      <c r="J919">
        <f t="shared" si="14"/>
        <v>0</v>
      </c>
    </row>
    <row r="920" spans="1:10">
      <c r="A920">
        <v>2030</v>
      </c>
      <c r="B920" t="s">
        <v>21</v>
      </c>
      <c r="C920" t="str">
        <f>mapping!$D$13</f>
        <v>onshore wind</v>
      </c>
      <c r="D920" t="s">
        <v>74</v>
      </c>
      <c r="E920" t="s">
        <v>67</v>
      </c>
      <c r="F920" t="s">
        <v>77</v>
      </c>
      <c r="G920">
        <f>SUMIFS(multi_demand_annual!$H:$H,multi_demand_annual!A:A,A920,multi_demand_annual!B:B,B920,multi_demand_annual!D:D,C920,multi_demand_annual!F:F,E920)</f>
        <v>270.02587896282387</v>
      </c>
      <c r="H920">
        <f>SUMIFS(multi_demand_annual!$I:$I,multi_demand_annual!A:A,A920,multi_demand_annual!B:B,B920,multi_demand_annual!D:D,C920,multi_demand_annual!F:F,E920)</f>
        <v>202.33053757124264</v>
      </c>
      <c r="I920" cm="1">
        <f t="array" ref="I920">SUMPRODUCT([5]materials_demand!$D$2:$CO$43*([5]materials_demand!$A$2:$A$43=A920)*([5]materials_demand!$B$2:$B$43=B920)*([5]materials_demand!$C$2:$C$43=C920)*ISNUMBER(SEARCH(E920,[5]materials_demand!$D$1:$CO$1))*ISNUMBER(SEARCH("mean",[5]materials_demand!$D$1:$CO$1)))</f>
        <v>202.33053757124301</v>
      </c>
      <c r="J920">
        <f t="shared" si="14"/>
        <v>0</v>
      </c>
    </row>
    <row r="921" spans="1:10">
      <c r="A921">
        <v>2030</v>
      </c>
      <c r="B921" t="s">
        <v>21</v>
      </c>
      <c r="C921" t="str">
        <f>mapping!$D$13</f>
        <v>onshore wind</v>
      </c>
      <c r="D921" t="s">
        <v>74</v>
      </c>
      <c r="E921" t="s">
        <v>52</v>
      </c>
      <c r="F921" t="s">
        <v>77</v>
      </c>
      <c r="G921">
        <f>SUMIFS(multi_demand_annual!$H:$H,multi_demand_annual!A:A,A921,multi_demand_annual!B:B,B921,multi_demand_annual!D:D,C921,multi_demand_annual!F:F,E921)</f>
        <v>0</v>
      </c>
      <c r="H921">
        <f>SUMIFS(multi_demand_annual!$I:$I,multi_demand_annual!A:A,A921,multi_demand_annual!B:B,B921,multi_demand_annual!D:D,C921,multi_demand_annual!F:F,E921)</f>
        <v>0</v>
      </c>
      <c r="I921" cm="1">
        <f t="array" ref="I921">SUMPRODUCT([5]materials_demand!$D$2:$CO$43*([5]materials_demand!$A$2:$A$43=A921)*([5]materials_demand!$B$2:$B$43=B921)*([5]materials_demand!$C$2:$C$43=C921)*ISNUMBER(SEARCH(E921,[5]materials_demand!$D$1:$CO$1))*ISNUMBER(SEARCH("mean",[5]materials_demand!$D$1:$CO$1)))</f>
        <v>202.33053757124301</v>
      </c>
      <c r="J921">
        <f t="shared" si="14"/>
        <v>202.33099999999999</v>
      </c>
    </row>
    <row r="922" spans="1:10">
      <c r="A922">
        <v>2030</v>
      </c>
      <c r="B922" t="s">
        <v>21</v>
      </c>
      <c r="C922" t="str">
        <f>mapping!$D$13</f>
        <v>onshore wind</v>
      </c>
      <c r="D922" t="s">
        <v>74</v>
      </c>
      <c r="E922" t="s">
        <v>56</v>
      </c>
      <c r="F922" t="s">
        <v>77</v>
      </c>
      <c r="G922">
        <f>SUMIFS(multi_demand_annual!$H:$H,multi_demand_annual!A:A,A922,multi_demand_annual!B:B,B922,multi_demand_annual!D:D,C922,multi_demand_annual!F:F,E922)</f>
        <v>209.69652233784782</v>
      </c>
      <c r="H922">
        <f>SUMIFS(multi_demand_annual!$I:$I,multi_demand_annual!A:A,A922,multi_demand_annual!B:B,B922,multi_demand_annual!D:D,C922,multi_demand_annual!F:F,E922)</f>
        <v>157.12571792897734</v>
      </c>
      <c r="I922" cm="1">
        <f t="array" ref="I922">SUMPRODUCT([5]materials_demand!$D$2:$CO$43*([5]materials_demand!$A$2:$A$43=A922)*([5]materials_demand!$B$2:$B$43=B922)*([5]materials_demand!$C$2:$C$43=C922)*ISNUMBER(SEARCH(E922,[5]materials_demand!$D$1:$CO$1))*ISNUMBER(SEARCH("mean",[5]materials_demand!$D$1:$CO$1)))</f>
        <v>157.125717928977</v>
      </c>
      <c r="J922">
        <f t="shared" si="14"/>
        <v>0</v>
      </c>
    </row>
    <row r="923" spans="1:10">
      <c r="A923">
        <v>2030</v>
      </c>
      <c r="B923" t="s">
        <v>21</v>
      </c>
      <c r="C923" t="str">
        <f>mapping!$D$13</f>
        <v>onshore wind</v>
      </c>
      <c r="D923" t="s">
        <v>74</v>
      </c>
      <c r="E923" t="s">
        <v>59</v>
      </c>
      <c r="F923" t="s">
        <v>77</v>
      </c>
      <c r="G923">
        <f>SUMIFS(multi_demand_annual!$H:$H,multi_demand_annual!A:A,A923,multi_demand_annual!B:B,B923,multi_demand_annual!D:D,C923,multi_demand_annual!F:F,E923)</f>
        <v>0</v>
      </c>
      <c r="H923">
        <f>SUMIFS(multi_demand_annual!$I:$I,multi_demand_annual!A:A,A923,multi_demand_annual!B:B,B923,multi_demand_annual!D:D,C923,multi_demand_annual!F:F,E923)</f>
        <v>0</v>
      </c>
      <c r="I923" cm="1">
        <f t="array" ref="I923">SUMPRODUCT([5]materials_demand!$D$2:$CO$43*([5]materials_demand!$A$2:$A$43=A923)*([5]materials_demand!$B$2:$B$43=B923)*([5]materials_demand!$C$2:$C$43=C923)*ISNUMBER(SEARCH(E923,[5]materials_demand!$D$1:$CO$1))*ISNUMBER(SEARCH("mean",[5]materials_demand!$D$1:$CO$1)))</f>
        <v>0</v>
      </c>
      <c r="J923">
        <f t="shared" si="14"/>
        <v>0</v>
      </c>
    </row>
    <row r="924" spans="1:10">
      <c r="A924">
        <v>2030</v>
      </c>
      <c r="B924" t="s">
        <v>21</v>
      </c>
      <c r="C924" t="str">
        <f>mapping!$D$13</f>
        <v>onshore wind</v>
      </c>
      <c r="D924" t="s">
        <v>74</v>
      </c>
      <c r="E924" t="s">
        <v>55</v>
      </c>
      <c r="F924" t="s">
        <v>77</v>
      </c>
      <c r="G924">
        <f>SUMIFS(multi_demand_annual!$H:$H,multi_demand_annual!A:A,A924,multi_demand_annual!B:B,B924,multi_demand_annual!D:D,C924,multi_demand_annual!F:F,E924)</f>
        <v>24.651823310550565</v>
      </c>
      <c r="H924">
        <f>SUMIFS(multi_demand_annual!$I:$I,multi_demand_annual!A:A,A924,multi_demand_annual!B:B,B924,multi_demand_annual!D:D,C924,multi_demand_annual!F:F,E924)</f>
        <v>18.471624577960132</v>
      </c>
      <c r="I924" cm="1">
        <f t="array" ref="I924">SUMPRODUCT([5]materials_demand!$D$2:$CO$43*([5]materials_demand!$A$2:$A$43=A924)*([5]materials_demand!$B$2:$B$43=B924)*([5]materials_demand!$C$2:$C$43=C924)*ISNUMBER(SEARCH(E924,[5]materials_demand!$D$1:$CO$1))*ISNUMBER(SEARCH("mean",[5]materials_demand!$D$1:$CO$1)))</f>
        <v>18.471624577960199</v>
      </c>
      <c r="J924">
        <f t="shared" si="14"/>
        <v>0</v>
      </c>
    </row>
    <row r="925" spans="1:10">
      <c r="A925">
        <v>2030</v>
      </c>
      <c r="B925" t="s">
        <v>21</v>
      </c>
      <c r="C925" t="str">
        <f>mapping!$D$13</f>
        <v>onshore wind</v>
      </c>
      <c r="D925" t="s">
        <v>74</v>
      </c>
      <c r="E925" t="s">
        <v>47</v>
      </c>
      <c r="F925" t="s">
        <v>77</v>
      </c>
      <c r="G925">
        <f>SUMIFS(multi_demand_annual!$H:$H,multi_demand_annual!A:A,A925,multi_demand_annual!B:B,B925,multi_demand_annual!D:D,C925,multi_demand_annual!F:F,E925)</f>
        <v>3.1384267461501558</v>
      </c>
      <c r="H925">
        <f>SUMIFS(multi_demand_annual!$I:$I,multi_demand_annual!A:A,A925,multi_demand_annual!B:B,B925,multi_demand_annual!D:D,C925,multi_demand_annual!F:F,E925)</f>
        <v>2.3516248632004308</v>
      </c>
      <c r="I925" cm="1">
        <f t="array" ref="I925">SUMPRODUCT([5]materials_demand!$D$2:$CO$43*([5]materials_demand!$A$2:$A$43=A925)*([5]materials_demand!$B$2:$B$43=B925)*([5]materials_demand!$C$2:$C$43=C925)*ISNUMBER(SEARCH(E925,[5]materials_demand!$D$1:$CO$1))*ISNUMBER(SEARCH("mean",[5]materials_demand!$D$1:$CO$1)))</f>
        <v>2.35162486320043</v>
      </c>
      <c r="J925">
        <f t="shared" si="14"/>
        <v>0</v>
      </c>
    </row>
    <row r="926" spans="1:10">
      <c r="A926">
        <v>2030</v>
      </c>
      <c r="B926" t="s">
        <v>21</v>
      </c>
      <c r="C926" t="str">
        <f>mapping!$D$13</f>
        <v>onshore wind</v>
      </c>
      <c r="D926" t="s">
        <v>74</v>
      </c>
      <c r="E926" t="s">
        <v>60</v>
      </c>
      <c r="F926" t="s">
        <v>77</v>
      </c>
      <c r="G926">
        <f>SUMIFS(multi_demand_annual!$H:$H,multi_demand_annual!A:A,A926,multi_demand_annual!B:B,B926,multi_demand_annual!D:D,C926,multi_demand_annual!F:F,E926)</f>
        <v>3.8365539003690943</v>
      </c>
      <c r="H926">
        <f>SUMIFS(multi_demand_annual!$I:$I,multi_demand_annual!A:A,A926,multi_demand_annual!B:B,B926,multi_demand_annual!D:D,C926,multi_demand_annual!F:F,E926)</f>
        <v>2.8747319185269564</v>
      </c>
      <c r="I926" cm="1">
        <f t="array" ref="I926">SUMPRODUCT([5]materials_demand!$D$2:$CO$43*([5]materials_demand!$A$2:$A$43=A926)*([5]materials_demand!$B$2:$B$43=B926)*([5]materials_demand!$C$2:$C$43=C926)*ISNUMBER(SEARCH(E926,[5]materials_demand!$D$1:$CO$1))*ISNUMBER(SEARCH("mean",[5]materials_demand!$D$1:$CO$1)))</f>
        <v>2.87473191852696</v>
      </c>
      <c r="J926">
        <f t="shared" si="14"/>
        <v>0</v>
      </c>
    </row>
    <row r="927" spans="1:10">
      <c r="A927">
        <v>2030</v>
      </c>
      <c r="B927" t="s">
        <v>21</v>
      </c>
      <c r="C927" t="str">
        <f>mapping!$D$13</f>
        <v>onshore wind</v>
      </c>
      <c r="D927" t="s">
        <v>74</v>
      </c>
      <c r="E927" t="s">
        <v>48</v>
      </c>
      <c r="F927" t="s">
        <v>77</v>
      </c>
      <c r="G927">
        <f>SUMIFS(multi_demand_annual!$H:$H,multi_demand_annual!A:A,A927,multi_demand_annual!B:B,B927,multi_demand_annual!D:D,C927,multi_demand_annual!F:F,E927)</f>
        <v>7.7954490149312567</v>
      </c>
      <c r="H927">
        <f>SUMIFS(multi_demand_annual!$I:$I,multi_demand_annual!A:A,A927,multi_demand_annual!B:B,B927,multi_demand_annual!D:D,C927,multi_demand_annual!F:F,E927)</f>
        <v>5.8411341752077233</v>
      </c>
      <c r="I927" cm="1">
        <f t="array" ref="I927">SUMPRODUCT([5]materials_demand!$D$2:$CO$43*([5]materials_demand!$A$2:$A$43=A927)*([5]materials_demand!$B$2:$B$43=B927)*([5]materials_demand!$C$2:$C$43=C927)*ISNUMBER(SEARCH(E927,[5]materials_demand!$D$1:$CO$1))*ISNUMBER(SEARCH("mean",[5]materials_demand!$D$1:$CO$1)))</f>
        <v>5.8411341752077304</v>
      </c>
      <c r="J927">
        <f t="shared" si="14"/>
        <v>0</v>
      </c>
    </row>
    <row r="928" spans="1:10">
      <c r="A928">
        <v>2030</v>
      </c>
      <c r="B928" t="s">
        <v>21</v>
      </c>
      <c r="C928" t="str">
        <f>mapping!$D$13</f>
        <v>onshore wind</v>
      </c>
      <c r="D928" t="s">
        <v>74</v>
      </c>
      <c r="E928" t="s">
        <v>62</v>
      </c>
      <c r="F928" t="s">
        <v>77</v>
      </c>
      <c r="G928">
        <f>SUMIFS(multi_demand_annual!$H:$H,multi_demand_annual!A:A,A928,multi_demand_annual!B:B,B928,multi_demand_annual!D:D,C928,multi_demand_annual!F:F,E928)</f>
        <v>1.1764224541870332</v>
      </c>
      <c r="H928">
        <f>SUMIFS(multi_demand_annual!$I:$I,multi_demand_annual!A:A,A928,multi_demand_annual!B:B,B928,multi_demand_annual!D:D,C928,multi_demand_annual!F:F,E928)</f>
        <v>0.88149398302417337</v>
      </c>
      <c r="I928" cm="1">
        <f t="array" ref="I928">SUMPRODUCT([5]materials_demand!$D$2:$CO$43*([5]materials_demand!$A$2:$A$43=A928)*([5]materials_demand!$B$2:$B$43=B928)*([5]materials_demand!$C$2:$C$43=C928)*ISNUMBER(SEARCH(E928,[5]materials_demand!$D$1:$CO$1))*ISNUMBER(SEARCH("mean",[5]materials_demand!$D$1:$CO$1)))</f>
        <v>0.88149398302417403</v>
      </c>
      <c r="J928">
        <f t="shared" si="14"/>
        <v>0</v>
      </c>
    </row>
    <row r="929" spans="1:10">
      <c r="A929">
        <v>2030</v>
      </c>
      <c r="B929" t="s">
        <v>21</v>
      </c>
      <c r="C929" t="str">
        <f>mapping!$D$13</f>
        <v>onshore wind</v>
      </c>
      <c r="D929" t="s">
        <v>74</v>
      </c>
      <c r="E929" t="s">
        <v>63</v>
      </c>
      <c r="F929" t="s">
        <v>77</v>
      </c>
      <c r="G929">
        <f>SUMIFS(multi_demand_annual!$H:$H,multi_demand_annual!A:A,A929,multi_demand_annual!B:B,B929,multi_demand_annual!D:D,C929,multi_demand_annual!F:F,E929)</f>
        <v>0.57333692020149674</v>
      </c>
      <c r="H929">
        <f>SUMIFS(multi_demand_annual!$I:$I,multi_demand_annual!A:A,A929,multi_demand_annual!B:B,B929,multi_demand_annual!D:D,C929,multi_demand_annual!F:F,E929)</f>
        <v>0.42960166528994198</v>
      </c>
      <c r="I929" cm="1">
        <f t="array" ref="I929">SUMPRODUCT([5]materials_demand!$D$2:$CO$43*([5]materials_demand!$A$2:$A$43=A929)*([5]materials_demand!$B$2:$B$43=B929)*([5]materials_demand!$C$2:$C$43=C929)*ISNUMBER(SEARCH(E929,[5]materials_demand!$D$1:$CO$1))*ISNUMBER(SEARCH("mean",[5]materials_demand!$D$1:$CO$1)))</f>
        <v>0.42960166528994198</v>
      </c>
      <c r="J929">
        <f t="shared" si="14"/>
        <v>0</v>
      </c>
    </row>
    <row r="930" spans="1:10">
      <c r="A930">
        <v>2030</v>
      </c>
      <c r="B930" t="s">
        <v>21</v>
      </c>
      <c r="C930" t="str">
        <f>mapping!$D$13</f>
        <v>onshore wind</v>
      </c>
      <c r="D930" t="s">
        <v>74</v>
      </c>
      <c r="E930" t="s">
        <v>45</v>
      </c>
      <c r="F930" t="s">
        <v>77</v>
      </c>
      <c r="G930">
        <f>SUMIFS(multi_demand_annual!$H:$H,multi_demand_annual!A:A,A930,multi_demand_annual!B:B,B930,multi_demand_annual!D:D,C930,multi_demand_annual!F:F,E930)</f>
        <v>0</v>
      </c>
      <c r="H930">
        <f>SUMIFS(multi_demand_annual!$I:$I,multi_demand_annual!A:A,A930,multi_demand_annual!B:B,B930,multi_demand_annual!D:D,C930,multi_demand_annual!F:F,E930)</f>
        <v>0</v>
      </c>
      <c r="I930" cm="1">
        <f t="array" ref="I930">SUMPRODUCT([5]materials_demand!$D$2:$CO$43*([5]materials_demand!$A$2:$A$43=A930)*([5]materials_demand!$B$2:$B$43=B930)*([5]materials_demand!$C$2:$C$43=C930)*ISNUMBER(SEARCH(E930,[5]materials_demand!$D$1:$CO$1))*ISNUMBER(SEARCH("mean",[5]materials_demand!$D$1:$CO$1)))</f>
        <v>0</v>
      </c>
      <c r="J930">
        <f t="shared" si="14"/>
        <v>0</v>
      </c>
    </row>
    <row r="931" spans="1:10">
      <c r="A931">
        <v>2030</v>
      </c>
      <c r="B931" t="s">
        <v>21</v>
      </c>
      <c r="C931" t="str">
        <f>mapping!$D$13</f>
        <v>onshore wind</v>
      </c>
      <c r="D931" t="s">
        <v>74</v>
      </c>
      <c r="E931" t="s">
        <v>58</v>
      </c>
      <c r="F931" t="s">
        <v>77</v>
      </c>
      <c r="G931">
        <f>SUMIFS(multi_demand_annual!$H:$H,multi_demand_annual!A:A,A931,multi_demand_annual!B:B,B931,multi_demand_annual!D:D,C931,multi_demand_annual!F:F,E931)</f>
        <v>0</v>
      </c>
      <c r="H931">
        <f>SUMIFS(multi_demand_annual!$I:$I,multi_demand_annual!A:A,A931,multi_demand_annual!B:B,B931,multi_demand_annual!D:D,C931,multi_demand_annual!F:F,E931)</f>
        <v>0</v>
      </c>
      <c r="I931" cm="1">
        <f t="array" ref="I931">SUMPRODUCT([5]materials_demand!$D$2:$CO$43*([5]materials_demand!$A$2:$A$43=A931)*([5]materials_demand!$B$2:$B$43=B931)*([5]materials_demand!$C$2:$C$43=C931)*ISNUMBER(SEARCH(E931,[5]materials_demand!$D$1:$CO$1))*ISNUMBER(SEARCH("mean",[5]materials_demand!$D$1:$CO$1)))</f>
        <v>0</v>
      </c>
      <c r="J931">
        <f t="shared" si="14"/>
        <v>0</v>
      </c>
    </row>
    <row r="932" spans="1:10">
      <c r="A932">
        <v>2030</v>
      </c>
      <c r="B932" t="s">
        <v>21</v>
      </c>
      <c r="C932" t="str">
        <f>mapping!$D$13</f>
        <v>onshore wind</v>
      </c>
      <c r="D932" t="s">
        <v>74</v>
      </c>
      <c r="E932" t="s">
        <v>53</v>
      </c>
      <c r="F932" t="s">
        <v>77</v>
      </c>
      <c r="G932">
        <f>SUMIFS(multi_demand_annual!$H:$H,multi_demand_annual!A:A,A932,multi_demand_annual!B:B,B932,multi_demand_annual!D:D,C932,multi_demand_annual!F:F,E932)</f>
        <v>3817.5591244236211</v>
      </c>
      <c r="H932">
        <f>SUMIFS(multi_demand_annual!$I:$I,multi_demand_annual!A:A,A932,multi_demand_annual!B:B,B932,multi_demand_annual!D:D,C932,multi_demand_annual!F:F,E932)</f>
        <v>2860.4991226080811</v>
      </c>
      <c r="I932" cm="1">
        <f t="array" ref="I932">SUMPRODUCT([5]materials_demand!$D$2:$CO$43*([5]materials_demand!$A$2:$A$43=A932)*([5]materials_demand!$B$2:$B$43=B932)*([5]materials_demand!$C$2:$C$43=C932)*ISNUMBER(SEARCH(E932,[5]materials_demand!$D$1:$CO$1))*ISNUMBER(SEARCH("mean",[5]materials_demand!$D$1:$CO$1)))</f>
        <v>2860.4991226080801</v>
      </c>
      <c r="J932">
        <f t="shared" si="14"/>
        <v>0</v>
      </c>
    </row>
    <row r="933" spans="1:10">
      <c r="A933">
        <v>2030</v>
      </c>
      <c r="B933" t="s">
        <v>21</v>
      </c>
      <c r="C933" t="str">
        <f>mapping!$D$13</f>
        <v>onshore wind</v>
      </c>
      <c r="D933" t="s">
        <v>74</v>
      </c>
      <c r="E933" t="s">
        <v>64</v>
      </c>
      <c r="F933" t="s">
        <v>77</v>
      </c>
      <c r="G933">
        <f>SUMIFS(multi_demand_annual!$H:$H,multi_demand_annual!A:A,A933,multi_demand_annual!B:B,B933,multi_demand_annual!D:D,C933,multi_demand_annual!F:F,E933)</f>
        <v>0.22506490585739994</v>
      </c>
      <c r="H933">
        <f>SUMIFS(multi_demand_annual!$I:$I,multi_demand_annual!A:A,A933,multi_demand_annual!B:B,B933,multi_demand_annual!D:D,C933,multi_demand_annual!F:F,E933)</f>
        <v>0.16864125603612337</v>
      </c>
      <c r="I933" cm="1">
        <f t="array" ref="I933">SUMPRODUCT([5]materials_demand!$D$2:$CO$43*([5]materials_demand!$A$2:$A$43=A933)*([5]materials_demand!$B$2:$B$43=B933)*([5]materials_demand!$C$2:$C$43=C933)*ISNUMBER(SEARCH(E933,[5]materials_demand!$D$1:$CO$1))*ISNUMBER(SEARCH("mean",[5]materials_demand!$D$1:$CO$1)))</f>
        <v>0.16864125603612401</v>
      </c>
      <c r="J933">
        <f t="shared" si="14"/>
        <v>0</v>
      </c>
    </row>
    <row r="934" spans="1:10">
      <c r="A934">
        <v>2030</v>
      </c>
      <c r="B934" t="s">
        <v>21</v>
      </c>
      <c r="C934" t="str">
        <f>mapping!$D$13</f>
        <v>onshore wind</v>
      </c>
      <c r="D934" t="s">
        <v>74</v>
      </c>
      <c r="E934" t="s">
        <v>49</v>
      </c>
      <c r="F934" t="s">
        <v>77</v>
      </c>
      <c r="G934">
        <f>SUMIFS(multi_demand_annual!$H:$H,multi_demand_annual!A:A,A934,multi_demand_annual!B:B,B934,multi_demand_annual!D:D,C934,multi_demand_annual!F:F,E934)</f>
        <v>0</v>
      </c>
      <c r="H934">
        <f>SUMIFS(multi_demand_annual!$I:$I,multi_demand_annual!A:A,A934,multi_demand_annual!B:B,B934,multi_demand_annual!D:D,C934,multi_demand_annual!F:F,E934)</f>
        <v>0</v>
      </c>
      <c r="I934" cm="1">
        <f t="array" ref="I934">SUMPRODUCT([5]materials_demand!$D$2:$CO$43*([5]materials_demand!$A$2:$A$43=A934)*([5]materials_demand!$B$2:$B$43=B934)*([5]materials_demand!$C$2:$C$43=C934)*ISNUMBER(SEARCH(E934,[5]materials_demand!$D$1:$CO$1))*ISNUMBER(SEARCH("mean",[5]materials_demand!$D$1:$CO$1)))</f>
        <v>0</v>
      </c>
      <c r="J934">
        <f t="shared" si="14"/>
        <v>0</v>
      </c>
    </row>
    <row r="935" spans="1:10">
      <c r="A935">
        <v>2030</v>
      </c>
      <c r="B935" t="s">
        <v>21</v>
      </c>
      <c r="C935" t="str">
        <f>mapping!$D$13</f>
        <v>onshore wind</v>
      </c>
      <c r="D935" t="s">
        <v>74</v>
      </c>
      <c r="E935" t="s">
        <v>65</v>
      </c>
      <c r="F935" t="s">
        <v>77</v>
      </c>
      <c r="G935">
        <f>SUMIFS(multi_demand_annual!$H:$H,multi_demand_annual!A:A,A935,multi_demand_annual!B:B,B935,multi_demand_annual!D:D,C935,multi_demand_annual!F:F,E935)</f>
        <v>2.8146765349514693</v>
      </c>
      <c r="H935">
        <f>SUMIFS(multi_demand_annual!$I:$I,multi_demand_annual!A:A,A935,multi_demand_annual!B:B,B935,multi_demand_annual!D:D,C935,multi_demand_annual!F:F,E935)</f>
        <v>2.1090386543443089</v>
      </c>
      <c r="I935" cm="1">
        <f t="array" ref="I935">SUMPRODUCT([5]materials_demand!$D$2:$CO$43*([5]materials_demand!$A$2:$A$43=A935)*([5]materials_demand!$B$2:$B$43=B935)*([5]materials_demand!$C$2:$C$43=C935)*ISNUMBER(SEARCH(E935,[5]materials_demand!$D$1:$CO$1))*ISNUMBER(SEARCH("mean",[5]materials_demand!$D$1:$CO$1)))</f>
        <v>2.1090386543443098</v>
      </c>
      <c r="J935">
        <f t="shared" si="14"/>
        <v>0</v>
      </c>
    </row>
    <row r="936" spans="1:10">
      <c r="A936">
        <v>2030</v>
      </c>
      <c r="B936" t="s">
        <v>21</v>
      </c>
      <c r="C936" t="str">
        <f>mapping!$D$13</f>
        <v>onshore wind</v>
      </c>
      <c r="D936" t="s">
        <v>74</v>
      </c>
      <c r="E936" t="s">
        <v>68</v>
      </c>
      <c r="F936" t="s">
        <v>77</v>
      </c>
      <c r="G936">
        <f>SUMIFS(multi_demand_annual!$H:$H,multi_demand_annual!A:A,A936,multi_demand_annual!B:B,B936,multi_demand_annual!D:D,C936,multi_demand_annual!F:F,E936)</f>
        <v>3.8225928551170178E-2</v>
      </c>
      <c r="H936">
        <f>SUMIFS(multi_demand_annual!$I:$I,multi_demand_annual!A:A,A936,multi_demand_annual!B:B,B936,multi_demand_annual!D:D,C936,multi_demand_annual!F:F,E936)</f>
        <v>2.8642708997469828E-2</v>
      </c>
      <c r="I936" cm="1">
        <f t="array" ref="I936">SUMPRODUCT([5]materials_demand!$D$2:$CO$43*([5]materials_demand!$A$2:$A$43=A936)*([5]materials_demand!$B$2:$B$43=B936)*([5]materials_demand!$C$2:$C$43=C936)*ISNUMBER(SEARCH(E936,[5]materials_demand!$D$1:$CO$1))*ISNUMBER(SEARCH("mean",[5]materials_demand!$D$1:$CO$1)))</f>
        <v>2.8642708997469901E-2</v>
      </c>
      <c r="J936">
        <f t="shared" si="14"/>
        <v>0</v>
      </c>
    </row>
    <row r="937" spans="1:10">
      <c r="A937">
        <v>2030</v>
      </c>
      <c r="B937" t="s">
        <v>21</v>
      </c>
      <c r="C937" t="str">
        <f>mapping!$D$13</f>
        <v>onshore wind</v>
      </c>
      <c r="D937" t="s">
        <v>74</v>
      </c>
      <c r="E937" t="s">
        <v>57</v>
      </c>
      <c r="F937" t="s">
        <v>77</v>
      </c>
      <c r="G937">
        <f>SUMIFS(multi_demand_annual!$H:$H,multi_demand_annual!A:A,A937,multi_demand_annual!B:B,B937,multi_demand_annual!D:D,C937,multi_demand_annual!F:F,E937)</f>
        <v>171.62661798484572</v>
      </c>
      <c r="H937">
        <f>SUMIFS(multi_demand_annual!$I:$I,multi_demand_annual!A:A,A937,multi_demand_annual!B:B,B937,multi_demand_annual!D:D,C937,multi_demand_annual!F:F,E937)</f>
        <v>128.59991794782371</v>
      </c>
      <c r="I937" cm="1">
        <f t="array" ref="I937">SUMPRODUCT([5]materials_demand!$D$2:$CO$43*([5]materials_demand!$A$2:$A$43=A937)*([5]materials_demand!$B$2:$B$43=B937)*([5]materials_demand!$C$2:$C$43=C937)*ISNUMBER(SEARCH(E937,[5]materials_demand!$D$1:$CO$1))*ISNUMBER(SEARCH("mean",[5]materials_demand!$D$1:$CO$1)))</f>
        <v>128.599917947824</v>
      </c>
      <c r="J937">
        <f t="shared" si="14"/>
        <v>0</v>
      </c>
    </row>
    <row r="938" spans="1:10">
      <c r="A938">
        <v>2030</v>
      </c>
      <c r="B938" t="s">
        <v>33</v>
      </c>
      <c r="C938" t="str">
        <f>mapping!$D$13</f>
        <v>onshore wind</v>
      </c>
      <c r="D938" t="s">
        <v>74</v>
      </c>
      <c r="E938" t="s">
        <v>51</v>
      </c>
      <c r="F938" t="s">
        <v>77</v>
      </c>
      <c r="G938">
        <f>SUMIFS(multi_demand_annual!$H:$H,multi_demand_annual!A:A,A938,multi_demand_annual!B:B,B938,multi_demand_annual!D:D,C938,multi_demand_annual!F:F,E938)</f>
        <v>27.397042471823706</v>
      </c>
      <c r="H938">
        <f>SUMIFS(multi_demand_annual!$I:$I,multi_demand_annual!A:A,A938,multi_demand_annual!B:B,B938,multi_demand_annual!D:D,C938,multi_demand_annual!F:F,E938)</f>
        <v>13.846362231527488</v>
      </c>
      <c r="I938" cm="1">
        <f t="array" ref="I938">SUMPRODUCT([5]materials_demand!$D$2:$CO$43*([5]materials_demand!$A$2:$A$43=A938)*([5]materials_demand!$B$2:$B$43=B938)*([5]materials_demand!$C$2:$C$43=C938)*ISNUMBER(SEARCH(E938,[5]materials_demand!$D$1:$CO$1))*ISNUMBER(SEARCH("mean",[5]materials_demand!$D$1:$CO$1)))</f>
        <v>13.8463622315275</v>
      </c>
      <c r="J938">
        <f t="shared" si="14"/>
        <v>0</v>
      </c>
    </row>
    <row r="939" spans="1:10">
      <c r="A939">
        <v>2030</v>
      </c>
      <c r="B939" t="s">
        <v>33</v>
      </c>
      <c r="C939" t="str">
        <f>mapping!$D$13</f>
        <v>onshore wind</v>
      </c>
      <c r="D939" t="s">
        <v>74</v>
      </c>
      <c r="E939" t="s">
        <v>66</v>
      </c>
      <c r="F939" t="s">
        <v>77</v>
      </c>
      <c r="G939">
        <f>SUMIFS(multi_demand_annual!$H:$H,multi_demand_annual!A:A,A939,multi_demand_annual!B:B,B939,multi_demand_annual!D:D,C939,multi_demand_annual!F:F,E939)</f>
        <v>3.6436859516554038E-2</v>
      </c>
      <c r="H939">
        <f>SUMIFS(multi_demand_annual!$I:$I,multi_demand_annual!A:A,A939,multi_demand_annual!B:B,B939,multi_demand_annual!D:D,C939,multi_demand_annual!F:F,E939)</f>
        <v>1.8415051769341696E-2</v>
      </c>
      <c r="I939" cm="1">
        <f t="array" ref="I939">SUMPRODUCT([5]materials_demand!$D$2:$CO$43*([5]materials_demand!$A$2:$A$43=A939)*([5]materials_demand!$B$2:$B$43=B939)*([5]materials_demand!$C$2:$C$43=C939)*ISNUMBER(SEARCH(E939,[5]materials_demand!$D$1:$CO$1))*ISNUMBER(SEARCH("mean",[5]materials_demand!$D$1:$CO$1)))</f>
        <v>1.84150517693417E-2</v>
      </c>
      <c r="J939">
        <f t="shared" si="14"/>
        <v>0</v>
      </c>
    </row>
    <row r="940" spans="1:10">
      <c r="A940">
        <v>2030</v>
      </c>
      <c r="B940" t="s">
        <v>33</v>
      </c>
      <c r="C940" t="str">
        <f>mapping!$D$13</f>
        <v>onshore wind</v>
      </c>
      <c r="D940" t="s">
        <v>74</v>
      </c>
      <c r="E940" t="s">
        <v>54</v>
      </c>
      <c r="F940" t="s">
        <v>77</v>
      </c>
      <c r="G940">
        <f>SUMIFS(multi_demand_annual!$H:$H,multi_demand_annual!A:A,A940,multi_demand_annual!B:B,B940,multi_demand_annual!D:D,C940,multi_demand_annual!F:F,E940)</f>
        <v>739.12852720445812</v>
      </c>
      <c r="H940">
        <f>SUMIFS(multi_demand_annual!$I:$I,multi_demand_annual!A:A,A940,multi_demand_annual!B:B,B940,multi_demand_annual!D:D,C940,multi_demand_annual!F:F,E940)</f>
        <v>373.55277796330313</v>
      </c>
      <c r="I940" cm="1">
        <f t="array" ref="I940">SUMPRODUCT([5]materials_demand!$D$2:$CO$43*([5]materials_demand!$A$2:$A$43=A940)*([5]materials_demand!$B$2:$B$43=B940)*([5]materials_demand!$C$2:$C$43=C940)*ISNUMBER(SEARCH(E940,[5]materials_demand!$D$1:$CO$1))*ISNUMBER(SEARCH("mean",[5]materials_demand!$D$1:$CO$1)))</f>
        <v>373.55277796330301</v>
      </c>
      <c r="J940">
        <f t="shared" si="14"/>
        <v>0</v>
      </c>
    </row>
    <row r="941" spans="1:10">
      <c r="A941">
        <v>2030</v>
      </c>
      <c r="B941" t="s">
        <v>33</v>
      </c>
      <c r="C941" t="str">
        <f>mapping!$D$13</f>
        <v>onshore wind</v>
      </c>
      <c r="D941" t="s">
        <v>74</v>
      </c>
      <c r="E941" t="s">
        <v>46</v>
      </c>
      <c r="F941" t="s">
        <v>77</v>
      </c>
      <c r="G941">
        <f>SUMIFS(multi_demand_annual!$H:$H,multi_demand_annual!A:A,A941,multi_demand_annual!B:B,B941,multi_demand_annual!D:D,C941,multi_demand_annual!F:F,E941)</f>
        <v>7.1938658125764512</v>
      </c>
      <c r="H941">
        <f>SUMIFS(multi_demand_annual!$I:$I,multi_demand_annual!A:A,A941,multi_demand_annual!B:B,B941,multi_demand_annual!D:D,C941,multi_demand_annual!F:F,E941)</f>
        <v>3.6357527272652668</v>
      </c>
      <c r="I941" cm="1">
        <f t="array" ref="I941">SUMPRODUCT([5]materials_demand!$D$2:$CO$43*([5]materials_demand!$A$2:$A$43=A941)*([5]materials_demand!$B$2:$B$43=B941)*([5]materials_demand!$C$2:$C$43=C941)*ISNUMBER(SEARCH(E941,[5]materials_demand!$D$1:$CO$1))*ISNUMBER(SEARCH("mean",[5]materials_demand!$D$1:$CO$1)))</f>
        <v>3.6357527272652699</v>
      </c>
      <c r="J941">
        <f t="shared" si="14"/>
        <v>0</v>
      </c>
    </row>
    <row r="942" spans="1:10">
      <c r="A942">
        <v>2030</v>
      </c>
      <c r="B942" t="s">
        <v>33</v>
      </c>
      <c r="C942" t="str">
        <f>mapping!$D$13</f>
        <v>onshore wind</v>
      </c>
      <c r="D942" t="s">
        <v>74</v>
      </c>
      <c r="E942" t="s">
        <v>50</v>
      </c>
      <c r="F942" t="s">
        <v>77</v>
      </c>
      <c r="G942">
        <f>SUMIFS(multi_demand_annual!$H:$H,multi_demand_annual!A:A,A942,multi_demand_annual!B:B,B942,multi_demand_annual!D:D,C942,multi_demand_annual!F:F,E942)</f>
        <v>47.827760464582326</v>
      </c>
      <c r="H942">
        <f>SUMIFS(multi_demand_annual!$I:$I,multi_demand_annual!A:A,A942,multi_demand_annual!B:B,B942,multi_demand_annual!D:D,C942,multi_demand_annual!F:F,E942)</f>
        <v>24.171970270017752</v>
      </c>
      <c r="I942" cm="1">
        <f t="array" ref="I942">SUMPRODUCT([5]materials_demand!$D$2:$CO$43*([5]materials_demand!$A$2:$A$43=A942)*([5]materials_demand!$B$2:$B$43=B942)*([5]materials_demand!$C$2:$C$43=C942)*ISNUMBER(SEARCH(E942,[5]materials_demand!$D$1:$CO$1))*ISNUMBER(SEARCH("mean",[5]materials_demand!$D$1:$CO$1)))</f>
        <v>24.171970270017798</v>
      </c>
      <c r="J942">
        <f t="shared" si="14"/>
        <v>0</v>
      </c>
    </row>
    <row r="943" spans="1:10">
      <c r="A943">
        <v>2030</v>
      </c>
      <c r="B943" t="s">
        <v>33</v>
      </c>
      <c r="C943" t="str">
        <f>mapping!$D$13</f>
        <v>onshore wind</v>
      </c>
      <c r="D943" t="s">
        <v>74</v>
      </c>
      <c r="E943" t="s">
        <v>61</v>
      </c>
      <c r="F943" t="s">
        <v>77</v>
      </c>
      <c r="G943">
        <f>SUMIFS(multi_demand_annual!$H:$H,multi_demand_annual!A:A,A943,multi_demand_annual!B:B,B943,multi_demand_annual!D:D,C943,multi_demand_annual!F:F,E943)</f>
        <v>0.1836592151408605</v>
      </c>
      <c r="H943">
        <f>SUMIFS(multi_demand_annual!$I:$I,multi_demand_annual!A:A,A943,multi_demand_annual!B:B,B943,multi_demand_annual!D:D,C943,multi_demand_annual!F:F,E943)</f>
        <v>9.282067663375472E-2</v>
      </c>
      <c r="I943" cm="1">
        <f t="array" ref="I943">SUMPRODUCT([5]materials_demand!$D$2:$CO$43*([5]materials_demand!$A$2:$A$43=A943)*([5]materials_demand!$B$2:$B$43=B943)*([5]materials_demand!$C$2:$C$43=C943)*ISNUMBER(SEARCH(E943,[5]materials_demand!$D$1:$CO$1))*ISNUMBER(SEARCH("mean",[5]materials_demand!$D$1:$CO$1)))</f>
        <v>9.2820676633754803E-2</v>
      </c>
      <c r="J943">
        <f t="shared" si="14"/>
        <v>0</v>
      </c>
    </row>
    <row r="944" spans="1:10">
      <c r="A944">
        <v>2030</v>
      </c>
      <c r="B944" t="s">
        <v>33</v>
      </c>
      <c r="C944" t="str">
        <f>mapping!$D$13</f>
        <v>onshore wind</v>
      </c>
      <c r="D944" t="s">
        <v>74</v>
      </c>
      <c r="E944" t="s">
        <v>67</v>
      </c>
      <c r="F944" t="s">
        <v>77</v>
      </c>
      <c r="G944">
        <f>SUMIFS(multi_demand_annual!$H:$H,multi_demand_annual!A:A,A944,multi_demand_annual!B:B,B944,multi_demand_annual!D:D,C944,multi_demand_annual!F:F,E944)</f>
        <v>118.23760913121788</v>
      </c>
      <c r="H944">
        <f>SUMIFS(multi_demand_annual!$I:$I,multi_demand_annual!A:A,A944,multi_demand_annual!B:B,B944,multi_demand_annual!D:D,C944,multi_demand_annual!F:F,E944)</f>
        <v>59.756842991513821</v>
      </c>
      <c r="I944" cm="1">
        <f t="array" ref="I944">SUMPRODUCT([5]materials_demand!$D$2:$CO$43*([5]materials_demand!$A$2:$A$43=A944)*([5]materials_demand!$B$2:$B$43=B944)*([5]materials_demand!$C$2:$C$43=C944)*ISNUMBER(SEARCH(E944,[5]materials_demand!$D$1:$CO$1))*ISNUMBER(SEARCH("mean",[5]materials_demand!$D$1:$CO$1)))</f>
        <v>59.7568429915138</v>
      </c>
      <c r="J944">
        <f t="shared" si="14"/>
        <v>0</v>
      </c>
    </row>
    <row r="945" spans="1:10">
      <c r="A945">
        <v>2030</v>
      </c>
      <c r="B945" t="s">
        <v>33</v>
      </c>
      <c r="C945" t="str">
        <f>mapping!$D$13</f>
        <v>onshore wind</v>
      </c>
      <c r="D945" t="s">
        <v>74</v>
      </c>
      <c r="E945" t="s">
        <v>52</v>
      </c>
      <c r="F945" t="s">
        <v>77</v>
      </c>
      <c r="G945">
        <f>SUMIFS(multi_demand_annual!$H:$H,multi_demand_annual!A:A,A945,multi_demand_annual!B:B,B945,multi_demand_annual!D:D,C945,multi_demand_annual!F:F,E945)</f>
        <v>0</v>
      </c>
      <c r="H945">
        <f>SUMIFS(multi_demand_annual!$I:$I,multi_demand_annual!A:A,A945,multi_demand_annual!B:B,B945,multi_demand_annual!D:D,C945,multi_demand_annual!F:F,E945)</f>
        <v>0</v>
      </c>
      <c r="I945" cm="1">
        <f t="array" ref="I945">SUMPRODUCT([5]materials_demand!$D$2:$CO$43*([5]materials_demand!$A$2:$A$43=A945)*([5]materials_demand!$B$2:$B$43=B945)*([5]materials_demand!$C$2:$C$43=C945)*ISNUMBER(SEARCH(E945,[5]materials_demand!$D$1:$CO$1))*ISNUMBER(SEARCH("mean",[5]materials_demand!$D$1:$CO$1)))</f>
        <v>59.7568429915138</v>
      </c>
      <c r="J945">
        <f t="shared" si="14"/>
        <v>59.756999999999998</v>
      </c>
    </row>
    <row r="946" spans="1:10">
      <c r="A946">
        <v>2030</v>
      </c>
      <c r="B946" t="s">
        <v>33</v>
      </c>
      <c r="C946" t="str">
        <f>mapping!$D$13</f>
        <v>onshore wind</v>
      </c>
      <c r="D946" t="s">
        <v>74</v>
      </c>
      <c r="E946" t="s">
        <v>56</v>
      </c>
      <c r="F946" t="s">
        <v>77</v>
      </c>
      <c r="G946">
        <f>SUMIFS(multi_demand_annual!$H:$H,multi_demand_annual!A:A,A946,multi_demand_annual!B:B,B946,multi_demand_annual!D:D,C946,multi_demand_annual!F:F,E946)</f>
        <v>91.820885981716188</v>
      </c>
      <c r="H946">
        <f>SUMIFS(multi_demand_annual!$I:$I,multi_demand_annual!A:A,A946,multi_demand_annual!B:B,B946,multi_demand_annual!D:D,C946,multi_demand_annual!F:F,E946)</f>
        <v>46.405930458741082</v>
      </c>
      <c r="I946" cm="1">
        <f t="array" ref="I946">SUMPRODUCT([5]materials_demand!$D$2:$CO$43*([5]materials_demand!$A$2:$A$43=A946)*([5]materials_demand!$B$2:$B$43=B946)*([5]materials_demand!$C$2:$C$43=C946)*ISNUMBER(SEARCH(E946,[5]materials_demand!$D$1:$CO$1))*ISNUMBER(SEARCH("mean",[5]materials_demand!$D$1:$CO$1)))</f>
        <v>46.405930458741103</v>
      </c>
      <c r="J946">
        <f t="shared" si="14"/>
        <v>0</v>
      </c>
    </row>
    <row r="947" spans="1:10">
      <c r="A947">
        <v>2030</v>
      </c>
      <c r="B947" t="s">
        <v>33</v>
      </c>
      <c r="C947" t="str">
        <f>mapping!$D$13</f>
        <v>onshore wind</v>
      </c>
      <c r="D947" t="s">
        <v>74</v>
      </c>
      <c r="E947" t="s">
        <v>59</v>
      </c>
      <c r="F947" t="s">
        <v>77</v>
      </c>
      <c r="G947">
        <f>SUMIFS(multi_demand_annual!$H:$H,multi_demand_annual!A:A,A947,multi_demand_annual!B:B,B947,multi_demand_annual!D:D,C947,multi_demand_annual!F:F,E947)</f>
        <v>0</v>
      </c>
      <c r="H947">
        <f>SUMIFS(multi_demand_annual!$I:$I,multi_demand_annual!A:A,A947,multi_demand_annual!B:B,B947,multi_demand_annual!D:D,C947,multi_demand_annual!F:F,E947)</f>
        <v>0</v>
      </c>
      <c r="I947" cm="1">
        <f t="array" ref="I947">SUMPRODUCT([5]materials_demand!$D$2:$CO$43*([5]materials_demand!$A$2:$A$43=A947)*([5]materials_demand!$B$2:$B$43=B947)*([5]materials_demand!$C$2:$C$43=C947)*ISNUMBER(SEARCH(E947,[5]materials_demand!$D$1:$CO$1))*ISNUMBER(SEARCH("mean",[5]materials_demand!$D$1:$CO$1)))</f>
        <v>0</v>
      </c>
      <c r="J947">
        <f t="shared" si="14"/>
        <v>0</v>
      </c>
    </row>
    <row r="948" spans="1:10">
      <c r="A948">
        <v>2030</v>
      </c>
      <c r="B948" t="s">
        <v>33</v>
      </c>
      <c r="C948" t="str">
        <f>mapping!$D$13</f>
        <v>onshore wind</v>
      </c>
      <c r="D948" t="s">
        <v>74</v>
      </c>
      <c r="E948" t="s">
        <v>55</v>
      </c>
      <c r="F948" t="s">
        <v>77</v>
      </c>
      <c r="G948">
        <f>SUMIFS(multi_demand_annual!$H:$H,multi_demand_annual!A:A,A948,multi_demand_annual!B:B,B948,multi_demand_annual!D:D,C948,multi_demand_annual!F:F,E948)</f>
        <v>10.794419631779135</v>
      </c>
      <c r="H948">
        <f>SUMIFS(multi_demand_annual!$I:$I,multi_demand_annual!A:A,A948,multi_demand_annual!B:B,B948,multi_demand_annual!D:D,C948,multi_demand_annual!F:F,E948)</f>
        <v>5.4554590866674779</v>
      </c>
      <c r="I948" cm="1">
        <f t="array" ref="I948">SUMPRODUCT([5]materials_demand!$D$2:$CO$43*([5]materials_demand!$A$2:$A$43=A948)*([5]materials_demand!$B$2:$B$43=B948)*([5]materials_demand!$C$2:$C$43=C948)*ISNUMBER(SEARCH(E948,[5]materials_demand!$D$1:$CO$1))*ISNUMBER(SEARCH("mean",[5]materials_demand!$D$1:$CO$1)))</f>
        <v>5.4554590866674797</v>
      </c>
      <c r="J948">
        <f t="shared" si="14"/>
        <v>0</v>
      </c>
    </row>
    <row r="949" spans="1:10">
      <c r="A949">
        <v>2030</v>
      </c>
      <c r="B949" t="s">
        <v>33</v>
      </c>
      <c r="C949" t="str">
        <f>mapping!$D$13</f>
        <v>onshore wind</v>
      </c>
      <c r="D949" t="s">
        <v>74</v>
      </c>
      <c r="E949" t="s">
        <v>47</v>
      </c>
      <c r="F949" t="s">
        <v>77</v>
      </c>
      <c r="G949">
        <f>SUMIFS(multi_demand_annual!$H:$H,multi_demand_annual!A:A,A949,multi_demand_annual!B:B,B949,multi_demand_annual!D:D,C949,multi_demand_annual!F:F,E949)</f>
        <v>1.3742389297040336</v>
      </c>
      <c r="H949">
        <f>SUMIFS(multi_demand_annual!$I:$I,multi_demand_annual!A:A,A949,multi_demand_annual!B:B,B949,multi_demand_annual!D:D,C949,multi_demand_annual!F:F,E949)</f>
        <v>0.69453518688807803</v>
      </c>
      <c r="I949" cm="1">
        <f t="array" ref="I949">SUMPRODUCT([5]materials_demand!$D$2:$CO$43*([5]materials_demand!$A$2:$A$43=A949)*([5]materials_demand!$B$2:$B$43=B949)*([5]materials_demand!$C$2:$C$43=C949)*ISNUMBER(SEARCH(E949,[5]materials_demand!$D$1:$CO$1))*ISNUMBER(SEARCH("mean",[5]materials_demand!$D$1:$CO$1)))</f>
        <v>0.69453518688807803</v>
      </c>
      <c r="J949">
        <f t="shared" si="14"/>
        <v>0</v>
      </c>
    </row>
    <row r="950" spans="1:10">
      <c r="A950">
        <v>2030</v>
      </c>
      <c r="B950" t="s">
        <v>33</v>
      </c>
      <c r="C950" t="str">
        <f>mapping!$D$13</f>
        <v>onshore wind</v>
      </c>
      <c r="D950" t="s">
        <v>74</v>
      </c>
      <c r="E950" t="s">
        <v>60</v>
      </c>
      <c r="F950" t="s">
        <v>77</v>
      </c>
      <c r="G950">
        <f>SUMIFS(multi_demand_annual!$H:$H,multi_demand_annual!A:A,A950,multi_demand_annual!B:B,B950,multi_demand_annual!D:D,C950,multi_demand_annual!F:F,E950)</f>
        <v>1.6799314281470912</v>
      </c>
      <c r="H950">
        <f>SUMIFS(multi_demand_annual!$I:$I,multi_demand_annual!A:A,A950,multi_demand_annual!B:B,B950,multi_demand_annual!D:D,C950,multi_demand_annual!F:F,E950)</f>
        <v>0.84903102596473556</v>
      </c>
      <c r="I950" cm="1">
        <f t="array" ref="I950">SUMPRODUCT([5]materials_demand!$D$2:$CO$43*([5]materials_demand!$A$2:$A$43=A950)*([5]materials_demand!$B$2:$B$43=B950)*([5]materials_demand!$C$2:$C$43=C950)*ISNUMBER(SEARCH(E950,[5]materials_demand!$D$1:$CO$1))*ISNUMBER(SEARCH("mean",[5]materials_demand!$D$1:$CO$1)))</f>
        <v>0.84903102596473601</v>
      </c>
      <c r="J950">
        <f t="shared" si="14"/>
        <v>0</v>
      </c>
    </row>
    <row r="951" spans="1:10">
      <c r="A951">
        <v>2030</v>
      </c>
      <c r="B951" t="s">
        <v>33</v>
      </c>
      <c r="C951" t="str">
        <f>mapping!$D$13</f>
        <v>onshore wind</v>
      </c>
      <c r="D951" t="s">
        <v>74</v>
      </c>
      <c r="E951" t="s">
        <v>48</v>
      </c>
      <c r="F951" t="s">
        <v>77</v>
      </c>
      <c r="G951">
        <f>SUMIFS(multi_demand_annual!$H:$H,multi_demand_annual!A:A,A951,multi_demand_annual!B:B,B951,multi_demand_annual!D:D,C951,multi_demand_annual!F:F,E951)</f>
        <v>3.4134330278642571</v>
      </c>
      <c r="H951">
        <f>SUMIFS(multi_demand_annual!$I:$I,multi_demand_annual!A:A,A951,multi_demand_annual!B:B,B951,multi_demand_annual!D:D,C951,multi_demand_annual!F:F,E951)</f>
        <v>1.7251362151763683</v>
      </c>
      <c r="I951" cm="1">
        <f t="array" ref="I951">SUMPRODUCT([5]materials_demand!$D$2:$CO$43*([5]materials_demand!$A$2:$A$43=A951)*([5]materials_demand!$B$2:$B$43=B951)*([5]materials_demand!$C$2:$C$43=C951)*ISNUMBER(SEARCH(E951,[5]materials_demand!$D$1:$CO$1))*ISNUMBER(SEARCH("mean",[5]materials_demand!$D$1:$CO$1)))</f>
        <v>1.7251362151763701</v>
      </c>
      <c r="J951">
        <f t="shared" si="14"/>
        <v>0</v>
      </c>
    </row>
    <row r="952" spans="1:10">
      <c r="A952">
        <v>2030</v>
      </c>
      <c r="B952" t="s">
        <v>33</v>
      </c>
      <c r="C952" t="str">
        <f>mapping!$D$13</f>
        <v>onshore wind</v>
      </c>
      <c r="D952" t="s">
        <v>74</v>
      </c>
      <c r="E952" t="s">
        <v>62</v>
      </c>
      <c r="F952" t="s">
        <v>77</v>
      </c>
      <c r="G952">
        <f>SUMIFS(multi_demand_annual!$H:$H,multi_demand_annual!A:A,A952,multi_demand_annual!B:B,B952,multi_demand_annual!D:D,C952,multi_demand_annual!F:F,E952)</f>
        <v>0.51512610141528281</v>
      </c>
      <c r="H952">
        <f>SUMIFS(multi_demand_annual!$I:$I,multi_demand_annual!A:A,A952,multi_demand_annual!B:B,B952,multi_demand_annual!D:D,C952,multi_demand_annual!F:F,E952)</f>
        <v>0.26034279438906827</v>
      </c>
      <c r="I952" cm="1">
        <f t="array" ref="I952">SUMPRODUCT([5]materials_demand!$D$2:$CO$43*([5]materials_demand!$A$2:$A$43=A952)*([5]materials_demand!$B$2:$B$43=B952)*([5]materials_demand!$C$2:$C$43=C952)*ISNUMBER(SEARCH(E952,[5]materials_demand!$D$1:$CO$1))*ISNUMBER(SEARCH("mean",[5]materials_demand!$D$1:$CO$1)))</f>
        <v>0.26034279438906799</v>
      </c>
      <c r="J952">
        <f t="shared" si="14"/>
        <v>0</v>
      </c>
    </row>
    <row r="953" spans="1:10">
      <c r="A953">
        <v>2030</v>
      </c>
      <c r="B953" t="s">
        <v>33</v>
      </c>
      <c r="C953" t="str">
        <f>mapping!$D$13</f>
        <v>onshore wind</v>
      </c>
      <c r="D953" t="s">
        <v>74</v>
      </c>
      <c r="E953" t="s">
        <v>63</v>
      </c>
      <c r="F953" t="s">
        <v>77</v>
      </c>
      <c r="G953">
        <f>SUMIFS(multi_demand_annual!$H:$H,multi_demand_annual!A:A,A953,multi_demand_annual!B:B,B953,multi_demand_annual!D:D,C953,multi_demand_annual!F:F,E953)</f>
        <v>0.25104996206905733</v>
      </c>
      <c r="H953">
        <f>SUMIFS(multi_demand_annual!$I:$I,multi_demand_annual!A:A,A953,multi_demand_annual!B:B,B953,multi_demand_annual!D:D,C953,multi_demand_annual!F:F,E953)</f>
        <v>0.12687970669076432</v>
      </c>
      <c r="I953" cm="1">
        <f t="array" ref="I953">SUMPRODUCT([5]materials_demand!$D$2:$CO$43*([5]materials_demand!$A$2:$A$43=A953)*([5]materials_demand!$B$2:$B$43=B953)*([5]materials_demand!$C$2:$C$43=C953)*ISNUMBER(SEARCH(E953,[5]materials_demand!$D$1:$CO$1))*ISNUMBER(SEARCH("mean",[5]materials_demand!$D$1:$CO$1)))</f>
        <v>0.12687970669076401</v>
      </c>
      <c r="J953">
        <f t="shared" si="14"/>
        <v>0</v>
      </c>
    </row>
    <row r="954" spans="1:10">
      <c r="A954">
        <v>2030</v>
      </c>
      <c r="B954" t="s">
        <v>33</v>
      </c>
      <c r="C954" t="str">
        <f>mapping!$D$13</f>
        <v>onshore wind</v>
      </c>
      <c r="D954" t="s">
        <v>74</v>
      </c>
      <c r="E954" t="s">
        <v>45</v>
      </c>
      <c r="F954" t="s">
        <v>77</v>
      </c>
      <c r="G954">
        <f>SUMIFS(multi_demand_annual!$H:$H,multi_demand_annual!A:A,A954,multi_demand_annual!B:B,B954,multi_demand_annual!D:D,C954,multi_demand_annual!F:F,E954)</f>
        <v>0</v>
      </c>
      <c r="H954">
        <f>SUMIFS(multi_demand_annual!$I:$I,multi_demand_annual!A:A,A954,multi_demand_annual!B:B,B954,multi_demand_annual!D:D,C954,multi_demand_annual!F:F,E954)</f>
        <v>0</v>
      </c>
      <c r="I954" cm="1">
        <f t="array" ref="I954">SUMPRODUCT([5]materials_demand!$D$2:$CO$43*([5]materials_demand!$A$2:$A$43=A954)*([5]materials_demand!$B$2:$B$43=B954)*([5]materials_demand!$C$2:$C$43=C954)*ISNUMBER(SEARCH(E954,[5]materials_demand!$D$1:$CO$1))*ISNUMBER(SEARCH("mean",[5]materials_demand!$D$1:$CO$1)))</f>
        <v>0</v>
      </c>
      <c r="J954">
        <f t="shared" si="14"/>
        <v>0</v>
      </c>
    </row>
    <row r="955" spans="1:10">
      <c r="A955">
        <v>2030</v>
      </c>
      <c r="B955" t="s">
        <v>33</v>
      </c>
      <c r="C955" t="str">
        <f>mapping!$D$13</f>
        <v>onshore wind</v>
      </c>
      <c r="D955" t="s">
        <v>74</v>
      </c>
      <c r="E955" t="s">
        <v>58</v>
      </c>
      <c r="F955" t="s">
        <v>77</v>
      </c>
      <c r="G955">
        <f>SUMIFS(multi_demand_annual!$H:$H,multi_demand_annual!A:A,A955,multi_demand_annual!B:B,B955,multi_demand_annual!D:D,C955,multi_demand_annual!F:F,E955)</f>
        <v>0</v>
      </c>
      <c r="H955">
        <f>SUMIFS(multi_demand_annual!$I:$I,multi_demand_annual!A:A,A955,multi_demand_annual!B:B,B955,multi_demand_annual!D:D,C955,multi_demand_annual!F:F,E955)</f>
        <v>0</v>
      </c>
      <c r="I955" cm="1">
        <f t="array" ref="I955">SUMPRODUCT([5]materials_demand!$D$2:$CO$43*([5]materials_demand!$A$2:$A$43=A955)*([5]materials_demand!$B$2:$B$43=B955)*([5]materials_demand!$C$2:$C$43=C955)*ISNUMBER(SEARCH(E955,[5]materials_demand!$D$1:$CO$1))*ISNUMBER(SEARCH("mean",[5]materials_demand!$D$1:$CO$1)))</f>
        <v>0</v>
      </c>
      <c r="J955">
        <f t="shared" si="14"/>
        <v>0</v>
      </c>
    </row>
    <row r="956" spans="1:10">
      <c r="A956">
        <v>2030</v>
      </c>
      <c r="B956" t="s">
        <v>33</v>
      </c>
      <c r="C956" t="str">
        <f>mapping!$D$13</f>
        <v>onshore wind</v>
      </c>
      <c r="D956" t="s">
        <v>74</v>
      </c>
      <c r="E956" t="s">
        <v>53</v>
      </c>
      <c r="F956" t="s">
        <v>77</v>
      </c>
      <c r="G956">
        <f>SUMIFS(multi_demand_annual!$H:$H,multi_demand_annual!A:A,A956,multi_demand_annual!B:B,B956,multi_demand_annual!D:D,C956,multi_demand_annual!F:F,E956)</f>
        <v>1671.6140887039148</v>
      </c>
      <c r="H956">
        <f>SUMIFS(multi_demand_annual!$I:$I,multi_demand_annual!A:A,A956,multi_demand_annual!B:B,B956,multi_demand_annual!D:D,C956,multi_demand_annual!F:F,E956)</f>
        <v>844.82747388968107</v>
      </c>
      <c r="I956" cm="1">
        <f t="array" ref="I956">SUMPRODUCT([5]materials_demand!$D$2:$CO$43*([5]materials_demand!$A$2:$A$43=A956)*([5]materials_demand!$B$2:$B$43=B956)*([5]materials_demand!$C$2:$C$43=C956)*ISNUMBER(SEARCH(E956,[5]materials_demand!$D$1:$CO$1))*ISNUMBER(SEARCH("mean",[5]materials_demand!$D$1:$CO$1)))</f>
        <v>844.82747388968096</v>
      </c>
      <c r="J956">
        <f t="shared" si="14"/>
        <v>0</v>
      </c>
    </row>
    <row r="957" spans="1:10">
      <c r="A957">
        <v>2030</v>
      </c>
      <c r="B957" t="s">
        <v>33</v>
      </c>
      <c r="C957" t="str">
        <f>mapping!$D$13</f>
        <v>onshore wind</v>
      </c>
      <c r="D957" t="s">
        <v>74</v>
      </c>
      <c r="E957" t="s">
        <v>64</v>
      </c>
      <c r="F957" t="s">
        <v>77</v>
      </c>
      <c r="G957">
        <f>SUMIFS(multi_demand_annual!$H:$H,multi_demand_annual!A:A,A957,multi_demand_annual!B:B,B957,multi_demand_annual!D:D,C957,multi_demand_annual!F:F,E957)</f>
        <v>9.855031847367976E-2</v>
      </c>
      <c r="H957">
        <f>SUMIFS(multi_demand_annual!$I:$I,multi_demand_annual!A:A,A957,multi_demand_annual!B:B,B957,multi_demand_annual!D:D,C957,multi_demand_annual!F:F,E957)</f>
        <v>4.9806960332391376E-2</v>
      </c>
      <c r="I957" cm="1">
        <f t="array" ref="I957">SUMPRODUCT([5]materials_demand!$D$2:$CO$43*([5]materials_demand!$A$2:$A$43=A957)*([5]materials_demand!$B$2:$B$43=B957)*([5]materials_demand!$C$2:$C$43=C957)*ISNUMBER(SEARCH(E957,[5]materials_demand!$D$1:$CO$1))*ISNUMBER(SEARCH("mean",[5]materials_demand!$D$1:$CO$1)))</f>
        <v>4.9806960332391403E-2</v>
      </c>
      <c r="J957">
        <f t="shared" si="14"/>
        <v>0</v>
      </c>
    </row>
    <row r="958" spans="1:10">
      <c r="A958">
        <v>2030</v>
      </c>
      <c r="B958" t="s">
        <v>33</v>
      </c>
      <c r="C958" t="str">
        <f>mapping!$D$13</f>
        <v>onshore wind</v>
      </c>
      <c r="D958" t="s">
        <v>74</v>
      </c>
      <c r="E958" t="s">
        <v>49</v>
      </c>
      <c r="F958" t="s">
        <v>77</v>
      </c>
      <c r="G958">
        <f>SUMIFS(multi_demand_annual!$H:$H,multi_demand_annual!A:A,A958,multi_demand_annual!B:B,B958,multi_demand_annual!D:D,C958,multi_demand_annual!F:F,E958)</f>
        <v>0</v>
      </c>
      <c r="H958">
        <f>SUMIFS(multi_demand_annual!$I:$I,multi_demand_annual!A:A,A958,multi_demand_annual!B:B,B958,multi_demand_annual!D:D,C958,multi_demand_annual!F:F,E958)</f>
        <v>0</v>
      </c>
      <c r="I958" cm="1">
        <f t="array" ref="I958">SUMPRODUCT([5]materials_demand!$D$2:$CO$43*([5]materials_demand!$A$2:$A$43=A958)*([5]materials_demand!$B$2:$B$43=B958)*([5]materials_demand!$C$2:$C$43=C958)*ISNUMBER(SEARCH(E958,[5]materials_demand!$D$1:$CO$1))*ISNUMBER(SEARCH("mean",[5]materials_demand!$D$1:$CO$1)))</f>
        <v>0</v>
      </c>
      <c r="J958">
        <f t="shared" si="14"/>
        <v>0</v>
      </c>
    </row>
    <row r="959" spans="1:10">
      <c r="A959">
        <v>2030</v>
      </c>
      <c r="B959" t="s">
        <v>33</v>
      </c>
      <c r="C959" t="str">
        <f>mapping!$D$13</f>
        <v>onshore wind</v>
      </c>
      <c r="D959" t="s">
        <v>74</v>
      </c>
      <c r="E959" t="s">
        <v>65</v>
      </c>
      <c r="F959" t="s">
        <v>77</v>
      </c>
      <c r="G959">
        <f>SUMIFS(multi_demand_annual!$H:$H,multi_demand_annual!A:A,A959,multi_demand_annual!B:B,B959,multi_demand_annual!D:D,C959,multi_demand_annual!F:F,E959)</f>
        <v>1.2324767731474406</v>
      </c>
      <c r="H959">
        <f>SUMIFS(multi_demand_annual!$I:$I,multi_demand_annual!A:A,A959,multi_demand_annual!B:B,B959,multi_demand_annual!D:D,C959,multi_demand_annual!F:F,E959)</f>
        <v>0.62288912609798297</v>
      </c>
      <c r="I959" cm="1">
        <f t="array" ref="I959">SUMPRODUCT([5]materials_demand!$D$2:$CO$43*([5]materials_demand!$A$2:$A$43=A959)*([5]materials_demand!$B$2:$B$43=B959)*([5]materials_demand!$C$2:$C$43=C959)*ISNUMBER(SEARCH(E959,[5]materials_demand!$D$1:$CO$1))*ISNUMBER(SEARCH("mean",[5]materials_demand!$D$1:$CO$1)))</f>
        <v>0.62288912609798297</v>
      </c>
      <c r="J959">
        <f t="shared" si="14"/>
        <v>0</v>
      </c>
    </row>
    <row r="960" spans="1:10">
      <c r="A960">
        <v>2030</v>
      </c>
      <c r="B960" t="s">
        <v>33</v>
      </c>
      <c r="C960" t="str">
        <f>mapping!$D$13</f>
        <v>onshore wind</v>
      </c>
      <c r="D960" t="s">
        <v>74</v>
      </c>
      <c r="E960" t="s">
        <v>68</v>
      </c>
      <c r="F960" t="s">
        <v>77</v>
      </c>
      <c r="G960">
        <f>SUMIFS(multi_demand_annual!$H:$H,multi_demand_annual!A:A,A960,multi_demand_annual!B:B,B960,multi_demand_annual!D:D,C960,multi_demand_annual!F:F,E960)</f>
        <v>1.6738182340417015E-2</v>
      </c>
      <c r="H960">
        <f>SUMIFS(multi_demand_annual!$I:$I,multi_demand_annual!A:A,A960,multi_demand_annual!B:B,B960,multi_demand_annual!D:D,C960,multi_demand_annual!F:F,E960)</f>
        <v>8.4594144065413442E-3</v>
      </c>
      <c r="I960" cm="1">
        <f t="array" ref="I960">SUMPRODUCT([5]materials_demand!$D$2:$CO$43*([5]materials_demand!$A$2:$A$43=A960)*([5]materials_demand!$B$2:$B$43=B960)*([5]materials_demand!$C$2:$C$43=C960)*ISNUMBER(SEARCH(E960,[5]materials_demand!$D$1:$CO$1))*ISNUMBER(SEARCH("mean",[5]materials_demand!$D$1:$CO$1)))</f>
        <v>8.4594144065413494E-3</v>
      </c>
      <c r="J960">
        <f t="shared" si="14"/>
        <v>0</v>
      </c>
    </row>
    <row r="961" spans="1:10">
      <c r="A961">
        <v>2030</v>
      </c>
      <c r="B961" t="s">
        <v>33</v>
      </c>
      <c r="C961" t="str">
        <f>mapping!$D$13</f>
        <v>onshore wind</v>
      </c>
      <c r="D961" t="s">
        <v>74</v>
      </c>
      <c r="E961" t="s">
        <v>57</v>
      </c>
      <c r="F961" t="s">
        <v>77</v>
      </c>
      <c r="G961">
        <f>SUMIFS(multi_demand_annual!$H:$H,multi_demand_annual!A:A,A961,multi_demand_annual!B:B,B961,multi_demand_annual!D:D,C961,multi_demand_annual!F:F,E961)</f>
        <v>75.1510227528927</v>
      </c>
      <c r="H961">
        <f>SUMIFS(multi_demand_annual!$I:$I,multi_demand_annual!A:A,A961,multi_demand_annual!B:B,B961,multi_demand_annual!D:D,C961,multi_demand_annual!F:F,E961)</f>
        <v>37.981044274267255</v>
      </c>
      <c r="I961" cm="1">
        <f t="array" ref="I961">SUMPRODUCT([5]materials_demand!$D$2:$CO$43*([5]materials_demand!$A$2:$A$43=A961)*([5]materials_demand!$B$2:$B$43=B961)*([5]materials_demand!$C$2:$C$43=C961)*ISNUMBER(SEARCH(E961,[5]materials_demand!$D$1:$CO$1))*ISNUMBER(SEARCH("mean",[5]materials_demand!$D$1:$CO$1)))</f>
        <v>37.981044274267298</v>
      </c>
      <c r="J961">
        <f t="shared" si="14"/>
        <v>0</v>
      </c>
    </row>
    <row r="962" spans="1:10">
      <c r="A962">
        <v>2035</v>
      </c>
      <c r="B962" t="s">
        <v>21</v>
      </c>
      <c r="C962" t="str">
        <f>mapping!$D$13</f>
        <v>onshore wind</v>
      </c>
      <c r="D962" t="s">
        <v>74</v>
      </c>
      <c r="E962" t="s">
        <v>51</v>
      </c>
      <c r="F962" t="s">
        <v>77</v>
      </c>
      <c r="G962">
        <f>SUMIFS(multi_demand_annual!$H:$H,multi_demand_annual!A:A,A962,multi_demand_annual!B:B,B962,multi_demand_annual!D:D,C962,multi_demand_annual!F:F,E962)</f>
        <v>44.082069128150202</v>
      </c>
      <c r="H962">
        <f>SUMIFS(multi_demand_annual!$I:$I,multi_demand_annual!A:A,A962,multi_demand_annual!B:B,B962,multi_demand_annual!D:D,C962,multi_demand_annual!F:F,E962)</f>
        <v>44.082069128150202</v>
      </c>
      <c r="I962" cm="1">
        <f t="array" ref="I962">SUMPRODUCT([5]materials_demand!$D$2:$CO$43*([5]materials_demand!$A$2:$A$43=A962)*([5]materials_demand!$B$2:$B$43=B962)*([5]materials_demand!$C$2:$C$43=C962)*ISNUMBER(SEARCH(E962,[5]materials_demand!$D$1:$CO$1))*ISNUMBER(SEARCH("mean",[5]materials_demand!$D$1:$CO$1)))</f>
        <v>44.082069128150302</v>
      </c>
      <c r="J962">
        <f t="shared" si="14"/>
        <v>0</v>
      </c>
    </row>
    <row r="963" spans="1:10">
      <c r="A963">
        <v>2035</v>
      </c>
      <c r="B963" t="s">
        <v>21</v>
      </c>
      <c r="C963" t="str">
        <f>mapping!$D$13</f>
        <v>onshore wind</v>
      </c>
      <c r="D963" t="s">
        <v>74</v>
      </c>
      <c r="E963" t="s">
        <v>66</v>
      </c>
      <c r="F963" t="s">
        <v>77</v>
      </c>
      <c r="G963">
        <f>SUMIFS(multi_demand_annual!$H:$H,multi_demand_annual!A:A,A963,multi_demand_annual!B:B,B963,multi_demand_annual!D:D,C963,multi_demand_annual!F:F,E963)</f>
        <v>5.8627209914111363E-2</v>
      </c>
      <c r="H963">
        <f>SUMIFS(multi_demand_annual!$I:$I,multi_demand_annual!A:A,A963,multi_demand_annual!B:B,B963,multi_demand_annual!D:D,C963,multi_demand_annual!F:F,E963)</f>
        <v>5.8627209914111363E-2</v>
      </c>
      <c r="I963" cm="1">
        <f t="array" ref="I963">SUMPRODUCT([5]materials_demand!$D$2:$CO$43*([5]materials_demand!$A$2:$A$43=A963)*([5]materials_demand!$B$2:$B$43=B963)*([5]materials_demand!$C$2:$C$43=C963)*ISNUMBER(SEARCH(E963,[5]materials_demand!$D$1:$CO$1))*ISNUMBER(SEARCH("mean",[5]materials_demand!$D$1:$CO$1)))</f>
        <v>5.8627209914111501E-2</v>
      </c>
      <c r="J963">
        <f t="shared" ref="J963:J1009" si="15">ROUND(I963-H963,3)</f>
        <v>0</v>
      </c>
    </row>
    <row r="964" spans="1:10">
      <c r="A964">
        <v>2035</v>
      </c>
      <c r="B964" t="s">
        <v>21</v>
      </c>
      <c r="C964" t="str">
        <f>mapping!$D$13</f>
        <v>onshore wind</v>
      </c>
      <c r="D964" t="s">
        <v>74</v>
      </c>
      <c r="E964" t="s">
        <v>54</v>
      </c>
      <c r="F964" t="s">
        <v>77</v>
      </c>
      <c r="G964">
        <f>SUMIFS(multi_demand_annual!$H:$H,multi_demand_annual!A:A,A964,multi_demand_annual!B:B,B964,multi_demand_annual!D:D,C964,multi_demand_annual!F:F,E964)</f>
        <v>1189.2639457096079</v>
      </c>
      <c r="H964">
        <f>SUMIFS(multi_demand_annual!$I:$I,multi_demand_annual!A:A,A964,multi_demand_annual!B:B,B964,multi_demand_annual!D:D,C964,multi_demand_annual!F:F,E964)</f>
        <v>1189.2639457096079</v>
      </c>
      <c r="I964" cm="1">
        <f t="array" ref="I964">SUMPRODUCT([5]materials_demand!$D$2:$CO$43*([5]materials_demand!$A$2:$A$43=A964)*([5]materials_demand!$B$2:$B$43=B964)*([5]materials_demand!$C$2:$C$43=C964)*ISNUMBER(SEARCH(E964,[5]materials_demand!$D$1:$CO$1))*ISNUMBER(SEARCH("mean",[5]materials_demand!$D$1:$CO$1)))</f>
        <v>1189.26394570961</v>
      </c>
      <c r="J964">
        <f t="shared" si="15"/>
        <v>0</v>
      </c>
    </row>
    <row r="965" spans="1:10">
      <c r="A965">
        <v>2035</v>
      </c>
      <c r="B965" t="s">
        <v>21</v>
      </c>
      <c r="C965" t="str">
        <f>mapping!$D$13</f>
        <v>onshore wind</v>
      </c>
      <c r="D965" t="s">
        <v>74</v>
      </c>
      <c r="E965" t="s">
        <v>46</v>
      </c>
      <c r="F965" t="s">
        <v>77</v>
      </c>
      <c r="G965">
        <f>SUMIFS(multi_demand_annual!$H:$H,multi_demand_annual!A:A,A965,multi_demand_annual!B:B,B965,multi_demand_annual!D:D,C965,multi_demand_annual!F:F,E965)</f>
        <v>11.574989905380185</v>
      </c>
      <c r="H965">
        <f>SUMIFS(multi_demand_annual!$I:$I,multi_demand_annual!A:A,A965,multi_demand_annual!B:B,B965,multi_demand_annual!D:D,C965,multi_demand_annual!F:F,E965)</f>
        <v>11.574989905380185</v>
      </c>
      <c r="I965" cm="1">
        <f t="array" ref="I965">SUMPRODUCT([5]materials_demand!$D$2:$CO$43*([5]materials_demand!$A$2:$A$43=A965)*([5]materials_demand!$B$2:$B$43=B965)*([5]materials_demand!$C$2:$C$43=C965)*ISNUMBER(SEARCH(E965,[5]materials_demand!$D$1:$CO$1))*ISNUMBER(SEARCH("mean",[5]materials_demand!$D$1:$CO$1)))</f>
        <v>11.5749899053802</v>
      </c>
      <c r="J965">
        <f t="shared" si="15"/>
        <v>0</v>
      </c>
    </row>
    <row r="966" spans="1:10">
      <c r="A966">
        <v>2035</v>
      </c>
      <c r="B966" t="s">
        <v>21</v>
      </c>
      <c r="C966" t="str">
        <f>mapping!$D$13</f>
        <v>onshore wind</v>
      </c>
      <c r="D966" t="s">
        <v>74</v>
      </c>
      <c r="E966" t="s">
        <v>50</v>
      </c>
      <c r="F966" t="s">
        <v>77</v>
      </c>
      <c r="G966">
        <f>SUMIFS(multi_demand_annual!$H:$H,multi_demand_annual!A:A,A966,multi_demand_annual!B:B,B966,multi_demand_annual!D:D,C966,multi_demand_annual!F:F,E966)</f>
        <v>76.955264248418118</v>
      </c>
      <c r="H966">
        <f>SUMIFS(multi_demand_annual!$I:$I,multi_demand_annual!A:A,A966,multi_demand_annual!B:B,B966,multi_demand_annual!D:D,C966,multi_demand_annual!F:F,E966)</f>
        <v>76.955264248418118</v>
      </c>
      <c r="I966" cm="1">
        <f t="array" ref="I966">SUMPRODUCT([5]materials_demand!$D$2:$CO$43*([5]materials_demand!$A$2:$A$43=A966)*([5]materials_demand!$B$2:$B$43=B966)*([5]materials_demand!$C$2:$C$43=C966)*ISNUMBER(SEARCH(E966,[5]materials_demand!$D$1:$CO$1))*ISNUMBER(SEARCH("mean",[5]materials_demand!$D$1:$CO$1)))</f>
        <v>76.955264248418302</v>
      </c>
      <c r="J966">
        <f t="shared" si="15"/>
        <v>0</v>
      </c>
    </row>
    <row r="967" spans="1:10">
      <c r="A967">
        <v>2035</v>
      </c>
      <c r="B967" t="s">
        <v>21</v>
      </c>
      <c r="C967" t="str">
        <f>mapping!$D$13</f>
        <v>onshore wind</v>
      </c>
      <c r="D967" t="s">
        <v>74</v>
      </c>
      <c r="E967" t="s">
        <v>61</v>
      </c>
      <c r="F967" t="s">
        <v>77</v>
      </c>
      <c r="G967">
        <f>SUMIFS(multi_demand_annual!$H:$H,multi_demand_annual!A:A,A967,multi_demand_annual!B:B,B967,multi_demand_annual!D:D,C967,multi_demand_annual!F:F,E967)</f>
        <v>0.29550920418463333</v>
      </c>
      <c r="H967">
        <f>SUMIFS(multi_demand_annual!$I:$I,multi_demand_annual!A:A,A967,multi_demand_annual!B:B,B967,multi_demand_annual!D:D,C967,multi_demand_annual!F:F,E967)</f>
        <v>0.29550920418463333</v>
      </c>
      <c r="I967" cm="1">
        <f t="array" ref="I967">SUMPRODUCT([5]materials_demand!$D$2:$CO$43*([5]materials_demand!$A$2:$A$43=A967)*([5]materials_demand!$B$2:$B$43=B967)*([5]materials_demand!$C$2:$C$43=C967)*ISNUMBER(SEARCH(E967,[5]materials_demand!$D$1:$CO$1))*ISNUMBER(SEARCH("mean",[5]materials_demand!$D$1:$CO$1)))</f>
        <v>0.295509204184634</v>
      </c>
      <c r="J967">
        <f t="shared" si="15"/>
        <v>0</v>
      </c>
    </row>
    <row r="968" spans="1:10">
      <c r="A968">
        <v>2035</v>
      </c>
      <c r="B968" t="s">
        <v>21</v>
      </c>
      <c r="C968" t="str">
        <f>mapping!$D$13</f>
        <v>onshore wind</v>
      </c>
      <c r="D968" t="s">
        <v>74</v>
      </c>
      <c r="E968" t="s">
        <v>67</v>
      </c>
      <c r="F968" t="s">
        <v>77</v>
      </c>
      <c r="G968">
        <f>SUMIFS(multi_demand_annual!$H:$H,multi_demand_annual!A:A,A968,multi_demand_annual!B:B,B968,multi_demand_annual!D:D,C968,multi_demand_annual!F:F,E968)</f>
        <v>190.24529617129139</v>
      </c>
      <c r="H968">
        <f>SUMIFS(multi_demand_annual!$I:$I,multi_demand_annual!A:A,A968,multi_demand_annual!B:B,B968,multi_demand_annual!D:D,C968,multi_demand_annual!F:F,E968)</f>
        <v>190.24529617129139</v>
      </c>
      <c r="I968" cm="1">
        <f t="array" ref="I968">SUMPRODUCT([5]materials_demand!$D$2:$CO$43*([5]materials_demand!$A$2:$A$43=A968)*([5]materials_demand!$B$2:$B$43=B968)*([5]materials_demand!$C$2:$C$43=C968)*ISNUMBER(SEARCH(E968,[5]materials_demand!$D$1:$CO$1))*ISNUMBER(SEARCH("mean",[5]materials_demand!$D$1:$CO$1)))</f>
        <v>190.24529617129201</v>
      </c>
      <c r="J968">
        <f t="shared" si="15"/>
        <v>0</v>
      </c>
    </row>
    <row r="969" spans="1:10">
      <c r="A969">
        <v>2035</v>
      </c>
      <c r="B969" t="s">
        <v>21</v>
      </c>
      <c r="C969" t="str">
        <f>mapping!$D$13</f>
        <v>onshore wind</v>
      </c>
      <c r="D969" t="s">
        <v>74</v>
      </c>
      <c r="E969" t="s">
        <v>52</v>
      </c>
      <c r="F969" t="s">
        <v>77</v>
      </c>
      <c r="G969">
        <f>SUMIFS(multi_demand_annual!$H:$H,multi_demand_annual!A:A,A969,multi_demand_annual!B:B,B969,multi_demand_annual!D:D,C969,multi_demand_annual!F:F,E969)</f>
        <v>0</v>
      </c>
      <c r="H969">
        <f>SUMIFS(multi_demand_annual!$I:$I,multi_demand_annual!A:A,A969,multi_demand_annual!B:B,B969,multi_demand_annual!D:D,C969,multi_demand_annual!F:F,E969)</f>
        <v>0</v>
      </c>
      <c r="I969" cm="1">
        <f t="array" ref="I969">SUMPRODUCT([5]materials_demand!$D$2:$CO$43*([5]materials_demand!$A$2:$A$43=A969)*([5]materials_demand!$B$2:$B$43=B969)*([5]materials_demand!$C$2:$C$43=C969)*ISNUMBER(SEARCH(E969,[5]materials_demand!$D$1:$CO$1))*ISNUMBER(SEARCH("mean",[5]materials_demand!$D$1:$CO$1)))</f>
        <v>190.24529617129201</v>
      </c>
      <c r="J969">
        <f t="shared" si="15"/>
        <v>190.245</v>
      </c>
    </row>
    <row r="970" spans="1:10">
      <c r="A970">
        <v>2035</v>
      </c>
      <c r="B970" t="s">
        <v>21</v>
      </c>
      <c r="C970" t="str">
        <f>mapping!$D$13</f>
        <v>onshore wind</v>
      </c>
      <c r="D970" t="s">
        <v>74</v>
      </c>
      <c r="E970" t="s">
        <v>56</v>
      </c>
      <c r="F970" t="s">
        <v>77</v>
      </c>
      <c r="G970">
        <f>SUMIFS(multi_demand_annual!$H:$H,multi_demand_annual!A:A,A970,multi_demand_annual!B:B,B970,multi_demand_annual!D:D,C970,multi_demand_annual!F:F,E970)</f>
        <v>147.74056898356062</v>
      </c>
      <c r="H970">
        <f>SUMIFS(multi_demand_annual!$I:$I,multi_demand_annual!A:A,A970,multi_demand_annual!B:B,B970,multi_demand_annual!D:D,C970,multi_demand_annual!F:F,E970)</f>
        <v>147.74056898356062</v>
      </c>
      <c r="I970" cm="1">
        <f t="array" ref="I970">SUMPRODUCT([5]materials_demand!$D$2:$CO$43*([5]materials_demand!$A$2:$A$43=A970)*([5]materials_demand!$B$2:$B$43=B970)*([5]materials_demand!$C$2:$C$43=C970)*ISNUMBER(SEARCH(E970,[5]materials_demand!$D$1:$CO$1))*ISNUMBER(SEARCH("mean",[5]materials_demand!$D$1:$CO$1)))</f>
        <v>147.74056898356099</v>
      </c>
      <c r="J970">
        <f t="shared" si="15"/>
        <v>0</v>
      </c>
    </row>
    <row r="971" spans="1:10">
      <c r="A971">
        <v>2035</v>
      </c>
      <c r="B971" t="s">
        <v>21</v>
      </c>
      <c r="C971" t="str">
        <f>mapping!$D$13</f>
        <v>onshore wind</v>
      </c>
      <c r="D971" t="s">
        <v>74</v>
      </c>
      <c r="E971" t="s">
        <v>59</v>
      </c>
      <c r="F971" t="s">
        <v>77</v>
      </c>
      <c r="G971">
        <f>SUMIFS(multi_demand_annual!$H:$H,multi_demand_annual!A:A,A971,multi_demand_annual!B:B,B971,multi_demand_annual!D:D,C971,multi_demand_annual!F:F,E971)</f>
        <v>0</v>
      </c>
      <c r="H971">
        <f>SUMIFS(multi_demand_annual!$I:$I,multi_demand_annual!A:A,A971,multi_demand_annual!B:B,B971,multi_demand_annual!D:D,C971,multi_demand_annual!F:F,E971)</f>
        <v>0</v>
      </c>
      <c r="I971" cm="1">
        <f t="array" ref="I971">SUMPRODUCT([5]materials_demand!$D$2:$CO$43*([5]materials_demand!$A$2:$A$43=A971)*([5]materials_demand!$B$2:$B$43=B971)*([5]materials_demand!$C$2:$C$43=C971)*ISNUMBER(SEARCH(E971,[5]materials_demand!$D$1:$CO$1))*ISNUMBER(SEARCH("mean",[5]materials_demand!$D$1:$CO$1)))</f>
        <v>0</v>
      </c>
      <c r="J971">
        <f t="shared" si="15"/>
        <v>0</v>
      </c>
    </row>
    <row r="972" spans="1:10">
      <c r="A972">
        <v>2035</v>
      </c>
      <c r="B972" t="s">
        <v>21</v>
      </c>
      <c r="C972" t="str">
        <f>mapping!$D$13</f>
        <v>onshore wind</v>
      </c>
      <c r="D972" t="s">
        <v>74</v>
      </c>
      <c r="E972" t="s">
        <v>55</v>
      </c>
      <c r="F972" t="s">
        <v>77</v>
      </c>
      <c r="G972">
        <f>SUMIFS(multi_demand_annual!$H:$H,multi_demand_annual!A:A,A972,multi_demand_annual!B:B,B972,multi_demand_annual!D:D,C972,multi_demand_annual!F:F,E972)</f>
        <v>17.368310937055494</v>
      </c>
      <c r="H972">
        <f>SUMIFS(multi_demand_annual!$I:$I,multi_demand_annual!A:A,A972,multi_demand_annual!B:B,B972,multi_demand_annual!D:D,C972,multi_demand_annual!F:F,E972)</f>
        <v>17.368310937055494</v>
      </c>
      <c r="I972" cm="1">
        <f t="array" ref="I972">SUMPRODUCT([5]materials_demand!$D$2:$CO$43*([5]materials_demand!$A$2:$A$43=A972)*([5]materials_demand!$B$2:$B$43=B972)*([5]materials_demand!$C$2:$C$43=C972)*ISNUMBER(SEARCH(E972,[5]materials_demand!$D$1:$CO$1))*ISNUMBER(SEARCH("mean",[5]materials_demand!$D$1:$CO$1)))</f>
        <v>17.368310937055501</v>
      </c>
      <c r="J972">
        <f t="shared" si="15"/>
        <v>0</v>
      </c>
    </row>
    <row r="973" spans="1:10">
      <c r="A973">
        <v>2035</v>
      </c>
      <c r="B973" t="s">
        <v>21</v>
      </c>
      <c r="C973" t="str">
        <f>mapping!$D$13</f>
        <v>onshore wind</v>
      </c>
      <c r="D973" t="s">
        <v>74</v>
      </c>
      <c r="E973" t="s">
        <v>47</v>
      </c>
      <c r="F973" t="s">
        <v>77</v>
      </c>
      <c r="G973">
        <f>SUMIFS(multi_demand_annual!$H:$H,multi_demand_annual!A:A,A973,multi_demand_annual!B:B,B973,multi_demand_annual!D:D,C973,multi_demand_annual!F:F,E973)</f>
        <v>2.2111618639169066</v>
      </c>
      <c r="H973">
        <f>SUMIFS(multi_demand_annual!$I:$I,multi_demand_annual!A:A,A973,multi_demand_annual!B:B,B973,multi_demand_annual!D:D,C973,multi_demand_annual!F:F,E973)</f>
        <v>2.2111618639169066</v>
      </c>
      <c r="I973" cm="1">
        <f t="array" ref="I973">SUMPRODUCT([5]materials_demand!$D$2:$CO$43*([5]materials_demand!$A$2:$A$43=A973)*([5]materials_demand!$B$2:$B$43=B973)*([5]materials_demand!$C$2:$C$43=C973)*ISNUMBER(SEARCH(E973,[5]materials_demand!$D$1:$CO$1))*ISNUMBER(SEARCH("mean",[5]materials_demand!$D$1:$CO$1)))</f>
        <v>2.2111618639169102</v>
      </c>
      <c r="J973">
        <f t="shared" si="15"/>
        <v>0</v>
      </c>
    </row>
    <row r="974" spans="1:10">
      <c r="A974">
        <v>2035</v>
      </c>
      <c r="B974" t="s">
        <v>21</v>
      </c>
      <c r="C974" t="str">
        <f>mapping!$D$13</f>
        <v>onshore wind</v>
      </c>
      <c r="D974" t="s">
        <v>74</v>
      </c>
      <c r="E974" t="s">
        <v>60</v>
      </c>
      <c r="F974" t="s">
        <v>77</v>
      </c>
      <c r="G974">
        <f>SUMIFS(multi_demand_annual!$H:$H,multi_demand_annual!A:A,A974,multi_demand_annual!B:B,B974,multi_demand_annual!D:D,C974,multi_demand_annual!F:F,E974)</f>
        <v>2.7030236355728312</v>
      </c>
      <c r="H974">
        <f>SUMIFS(multi_demand_annual!$I:$I,multi_demand_annual!A:A,A974,multi_demand_annual!B:B,B974,multi_demand_annual!D:D,C974,multi_demand_annual!F:F,E974)</f>
        <v>2.7030236355728312</v>
      </c>
      <c r="I974" cm="1">
        <f t="array" ref="I974">SUMPRODUCT([5]materials_demand!$D$2:$CO$43*([5]materials_demand!$A$2:$A$43=A974)*([5]materials_demand!$B$2:$B$43=B974)*([5]materials_demand!$C$2:$C$43=C974)*ISNUMBER(SEARCH(E974,[5]materials_demand!$D$1:$CO$1))*ISNUMBER(SEARCH("mean",[5]materials_demand!$D$1:$CO$1)))</f>
        <v>2.7030236355728401</v>
      </c>
      <c r="J974">
        <f t="shared" si="15"/>
        <v>0</v>
      </c>
    </row>
    <row r="975" spans="1:10">
      <c r="A975">
        <v>2035</v>
      </c>
      <c r="B975" t="s">
        <v>21</v>
      </c>
      <c r="C975" t="str">
        <f>mapping!$D$13</f>
        <v>onshore wind</v>
      </c>
      <c r="D975" t="s">
        <v>74</v>
      </c>
      <c r="E975" t="s">
        <v>48</v>
      </c>
      <c r="F975" t="s">
        <v>77</v>
      </c>
      <c r="G975">
        <f>SUMIFS(multi_demand_annual!$H:$H,multi_demand_annual!A:A,A975,multi_demand_annual!B:B,B975,multi_demand_annual!D:D,C975,multi_demand_annual!F:F,E975)</f>
        <v>5.492242122607732</v>
      </c>
      <c r="H975">
        <f>SUMIFS(multi_demand_annual!$I:$I,multi_demand_annual!A:A,A975,multi_demand_annual!B:B,B975,multi_demand_annual!D:D,C975,multi_demand_annual!F:F,E975)</f>
        <v>5.492242122607732</v>
      </c>
      <c r="I975" cm="1">
        <f t="array" ref="I975">SUMPRODUCT([5]materials_demand!$D$2:$CO$43*([5]materials_demand!$A$2:$A$43=A975)*([5]materials_demand!$B$2:$B$43=B975)*([5]materials_demand!$C$2:$C$43=C975)*ISNUMBER(SEARCH(E975,[5]materials_demand!$D$1:$CO$1))*ISNUMBER(SEARCH("mean",[5]materials_demand!$D$1:$CO$1)))</f>
        <v>5.49224212260774</v>
      </c>
      <c r="J975">
        <f t="shared" si="15"/>
        <v>0</v>
      </c>
    </row>
    <row r="976" spans="1:10">
      <c r="A976">
        <v>2035</v>
      </c>
      <c r="B976" t="s">
        <v>21</v>
      </c>
      <c r="C976" t="str">
        <f>mapping!$D$13</f>
        <v>onshore wind</v>
      </c>
      <c r="D976" t="s">
        <v>74</v>
      </c>
      <c r="E976" t="s">
        <v>62</v>
      </c>
      <c r="F976" t="s">
        <v>77</v>
      </c>
      <c r="G976">
        <f>SUMIFS(multi_demand_annual!$H:$H,multi_demand_annual!A:A,A976,multi_demand_annual!B:B,B976,multi_demand_annual!D:D,C976,multi_demand_annual!F:F,E976)</f>
        <v>0.82884218016074951</v>
      </c>
      <c r="H976">
        <f>SUMIFS(multi_demand_annual!$I:$I,multi_demand_annual!A:A,A976,multi_demand_annual!B:B,B976,multi_demand_annual!D:D,C976,multi_demand_annual!F:F,E976)</f>
        <v>0.82884218016074951</v>
      </c>
      <c r="I976" cm="1">
        <f t="array" ref="I976">SUMPRODUCT([5]materials_demand!$D$2:$CO$43*([5]materials_demand!$A$2:$A$43=A976)*([5]materials_demand!$B$2:$B$43=B976)*([5]materials_demand!$C$2:$C$43=C976)*ISNUMBER(SEARCH(E976,[5]materials_demand!$D$1:$CO$1))*ISNUMBER(SEARCH("mean",[5]materials_demand!$D$1:$CO$1)))</f>
        <v>0.82884218016075095</v>
      </c>
      <c r="J976">
        <f t="shared" si="15"/>
        <v>0</v>
      </c>
    </row>
    <row r="977" spans="1:10">
      <c r="A977">
        <v>2035</v>
      </c>
      <c r="B977" t="s">
        <v>21</v>
      </c>
      <c r="C977" t="str">
        <f>mapping!$D$13</f>
        <v>onshore wind</v>
      </c>
      <c r="D977" t="s">
        <v>74</v>
      </c>
      <c r="E977" t="s">
        <v>63</v>
      </c>
      <c r="F977" t="s">
        <v>77</v>
      </c>
      <c r="G977">
        <f>SUMIFS(multi_demand_annual!$H:$H,multi_demand_annual!A:A,A977,multi_demand_annual!B:B,B977,multi_demand_annual!D:D,C977,multi_demand_annual!F:F,E977)</f>
        <v>0.4039414763082273</v>
      </c>
      <c r="H977">
        <f>SUMIFS(multi_demand_annual!$I:$I,multi_demand_annual!A:A,A977,multi_demand_annual!B:B,B977,multi_demand_annual!D:D,C977,multi_demand_annual!F:F,E977)</f>
        <v>0.4039414763082273</v>
      </c>
      <c r="I977" cm="1">
        <f t="array" ref="I977">SUMPRODUCT([5]materials_demand!$D$2:$CO$43*([5]materials_demand!$A$2:$A$43=A977)*([5]materials_demand!$B$2:$B$43=B977)*([5]materials_demand!$C$2:$C$43=C977)*ISNUMBER(SEARCH(E977,[5]materials_demand!$D$1:$CO$1))*ISNUMBER(SEARCH("mean",[5]materials_demand!$D$1:$CO$1)))</f>
        <v>0.40394147630822802</v>
      </c>
      <c r="J977">
        <f t="shared" si="15"/>
        <v>0</v>
      </c>
    </row>
    <row r="978" spans="1:10">
      <c r="A978">
        <v>2035</v>
      </c>
      <c r="B978" t="s">
        <v>21</v>
      </c>
      <c r="C978" t="str">
        <f>mapping!$D$13</f>
        <v>onshore wind</v>
      </c>
      <c r="D978" t="s">
        <v>74</v>
      </c>
      <c r="E978" t="s">
        <v>45</v>
      </c>
      <c r="F978" t="s">
        <v>77</v>
      </c>
      <c r="G978">
        <f>SUMIFS(multi_demand_annual!$H:$H,multi_demand_annual!A:A,A978,multi_demand_annual!B:B,B978,multi_demand_annual!D:D,C978,multi_demand_annual!F:F,E978)</f>
        <v>0</v>
      </c>
      <c r="H978">
        <f>SUMIFS(multi_demand_annual!$I:$I,multi_demand_annual!A:A,A978,multi_demand_annual!B:B,B978,multi_demand_annual!D:D,C978,multi_demand_annual!F:F,E978)</f>
        <v>0</v>
      </c>
      <c r="I978" cm="1">
        <f t="array" ref="I978">SUMPRODUCT([5]materials_demand!$D$2:$CO$43*([5]materials_demand!$A$2:$A$43=A978)*([5]materials_demand!$B$2:$B$43=B978)*([5]materials_demand!$C$2:$C$43=C978)*ISNUMBER(SEARCH(E978,[5]materials_demand!$D$1:$CO$1))*ISNUMBER(SEARCH("mean",[5]materials_demand!$D$1:$CO$1)))</f>
        <v>0</v>
      </c>
      <c r="J978">
        <f t="shared" si="15"/>
        <v>0</v>
      </c>
    </row>
    <row r="979" spans="1:10">
      <c r="A979">
        <v>2035</v>
      </c>
      <c r="B979" t="s">
        <v>21</v>
      </c>
      <c r="C979" t="str">
        <f>mapping!$D$13</f>
        <v>onshore wind</v>
      </c>
      <c r="D979" t="s">
        <v>74</v>
      </c>
      <c r="E979" t="s">
        <v>58</v>
      </c>
      <c r="F979" t="s">
        <v>77</v>
      </c>
      <c r="G979">
        <f>SUMIFS(multi_demand_annual!$H:$H,multi_demand_annual!A:A,A979,multi_demand_annual!B:B,B979,multi_demand_annual!D:D,C979,multi_demand_annual!F:F,E979)</f>
        <v>0</v>
      </c>
      <c r="H979">
        <f>SUMIFS(multi_demand_annual!$I:$I,multi_demand_annual!A:A,A979,multi_demand_annual!B:B,B979,multi_demand_annual!D:D,C979,multi_demand_annual!F:F,E979)</f>
        <v>0</v>
      </c>
      <c r="I979" cm="1">
        <f t="array" ref="I979">SUMPRODUCT([5]materials_demand!$D$2:$CO$43*([5]materials_demand!$A$2:$A$43=A979)*([5]materials_demand!$B$2:$B$43=B979)*([5]materials_demand!$C$2:$C$43=C979)*ISNUMBER(SEARCH(E979,[5]materials_demand!$D$1:$CO$1))*ISNUMBER(SEARCH("mean",[5]materials_demand!$D$1:$CO$1)))</f>
        <v>0</v>
      </c>
      <c r="J979">
        <f t="shared" si="15"/>
        <v>0</v>
      </c>
    </row>
    <row r="980" spans="1:10">
      <c r="A980">
        <v>2035</v>
      </c>
      <c r="B980" t="s">
        <v>21</v>
      </c>
      <c r="C980" t="str">
        <f>mapping!$D$13</f>
        <v>onshore wind</v>
      </c>
      <c r="D980" t="s">
        <v>74</v>
      </c>
      <c r="E980" t="s">
        <v>53</v>
      </c>
      <c r="F980" t="s">
        <v>77</v>
      </c>
      <c r="G980">
        <f>SUMIFS(multi_demand_annual!$H:$H,multi_demand_annual!A:A,A980,multi_demand_annual!B:B,B980,multi_demand_annual!D:D,C980,multi_demand_annual!F:F,E980)</f>
        <v>2689.6409672547643</v>
      </c>
      <c r="H980">
        <f>SUMIFS(multi_demand_annual!$I:$I,multi_demand_annual!A:A,A980,multi_demand_annual!B:B,B980,multi_demand_annual!D:D,C980,multi_demand_annual!F:F,E980)</f>
        <v>2689.6409672547643</v>
      </c>
      <c r="I980" cm="1">
        <f t="array" ref="I980">SUMPRODUCT([5]materials_demand!$D$2:$CO$43*([5]materials_demand!$A$2:$A$43=A980)*([5]materials_demand!$B$2:$B$43=B980)*([5]materials_demand!$C$2:$C$43=C980)*ISNUMBER(SEARCH(E980,[5]materials_demand!$D$1:$CO$1))*ISNUMBER(SEARCH("mean",[5]materials_demand!$D$1:$CO$1)))</f>
        <v>2689.6409672547702</v>
      </c>
      <c r="J980">
        <f t="shared" si="15"/>
        <v>0</v>
      </c>
    </row>
    <row r="981" spans="1:10">
      <c r="A981">
        <v>2035</v>
      </c>
      <c r="B981" t="s">
        <v>21</v>
      </c>
      <c r="C981" t="str">
        <f>mapping!$D$13</f>
        <v>onshore wind</v>
      </c>
      <c r="D981" t="s">
        <v>74</v>
      </c>
      <c r="E981" t="s">
        <v>64</v>
      </c>
      <c r="F981" t="s">
        <v>77</v>
      </c>
      <c r="G981">
        <f>SUMIFS(multi_demand_annual!$H:$H,multi_demand_annual!A:A,A981,multi_demand_annual!B:B,B981,multi_demand_annual!D:D,C981,multi_demand_annual!F:F,E981)</f>
        <v>0.15856828181457308</v>
      </c>
      <c r="H981">
        <f>SUMIFS(multi_demand_annual!$I:$I,multi_demand_annual!A:A,A981,multi_demand_annual!B:B,B981,multi_demand_annual!D:D,C981,multi_demand_annual!F:F,E981)</f>
        <v>0.15856828181457308</v>
      </c>
      <c r="I981" cm="1">
        <f t="array" ref="I981">SUMPRODUCT([5]materials_demand!$D$2:$CO$43*([5]materials_demand!$A$2:$A$43=A981)*([5]materials_demand!$B$2:$B$43=B981)*([5]materials_demand!$C$2:$C$43=C981)*ISNUMBER(SEARCH(E981,[5]materials_demand!$D$1:$CO$1))*ISNUMBER(SEARCH("mean",[5]materials_demand!$D$1:$CO$1)))</f>
        <v>0.158568281814573</v>
      </c>
      <c r="J981">
        <f t="shared" si="15"/>
        <v>0</v>
      </c>
    </row>
    <row r="982" spans="1:10">
      <c r="A982">
        <v>2035</v>
      </c>
      <c r="B982" t="s">
        <v>21</v>
      </c>
      <c r="C982" t="str">
        <f>mapping!$D$13</f>
        <v>onshore wind</v>
      </c>
      <c r="D982" t="s">
        <v>74</v>
      </c>
      <c r="E982" t="s">
        <v>49</v>
      </c>
      <c r="F982" t="s">
        <v>77</v>
      </c>
      <c r="G982">
        <f>SUMIFS(multi_demand_annual!$H:$H,multi_demand_annual!A:A,A982,multi_demand_annual!B:B,B982,multi_demand_annual!D:D,C982,multi_demand_annual!F:F,E982)</f>
        <v>0</v>
      </c>
      <c r="H982">
        <f>SUMIFS(multi_demand_annual!$I:$I,multi_demand_annual!A:A,A982,multi_demand_annual!B:B,B982,multi_demand_annual!D:D,C982,multi_demand_annual!F:F,E982)</f>
        <v>0</v>
      </c>
      <c r="I982" cm="1">
        <f t="array" ref="I982">SUMPRODUCT([5]materials_demand!$D$2:$CO$43*([5]materials_demand!$A$2:$A$43=A982)*([5]materials_demand!$B$2:$B$43=B982)*([5]materials_demand!$C$2:$C$43=C982)*ISNUMBER(SEARCH(E982,[5]materials_demand!$D$1:$CO$1))*ISNUMBER(SEARCH("mean",[5]materials_demand!$D$1:$CO$1)))</f>
        <v>0</v>
      </c>
      <c r="J982">
        <f t="shared" si="15"/>
        <v>0</v>
      </c>
    </row>
    <row r="983" spans="1:10">
      <c r="A983">
        <v>2035</v>
      </c>
      <c r="B983" t="s">
        <v>21</v>
      </c>
      <c r="C983" t="str">
        <f>mapping!$D$13</f>
        <v>onshore wind</v>
      </c>
      <c r="D983" t="s">
        <v>74</v>
      </c>
      <c r="E983" t="s">
        <v>65</v>
      </c>
      <c r="F983" t="s">
        <v>77</v>
      </c>
      <c r="G983">
        <f>SUMIFS(multi_demand_annual!$H:$H,multi_demand_annual!A:A,A983,multi_demand_annual!B:B,B983,multi_demand_annual!D:D,C983,multi_demand_annual!F:F,E983)</f>
        <v>1.9830653753448171</v>
      </c>
      <c r="H983">
        <f>SUMIFS(multi_demand_annual!$I:$I,multi_demand_annual!A:A,A983,multi_demand_annual!B:B,B983,multi_demand_annual!D:D,C983,multi_demand_annual!F:F,E983)</f>
        <v>1.9830653753448171</v>
      </c>
      <c r="I983" cm="1">
        <f t="array" ref="I983">SUMPRODUCT([5]materials_demand!$D$2:$CO$43*([5]materials_demand!$A$2:$A$43=A983)*([5]materials_demand!$B$2:$B$43=B983)*([5]materials_demand!$C$2:$C$43=C983)*ISNUMBER(SEARCH(E983,[5]materials_demand!$D$1:$CO$1))*ISNUMBER(SEARCH("mean",[5]materials_demand!$D$1:$CO$1)))</f>
        <v>1.98306537534482</v>
      </c>
      <c r="J983">
        <f t="shared" si="15"/>
        <v>0</v>
      </c>
    </row>
    <row r="984" spans="1:10">
      <c r="A984">
        <v>2035</v>
      </c>
      <c r="B984" t="s">
        <v>21</v>
      </c>
      <c r="C984" t="str">
        <f>mapping!$D$13</f>
        <v>onshore wind</v>
      </c>
      <c r="D984" t="s">
        <v>74</v>
      </c>
      <c r="E984" t="s">
        <v>68</v>
      </c>
      <c r="F984" t="s">
        <v>77</v>
      </c>
      <c r="G984">
        <f>SUMIFS(multi_demand_annual!$H:$H,multi_demand_annual!A:A,A984,multi_demand_annual!B:B,B984,multi_demand_annual!D:D,C984,multi_demand_annual!F:F,E984)</f>
        <v>2.693187455429491E-2</v>
      </c>
      <c r="H984">
        <f>SUMIFS(multi_demand_annual!$I:$I,multi_demand_annual!A:A,A984,multi_demand_annual!B:B,B984,multi_demand_annual!D:D,C984,multi_demand_annual!F:F,E984)</f>
        <v>2.693187455429491E-2</v>
      </c>
      <c r="I984" cm="1">
        <f t="array" ref="I984">SUMPRODUCT([5]materials_demand!$D$2:$CO$43*([5]materials_demand!$A$2:$A$43=A984)*([5]materials_demand!$B$2:$B$43=B984)*([5]materials_demand!$C$2:$C$43=C984)*ISNUMBER(SEARCH(E984,[5]materials_demand!$D$1:$CO$1))*ISNUMBER(SEARCH("mean",[5]materials_demand!$D$1:$CO$1)))</f>
        <v>2.6931874554295E-2</v>
      </c>
      <c r="J984">
        <f t="shared" si="15"/>
        <v>0</v>
      </c>
    </row>
    <row r="985" spans="1:10">
      <c r="A985">
        <v>2035</v>
      </c>
      <c r="B985" t="s">
        <v>21</v>
      </c>
      <c r="C985" t="str">
        <f>mapping!$D$13</f>
        <v>onshore wind</v>
      </c>
      <c r="D985" t="s">
        <v>74</v>
      </c>
      <c r="E985" t="s">
        <v>57</v>
      </c>
      <c r="F985" t="s">
        <v>77</v>
      </c>
      <c r="G985">
        <f>SUMIFS(multi_demand_annual!$H:$H,multi_demand_annual!A:A,A985,multi_demand_annual!B:B,B985,multi_demand_annual!D:D,C985,multi_demand_annual!F:F,E985)</f>
        <v>120.91862044785469</v>
      </c>
      <c r="H985">
        <f>SUMIFS(multi_demand_annual!$I:$I,multi_demand_annual!A:A,A985,multi_demand_annual!B:B,B985,multi_demand_annual!D:D,C985,multi_demand_annual!F:F,E985)</f>
        <v>120.91862044785469</v>
      </c>
      <c r="I985" cm="1">
        <f t="array" ref="I985">SUMPRODUCT([5]materials_demand!$D$2:$CO$43*([5]materials_demand!$A$2:$A$43=A985)*([5]materials_demand!$B$2:$B$43=B985)*([5]materials_demand!$C$2:$C$43=C985)*ISNUMBER(SEARCH(E985,[5]materials_demand!$D$1:$CO$1))*ISNUMBER(SEARCH("mean",[5]materials_demand!$D$1:$CO$1)))</f>
        <v>120.91862044785501</v>
      </c>
      <c r="J985">
        <f t="shared" si="15"/>
        <v>0</v>
      </c>
    </row>
    <row r="986" spans="1:10">
      <c r="A986">
        <v>2035</v>
      </c>
      <c r="B986" t="s">
        <v>33</v>
      </c>
      <c r="C986" t="str">
        <f>mapping!$D$13</f>
        <v>onshore wind</v>
      </c>
      <c r="D986" t="s">
        <v>74</v>
      </c>
      <c r="E986" t="s">
        <v>51</v>
      </c>
      <c r="F986" t="s">
        <v>77</v>
      </c>
      <c r="G986">
        <f>SUMIFS(multi_demand_annual!$H:$H,multi_demand_annual!A:A,A986,multi_demand_annual!B:B,B986,multi_demand_annual!D:D,C986,multi_demand_annual!F:F,E986)</f>
        <v>14.366908465823002</v>
      </c>
      <c r="H986">
        <f>SUMIFS(multi_demand_annual!$I:$I,multi_demand_annual!A:A,A986,multi_demand_annual!B:B,B986,multi_demand_annual!D:D,C986,multi_demand_annual!F:F,E986)</f>
        <v>14.366908465823002</v>
      </c>
      <c r="I986" cm="1">
        <f t="array" ref="I986">SUMPRODUCT([5]materials_demand!$D$2:$CO$43*([5]materials_demand!$A$2:$A$43=A986)*([5]materials_demand!$B$2:$B$43=B986)*([5]materials_demand!$C$2:$C$43=C986)*ISNUMBER(SEARCH(E986,[5]materials_demand!$D$1:$CO$1))*ISNUMBER(SEARCH("mean",[5]materials_demand!$D$1:$CO$1)))</f>
        <v>14.366908465823</v>
      </c>
      <c r="J986">
        <f t="shared" si="15"/>
        <v>0</v>
      </c>
    </row>
    <row r="987" spans="1:10">
      <c r="A987">
        <v>2035</v>
      </c>
      <c r="B987" t="s">
        <v>33</v>
      </c>
      <c r="C987" t="str">
        <f>mapping!$D$13</f>
        <v>onshore wind</v>
      </c>
      <c r="D987" t="s">
        <v>74</v>
      </c>
      <c r="E987" t="s">
        <v>66</v>
      </c>
      <c r="F987" t="s">
        <v>77</v>
      </c>
      <c r="G987">
        <f>SUMIFS(multi_demand_annual!$H:$H,multi_demand_annual!A:A,A987,multi_demand_annual!B:B,B987,multi_demand_annual!D:D,C987,multi_demand_annual!F:F,E987)</f>
        <v>1.9107355328399335E-2</v>
      </c>
      <c r="H987">
        <f>SUMIFS(multi_demand_annual!$I:$I,multi_demand_annual!A:A,A987,multi_demand_annual!B:B,B987,multi_demand_annual!D:D,C987,multi_demand_annual!F:F,E987)</f>
        <v>1.9107355328399335E-2</v>
      </c>
      <c r="I987" cm="1">
        <f t="array" ref="I987">SUMPRODUCT([5]materials_demand!$D$2:$CO$43*([5]materials_demand!$A$2:$A$43=A987)*([5]materials_demand!$B$2:$B$43=B987)*([5]materials_demand!$C$2:$C$43=C987)*ISNUMBER(SEARCH(E987,[5]materials_demand!$D$1:$CO$1))*ISNUMBER(SEARCH("mean",[5]materials_demand!$D$1:$CO$1)))</f>
        <v>1.91073553283993E-2</v>
      </c>
      <c r="J987">
        <f t="shared" si="15"/>
        <v>0</v>
      </c>
    </row>
    <row r="988" spans="1:10">
      <c r="A988">
        <v>2035</v>
      </c>
      <c r="B988" t="s">
        <v>33</v>
      </c>
      <c r="C988" t="str">
        <f>mapping!$D$13</f>
        <v>onshore wind</v>
      </c>
      <c r="D988" t="s">
        <v>74</v>
      </c>
      <c r="E988" t="s">
        <v>54</v>
      </c>
      <c r="F988" t="s">
        <v>77</v>
      </c>
      <c r="G988">
        <f>SUMIFS(multi_demand_annual!$H:$H,multi_demand_annual!A:A,A988,multi_demand_annual!B:B,B988,multi_demand_annual!D:D,C988,multi_demand_annual!F:F,E988)</f>
        <v>387.59628546570468</v>
      </c>
      <c r="H988">
        <f>SUMIFS(multi_demand_annual!$I:$I,multi_demand_annual!A:A,A988,multi_demand_annual!B:B,B988,multi_demand_annual!D:D,C988,multi_demand_annual!F:F,E988)</f>
        <v>387.59628546570468</v>
      </c>
      <c r="I988" cm="1">
        <f t="array" ref="I988">SUMPRODUCT([5]materials_demand!$D$2:$CO$43*([5]materials_demand!$A$2:$A$43=A988)*([5]materials_demand!$B$2:$B$43=B988)*([5]materials_demand!$C$2:$C$43=C988)*ISNUMBER(SEARCH(E988,[5]materials_demand!$D$1:$CO$1))*ISNUMBER(SEARCH("mean",[5]materials_demand!$D$1:$CO$1)))</f>
        <v>387.59628546570502</v>
      </c>
      <c r="J988">
        <f t="shared" si="15"/>
        <v>0</v>
      </c>
    </row>
    <row r="989" spans="1:10">
      <c r="A989">
        <v>2035</v>
      </c>
      <c r="B989" t="s">
        <v>33</v>
      </c>
      <c r="C989" t="str">
        <f>mapping!$D$13</f>
        <v>onshore wind</v>
      </c>
      <c r="D989" t="s">
        <v>74</v>
      </c>
      <c r="E989" t="s">
        <v>46</v>
      </c>
      <c r="F989" t="s">
        <v>77</v>
      </c>
      <c r="G989">
        <f>SUMIFS(multi_demand_annual!$H:$H,multi_demand_annual!A:A,A989,multi_demand_annual!B:B,B989,multi_demand_annual!D:D,C989,multi_demand_annual!F:F,E989)</f>
        <v>3.7724368150683629</v>
      </c>
      <c r="H989">
        <f>SUMIFS(multi_demand_annual!$I:$I,multi_demand_annual!A:A,A989,multi_demand_annual!B:B,B989,multi_demand_annual!D:D,C989,multi_demand_annual!F:F,E989)</f>
        <v>3.7724368150683629</v>
      </c>
      <c r="I989" cm="1">
        <f t="array" ref="I989">SUMPRODUCT([5]materials_demand!$D$2:$CO$43*([5]materials_demand!$A$2:$A$43=A989)*([5]materials_demand!$B$2:$B$43=B989)*([5]materials_demand!$C$2:$C$43=C989)*ISNUMBER(SEARCH(E989,[5]materials_demand!$D$1:$CO$1))*ISNUMBER(SEARCH("mean",[5]materials_demand!$D$1:$CO$1)))</f>
        <v>3.7724368150683598</v>
      </c>
      <c r="J989">
        <f t="shared" si="15"/>
        <v>0</v>
      </c>
    </row>
    <row r="990" spans="1:10">
      <c r="A990">
        <v>2035</v>
      </c>
      <c r="B990" t="s">
        <v>33</v>
      </c>
      <c r="C990" t="str">
        <f>mapping!$D$13</f>
        <v>onshore wind</v>
      </c>
      <c r="D990" t="s">
        <v>74</v>
      </c>
      <c r="E990" t="s">
        <v>50</v>
      </c>
      <c r="F990" t="s">
        <v>77</v>
      </c>
      <c r="G990">
        <f>SUMIFS(multi_demand_annual!$H:$H,multi_demand_annual!A:A,A990,multi_demand_annual!B:B,B990,multi_demand_annual!D:D,C990,multi_demand_annual!F:F,E990)</f>
        <v>25.080701956302171</v>
      </c>
      <c r="H990">
        <f>SUMIFS(multi_demand_annual!$I:$I,multi_demand_annual!A:A,A990,multi_demand_annual!B:B,B990,multi_demand_annual!D:D,C990,multi_demand_annual!F:F,E990)</f>
        <v>25.080701956302171</v>
      </c>
      <c r="I990" cm="1">
        <f t="array" ref="I990">SUMPRODUCT([5]materials_demand!$D$2:$CO$43*([5]materials_demand!$A$2:$A$43=A990)*([5]materials_demand!$B$2:$B$43=B990)*([5]materials_demand!$C$2:$C$43=C990)*ISNUMBER(SEARCH(E990,[5]materials_demand!$D$1:$CO$1))*ISNUMBER(SEARCH("mean",[5]materials_demand!$D$1:$CO$1)))</f>
        <v>25.0807019563022</v>
      </c>
      <c r="J990">
        <f t="shared" si="15"/>
        <v>0</v>
      </c>
    </row>
    <row r="991" spans="1:10">
      <c r="A991">
        <v>2035</v>
      </c>
      <c r="B991" t="s">
        <v>33</v>
      </c>
      <c r="C991" t="str">
        <f>mapping!$D$13</f>
        <v>onshore wind</v>
      </c>
      <c r="D991" t="s">
        <v>74</v>
      </c>
      <c r="E991" t="s">
        <v>61</v>
      </c>
      <c r="F991" t="s">
        <v>77</v>
      </c>
      <c r="G991">
        <f>SUMIFS(multi_demand_annual!$H:$H,multi_demand_annual!A:A,A991,multi_demand_annual!B:B,B991,multi_demand_annual!D:D,C991,multi_demand_annual!F:F,E991)</f>
        <v>9.6310217993321789E-2</v>
      </c>
      <c r="H991">
        <f>SUMIFS(multi_demand_annual!$I:$I,multi_demand_annual!A:A,A991,multi_demand_annual!B:B,B991,multi_demand_annual!D:D,C991,multi_demand_annual!F:F,E991)</f>
        <v>9.6310217993321789E-2</v>
      </c>
      <c r="I991" cm="1">
        <f t="array" ref="I991">SUMPRODUCT([5]materials_demand!$D$2:$CO$43*([5]materials_demand!$A$2:$A$43=A991)*([5]materials_demand!$B$2:$B$43=B991)*([5]materials_demand!$C$2:$C$43=C991)*ISNUMBER(SEARCH(E991,[5]materials_demand!$D$1:$CO$1))*ISNUMBER(SEARCH("mean",[5]materials_demand!$D$1:$CO$1)))</f>
        <v>9.6310217993321803E-2</v>
      </c>
      <c r="J991">
        <f t="shared" si="15"/>
        <v>0</v>
      </c>
    </row>
    <row r="992" spans="1:10">
      <c r="A992">
        <v>2035</v>
      </c>
      <c r="B992" t="s">
        <v>33</v>
      </c>
      <c r="C992" t="str">
        <f>mapping!$D$13</f>
        <v>onshore wind</v>
      </c>
      <c r="D992" t="s">
        <v>74</v>
      </c>
      <c r="E992" t="s">
        <v>67</v>
      </c>
      <c r="F992" t="s">
        <v>77</v>
      </c>
      <c r="G992">
        <f>SUMIFS(multi_demand_annual!$H:$H,multi_demand_annual!A:A,A992,multi_demand_annual!B:B,B992,multi_demand_annual!D:D,C992,multi_demand_annual!F:F,E992)</f>
        <v>62.003368040655857</v>
      </c>
      <c r="H992">
        <f>SUMIFS(multi_demand_annual!$I:$I,multi_demand_annual!A:A,A992,multi_demand_annual!B:B,B992,multi_demand_annual!D:D,C992,multi_demand_annual!F:F,E992)</f>
        <v>62.003368040655857</v>
      </c>
      <c r="I992" cm="1">
        <f t="array" ref="I992">SUMPRODUCT([5]materials_demand!$D$2:$CO$43*([5]materials_demand!$A$2:$A$43=A992)*([5]materials_demand!$B$2:$B$43=B992)*([5]materials_demand!$C$2:$C$43=C992)*ISNUMBER(SEARCH(E992,[5]materials_demand!$D$1:$CO$1))*ISNUMBER(SEARCH("mean",[5]materials_demand!$D$1:$CO$1)))</f>
        <v>62.003368040655801</v>
      </c>
      <c r="J992">
        <f t="shared" si="15"/>
        <v>0</v>
      </c>
    </row>
    <row r="993" spans="1:10">
      <c r="A993">
        <v>2035</v>
      </c>
      <c r="B993" t="s">
        <v>33</v>
      </c>
      <c r="C993" t="str">
        <f>mapping!$D$13</f>
        <v>onshore wind</v>
      </c>
      <c r="D993" t="s">
        <v>74</v>
      </c>
      <c r="E993" t="s">
        <v>52</v>
      </c>
      <c r="F993" t="s">
        <v>77</v>
      </c>
      <c r="G993">
        <f>SUMIFS(multi_demand_annual!$H:$H,multi_demand_annual!A:A,A993,multi_demand_annual!B:B,B993,multi_demand_annual!D:D,C993,multi_demand_annual!F:F,E993)</f>
        <v>0</v>
      </c>
      <c r="H993">
        <f>SUMIFS(multi_demand_annual!$I:$I,multi_demand_annual!A:A,A993,multi_demand_annual!B:B,B993,multi_demand_annual!D:D,C993,multi_demand_annual!F:F,E993)</f>
        <v>0</v>
      </c>
      <c r="I993" cm="1">
        <f t="array" ref="I993">SUMPRODUCT([5]materials_demand!$D$2:$CO$43*([5]materials_demand!$A$2:$A$43=A993)*([5]materials_demand!$B$2:$B$43=B993)*([5]materials_demand!$C$2:$C$43=C993)*ISNUMBER(SEARCH(E993,[5]materials_demand!$D$1:$CO$1))*ISNUMBER(SEARCH("mean",[5]materials_demand!$D$1:$CO$1)))</f>
        <v>62.003368040655801</v>
      </c>
      <c r="J993">
        <f t="shared" si="15"/>
        <v>62.003</v>
      </c>
    </row>
    <row r="994" spans="1:10">
      <c r="A994">
        <v>2035</v>
      </c>
      <c r="B994" t="s">
        <v>33</v>
      </c>
      <c r="C994" t="str">
        <f>mapping!$D$13</f>
        <v>onshore wind</v>
      </c>
      <c r="D994" t="s">
        <v>74</v>
      </c>
      <c r="E994" t="s">
        <v>56</v>
      </c>
      <c r="F994" t="s">
        <v>77</v>
      </c>
      <c r="G994">
        <f>SUMIFS(multi_demand_annual!$H:$H,multi_demand_annual!A:A,A994,multi_demand_annual!B:B,B994,multi_demand_annual!D:D,C994,multi_demand_annual!F:F,E994)</f>
        <v>48.150535427566332</v>
      </c>
      <c r="H994">
        <f>SUMIFS(multi_demand_annual!$I:$I,multi_demand_annual!A:A,A994,multi_demand_annual!B:B,B994,multi_demand_annual!D:D,C994,multi_demand_annual!F:F,E994)</f>
        <v>48.150535427566332</v>
      </c>
      <c r="I994" cm="1">
        <f t="array" ref="I994">SUMPRODUCT([5]materials_demand!$D$2:$CO$43*([5]materials_demand!$A$2:$A$43=A994)*([5]materials_demand!$B$2:$B$43=B994)*([5]materials_demand!$C$2:$C$43=C994)*ISNUMBER(SEARCH(E994,[5]materials_demand!$D$1:$CO$1))*ISNUMBER(SEARCH("mean",[5]materials_demand!$D$1:$CO$1)))</f>
        <v>48.150535427566297</v>
      </c>
      <c r="J994">
        <f t="shared" si="15"/>
        <v>0</v>
      </c>
    </row>
    <row r="995" spans="1:10">
      <c r="A995">
        <v>2035</v>
      </c>
      <c r="B995" t="s">
        <v>33</v>
      </c>
      <c r="C995" t="str">
        <f>mapping!$D$13</f>
        <v>onshore wind</v>
      </c>
      <c r="D995" t="s">
        <v>74</v>
      </c>
      <c r="E995" t="s">
        <v>59</v>
      </c>
      <c r="F995" t="s">
        <v>77</v>
      </c>
      <c r="G995">
        <f>SUMIFS(multi_demand_annual!$H:$H,multi_demand_annual!A:A,A995,multi_demand_annual!B:B,B995,multi_demand_annual!D:D,C995,multi_demand_annual!F:F,E995)</f>
        <v>0</v>
      </c>
      <c r="H995">
        <f>SUMIFS(multi_demand_annual!$I:$I,multi_demand_annual!A:A,A995,multi_demand_annual!B:B,B995,multi_demand_annual!D:D,C995,multi_demand_annual!F:F,E995)</f>
        <v>0</v>
      </c>
      <c r="I995" cm="1">
        <f t="array" ref="I995">SUMPRODUCT([5]materials_demand!$D$2:$CO$43*([5]materials_demand!$A$2:$A$43=A995)*([5]materials_demand!$B$2:$B$43=B995)*([5]materials_demand!$C$2:$C$43=C995)*ISNUMBER(SEARCH(E995,[5]materials_demand!$D$1:$CO$1))*ISNUMBER(SEARCH("mean",[5]materials_demand!$D$1:$CO$1)))</f>
        <v>0</v>
      </c>
      <c r="J995">
        <f t="shared" si="15"/>
        <v>0</v>
      </c>
    </row>
    <row r="996" spans="1:10">
      <c r="A996">
        <v>2035</v>
      </c>
      <c r="B996" t="s">
        <v>33</v>
      </c>
      <c r="C996" t="str">
        <f>mapping!$D$13</f>
        <v>onshore wind</v>
      </c>
      <c r="D996" t="s">
        <v>74</v>
      </c>
      <c r="E996" t="s">
        <v>55</v>
      </c>
      <c r="F996" t="s">
        <v>77</v>
      </c>
      <c r="G996">
        <f>SUMIFS(multi_demand_annual!$H:$H,multi_demand_annual!A:A,A996,multi_demand_annual!B:B,B996,multi_demand_annual!D:D,C996,multi_demand_annual!F:F,E996)</f>
        <v>5.6605540160383043</v>
      </c>
      <c r="H996">
        <f>SUMIFS(multi_demand_annual!$I:$I,multi_demand_annual!A:A,A996,multi_demand_annual!B:B,B996,multi_demand_annual!D:D,C996,multi_demand_annual!F:F,E996)</f>
        <v>5.6605540160383043</v>
      </c>
      <c r="I996" cm="1">
        <f t="array" ref="I996">SUMPRODUCT([5]materials_demand!$D$2:$CO$43*([5]materials_demand!$A$2:$A$43=A996)*([5]materials_demand!$B$2:$B$43=B996)*([5]materials_demand!$C$2:$C$43=C996)*ISNUMBER(SEARCH(E996,[5]materials_demand!$D$1:$CO$1))*ISNUMBER(SEARCH("mean",[5]materials_demand!$D$1:$CO$1)))</f>
        <v>5.6605540160382999</v>
      </c>
      <c r="J996">
        <f t="shared" si="15"/>
        <v>0</v>
      </c>
    </row>
    <row r="997" spans="1:10">
      <c r="A997">
        <v>2035</v>
      </c>
      <c r="B997" t="s">
        <v>33</v>
      </c>
      <c r="C997" t="str">
        <f>mapping!$D$13</f>
        <v>onshore wind</v>
      </c>
      <c r="D997" t="s">
        <v>74</v>
      </c>
      <c r="E997" t="s">
        <v>47</v>
      </c>
      <c r="F997" t="s">
        <v>77</v>
      </c>
      <c r="G997">
        <f>SUMIFS(multi_demand_annual!$H:$H,multi_demand_annual!A:A,A997,multi_demand_annual!B:B,B997,multi_demand_annual!D:D,C997,multi_demand_annual!F:F,E997)</f>
        <v>0.72064584830766132</v>
      </c>
      <c r="H997">
        <f>SUMIFS(multi_demand_annual!$I:$I,multi_demand_annual!A:A,A997,multi_demand_annual!B:B,B997,multi_demand_annual!D:D,C997,multi_demand_annual!F:F,E997)</f>
        <v>0.72064584830766132</v>
      </c>
      <c r="I997" cm="1">
        <f t="array" ref="I997">SUMPRODUCT([5]materials_demand!$D$2:$CO$43*([5]materials_demand!$A$2:$A$43=A997)*([5]materials_demand!$B$2:$B$43=B997)*([5]materials_demand!$C$2:$C$43=C997)*ISNUMBER(SEARCH(E997,[5]materials_demand!$D$1:$CO$1))*ISNUMBER(SEARCH("mean",[5]materials_demand!$D$1:$CO$1)))</f>
        <v>0.72064584830766099</v>
      </c>
      <c r="J997">
        <f t="shared" si="15"/>
        <v>0</v>
      </c>
    </row>
    <row r="998" spans="1:10">
      <c r="A998">
        <v>2035</v>
      </c>
      <c r="B998" t="s">
        <v>33</v>
      </c>
      <c r="C998" t="str">
        <f>mapping!$D$13</f>
        <v>onshore wind</v>
      </c>
      <c r="D998" t="s">
        <v>74</v>
      </c>
      <c r="E998" t="s">
        <v>60</v>
      </c>
      <c r="F998" t="s">
        <v>77</v>
      </c>
      <c r="G998">
        <f>SUMIFS(multi_demand_annual!$H:$H,multi_demand_annual!A:A,A998,multi_demand_annual!B:B,B998,multi_demand_annual!D:D,C998,multi_demand_annual!F:F,E998)</f>
        <v>0.88094987193856689</v>
      </c>
      <c r="H998">
        <f>SUMIFS(multi_demand_annual!$I:$I,multi_demand_annual!A:A,A998,multi_demand_annual!B:B,B998,multi_demand_annual!D:D,C998,multi_demand_annual!F:F,E998)</f>
        <v>0.88094987193856689</v>
      </c>
      <c r="I998" cm="1">
        <f t="array" ref="I998">SUMPRODUCT([5]materials_demand!$D$2:$CO$43*([5]materials_demand!$A$2:$A$43=A998)*([5]materials_demand!$B$2:$B$43=B998)*([5]materials_demand!$C$2:$C$43=C998)*ISNUMBER(SEARCH(E998,[5]materials_demand!$D$1:$CO$1))*ISNUMBER(SEARCH("mean",[5]materials_demand!$D$1:$CO$1)))</f>
        <v>0.880949871938567</v>
      </c>
      <c r="J998">
        <f t="shared" si="15"/>
        <v>0</v>
      </c>
    </row>
    <row r="999" spans="1:10">
      <c r="A999">
        <v>2035</v>
      </c>
      <c r="B999" t="s">
        <v>33</v>
      </c>
      <c r="C999" t="str">
        <f>mapping!$D$13</f>
        <v>onshore wind</v>
      </c>
      <c r="D999" t="s">
        <v>74</v>
      </c>
      <c r="E999" t="s">
        <v>48</v>
      </c>
      <c r="F999" t="s">
        <v>77</v>
      </c>
      <c r="G999">
        <f>SUMIFS(multi_demand_annual!$H:$H,multi_demand_annual!A:A,A999,multi_demand_annual!B:B,B999,multi_demand_annual!D:D,C999,multi_demand_annual!F:F,E999)</f>
        <v>1.7899917451300871</v>
      </c>
      <c r="H999">
        <f>SUMIFS(multi_demand_annual!$I:$I,multi_demand_annual!A:A,A999,multi_demand_annual!B:B,B999,multi_demand_annual!D:D,C999,multi_demand_annual!F:F,E999)</f>
        <v>1.7899917451300871</v>
      </c>
      <c r="I999" cm="1">
        <f t="array" ref="I999">SUMPRODUCT([5]materials_demand!$D$2:$CO$43*([5]materials_demand!$A$2:$A$43=A999)*([5]materials_demand!$B$2:$B$43=B999)*([5]materials_demand!$C$2:$C$43=C999)*ISNUMBER(SEARCH(E999,[5]materials_demand!$D$1:$CO$1))*ISNUMBER(SEARCH("mean",[5]materials_demand!$D$1:$CO$1)))</f>
        <v>1.78999174513009</v>
      </c>
      <c r="J999">
        <f t="shared" si="15"/>
        <v>0</v>
      </c>
    </row>
    <row r="1000" spans="1:10">
      <c r="A1000">
        <v>2035</v>
      </c>
      <c r="B1000" t="s">
        <v>33</v>
      </c>
      <c r="C1000" t="str">
        <f>mapping!$D$13</f>
        <v>onshore wind</v>
      </c>
      <c r="D1000" t="s">
        <v>74</v>
      </c>
      <c r="E1000" t="s">
        <v>62</v>
      </c>
      <c r="F1000" t="s">
        <v>77</v>
      </c>
      <c r="G1000">
        <f>SUMIFS(multi_demand_annual!$H:$H,multi_demand_annual!A:A,A1000,multi_demand_annual!B:B,B1000,multi_demand_annual!D:D,C1000,multi_demand_annual!F:F,E1000)</f>
        <v>0.27013023595524566</v>
      </c>
      <c r="H1000">
        <f>SUMIFS(multi_demand_annual!$I:$I,multi_demand_annual!A:A,A1000,multi_demand_annual!B:B,B1000,multi_demand_annual!D:D,C1000,multi_demand_annual!F:F,E1000)</f>
        <v>0.27013023595524566</v>
      </c>
      <c r="I1000" cm="1">
        <f t="array" ref="I1000">SUMPRODUCT([5]materials_demand!$D$2:$CO$43*([5]materials_demand!$A$2:$A$43=A1000)*([5]materials_demand!$B$2:$B$43=B1000)*([5]materials_demand!$C$2:$C$43=C1000)*ISNUMBER(SEARCH(E1000,[5]materials_demand!$D$1:$CO$1))*ISNUMBER(SEARCH("mean",[5]materials_demand!$D$1:$CO$1)))</f>
        <v>0.27013023595524599</v>
      </c>
      <c r="J1000">
        <f t="shared" si="15"/>
        <v>0</v>
      </c>
    </row>
    <row r="1001" spans="1:10">
      <c r="A1001">
        <v>2035</v>
      </c>
      <c r="B1001" t="s">
        <v>33</v>
      </c>
      <c r="C1001" t="str">
        <f>mapping!$D$13</f>
        <v>onshore wind</v>
      </c>
      <c r="D1001" t="s">
        <v>74</v>
      </c>
      <c r="E1001" t="s">
        <v>63</v>
      </c>
      <c r="F1001" t="s">
        <v>77</v>
      </c>
      <c r="G1001">
        <f>SUMIFS(multi_demand_annual!$H:$H,multi_demand_annual!A:A,A1001,multi_demand_annual!B:B,B1001,multi_demand_annual!D:D,C1001,multi_demand_annual!F:F,E1001)</f>
        <v>0.13164967821267146</v>
      </c>
      <c r="H1001">
        <f>SUMIFS(multi_demand_annual!$I:$I,multi_demand_annual!A:A,A1001,multi_demand_annual!B:B,B1001,multi_demand_annual!D:D,C1001,multi_demand_annual!F:F,E1001)</f>
        <v>0.13164967821267146</v>
      </c>
      <c r="I1001" cm="1">
        <f t="array" ref="I1001">SUMPRODUCT([5]materials_demand!$D$2:$CO$43*([5]materials_demand!$A$2:$A$43=A1001)*([5]materials_demand!$B$2:$B$43=B1001)*([5]materials_demand!$C$2:$C$43=C1001)*ISNUMBER(SEARCH(E1001,[5]materials_demand!$D$1:$CO$1))*ISNUMBER(SEARCH("mean",[5]materials_demand!$D$1:$CO$1)))</f>
        <v>0.13164967821267101</v>
      </c>
      <c r="J1001">
        <f t="shared" si="15"/>
        <v>0</v>
      </c>
    </row>
    <row r="1002" spans="1:10">
      <c r="A1002">
        <v>2035</v>
      </c>
      <c r="B1002" t="s">
        <v>33</v>
      </c>
      <c r="C1002" t="str">
        <f>mapping!$D$13</f>
        <v>onshore wind</v>
      </c>
      <c r="D1002" t="s">
        <v>74</v>
      </c>
      <c r="E1002" t="s">
        <v>45</v>
      </c>
      <c r="F1002" t="s">
        <v>77</v>
      </c>
      <c r="G1002">
        <f>SUMIFS(multi_demand_annual!$H:$H,multi_demand_annual!A:A,A1002,multi_demand_annual!B:B,B1002,multi_demand_annual!D:D,C1002,multi_demand_annual!F:F,E1002)</f>
        <v>0</v>
      </c>
      <c r="H1002">
        <f>SUMIFS(multi_demand_annual!$I:$I,multi_demand_annual!A:A,A1002,multi_demand_annual!B:B,B1002,multi_demand_annual!D:D,C1002,multi_demand_annual!F:F,E1002)</f>
        <v>0</v>
      </c>
      <c r="I1002" cm="1">
        <f t="array" ref="I1002">SUMPRODUCT([5]materials_demand!$D$2:$CO$43*([5]materials_demand!$A$2:$A$43=A1002)*([5]materials_demand!$B$2:$B$43=B1002)*([5]materials_demand!$C$2:$C$43=C1002)*ISNUMBER(SEARCH(E1002,[5]materials_demand!$D$1:$CO$1))*ISNUMBER(SEARCH("mean",[5]materials_demand!$D$1:$CO$1)))</f>
        <v>0</v>
      </c>
      <c r="J1002">
        <f t="shared" si="15"/>
        <v>0</v>
      </c>
    </row>
    <row r="1003" spans="1:10">
      <c r="A1003">
        <v>2035</v>
      </c>
      <c r="B1003" t="s">
        <v>33</v>
      </c>
      <c r="C1003" t="str">
        <f>mapping!$D$13</f>
        <v>onshore wind</v>
      </c>
      <c r="D1003" t="s">
        <v>74</v>
      </c>
      <c r="E1003" t="s">
        <v>58</v>
      </c>
      <c r="F1003" t="s">
        <v>77</v>
      </c>
      <c r="G1003">
        <f>SUMIFS(multi_demand_annual!$H:$H,multi_demand_annual!A:A,A1003,multi_demand_annual!B:B,B1003,multi_demand_annual!D:D,C1003,multi_demand_annual!F:F,E1003)</f>
        <v>0</v>
      </c>
      <c r="H1003">
        <f>SUMIFS(multi_demand_annual!$I:$I,multi_demand_annual!A:A,A1003,multi_demand_annual!B:B,B1003,multi_demand_annual!D:D,C1003,multi_demand_annual!F:F,E1003)</f>
        <v>0</v>
      </c>
      <c r="I1003" cm="1">
        <f t="array" ref="I1003">SUMPRODUCT([5]materials_demand!$D$2:$CO$43*([5]materials_demand!$A$2:$A$43=A1003)*([5]materials_demand!$B$2:$B$43=B1003)*([5]materials_demand!$C$2:$C$43=C1003)*ISNUMBER(SEARCH(E1003,[5]materials_demand!$D$1:$CO$1))*ISNUMBER(SEARCH("mean",[5]materials_demand!$D$1:$CO$1)))</f>
        <v>0</v>
      </c>
      <c r="J1003">
        <f t="shared" si="15"/>
        <v>0</v>
      </c>
    </row>
    <row r="1004" spans="1:10">
      <c r="A1004">
        <v>2035</v>
      </c>
      <c r="B1004" t="s">
        <v>33</v>
      </c>
      <c r="C1004" t="str">
        <f>mapping!$D$13</f>
        <v>onshore wind</v>
      </c>
      <c r="D1004" t="s">
        <v>74</v>
      </c>
      <c r="E1004" t="s">
        <v>53</v>
      </c>
      <c r="F1004" t="s">
        <v>77</v>
      </c>
      <c r="G1004">
        <f>SUMIFS(multi_demand_annual!$H:$H,multi_demand_annual!A:A,A1004,multi_demand_annual!B:B,B1004,multi_demand_annual!D:D,C1004,multi_demand_annual!F:F,E1004)</f>
        <v>876.58828967719001</v>
      </c>
      <c r="H1004">
        <f>SUMIFS(multi_demand_annual!$I:$I,multi_demand_annual!A:A,A1004,multi_demand_annual!B:B,B1004,multi_demand_annual!D:D,C1004,multi_demand_annual!F:F,E1004)</f>
        <v>876.58828967719001</v>
      </c>
      <c r="I1004" cm="1">
        <f t="array" ref="I1004">SUMPRODUCT([5]materials_demand!$D$2:$CO$43*([5]materials_demand!$A$2:$A$43=A1004)*([5]materials_demand!$B$2:$B$43=B1004)*([5]materials_demand!$C$2:$C$43=C1004)*ISNUMBER(SEARCH(E1004,[5]materials_demand!$D$1:$CO$1))*ISNUMBER(SEARCH("mean",[5]materials_demand!$D$1:$CO$1)))</f>
        <v>876.58828967719001</v>
      </c>
      <c r="J1004">
        <f t="shared" si="15"/>
        <v>0</v>
      </c>
    </row>
    <row r="1005" spans="1:10">
      <c r="A1005">
        <v>2035</v>
      </c>
      <c r="B1005" t="s">
        <v>33</v>
      </c>
      <c r="C1005" t="str">
        <f>mapping!$D$13</f>
        <v>onshore wind</v>
      </c>
      <c r="D1005" t="s">
        <v>74</v>
      </c>
      <c r="E1005" t="s">
        <v>64</v>
      </c>
      <c r="F1005" t="s">
        <v>77</v>
      </c>
      <c r="G1005">
        <f>SUMIFS(multi_demand_annual!$H:$H,multi_demand_annual!A:A,A1005,multi_demand_annual!B:B,B1005,multi_demand_annual!D:D,C1005,multi_demand_annual!F:F,E1005)</f>
        <v>5.1679425114780089E-2</v>
      </c>
      <c r="H1005">
        <f>SUMIFS(multi_demand_annual!$I:$I,multi_demand_annual!A:A,A1005,multi_demand_annual!B:B,B1005,multi_demand_annual!D:D,C1005,multi_demand_annual!F:F,E1005)</f>
        <v>5.1679425114780089E-2</v>
      </c>
      <c r="I1005" cm="1">
        <f t="array" ref="I1005">SUMPRODUCT([5]materials_demand!$D$2:$CO$43*([5]materials_demand!$A$2:$A$43=A1005)*([5]materials_demand!$B$2:$B$43=B1005)*([5]materials_demand!$C$2:$C$43=C1005)*ISNUMBER(SEARCH(E1005,[5]materials_demand!$D$1:$CO$1))*ISNUMBER(SEARCH("mean",[5]materials_demand!$D$1:$CO$1)))</f>
        <v>5.1679425114780103E-2</v>
      </c>
      <c r="J1005">
        <f t="shared" si="15"/>
        <v>0</v>
      </c>
    </row>
    <row r="1006" spans="1:10">
      <c r="A1006">
        <v>2035</v>
      </c>
      <c r="B1006" t="s">
        <v>33</v>
      </c>
      <c r="C1006" t="str">
        <f>mapping!$D$13</f>
        <v>onshore wind</v>
      </c>
      <c r="D1006" t="s">
        <v>74</v>
      </c>
      <c r="E1006" t="s">
        <v>49</v>
      </c>
      <c r="F1006" t="s">
        <v>77</v>
      </c>
      <c r="G1006">
        <f>SUMIFS(multi_demand_annual!$H:$H,multi_demand_annual!A:A,A1006,multi_demand_annual!B:B,B1006,multi_demand_annual!D:D,C1006,multi_demand_annual!F:F,E1006)</f>
        <v>0</v>
      </c>
      <c r="H1006">
        <f>SUMIFS(multi_demand_annual!$I:$I,multi_demand_annual!A:A,A1006,multi_demand_annual!B:B,B1006,multi_demand_annual!D:D,C1006,multi_demand_annual!F:F,E1006)</f>
        <v>0</v>
      </c>
      <c r="I1006" cm="1">
        <f t="array" ref="I1006">SUMPRODUCT([5]materials_demand!$D$2:$CO$43*([5]materials_demand!$A$2:$A$43=A1006)*([5]materials_demand!$B$2:$B$43=B1006)*([5]materials_demand!$C$2:$C$43=C1006)*ISNUMBER(SEARCH(E1006,[5]materials_demand!$D$1:$CO$1))*ISNUMBER(SEARCH("mean",[5]materials_demand!$D$1:$CO$1)))</f>
        <v>0</v>
      </c>
      <c r="J1006">
        <f t="shared" si="15"/>
        <v>0</v>
      </c>
    </row>
    <row r="1007" spans="1:10">
      <c r="A1007">
        <v>2035</v>
      </c>
      <c r="B1007" t="s">
        <v>33</v>
      </c>
      <c r="C1007" t="str">
        <f>mapping!$D$13</f>
        <v>onshore wind</v>
      </c>
      <c r="D1007" t="s">
        <v>74</v>
      </c>
      <c r="E1007" t="s">
        <v>65</v>
      </c>
      <c r="F1007" t="s">
        <v>77</v>
      </c>
      <c r="G1007">
        <f>SUMIFS(multi_demand_annual!$H:$H,multi_demand_annual!A:A,A1007,multi_demand_annual!B:B,B1007,multi_demand_annual!D:D,C1007,multi_demand_annual!F:F,E1007)</f>
        <v>0.64630629398310757</v>
      </c>
      <c r="H1007">
        <f>SUMIFS(multi_demand_annual!$I:$I,multi_demand_annual!A:A,A1007,multi_demand_annual!B:B,B1007,multi_demand_annual!D:D,C1007,multi_demand_annual!F:F,E1007)</f>
        <v>0.64630629398310757</v>
      </c>
      <c r="I1007" cm="1">
        <f t="array" ref="I1007">SUMPRODUCT([5]materials_demand!$D$2:$CO$43*([5]materials_demand!$A$2:$A$43=A1007)*([5]materials_demand!$B$2:$B$43=B1007)*([5]materials_demand!$C$2:$C$43=C1007)*ISNUMBER(SEARCH(E1007,[5]materials_demand!$D$1:$CO$1))*ISNUMBER(SEARCH("mean",[5]materials_demand!$D$1:$CO$1)))</f>
        <v>0.64630629398310702</v>
      </c>
      <c r="J1007">
        <f t="shared" si="15"/>
        <v>0</v>
      </c>
    </row>
    <row r="1008" spans="1:10">
      <c r="A1008">
        <v>2035</v>
      </c>
      <c r="B1008" t="s">
        <v>33</v>
      </c>
      <c r="C1008" t="str">
        <f>mapping!$D$13</f>
        <v>onshore wind</v>
      </c>
      <c r="D1008" t="s">
        <v>74</v>
      </c>
      <c r="E1008" t="s">
        <v>68</v>
      </c>
      <c r="F1008" t="s">
        <v>77</v>
      </c>
      <c r="G1008">
        <f>SUMIFS(multi_demand_annual!$H:$H,multi_demand_annual!A:A,A1008,multi_demand_annual!B:B,B1008,multi_demand_annual!D:D,C1008,multi_demand_annual!F:F,E1008)</f>
        <v>8.7774413539834471E-3</v>
      </c>
      <c r="H1008">
        <f>SUMIFS(multi_demand_annual!$I:$I,multi_demand_annual!A:A,A1008,multi_demand_annual!B:B,B1008,multi_demand_annual!D:D,C1008,multi_demand_annual!F:F,E1008)</f>
        <v>8.7774413539834471E-3</v>
      </c>
      <c r="I1008" cm="1">
        <f t="array" ref="I1008">SUMPRODUCT([5]materials_demand!$D$2:$CO$43*([5]materials_demand!$A$2:$A$43=A1008)*([5]materials_demand!$B$2:$B$43=B1008)*([5]materials_demand!$C$2:$C$43=C1008)*ISNUMBER(SEARCH(E1008,[5]materials_demand!$D$1:$CO$1))*ISNUMBER(SEARCH("mean",[5]materials_demand!$D$1:$CO$1)))</f>
        <v>8.7774413539834506E-3</v>
      </c>
      <c r="J1008">
        <f t="shared" si="15"/>
        <v>0</v>
      </c>
    </row>
    <row r="1009" spans="1:10">
      <c r="A1009">
        <v>2035</v>
      </c>
      <c r="B1009" t="s">
        <v>33</v>
      </c>
      <c r="C1009" t="str">
        <f>mapping!$D$13</f>
        <v>onshore wind</v>
      </c>
      <c r="D1009" t="s">
        <v>74</v>
      </c>
      <c r="E1009" t="s">
        <v>57</v>
      </c>
      <c r="F1009" t="s">
        <v>77</v>
      </c>
      <c r="G1009">
        <f>SUMIFS(multi_demand_annual!$H:$H,multi_demand_annual!A:A,A1009,multi_demand_annual!B:B,B1009,multi_demand_annual!D:D,C1009,multi_demand_annual!F:F,E1009)</f>
        <v>39.408920364823636</v>
      </c>
      <c r="H1009">
        <f>SUMIFS(multi_demand_annual!$I:$I,multi_demand_annual!A:A,A1009,multi_demand_annual!B:B,B1009,multi_demand_annual!D:D,C1009,multi_demand_annual!F:F,E1009)</f>
        <v>39.408920364823636</v>
      </c>
      <c r="I1009" cm="1">
        <f t="array" ref="I1009">SUMPRODUCT([5]materials_demand!$D$2:$CO$43*([5]materials_demand!$A$2:$A$43=A1009)*([5]materials_demand!$B$2:$B$43=B1009)*([5]materials_demand!$C$2:$C$43=C1009)*ISNUMBER(SEARCH(E1009,[5]materials_demand!$D$1:$CO$1))*ISNUMBER(SEARCH("mean",[5]materials_demand!$D$1:$CO$1)))</f>
        <v>39.408920364823601</v>
      </c>
      <c r="J1009">
        <f t="shared" si="15"/>
        <v>0</v>
      </c>
    </row>
    <row r="1045" spans="2:4">
      <c r="B1045">
        <v>-7.1923591770118117E-2</v>
      </c>
      <c r="C1045">
        <v>-188.02134590377423</v>
      </c>
      <c r="D1045">
        <v>-0.18802134590377423</v>
      </c>
    </row>
    <row r="1046" spans="2:4">
      <c r="C1046">
        <v>-1572.4834677680349</v>
      </c>
      <c r="D1046">
        <v>-1.5724834677680348</v>
      </c>
    </row>
    <row r="1047" spans="2:4">
      <c r="C1047">
        <v>-333.2603599199013</v>
      </c>
      <c r="D1047">
        <v>-0.33326035991990133</v>
      </c>
    </row>
    <row r="1048" spans="2:4">
      <c r="C1048">
        <v>-2.4188832925351087</v>
      </c>
      <c r="D1048">
        <v>-2.4188832925351087E-3</v>
      </c>
    </row>
    <row r="1049" spans="2:4">
      <c r="C1049">
        <v>-5.5722802723899019</v>
      </c>
      <c r="D1049">
        <v>-5.5722802723899021E-3</v>
      </c>
    </row>
    <row r="1050" spans="2:4">
      <c r="C1050">
        <v>-8.1992894617934658E-2</v>
      </c>
      <c r="D1050">
        <v>-8.1992894617934661E-5</v>
      </c>
    </row>
    <row r="1051" spans="2:4">
      <c r="C1051">
        <v>-4557.5582651664845</v>
      </c>
      <c r="D1051">
        <v>-4.5575582651664845</v>
      </c>
    </row>
    <row r="1052" spans="2:4">
      <c r="C1052">
        <v>-4024.1249595381087</v>
      </c>
      <c r="D1052">
        <v>-4.024124959538109</v>
      </c>
    </row>
    <row r="1053" spans="2:4">
      <c r="C1053">
        <v>-554.1832618540551</v>
      </c>
      <c r="D1053">
        <v>-0.55418326185405509</v>
      </c>
    </row>
    <row r="1054" spans="2:4">
      <c r="C1054">
        <v>-3.8479121597013193</v>
      </c>
      <c r="D1054">
        <v>-3.8479121597013192E-3</v>
      </c>
    </row>
    <row r="1055" spans="2:4">
      <c r="C1055">
        <v>-41.499912451358156</v>
      </c>
      <c r="D1055">
        <v>-4.1499912451358159E-2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1D36-5019-431C-8589-06A769DDF114}">
  <dimension ref="A1:K145"/>
  <sheetViews>
    <sheetView topLeftCell="A138" workbookViewId="0">
      <selection activeCell="I11" sqref="I11"/>
    </sheetView>
  </sheetViews>
  <sheetFormatPr defaultRowHeight="14"/>
  <cols>
    <col min="1" max="1" width="4.83203125" bestFit="1" customWidth="1"/>
    <col min="2" max="2" width="8.25" bestFit="1" customWidth="1"/>
    <col min="3" max="3" width="21.33203125" bestFit="1" customWidth="1"/>
    <col min="4" max="4" width="13.75" bestFit="1" customWidth="1"/>
    <col min="5" max="5" width="22.08203125" customWidth="1"/>
    <col min="6" max="6" width="15.25" customWidth="1"/>
    <col min="7" max="7" width="17.75" customWidth="1"/>
    <col min="8" max="8" width="9.83203125" bestFit="1" customWidth="1"/>
    <col min="9" max="9" width="17.5" customWidth="1"/>
  </cols>
  <sheetData>
    <row r="1" spans="1:11">
      <c r="A1" t="s">
        <v>17</v>
      </c>
      <c r="B1" t="s">
        <v>18</v>
      </c>
      <c r="C1" t="s">
        <v>34</v>
      </c>
      <c r="D1" t="s">
        <v>75</v>
      </c>
      <c r="E1" t="s">
        <v>76</v>
      </c>
      <c r="F1" t="s">
        <v>81</v>
      </c>
      <c r="G1" t="s">
        <v>82</v>
      </c>
      <c r="H1" t="s">
        <v>79</v>
      </c>
      <c r="I1" t="s">
        <v>86</v>
      </c>
      <c r="J1" t="s">
        <v>79</v>
      </c>
    </row>
    <row r="2" spans="1:11">
      <c r="A2">
        <v>2025</v>
      </c>
      <c r="B2" t="s">
        <v>21</v>
      </c>
      <c r="C2" t="s">
        <v>74</v>
      </c>
      <c r="D2" t="s">
        <v>51</v>
      </c>
      <c r="E2" t="s">
        <v>77</v>
      </c>
      <c r="F2">
        <f>SUMIFS(multi_demand_annual!$H:$H,multi_demand_annual!$A:$A,A2,multi_demand_annual!$B:$B,B2,multi_demand_annual!$E:$E,C2,multi_demand_annual!$F:$F,D2)</f>
        <v>426.70748793650444</v>
      </c>
      <c r="G2" cm="1">
        <f t="array" ref="G2">SUMPRODUCT([5]materials_demand!$D$2:$CO$43*([5]materials_demand!$A$2:$A$43=A2)*([5]materials_demand!$B$2:$B$43=B2)*ISNUMBER(SEARCH(D2,[5]materials_demand!$D$1:$CO$1))*ISNUMBER(SEARCH("mean",[5]materials_demand!$D$1:$CO$1)))</f>
        <v>639.18232796560289</v>
      </c>
      <c r="H2" s="1">
        <f>F2-G2</f>
        <v>-212.47484002909846</v>
      </c>
      <c r="I2">
        <f>SUMIFS(multi_demand_annual!$I:$I,multi_demand_annual!$A:$A,A2,multi_demand_annual!$B:$B,B2,multi_demand_annual!$E:$E,C2,multi_demand_annual!$F:$F,D2)</f>
        <v>639.18232796560346</v>
      </c>
      <c r="J2" s="1">
        <f>I2-G2</f>
        <v>0</v>
      </c>
      <c r="K2" s="1"/>
    </row>
    <row r="3" spans="1:11">
      <c r="A3">
        <v>2030</v>
      </c>
      <c r="B3" t="s">
        <v>21</v>
      </c>
      <c r="C3" t="s">
        <v>74</v>
      </c>
      <c r="D3" t="s">
        <v>51</v>
      </c>
      <c r="E3" t="s">
        <v>77</v>
      </c>
      <c r="F3">
        <f>SUMIFS(multi_demand_annual!$H:$H,multi_demand_annual!$A:$A,A3,multi_demand_annual!$B:$B,B3,multi_demand_annual!$E:$E,C3,multi_demand_annual!$F:$F,D3)</f>
        <v>970.75504362474965</v>
      </c>
      <c r="G3" cm="1">
        <f t="array" ref="G3">SUMPRODUCT([5]materials_demand!$D$2:$CO$43*([5]materials_demand!$A$2:$A$43=A3)*([5]materials_demand!$B$2:$B$43=B3)*ISNUMBER(SEARCH(D3,[5]materials_demand!$D$1:$CO$1))*ISNUMBER(SEARCH("mean",[5]materials_demand!$D$1:$CO$1)))</f>
        <v>789.50830119274065</v>
      </c>
      <c r="H3" s="1">
        <f t="shared" ref="H3:H66" si="0">F3-G3</f>
        <v>181.246742432009</v>
      </c>
      <c r="I3">
        <f>SUMIFS(multi_demand_annual!$I:$I,multi_demand_annual!$A:$A,A3,multi_demand_annual!$B:$B,B3,multi_demand_annual!$E:$E,C3,multi_demand_annual!$F:$F,D3)</f>
        <v>789.50830119274019</v>
      </c>
      <c r="J3" s="1">
        <f t="shared" ref="J3:J66" si="1">I3-G3</f>
        <v>0</v>
      </c>
      <c r="K3" s="1"/>
    </row>
    <row r="4" spans="1:11">
      <c r="A4">
        <v>2035</v>
      </c>
      <c r="B4" t="s">
        <v>21</v>
      </c>
      <c r="C4" t="s">
        <v>74</v>
      </c>
      <c r="D4" t="s">
        <v>51</v>
      </c>
      <c r="E4" t="s">
        <v>77</v>
      </c>
      <c r="F4">
        <f>SUMIFS(multi_demand_annual!$H:$H,multi_demand_annual!$A:$A,A4,multi_demand_annual!$B:$B,B4,multi_demand_annual!$E:$E,C4,multi_demand_annual!$F:$F,D4)</f>
        <v>838.2901847415377</v>
      </c>
      <c r="G4" cm="1">
        <f t="array" ref="G4">SUMPRODUCT([5]materials_demand!$D$2:$CO$43*([5]materials_demand!$A$2:$A$43=A4)*([5]materials_demand!$B$2:$B$43=B4)*ISNUMBER(SEARCH(D4,[5]materials_demand!$D$1:$CO$1))*ISNUMBER(SEARCH("mean",[5]materials_demand!$D$1:$CO$1)))</f>
        <v>838.29018474153838</v>
      </c>
      <c r="H4" s="1">
        <f t="shared" si="0"/>
        <v>0</v>
      </c>
      <c r="I4">
        <f>SUMIFS(multi_demand_annual!$I:$I,multi_demand_annual!$A:$A,A4,multi_demand_annual!$B:$B,B4,multi_demand_annual!$E:$E,C4,multi_demand_annual!$F:$F,D4)</f>
        <v>838.2901847415377</v>
      </c>
      <c r="J4" s="1">
        <f t="shared" si="1"/>
        <v>0</v>
      </c>
      <c r="K4" s="1"/>
    </row>
    <row r="5" spans="1:11">
      <c r="A5">
        <v>2025</v>
      </c>
      <c r="B5" t="s">
        <v>33</v>
      </c>
      <c r="C5" t="s">
        <v>74</v>
      </c>
      <c r="D5" t="s">
        <v>51</v>
      </c>
      <c r="E5" t="s">
        <v>77</v>
      </c>
      <c r="F5">
        <f>SUMIFS(multi_demand_annual!$H:$H,multi_demand_annual!$A:$A,A5,multi_demand_annual!$B:$B,B5,multi_demand_annual!$E:$E,C5,multi_demand_annual!$F:$F,D5)</f>
        <v>360.46142262055486</v>
      </c>
      <c r="G5" cm="1">
        <f t="array" ref="G5">SUMPRODUCT([5]materials_demand!$D$2:$CO$43*([5]materials_demand!$A$2:$A$43=A5)*([5]materials_demand!$B$2:$B$43=B5)*ISNUMBER(SEARCH(D5,[5]materials_demand!$D$1:$CO$1))*ISNUMBER(SEARCH("mean",[5]materials_demand!$D$1:$CO$1)))</f>
        <v>483.73639258855593</v>
      </c>
      <c r="H5" s="1">
        <f t="shared" si="0"/>
        <v>-123.27496996800107</v>
      </c>
      <c r="I5">
        <f>SUMIFS(multi_demand_annual!$I:$I,multi_demand_annual!$A:$A,A5,multi_demand_annual!$B:$B,B5,multi_demand_annual!$E:$E,C5,multi_demand_annual!$F:$F,D5)</f>
        <v>483.7363925885553</v>
      </c>
      <c r="J5" s="1">
        <f t="shared" si="1"/>
        <v>-6.2527760746888816E-13</v>
      </c>
      <c r="K5" s="1"/>
    </row>
    <row r="6" spans="1:11">
      <c r="A6">
        <v>2030</v>
      </c>
      <c r="B6" t="s">
        <v>33</v>
      </c>
      <c r="C6" t="s">
        <v>74</v>
      </c>
      <c r="D6" t="s">
        <v>51</v>
      </c>
      <c r="E6" t="s">
        <v>77</v>
      </c>
      <c r="F6">
        <f>SUMIFS(multi_demand_annual!$H:$H,multi_demand_annual!$A:$A,A6,multi_demand_annual!$B:$B,B6,multi_demand_annual!$E:$E,C6,multi_demand_annual!$F:$F,D6)</f>
        <v>468.57836715992227</v>
      </c>
      <c r="G6" cm="1">
        <f t="array" ref="G6">SUMPRODUCT([5]materials_demand!$D$2:$CO$43*([5]materials_demand!$A$2:$A$43=A6)*([5]materials_demand!$B$2:$B$43=B6)*ISNUMBER(SEARCH(D6,[5]materials_demand!$D$1:$CO$1))*ISNUMBER(SEARCH("mean",[5]materials_demand!$D$1:$CO$1)))</f>
        <v>336.75397393047774</v>
      </c>
      <c r="H6" s="1">
        <f t="shared" si="0"/>
        <v>131.82439322944452</v>
      </c>
      <c r="I6">
        <f>SUMIFS(multi_demand_annual!$I:$I,multi_demand_annual!$A:$A,A6,multi_demand_annual!$B:$B,B6,multi_demand_annual!$E:$E,C6,multi_demand_annual!$F:$F,D6)</f>
        <v>336.75397393047774</v>
      </c>
      <c r="J6" s="1">
        <f t="shared" si="1"/>
        <v>0</v>
      </c>
      <c r="K6" s="1"/>
    </row>
    <row r="7" spans="1:11">
      <c r="A7">
        <v>2035</v>
      </c>
      <c r="B7" t="s">
        <v>33</v>
      </c>
      <c r="C7" t="s">
        <v>74</v>
      </c>
      <c r="D7" t="s">
        <v>51</v>
      </c>
      <c r="E7" t="s">
        <v>77</v>
      </c>
      <c r="F7">
        <f>SUMIFS(multi_demand_annual!$H:$H,multi_demand_annual!$A:$A,A7,multi_demand_annual!$B:$B,B7,multi_demand_annual!$E:$E,C7,multi_demand_annual!$F:$F,D7)</f>
        <v>416.19474474324591</v>
      </c>
      <c r="G7" cm="1">
        <f t="array" ref="G7">SUMPRODUCT([5]materials_demand!$D$2:$CO$43*([5]materials_demand!$A$2:$A$43=A7)*([5]materials_demand!$B$2:$B$43=B7)*ISNUMBER(SEARCH(D7,[5]materials_demand!$D$1:$CO$1))*ISNUMBER(SEARCH("mean",[5]materials_demand!$D$1:$CO$1)))</f>
        <v>416.19474474324568</v>
      </c>
      <c r="H7" s="1">
        <f t="shared" si="0"/>
        <v>0</v>
      </c>
      <c r="I7">
        <f>SUMIFS(multi_demand_annual!$I:$I,multi_demand_annual!$A:$A,A7,multi_demand_annual!$B:$B,B7,multi_demand_annual!$E:$E,C7,multi_demand_annual!$F:$F,D7)</f>
        <v>416.19474474324591</v>
      </c>
      <c r="J7" s="1">
        <f t="shared" si="1"/>
        <v>0</v>
      </c>
      <c r="K7" s="1"/>
    </row>
    <row r="8" spans="1:11">
      <c r="A8">
        <v>2025</v>
      </c>
      <c r="B8" t="s">
        <v>21</v>
      </c>
      <c r="C8" t="s">
        <v>74</v>
      </c>
      <c r="D8" t="s">
        <v>66</v>
      </c>
      <c r="E8" t="s">
        <v>77</v>
      </c>
      <c r="F8">
        <f>SUMIFS(multi_demand_annual!$H:$H,multi_demand_annual!$A:$A,A8,multi_demand_annual!$B:$B,B8,multi_demand_annual!$E:$E,C8,multi_demand_annual!$F:$F,D8)</f>
        <v>7.0073894740423446E-3</v>
      </c>
      <c r="G8" cm="1">
        <f t="array" ref="G8">SUMPRODUCT([5]materials_demand!$D$2:$CO$43*([5]materials_demand!$A$2:$A$43=A8)*([5]materials_demand!$B$2:$B$43=B8)*ISNUMBER(SEARCH(D8,[5]materials_demand!$D$1:$CO$1))*ISNUMBER(SEARCH("mean",[5]materials_demand!$D$1:$CO$1)))</f>
        <v>3.3084177375267698E-2</v>
      </c>
      <c r="H8" s="1">
        <f t="shared" si="0"/>
        <v>-2.6076787901225355E-2</v>
      </c>
      <c r="I8">
        <f>SUMIFS(multi_demand_annual!$I:$I,multi_demand_annual!$A:$A,A8,multi_demand_annual!$B:$B,B8,multi_demand_annual!$E:$E,C8,multi_demand_annual!$F:$F,D8)</f>
        <v>3.3084177375267768E-2</v>
      </c>
      <c r="J8" s="1">
        <f t="shared" si="1"/>
        <v>6.9388939039072284E-17</v>
      </c>
      <c r="K8" s="1"/>
    </row>
    <row r="9" spans="1:11">
      <c r="A9">
        <v>2030</v>
      </c>
      <c r="B9" t="s">
        <v>21</v>
      </c>
      <c r="C9" t="s">
        <v>74</v>
      </c>
      <c r="D9" t="s">
        <v>66</v>
      </c>
      <c r="E9" t="s">
        <v>77</v>
      </c>
      <c r="F9">
        <f>SUMIFS(multi_demand_annual!$H:$H,multi_demand_annual!$A:$A,A9,multi_demand_annual!$B:$B,B9,multi_demand_annual!$E:$E,C9,multi_demand_annual!$F:$F,D9)</f>
        <v>8.3212905689622141E-2</v>
      </c>
      <c r="G9" cm="1">
        <f t="array" ref="G9">SUMPRODUCT([5]materials_demand!$D$2:$CO$43*([5]materials_demand!$A$2:$A$43=A9)*([5]materials_demand!$B$2:$B$43=B9)*ISNUMBER(SEARCH(D9,[5]materials_demand!$D$1:$CO$1))*ISNUMBER(SEARCH("mean",[5]materials_demand!$D$1:$CO$1)))</f>
        <v>6.2351475368641898E-2</v>
      </c>
      <c r="H9" s="1">
        <f t="shared" si="0"/>
        <v>2.0861430320980243E-2</v>
      </c>
      <c r="I9">
        <f>SUMIFS(multi_demand_annual!$I:$I,multi_demand_annual!$A:$A,A9,multi_demand_annual!$B:$B,B9,multi_demand_annual!$E:$E,C9,multi_demand_annual!$F:$F,D9)</f>
        <v>6.2351475368641794E-2</v>
      </c>
      <c r="J9" s="1">
        <f t="shared" si="1"/>
        <v>-1.0408340855860843E-16</v>
      </c>
      <c r="K9" s="1"/>
    </row>
    <row r="10" spans="1:11">
      <c r="A10">
        <v>2035</v>
      </c>
      <c r="B10" t="s">
        <v>21</v>
      </c>
      <c r="C10" t="s">
        <v>74</v>
      </c>
      <c r="D10" t="s">
        <v>66</v>
      </c>
      <c r="E10" t="s">
        <v>77</v>
      </c>
      <c r="F10">
        <f>SUMIFS(multi_demand_annual!$H:$H,multi_demand_annual!$A:$A,A10,multi_demand_annual!$B:$B,B10,multi_demand_annual!$E:$E,C10,multi_demand_annual!$F:$F,D10)</f>
        <v>5.8627209914111363E-2</v>
      </c>
      <c r="G10" cm="1">
        <f t="array" ref="G10">SUMPRODUCT([5]materials_demand!$D$2:$CO$43*([5]materials_demand!$A$2:$A$43=A10)*([5]materials_demand!$B$2:$B$43=B10)*ISNUMBER(SEARCH(D10,[5]materials_demand!$D$1:$CO$1))*ISNUMBER(SEARCH("mean",[5]materials_demand!$D$1:$CO$1)))</f>
        <v>5.8627209914111501E-2</v>
      </c>
      <c r="H10" s="1">
        <f t="shared" si="0"/>
        <v>-1.3877787807814457E-16</v>
      </c>
      <c r="I10">
        <f>SUMIFS(multi_demand_annual!$I:$I,multi_demand_annual!$A:$A,A10,multi_demand_annual!$B:$B,B10,multi_demand_annual!$E:$E,C10,multi_demand_annual!$F:$F,D10)</f>
        <v>5.8627209914111363E-2</v>
      </c>
      <c r="J10" s="1">
        <f t="shared" si="1"/>
        <v>-1.3877787807814457E-16</v>
      </c>
      <c r="K10" s="1"/>
    </row>
    <row r="11" spans="1:11">
      <c r="A11">
        <v>2025</v>
      </c>
      <c r="B11" t="s">
        <v>33</v>
      </c>
      <c r="C11" t="s">
        <v>74</v>
      </c>
      <c r="D11" t="s">
        <v>66</v>
      </c>
      <c r="E11" t="s">
        <v>77</v>
      </c>
      <c r="F11">
        <f>SUMIFS(multi_demand_annual!$H:$H,multi_demand_annual!$A:$A,A11,multi_demand_annual!$B:$B,B11,multi_demand_annual!$E:$E,C11,multi_demand_annual!$F:$F,D11)</f>
        <v>0</v>
      </c>
      <c r="G11" cm="1">
        <f t="array" ref="G11">SUMPRODUCT([5]materials_demand!$D$2:$CO$43*([5]materials_demand!$A$2:$A$43=A11)*([5]materials_demand!$B$2:$B$43=B11)*ISNUMBER(SEARCH(D11,[5]materials_demand!$D$1:$CO$1))*ISNUMBER(SEARCH("mean",[5]materials_demand!$D$1:$CO$1)))</f>
        <v>1.6895817248632799E-2</v>
      </c>
      <c r="H11" s="1">
        <f t="shared" si="0"/>
        <v>-1.6895817248632799E-2</v>
      </c>
      <c r="I11">
        <f>SUMIFS(multi_demand_annual!$I:$I,multi_demand_annual!$A:$A,A11,multi_demand_annual!$B:$B,B11,multi_demand_annual!$E:$E,C11,multi_demand_annual!$F:$F,D11)</f>
        <v>1.6895817248632785E-2</v>
      </c>
      <c r="J11" s="1">
        <f t="shared" si="1"/>
        <v>0</v>
      </c>
      <c r="K11" s="1"/>
    </row>
    <row r="12" spans="1:11">
      <c r="A12">
        <v>2030</v>
      </c>
      <c r="B12" t="s">
        <v>33</v>
      </c>
      <c r="C12" t="s">
        <v>74</v>
      </c>
      <c r="D12" t="s">
        <v>66</v>
      </c>
      <c r="E12" t="s">
        <v>77</v>
      </c>
      <c r="F12">
        <f>SUMIFS(multi_demand_annual!$H:$H,multi_demand_annual!$A:$A,A12,multi_demand_annual!$B:$B,B12,multi_demand_annual!$E:$E,C12,multi_demand_annual!$F:$F,D12)</f>
        <v>3.6436859516554038E-2</v>
      </c>
      <c r="G12" cm="1">
        <f t="array" ref="G12">SUMPRODUCT([5]materials_demand!$D$2:$CO$43*([5]materials_demand!$A$2:$A$43=A12)*([5]materials_demand!$B$2:$B$43=B12)*ISNUMBER(SEARCH(D12,[5]materials_demand!$D$1:$CO$1))*ISNUMBER(SEARCH("mean",[5]materials_demand!$D$1:$CO$1)))</f>
        <v>1.84150517693417E-2</v>
      </c>
      <c r="H12" s="1">
        <f t="shared" si="0"/>
        <v>1.8021807747212338E-2</v>
      </c>
      <c r="I12">
        <f>SUMIFS(multi_demand_annual!$I:$I,multi_demand_annual!$A:$A,A12,multi_demand_annual!$B:$B,B12,multi_demand_annual!$E:$E,C12,multi_demand_annual!$F:$F,D12)</f>
        <v>1.8415051769341696E-2</v>
      </c>
      <c r="J12" s="1">
        <f t="shared" si="1"/>
        <v>0</v>
      </c>
      <c r="K12" s="1"/>
    </row>
    <row r="13" spans="1:11">
      <c r="A13">
        <v>2035</v>
      </c>
      <c r="B13" t="s">
        <v>33</v>
      </c>
      <c r="C13" t="s">
        <v>74</v>
      </c>
      <c r="D13" t="s">
        <v>66</v>
      </c>
      <c r="E13" t="s">
        <v>77</v>
      </c>
      <c r="F13">
        <f>SUMIFS(multi_demand_annual!$H:$H,multi_demand_annual!$A:$A,A13,multi_demand_annual!$B:$B,B13,multi_demand_annual!$E:$E,C13,multi_demand_annual!$F:$F,D13)</f>
        <v>1.9107355328399335E-2</v>
      </c>
      <c r="G13" cm="1">
        <f t="array" ref="G13">SUMPRODUCT([5]materials_demand!$D$2:$CO$43*([5]materials_demand!$A$2:$A$43=A13)*([5]materials_demand!$B$2:$B$43=B13)*ISNUMBER(SEARCH(D13,[5]materials_demand!$D$1:$CO$1))*ISNUMBER(SEARCH("mean",[5]materials_demand!$D$1:$CO$1)))</f>
        <v>1.91073553283993E-2</v>
      </c>
      <c r="H13" s="1">
        <f t="shared" si="0"/>
        <v>3.4694469519536142E-17</v>
      </c>
      <c r="I13">
        <f>SUMIFS(multi_demand_annual!$I:$I,multi_demand_annual!$A:$A,A13,multi_demand_annual!$B:$B,B13,multi_demand_annual!$E:$E,C13,multi_demand_annual!$F:$F,D13)</f>
        <v>1.9107355328399335E-2</v>
      </c>
      <c r="J13" s="1">
        <f t="shared" si="1"/>
        <v>3.4694469519536142E-17</v>
      </c>
      <c r="K13" s="1"/>
    </row>
    <row r="14" spans="1:11">
      <c r="A14">
        <v>2025</v>
      </c>
      <c r="B14" t="s">
        <v>21</v>
      </c>
      <c r="C14" t="s">
        <v>74</v>
      </c>
      <c r="D14" t="s">
        <v>54</v>
      </c>
      <c r="E14" t="s">
        <v>77</v>
      </c>
      <c r="F14">
        <f>SUMIFS(multi_demand_annual!$H:$H,multi_demand_annual!$A:$A,A14,multi_demand_annual!$B:$B,B14,multi_demand_annual!$E:$E,C14,multi_demand_annual!$F:$F,D14)</f>
        <v>315.10258569952668</v>
      </c>
      <c r="G14" cm="1">
        <f t="array" ref="G14">SUMPRODUCT([5]materials_demand!$D$2:$CO$43*([5]materials_demand!$A$2:$A$43=A14)*([5]materials_demand!$B$2:$B$43=B14)*ISNUMBER(SEARCH(D14,[5]materials_demand!$D$1:$CO$1))*ISNUMBER(SEARCH("mean",[5]materials_demand!$D$1:$CO$1)))</f>
        <v>2338.8200514736309</v>
      </c>
      <c r="H14" s="1">
        <f t="shared" si="0"/>
        <v>-2023.7174657741043</v>
      </c>
      <c r="I14">
        <f>SUMIFS(multi_demand_annual!$I:$I,multi_demand_annual!$A:$A,A14,multi_demand_annual!$B:$B,B14,multi_demand_annual!$E:$E,C14,multi_demand_annual!$F:$F,D14)</f>
        <v>2338.8200514736304</v>
      </c>
      <c r="J14" s="1">
        <f t="shared" si="1"/>
        <v>0</v>
      </c>
      <c r="K14" s="1"/>
    </row>
    <row r="15" spans="1:11">
      <c r="A15">
        <v>2030</v>
      </c>
      <c r="B15" t="s">
        <v>21</v>
      </c>
      <c r="C15" t="s">
        <v>74</v>
      </c>
      <c r="D15" t="s">
        <v>54</v>
      </c>
      <c r="E15" t="s">
        <v>77</v>
      </c>
      <c r="F15">
        <f>SUMIFS(multi_demand_annual!$H:$H,multi_demand_annual!$A:$A,A15,multi_demand_annual!$B:$B,B15,multi_demand_annual!$E:$E,C15,multi_demand_annual!$F:$F,D15)</f>
        <v>5386.9778726485274</v>
      </c>
      <c r="G15" cm="1">
        <f t="array" ref="G15">SUMPRODUCT([5]materials_demand!$D$2:$CO$43*([5]materials_demand!$A$2:$A$43=A15)*([5]materials_demand!$B$2:$B$43=B15)*ISNUMBER(SEARCH(D15,[5]materials_demand!$D$1:$CO$1))*ISNUMBER(SEARCH("mean",[5]materials_demand!$D$1:$CO$1)))</f>
        <v>1681.1363117444746</v>
      </c>
      <c r="H15" s="1">
        <f t="shared" si="0"/>
        <v>3705.841560904053</v>
      </c>
      <c r="I15">
        <f>SUMIFS(multi_demand_annual!$I:$I,multi_demand_annual!$A:$A,A15,multi_demand_annual!$B:$B,B15,multi_demand_annual!$E:$E,C15,multi_demand_annual!$F:$F,D15)</f>
        <v>1681.1363117444746</v>
      </c>
      <c r="J15" s="1">
        <f t="shared" si="1"/>
        <v>0</v>
      </c>
      <c r="K15" s="1"/>
    </row>
    <row r="16" spans="1:11">
      <c r="A16">
        <v>2035</v>
      </c>
      <c r="B16" t="s">
        <v>21</v>
      </c>
      <c r="C16" t="s">
        <v>74</v>
      </c>
      <c r="D16" t="s">
        <v>54</v>
      </c>
      <c r="E16" t="s">
        <v>77</v>
      </c>
      <c r="F16">
        <f>SUMIFS(multi_demand_annual!$H:$H,multi_demand_annual!$A:$A,A16,multi_demand_annual!$B:$B,B16,multi_demand_annual!$E:$E,C16,multi_demand_annual!$F:$F,D16)</f>
        <v>1587.6647057825717</v>
      </c>
      <c r="G16" cm="1">
        <f t="array" ref="G16">SUMPRODUCT([5]materials_demand!$D$2:$CO$43*([5]materials_demand!$A$2:$A$43=A16)*([5]materials_demand!$B$2:$B$43=B16)*ISNUMBER(SEARCH(D16,[5]materials_demand!$D$1:$CO$1))*ISNUMBER(SEARCH("mean",[5]materials_demand!$D$1:$CO$1)))</f>
        <v>1587.6647057825735</v>
      </c>
      <c r="H16" s="1">
        <f t="shared" si="0"/>
        <v>-1.8189894035458565E-12</v>
      </c>
      <c r="I16">
        <f>SUMIFS(multi_demand_annual!$I:$I,multi_demand_annual!$A:$A,A16,multi_demand_annual!$B:$B,B16,multi_demand_annual!$E:$E,C16,multi_demand_annual!$F:$F,D16)</f>
        <v>1587.6647057825717</v>
      </c>
      <c r="J16" s="1">
        <f t="shared" si="1"/>
        <v>-1.8189894035458565E-12</v>
      </c>
      <c r="K16" s="1"/>
    </row>
    <row r="17" spans="1:11">
      <c r="A17">
        <v>2025</v>
      </c>
      <c r="B17" t="s">
        <v>33</v>
      </c>
      <c r="C17" t="s">
        <v>74</v>
      </c>
      <c r="D17" t="s">
        <v>54</v>
      </c>
      <c r="E17" t="s">
        <v>77</v>
      </c>
      <c r="F17">
        <f>SUMIFS(multi_demand_annual!$H:$H,multi_demand_annual!$A:$A,A17,multi_demand_annual!$B:$B,B17,multi_demand_annual!$E:$E,C17,multi_demand_annual!$F:$F,D17)</f>
        <v>134.96249550164384</v>
      </c>
      <c r="G17" cm="1">
        <f t="array" ref="G17">SUMPRODUCT([5]materials_demand!$D$2:$CO$43*([5]materials_demand!$A$2:$A$43=A17)*([5]materials_demand!$B$2:$B$43=B17)*ISNUMBER(SEARCH(D17,[5]materials_demand!$D$1:$CO$1))*ISNUMBER(SEARCH("mean",[5]materials_demand!$D$1:$CO$1)))</f>
        <v>2016.0547140140532</v>
      </c>
      <c r="H17" s="1">
        <f t="shared" si="0"/>
        <v>-1881.0922185124093</v>
      </c>
      <c r="I17">
        <f>SUMIFS(multi_demand_annual!$I:$I,multi_demand_annual!$A:$A,A17,multi_demand_annual!$B:$B,B17,multi_demand_annual!$E:$E,C17,multi_demand_annual!$F:$F,D17)</f>
        <v>2016.0547140140552</v>
      </c>
      <c r="J17" s="1">
        <f t="shared" si="1"/>
        <v>2.0463630789890885E-12</v>
      </c>
      <c r="K17" s="1"/>
    </row>
    <row r="18" spans="1:11">
      <c r="A18">
        <v>2030</v>
      </c>
      <c r="B18" t="s">
        <v>33</v>
      </c>
      <c r="C18" t="s">
        <v>74</v>
      </c>
      <c r="D18" t="s">
        <v>54</v>
      </c>
      <c r="E18" t="s">
        <v>77</v>
      </c>
      <c r="F18">
        <f>SUMIFS(multi_demand_annual!$H:$H,multi_demand_annual!$A:$A,A18,multi_demand_annual!$B:$B,B18,multi_demand_annual!$E:$E,C18,multi_demand_annual!$F:$F,D18)</f>
        <v>4141.5179225679603</v>
      </c>
      <c r="G18" cm="1">
        <f t="array" ref="G18">SUMPRODUCT([5]materials_demand!$D$2:$CO$43*([5]materials_demand!$A$2:$A$43=A18)*([5]materials_demand!$B$2:$B$43=B18)*ISNUMBER(SEARCH(D18,[5]materials_demand!$D$1:$CO$1))*ISNUMBER(SEARCH("mean",[5]materials_demand!$D$1:$CO$1)))</f>
        <v>558.25671943501391</v>
      </c>
      <c r="H18" s="1">
        <f t="shared" si="0"/>
        <v>3583.2612031329463</v>
      </c>
      <c r="I18">
        <f>SUMIFS(multi_demand_annual!$I:$I,multi_demand_annual!$A:$A,A18,multi_demand_annual!$B:$B,B18,multi_demand_annual!$E:$E,C18,multi_demand_annual!$F:$F,D18)</f>
        <v>558.25671943501459</v>
      </c>
      <c r="J18" s="1">
        <f t="shared" si="1"/>
        <v>0</v>
      </c>
      <c r="K18" s="1"/>
    </row>
    <row r="19" spans="1:11">
      <c r="A19">
        <v>2035</v>
      </c>
      <c r="B19" t="s">
        <v>33</v>
      </c>
      <c r="C19" t="s">
        <v>74</v>
      </c>
      <c r="D19" t="s">
        <v>54</v>
      </c>
      <c r="E19" t="s">
        <v>77</v>
      </c>
      <c r="F19">
        <f>SUMIFS(multi_demand_annual!$H:$H,multi_demand_annual!$A:$A,A19,multi_demand_annual!$B:$B,B19,multi_demand_annual!$E:$E,C19,multi_demand_annual!$F:$F,D19)</f>
        <v>597.2165787547674</v>
      </c>
      <c r="G19" cm="1">
        <f t="array" ref="G19">SUMPRODUCT([5]materials_demand!$D$2:$CO$43*([5]materials_demand!$A$2:$A$43=A19)*([5]materials_demand!$B$2:$B$43=B19)*ISNUMBER(SEARCH(D19,[5]materials_demand!$D$1:$CO$1))*ISNUMBER(SEARCH("mean",[5]materials_demand!$D$1:$CO$1)))</f>
        <v>597.21657875476751</v>
      </c>
      <c r="H19" s="1">
        <f t="shared" si="0"/>
        <v>0</v>
      </c>
      <c r="I19">
        <f>SUMIFS(multi_demand_annual!$I:$I,multi_demand_annual!$A:$A,A19,multi_demand_annual!$B:$B,B19,multi_demand_annual!$E:$E,C19,multi_demand_annual!$F:$F,D19)</f>
        <v>597.2165787547674</v>
      </c>
      <c r="J19" s="1">
        <f t="shared" si="1"/>
        <v>0</v>
      </c>
      <c r="K19" s="1"/>
    </row>
    <row r="20" spans="1:11">
      <c r="A20">
        <v>2025</v>
      </c>
      <c r="B20" t="s">
        <v>21</v>
      </c>
      <c r="C20" t="s">
        <v>74</v>
      </c>
      <c r="D20" t="s">
        <v>46</v>
      </c>
      <c r="E20" t="s">
        <v>77</v>
      </c>
      <c r="F20">
        <f>SUMIFS(multi_demand_annual!$H:$H,multi_demand_annual!$A:$A,A20,multi_demand_annual!$B:$B,B20,multi_demand_annual!$E:$E,C20,multi_demand_annual!$F:$F,D20)</f>
        <v>1.3834951815707079</v>
      </c>
      <c r="G20" cm="1">
        <f t="array" ref="G20">SUMPRODUCT([5]materials_demand!$D$2:$CO$43*([5]materials_demand!$A$2:$A$43=A20)*([5]materials_demand!$B$2:$B$43=B20)*ISNUMBER(SEARCH(D20,[5]materials_demand!$D$1:$CO$1))*ISNUMBER(SEARCH("mean",[5]materials_demand!$D$1:$CO$1)))</f>
        <v>6.53193320486427</v>
      </c>
      <c r="H20" s="1">
        <f t="shared" si="0"/>
        <v>-5.1484380232935623</v>
      </c>
      <c r="I20">
        <f>SUMIFS(multi_demand_annual!$I:$I,multi_demand_annual!$A:$A,A20,multi_demand_annual!$B:$B,B20,multi_demand_annual!$E:$E,C20,multi_demand_annual!$F:$F,D20)</f>
        <v>6.5319332048642735</v>
      </c>
      <c r="J20" s="1">
        <f t="shared" si="1"/>
        <v>0</v>
      </c>
      <c r="K20" s="1"/>
    </row>
    <row r="21" spans="1:11">
      <c r="A21">
        <v>2030</v>
      </c>
      <c r="B21" t="s">
        <v>21</v>
      </c>
      <c r="C21" t="s">
        <v>74</v>
      </c>
      <c r="D21" t="s">
        <v>46</v>
      </c>
      <c r="E21" t="s">
        <v>77</v>
      </c>
      <c r="F21">
        <f>SUMIFS(multi_demand_annual!$H:$H,multi_demand_annual!$A:$A,A21,multi_demand_annual!$B:$B,B21,multi_demand_annual!$E:$E,C21,multi_demand_annual!$F:$F,D21)</f>
        <v>16.42903601869844</v>
      </c>
      <c r="G21" cm="1">
        <f t="array" ref="G21">SUMPRODUCT([5]materials_demand!$D$2:$CO$43*([5]materials_demand!$A$2:$A$43=A21)*([5]materials_demand!$B$2:$B$43=B21)*ISNUMBER(SEARCH(D21,[5]materials_demand!$D$1:$CO$1))*ISNUMBER(SEARCH("mean",[5]materials_demand!$D$1:$CO$1)))</f>
        <v>12.310285600063599</v>
      </c>
      <c r="H21" s="1">
        <f t="shared" si="0"/>
        <v>4.1187504186348409</v>
      </c>
      <c r="I21">
        <f>SUMIFS(multi_demand_annual!$I:$I,multi_demand_annual!$A:$A,A21,multi_demand_annual!$B:$B,B21,multi_demand_annual!$E:$E,C21,multi_demand_annual!$F:$F,D21)</f>
        <v>12.310285600063581</v>
      </c>
      <c r="J21" s="1">
        <f t="shared" si="1"/>
        <v>-1.7763568394002505E-14</v>
      </c>
      <c r="K21" s="1"/>
    </row>
    <row r="22" spans="1:11">
      <c r="A22">
        <v>2035</v>
      </c>
      <c r="B22" t="s">
        <v>21</v>
      </c>
      <c r="C22" t="s">
        <v>74</v>
      </c>
      <c r="D22" t="s">
        <v>46</v>
      </c>
      <c r="E22" t="s">
        <v>77</v>
      </c>
      <c r="F22">
        <f>SUMIFS(multi_demand_annual!$H:$H,multi_demand_annual!$A:$A,A22,multi_demand_annual!$B:$B,B22,multi_demand_annual!$E:$E,C22,multi_demand_annual!$F:$F,D22)</f>
        <v>11.574989905380185</v>
      </c>
      <c r="G22" cm="1">
        <f t="array" ref="G22">SUMPRODUCT([5]materials_demand!$D$2:$CO$43*([5]materials_demand!$A$2:$A$43=A22)*([5]materials_demand!$B$2:$B$43=B22)*ISNUMBER(SEARCH(D22,[5]materials_demand!$D$1:$CO$1))*ISNUMBER(SEARCH("mean",[5]materials_demand!$D$1:$CO$1)))</f>
        <v>11.5749899053802</v>
      </c>
      <c r="H22" s="1">
        <f t="shared" si="0"/>
        <v>-1.4210854715202004E-14</v>
      </c>
      <c r="I22">
        <f>SUMIFS(multi_demand_annual!$I:$I,multi_demand_annual!$A:$A,A22,multi_demand_annual!$B:$B,B22,multi_demand_annual!$E:$E,C22,multi_demand_annual!$F:$F,D22)</f>
        <v>11.574989905380185</v>
      </c>
      <c r="J22" s="1">
        <f t="shared" si="1"/>
        <v>-1.4210854715202004E-14</v>
      </c>
      <c r="K22" s="1"/>
    </row>
    <row r="23" spans="1:11">
      <c r="A23">
        <v>2025</v>
      </c>
      <c r="B23" t="s">
        <v>33</v>
      </c>
      <c r="C23" t="s">
        <v>74</v>
      </c>
      <c r="D23" t="s">
        <v>46</v>
      </c>
      <c r="E23" t="s">
        <v>77</v>
      </c>
      <c r="F23">
        <f>SUMIFS(multi_demand_annual!$H:$H,multi_demand_annual!$A:$A,A23,multi_demand_annual!$B:$B,B23,multi_demand_annual!$E:$E,C23,multi_demand_annual!$F:$F,D23)</f>
        <v>0</v>
      </c>
      <c r="G23" cm="1">
        <f t="array" ref="G23">SUMPRODUCT([5]materials_demand!$D$2:$CO$43*([5]materials_demand!$A$2:$A$43=A23)*([5]materials_demand!$B$2:$B$43=B23)*ISNUMBER(SEARCH(D23,[5]materials_demand!$D$1:$CO$1))*ISNUMBER(SEARCH("mean",[5]materials_demand!$D$1:$CO$1)))</f>
        <v>3.33580455871226</v>
      </c>
      <c r="H23" s="1">
        <f t="shared" si="0"/>
        <v>-3.33580455871226</v>
      </c>
      <c r="I23">
        <f>SUMIFS(multi_demand_annual!$I:$I,multi_demand_annual!$A:$A,A23,multi_demand_annual!$B:$B,B23,multi_demand_annual!$E:$E,C23,multi_demand_annual!$F:$F,D23)</f>
        <v>3.3358045587122533</v>
      </c>
      <c r="J23" s="1">
        <f t="shared" si="1"/>
        <v>-6.6613381477509392E-15</v>
      </c>
      <c r="K23" s="1"/>
    </row>
    <row r="24" spans="1:11">
      <c r="A24">
        <v>2030</v>
      </c>
      <c r="B24" t="s">
        <v>33</v>
      </c>
      <c r="C24" t="s">
        <v>74</v>
      </c>
      <c r="D24" t="s">
        <v>46</v>
      </c>
      <c r="E24" t="s">
        <v>77</v>
      </c>
      <c r="F24">
        <f>SUMIFS(multi_demand_annual!$H:$H,multi_demand_annual!$A:$A,A24,multi_demand_annual!$B:$B,B24,multi_demand_annual!$E:$E,C24,multi_demand_annual!$F:$F,D24)</f>
        <v>7.1938658125764512</v>
      </c>
      <c r="G24" cm="1">
        <f t="array" ref="G24">SUMPRODUCT([5]materials_demand!$D$2:$CO$43*([5]materials_demand!$A$2:$A$43=A24)*([5]materials_demand!$B$2:$B$43=B24)*ISNUMBER(SEARCH(D24,[5]materials_demand!$D$1:$CO$1))*ISNUMBER(SEARCH("mean",[5]materials_demand!$D$1:$CO$1)))</f>
        <v>3.6357527272652699</v>
      </c>
      <c r="H24" s="1">
        <f t="shared" si="0"/>
        <v>3.5581130853111813</v>
      </c>
      <c r="I24">
        <f>SUMIFS(multi_demand_annual!$I:$I,multi_demand_annual!$A:$A,A24,multi_demand_annual!$B:$B,B24,multi_demand_annual!$E:$E,C24,multi_demand_annual!$F:$F,D24)</f>
        <v>3.6357527272652668</v>
      </c>
      <c r="J24" s="1">
        <f t="shared" si="1"/>
        <v>0</v>
      </c>
      <c r="K24" s="1"/>
    </row>
    <row r="25" spans="1:11">
      <c r="A25">
        <v>2035</v>
      </c>
      <c r="B25" t="s">
        <v>33</v>
      </c>
      <c r="C25" t="s">
        <v>74</v>
      </c>
      <c r="D25" t="s">
        <v>46</v>
      </c>
      <c r="E25" t="s">
        <v>77</v>
      </c>
      <c r="F25">
        <f>SUMIFS(multi_demand_annual!$H:$H,multi_demand_annual!$A:$A,A25,multi_demand_annual!$B:$B,B25,multi_demand_annual!$E:$E,C25,multi_demand_annual!$F:$F,D25)</f>
        <v>3.7724368150683629</v>
      </c>
      <c r="G25" cm="1">
        <f t="array" ref="G25">SUMPRODUCT([5]materials_demand!$D$2:$CO$43*([5]materials_demand!$A$2:$A$43=A25)*([5]materials_demand!$B$2:$B$43=B25)*ISNUMBER(SEARCH(D25,[5]materials_demand!$D$1:$CO$1))*ISNUMBER(SEARCH("mean",[5]materials_demand!$D$1:$CO$1)))</f>
        <v>3.7724368150683598</v>
      </c>
      <c r="H25" s="1">
        <f t="shared" si="0"/>
        <v>0</v>
      </c>
      <c r="I25">
        <f>SUMIFS(multi_demand_annual!$I:$I,multi_demand_annual!$A:$A,A25,multi_demand_annual!$B:$B,B25,multi_demand_annual!$E:$E,C25,multi_demand_annual!$F:$F,D25)</f>
        <v>3.7724368150683629</v>
      </c>
      <c r="J25" s="1">
        <f t="shared" si="1"/>
        <v>0</v>
      </c>
      <c r="K25" s="1"/>
    </row>
    <row r="26" spans="1:11">
      <c r="A26">
        <v>2025</v>
      </c>
      <c r="B26" t="s">
        <v>21</v>
      </c>
      <c r="C26" t="s">
        <v>74</v>
      </c>
      <c r="D26" t="s">
        <v>50</v>
      </c>
      <c r="E26" t="s">
        <v>77</v>
      </c>
      <c r="F26">
        <f>SUMIFS(multi_demand_annual!$H:$H,multi_demand_annual!$A:$A,A26,multi_demand_annual!$B:$B,B26,multi_demand_annual!$E:$E,C26,multi_demand_annual!$F:$F,D26)</f>
        <v>60.384804748826838</v>
      </c>
      <c r="G26" cm="1">
        <f t="array" ref="G26">SUMPRODUCT([5]materials_demand!$D$2:$CO$43*([5]materials_demand!$A$2:$A$43=A26)*([5]materials_demand!$B$2:$B$43=B26)*ISNUMBER(SEARCH(D26,[5]materials_demand!$D$1:$CO$1))*ISNUMBER(SEARCH("mean",[5]materials_demand!$D$1:$CO$1)))</f>
        <v>125.19253270801622</v>
      </c>
      <c r="H26" s="1">
        <f t="shared" si="0"/>
        <v>-64.807727959189378</v>
      </c>
      <c r="I26">
        <f>SUMIFS(multi_demand_annual!$I:$I,multi_demand_annual!$A:$A,A26,multi_demand_annual!$B:$B,B26,multi_demand_annual!$E:$E,C26,multi_demand_annual!$F:$F,D26)</f>
        <v>125.1925327080163</v>
      </c>
      <c r="J26" s="1">
        <f t="shared" si="1"/>
        <v>0</v>
      </c>
      <c r="K26" s="1"/>
    </row>
    <row r="27" spans="1:11">
      <c r="A27">
        <v>2030</v>
      </c>
      <c r="B27" t="s">
        <v>21</v>
      </c>
      <c r="C27" t="s">
        <v>74</v>
      </c>
      <c r="D27" t="s">
        <v>50</v>
      </c>
      <c r="E27" t="s">
        <v>77</v>
      </c>
      <c r="F27">
        <f>SUMIFS(multi_demand_annual!$H:$H,multi_demand_annual!$A:$A,A27,multi_demand_annual!$B:$B,B27,multi_demand_annual!$E:$E,C27,multi_demand_annual!$F:$F,D27)</f>
        <v>236.68091493624922</v>
      </c>
      <c r="G27" cm="1">
        <f t="array" ref="G27">SUMPRODUCT([5]materials_demand!$D$2:$CO$43*([5]materials_demand!$A$2:$A$43=A27)*([5]materials_demand!$B$2:$B$43=B27)*ISNUMBER(SEARCH(D27,[5]materials_demand!$D$1:$CO$1))*ISNUMBER(SEARCH("mean",[5]materials_demand!$D$1:$CO$1)))</f>
        <v>172.67625310775406</v>
      </c>
      <c r="H27" s="1">
        <f t="shared" si="0"/>
        <v>64.004661828495159</v>
      </c>
      <c r="I27">
        <f>SUMIFS(multi_demand_annual!$I:$I,multi_demand_annual!$A:$A,A27,multi_demand_annual!$B:$B,B27,multi_demand_annual!$E:$E,C27,multi_demand_annual!$F:$F,D27)</f>
        <v>172.67625310775384</v>
      </c>
      <c r="J27" s="1">
        <f t="shared" si="1"/>
        <v>-2.2737367544323206E-13</v>
      </c>
      <c r="K27" s="1"/>
    </row>
    <row r="28" spans="1:11">
      <c r="A28">
        <v>2035</v>
      </c>
      <c r="B28" t="s">
        <v>21</v>
      </c>
      <c r="C28" t="s">
        <v>74</v>
      </c>
      <c r="D28" t="s">
        <v>50</v>
      </c>
      <c r="E28" t="s">
        <v>77</v>
      </c>
      <c r="F28">
        <f>SUMIFS(multi_demand_annual!$H:$H,multi_demand_annual!$A:$A,A28,multi_demand_annual!$B:$B,B28,multi_demand_annual!$E:$E,C28,multi_demand_annual!$F:$F,D28)</f>
        <v>174.86639366099456</v>
      </c>
      <c r="G28" cm="1">
        <f t="array" ref="G28">SUMPRODUCT([5]materials_demand!$D$2:$CO$43*([5]materials_demand!$A$2:$A$43=A28)*([5]materials_demand!$B$2:$B$43=B28)*ISNUMBER(SEARCH(D28,[5]materials_demand!$D$1:$CO$1))*ISNUMBER(SEARCH("mean",[5]materials_demand!$D$1:$CO$1)))</f>
        <v>174.86639366099487</v>
      </c>
      <c r="H28" s="1">
        <f t="shared" si="0"/>
        <v>-3.1263880373444408E-13</v>
      </c>
      <c r="I28">
        <f>SUMIFS(multi_demand_annual!$I:$I,multi_demand_annual!$A:$A,A28,multi_demand_annual!$B:$B,B28,multi_demand_annual!$E:$E,C28,multi_demand_annual!$F:$F,D28)</f>
        <v>174.86639366099456</v>
      </c>
      <c r="J28" s="1">
        <f t="shared" si="1"/>
        <v>-3.1263880373444408E-13</v>
      </c>
      <c r="K28" s="1"/>
    </row>
    <row r="29" spans="1:11">
      <c r="A29">
        <v>2025</v>
      </c>
      <c r="B29" t="s">
        <v>33</v>
      </c>
      <c r="C29" t="s">
        <v>74</v>
      </c>
      <c r="D29" t="s">
        <v>50</v>
      </c>
      <c r="E29" t="s">
        <v>77</v>
      </c>
      <c r="F29">
        <f>SUMIFS(multi_demand_annual!$H:$H,multi_demand_annual!$A:$A,A29,multi_demand_annual!$B:$B,B29,multi_demand_annual!$E:$E,C29,multi_demand_annual!$F:$F,D29)</f>
        <v>43.374740719775055</v>
      </c>
      <c r="G29" cm="1">
        <f t="array" ref="G29">SUMPRODUCT([5]materials_demand!$D$2:$CO$43*([5]materials_demand!$A$2:$A$43=A29)*([5]materials_demand!$B$2:$B$43=B29)*ISNUMBER(SEARCH(D29,[5]materials_demand!$D$1:$CO$1))*ISNUMBER(SEARCH("mean",[5]materials_demand!$D$1:$CO$1)))</f>
        <v>87.628916566880463</v>
      </c>
      <c r="H29" s="1">
        <f t="shared" si="0"/>
        <v>-44.254175847105408</v>
      </c>
      <c r="I29">
        <f>SUMIFS(multi_demand_annual!$I:$I,multi_demand_annual!$A:$A,A29,multi_demand_annual!$B:$B,B29,multi_demand_annual!$E:$E,C29,multi_demand_annual!$F:$F,D29)</f>
        <v>87.628916566880463</v>
      </c>
      <c r="J29" s="1">
        <f t="shared" si="1"/>
        <v>0</v>
      </c>
      <c r="K29" s="1"/>
    </row>
    <row r="30" spans="1:11">
      <c r="A30">
        <v>2030</v>
      </c>
      <c r="B30" t="s">
        <v>33</v>
      </c>
      <c r="C30" t="s">
        <v>74</v>
      </c>
      <c r="D30" t="s">
        <v>50</v>
      </c>
      <c r="E30" t="s">
        <v>77</v>
      </c>
      <c r="F30">
        <f>SUMIFS(multi_demand_annual!$H:$H,multi_demand_annual!$A:$A,A30,multi_demand_annual!$B:$B,B30,multi_demand_annual!$E:$E,C30,multi_demand_annual!$F:$F,D30)</f>
        <v>117.74282153438018</v>
      </c>
      <c r="G30" cm="1">
        <f t="array" ref="G30">SUMPRODUCT([5]materials_demand!$D$2:$CO$43*([5]materials_demand!$A$2:$A$43=A30)*([5]materials_demand!$B$2:$B$43=B30)*ISNUMBER(SEARCH(D30,[5]materials_demand!$D$1:$CO$1))*ISNUMBER(SEARCH("mean",[5]materials_demand!$D$1:$CO$1)))</f>
        <v>64.443967676356237</v>
      </c>
      <c r="H30" s="1">
        <f t="shared" si="0"/>
        <v>53.298853858023946</v>
      </c>
      <c r="I30">
        <f>SUMIFS(multi_demand_annual!$I:$I,multi_demand_annual!$A:$A,A30,multi_demand_annual!$B:$B,B30,multi_demand_annual!$E:$E,C30,multi_demand_annual!$F:$F,D30)</f>
        <v>64.443967676356223</v>
      </c>
      <c r="J30" s="1">
        <f t="shared" si="1"/>
        <v>0</v>
      </c>
      <c r="K30" s="1"/>
    </row>
    <row r="31" spans="1:11">
      <c r="A31">
        <v>2035</v>
      </c>
      <c r="B31" t="s">
        <v>33</v>
      </c>
      <c r="C31" t="s">
        <v>74</v>
      </c>
      <c r="D31" t="s">
        <v>50</v>
      </c>
      <c r="E31" t="s">
        <v>77</v>
      </c>
      <c r="F31">
        <f>SUMIFS(multi_demand_annual!$H:$H,multi_demand_annual!$A:$A,A31,multi_demand_annual!$B:$B,B31,multi_demand_annual!$E:$E,C31,multi_demand_annual!$F:$F,D31)</f>
        <v>75.13849076078543</v>
      </c>
      <c r="G31" cm="1">
        <f t="array" ref="G31">SUMPRODUCT([5]materials_demand!$D$2:$CO$43*([5]materials_demand!$A$2:$A$43=A31)*([5]materials_demand!$B$2:$B$43=B31)*ISNUMBER(SEARCH(D31,[5]materials_demand!$D$1:$CO$1))*ISNUMBER(SEARCH("mean",[5]materials_demand!$D$1:$CO$1)))</f>
        <v>75.13849076078543</v>
      </c>
      <c r="H31" s="1">
        <f t="shared" si="0"/>
        <v>0</v>
      </c>
      <c r="I31">
        <f>SUMIFS(multi_demand_annual!$I:$I,multi_demand_annual!$A:$A,A31,multi_demand_annual!$B:$B,B31,multi_demand_annual!$E:$E,C31,multi_demand_annual!$F:$F,D31)</f>
        <v>75.13849076078543</v>
      </c>
      <c r="J31" s="1">
        <f t="shared" si="1"/>
        <v>0</v>
      </c>
      <c r="K31" s="1"/>
    </row>
    <row r="32" spans="1:11">
      <c r="A32">
        <v>2025</v>
      </c>
      <c r="B32" t="s">
        <v>21</v>
      </c>
      <c r="C32" t="s">
        <v>74</v>
      </c>
      <c r="D32" t="s">
        <v>61</v>
      </c>
      <c r="E32" t="s">
        <v>77</v>
      </c>
      <c r="F32">
        <f>SUMIFS(multi_demand_annual!$H:$H,multi_demand_annual!$A:$A,A32,multi_demand_annual!$B:$B,B32,multi_demand_annual!$E:$E,C32,multi_demand_annual!$F:$F,D32)</f>
        <v>3.532059755051737E-2</v>
      </c>
      <c r="G32" cm="1">
        <f t="array" ref="G32">SUMPRODUCT([5]materials_demand!$D$2:$CO$43*([5]materials_demand!$A$2:$A$43=A32)*([5]materials_demand!$B$2:$B$43=B32)*ISNUMBER(SEARCH(D32,[5]materials_demand!$D$1:$CO$1))*ISNUMBER(SEARCH("mean",[5]materials_demand!$D$1:$CO$1)))</f>
        <v>0.166760092141369</v>
      </c>
      <c r="H32" s="1">
        <f t="shared" si="0"/>
        <v>-0.13143949459085164</v>
      </c>
      <c r="I32">
        <f>SUMIFS(multi_demand_annual!$I:$I,multi_demand_annual!$A:$A,A32,multi_demand_annual!$B:$B,B32,multi_demand_annual!$E:$E,C32,multi_demand_annual!$F:$F,D32)</f>
        <v>0.16676009214136964</v>
      </c>
      <c r="J32" s="1">
        <f t="shared" si="1"/>
        <v>6.3837823915946501E-16</v>
      </c>
      <c r="K32" s="1"/>
    </row>
    <row r="33" spans="1:11">
      <c r="A33">
        <v>2030</v>
      </c>
      <c r="B33" t="s">
        <v>21</v>
      </c>
      <c r="C33" t="s">
        <v>74</v>
      </c>
      <c r="D33" t="s">
        <v>61</v>
      </c>
      <c r="E33" t="s">
        <v>77</v>
      </c>
      <c r="F33">
        <f>SUMIFS(multi_demand_annual!$H:$H,multi_demand_annual!$A:$A,A33,multi_demand_annual!$B:$B,B33,multi_demand_annual!$E:$E,C33,multi_demand_annual!$F:$F,D33)</f>
        <v>0.41943288064118539</v>
      </c>
      <c r="G33" cm="1">
        <f t="array" ref="G33">SUMPRODUCT([5]materials_demand!$D$2:$CO$43*([5]materials_demand!$A$2:$A$43=A33)*([5]materials_demand!$B$2:$B$43=B33)*ISNUMBER(SEARCH(D33,[5]materials_demand!$D$1:$CO$1))*ISNUMBER(SEARCH("mean",[5]materials_demand!$D$1:$CO$1)))</f>
        <v>0.31428128496850399</v>
      </c>
      <c r="H33" s="1">
        <f t="shared" si="0"/>
        <v>0.1051515956726814</v>
      </c>
      <c r="I33">
        <f>SUMIFS(multi_demand_annual!$I:$I,multi_demand_annual!$A:$A,A33,multi_demand_annual!$B:$B,B33,multi_demand_annual!$E:$E,C33,multi_demand_annual!$F:$F,D33)</f>
        <v>0.31428128496850349</v>
      </c>
      <c r="J33" s="1">
        <f t="shared" si="1"/>
        <v>-4.9960036108132044E-16</v>
      </c>
      <c r="K33" s="1"/>
    </row>
    <row r="34" spans="1:11">
      <c r="A34">
        <v>2035</v>
      </c>
      <c r="B34" t="s">
        <v>21</v>
      </c>
      <c r="C34" t="s">
        <v>74</v>
      </c>
      <c r="D34" t="s">
        <v>61</v>
      </c>
      <c r="E34" t="s">
        <v>77</v>
      </c>
      <c r="F34">
        <f>SUMIFS(multi_demand_annual!$H:$H,multi_demand_annual!$A:$A,A34,multi_demand_annual!$B:$B,B34,multi_demand_annual!$E:$E,C34,multi_demand_annual!$F:$F,D34)</f>
        <v>0.29550920418463333</v>
      </c>
      <c r="G34" cm="1">
        <f t="array" ref="G34">SUMPRODUCT([5]materials_demand!$D$2:$CO$43*([5]materials_demand!$A$2:$A$43=A34)*([5]materials_demand!$B$2:$B$43=B34)*ISNUMBER(SEARCH(D34,[5]materials_demand!$D$1:$CO$1))*ISNUMBER(SEARCH("mean",[5]materials_demand!$D$1:$CO$1)))</f>
        <v>0.295509204184634</v>
      </c>
      <c r="H34" s="1">
        <f t="shared" si="0"/>
        <v>-6.6613381477509392E-16</v>
      </c>
      <c r="I34">
        <f>SUMIFS(multi_demand_annual!$I:$I,multi_demand_annual!$A:$A,A34,multi_demand_annual!$B:$B,B34,multi_demand_annual!$E:$E,C34,multi_demand_annual!$F:$F,D34)</f>
        <v>0.29550920418463333</v>
      </c>
      <c r="J34" s="1">
        <f t="shared" si="1"/>
        <v>-6.6613381477509392E-16</v>
      </c>
      <c r="K34" s="1"/>
    </row>
    <row r="35" spans="1:11">
      <c r="A35">
        <v>2025</v>
      </c>
      <c r="B35" t="s">
        <v>33</v>
      </c>
      <c r="C35" t="s">
        <v>74</v>
      </c>
      <c r="D35" t="s">
        <v>61</v>
      </c>
      <c r="E35" t="s">
        <v>77</v>
      </c>
      <c r="F35">
        <f>SUMIFS(multi_demand_annual!$H:$H,multi_demand_annual!$A:$A,A35,multi_demand_annual!$B:$B,B35,multi_demand_annual!$E:$E,C35,multi_demand_annual!$F:$F,D35)</f>
        <v>0</v>
      </c>
      <c r="G35" cm="1">
        <f t="array" ref="G35">SUMPRODUCT([5]materials_demand!$D$2:$CO$43*([5]materials_demand!$A$2:$A$43=A35)*([5]materials_demand!$B$2:$B$43=B35)*ISNUMBER(SEARCH(D35,[5]materials_demand!$D$1:$CO$1))*ISNUMBER(SEARCH("mean",[5]materials_demand!$D$1:$CO$1)))</f>
        <v>8.5163007356260298E-2</v>
      </c>
      <c r="H35" s="1">
        <f t="shared" si="0"/>
        <v>-8.5163007356260298E-2</v>
      </c>
      <c r="I35">
        <f>SUMIFS(multi_demand_annual!$I:$I,multi_demand_annual!$A:$A,A35,multi_demand_annual!$B:$B,B35,multi_demand_annual!$E:$E,C35,multi_demand_annual!$F:$F,D35)</f>
        <v>8.5163007356260187E-2</v>
      </c>
      <c r="J35" s="1">
        <f t="shared" si="1"/>
        <v>-1.1102230246251565E-16</v>
      </c>
      <c r="K35" s="1"/>
    </row>
    <row r="36" spans="1:11">
      <c r="A36">
        <v>2030</v>
      </c>
      <c r="B36" t="s">
        <v>33</v>
      </c>
      <c r="C36" t="s">
        <v>74</v>
      </c>
      <c r="D36" t="s">
        <v>61</v>
      </c>
      <c r="E36" t="s">
        <v>77</v>
      </c>
      <c r="F36">
        <f>SUMIFS(multi_demand_annual!$H:$H,multi_demand_annual!$A:$A,A36,multi_demand_annual!$B:$B,B36,multi_demand_annual!$E:$E,C36,multi_demand_annual!$F:$F,D36)</f>
        <v>0.1836592151408605</v>
      </c>
      <c r="G36" cm="1">
        <f t="array" ref="G36">SUMPRODUCT([5]materials_demand!$D$2:$CO$43*([5]materials_demand!$A$2:$A$43=A36)*([5]materials_demand!$B$2:$B$43=B36)*ISNUMBER(SEARCH(D36,[5]materials_demand!$D$1:$CO$1))*ISNUMBER(SEARCH("mean",[5]materials_demand!$D$1:$CO$1)))</f>
        <v>9.2820676633754803E-2</v>
      </c>
      <c r="H36" s="1">
        <f t="shared" si="0"/>
        <v>9.0838538507105701E-2</v>
      </c>
      <c r="I36">
        <f>SUMIFS(multi_demand_annual!$I:$I,multi_demand_annual!$A:$A,A36,multi_demand_annual!$B:$B,B36,multi_demand_annual!$E:$E,C36,multi_demand_annual!$F:$F,D36)</f>
        <v>9.282067663375472E-2</v>
      </c>
      <c r="J36" s="1">
        <f t="shared" si="1"/>
        <v>0</v>
      </c>
      <c r="K36" s="1"/>
    </row>
    <row r="37" spans="1:11">
      <c r="A37">
        <v>2035</v>
      </c>
      <c r="B37" t="s">
        <v>33</v>
      </c>
      <c r="C37" t="s">
        <v>74</v>
      </c>
      <c r="D37" t="s">
        <v>61</v>
      </c>
      <c r="E37" t="s">
        <v>77</v>
      </c>
      <c r="F37">
        <f>SUMIFS(multi_demand_annual!$H:$H,multi_demand_annual!$A:$A,A37,multi_demand_annual!$B:$B,B37,multi_demand_annual!$E:$E,C37,multi_demand_annual!$F:$F,D37)</f>
        <v>9.6310217993321789E-2</v>
      </c>
      <c r="G37" cm="1">
        <f t="array" ref="G37">SUMPRODUCT([5]materials_demand!$D$2:$CO$43*([5]materials_demand!$A$2:$A$43=A37)*([5]materials_demand!$B$2:$B$43=B37)*ISNUMBER(SEARCH(D37,[5]materials_demand!$D$1:$CO$1))*ISNUMBER(SEARCH("mean",[5]materials_demand!$D$1:$CO$1)))</f>
        <v>9.6310217993321803E-2</v>
      </c>
      <c r="H37" s="1">
        <f t="shared" si="0"/>
        <v>0</v>
      </c>
      <c r="I37">
        <f>SUMIFS(multi_demand_annual!$I:$I,multi_demand_annual!$A:$A,A37,multi_demand_annual!$B:$B,B37,multi_demand_annual!$E:$E,C37,multi_demand_annual!$F:$F,D37)</f>
        <v>9.6310217993321789E-2</v>
      </c>
      <c r="J37" s="1">
        <f t="shared" si="1"/>
        <v>0</v>
      </c>
      <c r="K37" s="1"/>
    </row>
    <row r="38" spans="1:11">
      <c r="A38">
        <v>2025</v>
      </c>
      <c r="B38" t="s">
        <v>21</v>
      </c>
      <c r="C38" t="s">
        <v>74</v>
      </c>
      <c r="D38" t="s">
        <v>67</v>
      </c>
      <c r="E38" t="s">
        <v>77</v>
      </c>
      <c r="F38">
        <f>SUMIFS(multi_demand_annual!$H:$H,multi_demand_annual!$A:$A,A38,multi_demand_annual!$B:$B,B38,multi_demand_annual!$E:$E,C38,multi_demand_annual!$F:$F,D38)</f>
        <v>22.738978843267411</v>
      </c>
      <c r="G38" cm="1">
        <f t="array" ref="G38">SUMPRODUCT([5]materials_demand!$D$2:$CO$43*([5]materials_demand!$A$2:$A$43=A38)*([5]materials_demand!$B$2:$B$43=B38)*ISNUMBER(SEARCH(D38,[5]materials_demand!$D$1:$CO$1))*ISNUMBER(SEARCH("mean",[5]materials_demand!$D$1:$CO$1)))</f>
        <v>107.358155582744</v>
      </c>
      <c r="H38" s="1">
        <f t="shared" si="0"/>
        <v>-84.619176739476586</v>
      </c>
      <c r="I38">
        <f>SUMIFS(multi_demand_annual!$I:$I,multi_demand_annual!$A:$A,A38,multi_demand_annual!$B:$B,B38,multi_demand_annual!$E:$E,C38,multi_demand_annual!$F:$F,D38)</f>
        <v>107.35815558274393</v>
      </c>
      <c r="J38" s="1">
        <f t="shared" si="1"/>
        <v>0</v>
      </c>
      <c r="K38" s="1"/>
    </row>
    <row r="39" spans="1:11">
      <c r="A39">
        <v>2030</v>
      </c>
      <c r="B39" t="s">
        <v>21</v>
      </c>
      <c r="C39" t="s">
        <v>74</v>
      </c>
      <c r="D39" t="s">
        <v>67</v>
      </c>
      <c r="E39" t="s">
        <v>77</v>
      </c>
      <c r="F39">
        <f>SUMIFS(multi_demand_annual!$H:$H,multi_demand_annual!$A:$A,A39,multi_demand_annual!$B:$B,B39,multi_demand_annual!$E:$E,C39,multi_demand_annual!$F:$F,D39)</f>
        <v>270.02587896282387</v>
      </c>
      <c r="G39" cm="1">
        <f t="array" ref="G39">SUMPRODUCT([5]materials_demand!$D$2:$CO$43*([5]materials_demand!$A$2:$A$43=A39)*([5]materials_demand!$B$2:$B$43=B39)*ISNUMBER(SEARCH(D39,[5]materials_demand!$D$1:$CO$1))*ISNUMBER(SEARCH("mean",[5]materials_demand!$D$1:$CO$1)))</f>
        <v>202.33053757124301</v>
      </c>
      <c r="H39" s="1">
        <f t="shared" si="0"/>
        <v>67.695341391580854</v>
      </c>
      <c r="I39">
        <f>SUMIFS(multi_demand_annual!$I:$I,multi_demand_annual!$A:$A,A39,multi_demand_annual!$B:$B,B39,multi_demand_annual!$E:$E,C39,multi_demand_annual!$F:$F,D39)</f>
        <v>202.33053757124264</v>
      </c>
      <c r="J39" s="1">
        <f t="shared" si="1"/>
        <v>-3.694822225952521E-13</v>
      </c>
      <c r="K39" s="1"/>
    </row>
    <row r="40" spans="1:11">
      <c r="A40">
        <v>2035</v>
      </c>
      <c r="B40" t="s">
        <v>21</v>
      </c>
      <c r="C40" t="s">
        <v>74</v>
      </c>
      <c r="D40" t="s">
        <v>67</v>
      </c>
      <c r="E40" t="s">
        <v>77</v>
      </c>
      <c r="F40">
        <f>SUMIFS(multi_demand_annual!$H:$H,multi_demand_annual!$A:$A,A40,multi_demand_annual!$B:$B,B40,multi_demand_annual!$E:$E,C40,multi_demand_annual!$F:$F,D40)</f>
        <v>190.24529617129139</v>
      </c>
      <c r="G40" cm="1">
        <f t="array" ref="G40">SUMPRODUCT([5]materials_demand!$D$2:$CO$43*([5]materials_demand!$A$2:$A$43=A40)*([5]materials_demand!$B$2:$B$43=B40)*ISNUMBER(SEARCH(D40,[5]materials_demand!$D$1:$CO$1))*ISNUMBER(SEARCH("mean",[5]materials_demand!$D$1:$CO$1)))</f>
        <v>190.24529617129201</v>
      </c>
      <c r="H40" s="1">
        <f t="shared" si="0"/>
        <v>-6.2527760746888816E-13</v>
      </c>
      <c r="I40">
        <f>SUMIFS(multi_demand_annual!$I:$I,multi_demand_annual!$A:$A,A40,multi_demand_annual!$B:$B,B40,multi_demand_annual!$E:$E,C40,multi_demand_annual!$F:$F,D40)</f>
        <v>190.24529617129139</v>
      </c>
      <c r="J40" s="1">
        <f t="shared" si="1"/>
        <v>-6.2527760746888816E-13</v>
      </c>
      <c r="K40" s="1"/>
    </row>
    <row r="41" spans="1:11">
      <c r="A41">
        <v>2025</v>
      </c>
      <c r="B41" t="s">
        <v>33</v>
      </c>
      <c r="C41" t="s">
        <v>74</v>
      </c>
      <c r="D41" t="s">
        <v>67</v>
      </c>
      <c r="E41" t="s">
        <v>77</v>
      </c>
      <c r="F41">
        <f>SUMIFS(multi_demand_annual!$H:$H,multi_demand_annual!$A:$A,A41,multi_demand_annual!$B:$B,B41,multi_demand_annual!$E:$E,C41,multi_demand_annual!$F:$F,D41)</f>
        <v>0</v>
      </c>
      <c r="G41" cm="1">
        <f t="array" ref="G41">SUMPRODUCT([5]materials_demand!$D$2:$CO$43*([5]materials_demand!$A$2:$A$43=A41)*([5]materials_demand!$B$2:$B$43=B41)*ISNUMBER(SEARCH(D41,[5]materials_demand!$D$1:$CO$1))*ISNUMBER(SEARCH("mean",[5]materials_demand!$D$1:$CO$1)))</f>
        <v>54.8269269718134</v>
      </c>
      <c r="H41" s="1">
        <f t="shared" si="0"/>
        <v>-54.8269269718134</v>
      </c>
      <c r="I41">
        <f>SUMIFS(multi_demand_annual!$I:$I,multi_demand_annual!$A:$A,A41,multi_demand_annual!$B:$B,B41,multi_demand_annual!$E:$E,C41,multi_demand_annual!$F:$F,D41)</f>
        <v>54.826926971813393</v>
      </c>
      <c r="J41" s="1">
        <f t="shared" si="1"/>
        <v>0</v>
      </c>
      <c r="K41" s="1"/>
    </row>
    <row r="42" spans="1:11">
      <c r="A42">
        <v>2030</v>
      </c>
      <c r="B42" t="s">
        <v>33</v>
      </c>
      <c r="C42" t="s">
        <v>74</v>
      </c>
      <c r="D42" t="s">
        <v>67</v>
      </c>
      <c r="E42" t="s">
        <v>77</v>
      </c>
      <c r="F42">
        <f>SUMIFS(multi_demand_annual!$H:$H,multi_demand_annual!$A:$A,A42,multi_demand_annual!$B:$B,B42,multi_demand_annual!$E:$E,C42,multi_demand_annual!$F:$F,D42)</f>
        <v>118.23760913121788</v>
      </c>
      <c r="G42" cm="1">
        <f t="array" ref="G42">SUMPRODUCT([5]materials_demand!$D$2:$CO$43*([5]materials_demand!$A$2:$A$43=A42)*([5]materials_demand!$B$2:$B$43=B42)*ISNUMBER(SEARCH(D42,[5]materials_demand!$D$1:$CO$1))*ISNUMBER(SEARCH("mean",[5]materials_demand!$D$1:$CO$1)))</f>
        <v>59.7568429915138</v>
      </c>
      <c r="H42" s="1">
        <f t="shared" si="0"/>
        <v>58.48076613970408</v>
      </c>
      <c r="I42">
        <f>SUMIFS(multi_demand_annual!$I:$I,multi_demand_annual!$A:$A,A42,multi_demand_annual!$B:$B,B42,multi_demand_annual!$E:$E,C42,multi_demand_annual!$F:$F,D42)</f>
        <v>59.756842991513821</v>
      </c>
      <c r="J42" s="1">
        <f t="shared" si="1"/>
        <v>0</v>
      </c>
      <c r="K42" s="1"/>
    </row>
    <row r="43" spans="1:11">
      <c r="A43">
        <v>2035</v>
      </c>
      <c r="B43" t="s">
        <v>33</v>
      </c>
      <c r="C43" t="s">
        <v>74</v>
      </c>
      <c r="D43" t="s">
        <v>67</v>
      </c>
      <c r="E43" t="s">
        <v>77</v>
      </c>
      <c r="F43">
        <f>SUMIFS(multi_demand_annual!$H:$H,multi_demand_annual!$A:$A,A43,multi_demand_annual!$B:$B,B43,multi_demand_annual!$E:$E,C43,multi_demand_annual!$F:$F,D43)</f>
        <v>62.003368040655857</v>
      </c>
      <c r="G43" cm="1">
        <f t="array" ref="G43">SUMPRODUCT([5]materials_demand!$D$2:$CO$43*([5]materials_demand!$A$2:$A$43=A43)*([5]materials_demand!$B$2:$B$43=B43)*ISNUMBER(SEARCH(D43,[5]materials_demand!$D$1:$CO$1))*ISNUMBER(SEARCH("mean",[5]materials_demand!$D$1:$CO$1)))</f>
        <v>62.003368040655801</v>
      </c>
      <c r="H43" s="1">
        <f t="shared" si="0"/>
        <v>5.6843418860808015E-14</v>
      </c>
      <c r="I43">
        <f>SUMIFS(multi_demand_annual!$I:$I,multi_demand_annual!$A:$A,A43,multi_demand_annual!$B:$B,B43,multi_demand_annual!$E:$E,C43,multi_demand_annual!$F:$F,D43)</f>
        <v>62.003368040655857</v>
      </c>
      <c r="J43" s="1">
        <f t="shared" si="1"/>
        <v>5.6843418860808015E-14</v>
      </c>
      <c r="K43" s="1"/>
    </row>
    <row r="44" spans="1:11">
      <c r="A44">
        <v>2025</v>
      </c>
      <c r="B44" t="s">
        <v>21</v>
      </c>
      <c r="C44" t="s">
        <v>74</v>
      </c>
      <c r="D44" t="s">
        <v>52</v>
      </c>
      <c r="E44" t="s">
        <v>77</v>
      </c>
      <c r="F44">
        <f>SUMIFS(multi_demand_annual!$H:$H,multi_demand_annual!$A:$A,A44,multi_demand_annual!$B:$B,B44,multi_demand_annual!$E:$E,C44,multi_demand_annual!$F:$F,D44)</f>
        <v>1220.599946204778</v>
      </c>
      <c r="G44" cm="1">
        <f t="array" ref="G44">SUMPRODUCT([5]materials_demand!$D$2:$CO$43*([5]materials_demand!$A$2:$A$43=A44)*([5]materials_demand!$B$2:$B$43=B44)*ISNUMBER(SEARCH(D44,[5]materials_demand!$D$1:$CO$1))*ISNUMBER(SEARCH("mean",[5]materials_demand!$D$1:$CO$1)))</f>
        <v>1879.464367533044</v>
      </c>
      <c r="H44" s="1">
        <f t="shared" si="0"/>
        <v>-658.86442132826596</v>
      </c>
      <c r="I44">
        <f>SUMIFS(multi_demand_annual!$I:$I,multi_demand_annual!$A:$A,A44,multi_demand_annual!$B:$B,B44,multi_demand_annual!$E:$E,C44,multi_demand_annual!$F:$F,D44)</f>
        <v>1772.1062119503067</v>
      </c>
      <c r="J44" s="1">
        <f t="shared" si="1"/>
        <v>-107.35815558273725</v>
      </c>
      <c r="K44" s="1"/>
    </row>
    <row r="45" spans="1:11">
      <c r="A45">
        <v>2030</v>
      </c>
      <c r="B45" t="s">
        <v>21</v>
      </c>
      <c r="C45" t="s">
        <v>74</v>
      </c>
      <c r="D45" t="s">
        <v>52</v>
      </c>
      <c r="E45" t="s">
        <v>77</v>
      </c>
      <c r="F45">
        <f>SUMIFS(multi_demand_annual!$H:$H,multi_demand_annual!$A:$A,A45,multi_demand_annual!$B:$B,B45,multi_demand_annual!$E:$E,C45,multi_demand_annual!$F:$F,D45)</f>
        <v>2615.9626587667308</v>
      </c>
      <c r="G45" cm="1">
        <f t="array" ref="G45">SUMPRODUCT([5]materials_demand!$D$2:$CO$43*([5]materials_demand!$A$2:$A$43=A45)*([5]materials_demand!$B$2:$B$43=B45)*ISNUMBER(SEARCH(D45,[5]materials_demand!$D$1:$CO$1))*ISNUMBER(SEARCH("mean",[5]materials_demand!$D$1:$CO$1)))</f>
        <v>2351.2781811450932</v>
      </c>
      <c r="H45" s="1">
        <f t="shared" si="0"/>
        <v>264.6844776216376</v>
      </c>
      <c r="I45">
        <f>SUMIFS(multi_demand_annual!$I:$I,multi_demand_annual!$A:$A,A45,multi_demand_annual!$B:$B,B45,multi_demand_annual!$E:$E,C45,multi_demand_annual!$F:$F,D45)</f>
        <v>2148.9476435738502</v>
      </c>
      <c r="J45" s="1">
        <f t="shared" si="1"/>
        <v>-202.33053757124298</v>
      </c>
      <c r="K45" s="1"/>
    </row>
    <row r="46" spans="1:11">
      <c r="A46">
        <v>2035</v>
      </c>
      <c r="B46" t="s">
        <v>21</v>
      </c>
      <c r="C46" t="s">
        <v>74</v>
      </c>
      <c r="D46" t="s">
        <v>52</v>
      </c>
      <c r="E46" t="s">
        <v>77</v>
      </c>
      <c r="F46">
        <f>SUMIFS(multi_demand_annual!$H:$H,multi_demand_annual!$A:$A,A46,multi_demand_annual!$B:$B,B46,multi_demand_annual!$E:$E,C46,multi_demand_annual!$F:$F,D46)</f>
        <v>2296.9678438085666</v>
      </c>
      <c r="G46" cm="1">
        <f t="array" ref="G46">SUMPRODUCT([5]materials_demand!$D$2:$CO$43*([5]materials_demand!$A$2:$A$43=A46)*([5]materials_demand!$B$2:$B$43=B46)*ISNUMBER(SEARCH(D46,[5]materials_demand!$D$1:$CO$1))*ISNUMBER(SEARCH("mean",[5]materials_demand!$D$1:$CO$1)))</f>
        <v>2487.2131399798618</v>
      </c>
      <c r="H46" s="1">
        <f t="shared" si="0"/>
        <v>-190.24529617129519</v>
      </c>
      <c r="I46">
        <f>SUMIFS(multi_demand_annual!$I:$I,multi_demand_annual!$A:$A,A46,multi_demand_annual!$B:$B,B46,multi_demand_annual!$E:$E,C46,multi_demand_annual!$F:$F,D46)</f>
        <v>2296.9678438085666</v>
      </c>
      <c r="J46" s="1">
        <f t="shared" si="1"/>
        <v>-190.24529617129519</v>
      </c>
      <c r="K46" s="1"/>
    </row>
    <row r="47" spans="1:11">
      <c r="A47">
        <v>2025</v>
      </c>
      <c r="B47" t="s">
        <v>33</v>
      </c>
      <c r="C47" t="s">
        <v>74</v>
      </c>
      <c r="D47" t="s">
        <v>52</v>
      </c>
      <c r="E47" t="s">
        <v>77</v>
      </c>
      <c r="F47">
        <f>SUMIFS(multi_demand_annual!$H:$H,multi_demand_annual!$A:$A,A47,multi_demand_annual!$B:$B,B47,multi_demand_annual!$E:$E,C47,multi_demand_annual!$F:$F,D47)</f>
        <v>1044.5865190416046</v>
      </c>
      <c r="G47" cm="1">
        <f t="array" ref="G47">SUMPRODUCT([5]materials_demand!$D$2:$CO$43*([5]materials_demand!$A$2:$A$43=A47)*([5]materials_demand!$B$2:$B$43=B47)*ISNUMBER(SEARCH(D47,[5]materials_demand!$D$1:$CO$1))*ISNUMBER(SEARCH("mean",[5]materials_demand!$D$1:$CO$1)))</f>
        <v>1411.0494040937235</v>
      </c>
      <c r="H47" s="1">
        <f t="shared" si="0"/>
        <v>-366.46288505211896</v>
      </c>
      <c r="I47">
        <f>SUMIFS(multi_demand_annual!$I:$I,multi_demand_annual!$A:$A,A47,multi_demand_annual!$B:$B,B47,multi_demand_annual!$E:$E,C47,multi_demand_annual!$F:$F,D47)</f>
        <v>1356.2224771219082</v>
      </c>
      <c r="J47" s="1">
        <f t="shared" si="1"/>
        <v>-54.826926971815283</v>
      </c>
      <c r="K47" s="1"/>
    </row>
    <row r="48" spans="1:11">
      <c r="A48">
        <v>2030</v>
      </c>
      <c r="B48" t="s">
        <v>33</v>
      </c>
      <c r="C48" t="s">
        <v>74</v>
      </c>
      <c r="D48" t="s">
        <v>52</v>
      </c>
      <c r="E48" t="s">
        <v>77</v>
      </c>
      <c r="F48">
        <f>SUMIFS(multi_demand_annual!$H:$H,multi_demand_annual!$A:$A,A48,multi_demand_annual!$B:$B,B48,multi_demand_annual!$E:$E,C48,multi_demand_annual!$F:$F,D48)</f>
        <v>1263.2916415673963</v>
      </c>
      <c r="G48" cm="1">
        <f t="array" ref="G48">SUMPRODUCT([5]materials_demand!$D$2:$CO$43*([5]materials_demand!$A$2:$A$43=A48)*([5]materials_demand!$B$2:$B$43=B48)*ISNUMBER(SEARCH(D48,[5]materials_demand!$D$1:$CO$1))*ISNUMBER(SEARCH("mean",[5]materials_demand!$D$1:$CO$1)))</f>
        <v>993.5047103385358</v>
      </c>
      <c r="H48" s="1">
        <f t="shared" si="0"/>
        <v>269.78693122886045</v>
      </c>
      <c r="I48">
        <f>SUMIFS(multi_demand_annual!$I:$I,multi_demand_annual!$A:$A,A48,multi_demand_annual!$B:$B,B48,multi_demand_annual!$E:$E,C48,multi_demand_annual!$F:$F,D48)</f>
        <v>933.74786734702286</v>
      </c>
      <c r="J48" s="1">
        <f t="shared" si="1"/>
        <v>-59.75684299151294</v>
      </c>
      <c r="K48" s="1"/>
    </row>
    <row r="49" spans="1:11">
      <c r="A49">
        <v>2035</v>
      </c>
      <c r="B49" t="s">
        <v>33</v>
      </c>
      <c r="C49" t="s">
        <v>74</v>
      </c>
      <c r="D49" t="s">
        <v>52</v>
      </c>
      <c r="E49" t="s">
        <v>77</v>
      </c>
      <c r="F49">
        <f>SUMIFS(multi_demand_annual!$H:$H,multi_demand_annual!$A:$A,A49,multi_demand_annual!$B:$B,B49,multi_demand_annual!$E:$E,C49,multi_demand_annual!$F:$F,D49)</f>
        <v>1161.9219363929737</v>
      </c>
      <c r="G49" cm="1">
        <f t="array" ref="G49">SUMPRODUCT([5]materials_demand!$D$2:$CO$43*([5]materials_demand!$A$2:$A$43=A49)*([5]materials_demand!$B$2:$B$43=B49)*ISNUMBER(SEARCH(D49,[5]materials_demand!$D$1:$CO$1))*ISNUMBER(SEARCH("mean",[5]materials_demand!$D$1:$CO$1)))</f>
        <v>1223.925304433626</v>
      </c>
      <c r="H49" s="1">
        <f t="shared" si="0"/>
        <v>-62.003368040652276</v>
      </c>
      <c r="I49">
        <f>SUMIFS(multi_demand_annual!$I:$I,multi_demand_annual!$A:$A,A49,multi_demand_annual!$B:$B,B49,multi_demand_annual!$E:$E,C49,multi_demand_annual!$F:$F,D49)</f>
        <v>1161.9219363929737</v>
      </c>
      <c r="J49" s="1">
        <f t="shared" si="1"/>
        <v>-62.003368040652276</v>
      </c>
      <c r="K49" s="1"/>
    </row>
    <row r="50" spans="1:11">
      <c r="A50">
        <v>2025</v>
      </c>
      <c r="B50" t="s">
        <v>21</v>
      </c>
      <c r="C50" t="s">
        <v>74</v>
      </c>
      <c r="D50" t="s">
        <v>56</v>
      </c>
      <c r="E50" t="s">
        <v>77</v>
      </c>
      <c r="F50">
        <f>SUMIFS(multi_demand_annual!$H:$H,multi_demand_annual!$A:$A,A50,multi_demand_annual!$B:$B,B50,multi_demand_annual!$E:$E,C50,multi_demand_annual!$F:$F,D50)</f>
        <v>19.150983086878373</v>
      </c>
      <c r="G50" cm="1">
        <f t="array" ref="G50">SUMPRODUCT([5]materials_demand!$D$2:$CO$43*([5]materials_demand!$A$2:$A$43=A50)*([5]materials_demand!$B$2:$B$43=B50)*ISNUMBER(SEARCH(D50,[5]materials_demand!$D$1:$CO$1))*ISNUMBER(SEARCH("mean",[5]materials_demand!$D$1:$CO$1)))</f>
        <v>85.538785514409838</v>
      </c>
      <c r="H50" s="1">
        <f t="shared" si="0"/>
        <v>-66.387802427531469</v>
      </c>
      <c r="I50">
        <f>SUMIFS(multi_demand_annual!$I:$I,multi_demand_annual!$A:$A,A50,multi_demand_annual!$B:$B,B50,multi_demand_annual!$E:$E,C50,multi_demand_annual!$F:$F,D50)</f>
        <v>85.538785514409923</v>
      </c>
      <c r="J50" s="1">
        <f t="shared" si="1"/>
        <v>0</v>
      </c>
      <c r="K50" s="1"/>
    </row>
    <row r="51" spans="1:11">
      <c r="A51">
        <v>2030</v>
      </c>
      <c r="B51" t="s">
        <v>21</v>
      </c>
      <c r="C51" t="s">
        <v>74</v>
      </c>
      <c r="D51" t="s">
        <v>56</v>
      </c>
      <c r="E51" t="s">
        <v>77</v>
      </c>
      <c r="F51">
        <f>SUMIFS(multi_demand_annual!$H:$H,multi_demand_annual!$A:$A,A51,multi_demand_annual!$B:$B,B51,multi_demand_annual!$E:$E,C51,multi_demand_annual!$F:$F,D51)</f>
        <v>212.89491855543781</v>
      </c>
      <c r="G51" cm="1">
        <f t="array" ref="G51">SUMPRODUCT([5]materials_demand!$D$2:$CO$43*([5]materials_demand!$A$2:$A$43=A51)*([5]materials_demand!$B$2:$B$43=B51)*ISNUMBER(SEARCH(D51,[5]materials_demand!$D$1:$CO$1))*ISNUMBER(SEARCH("mean",[5]materials_demand!$D$1:$CO$1)))</f>
        <v>159.75312011760221</v>
      </c>
      <c r="H51" s="1">
        <f t="shared" si="0"/>
        <v>53.141798437835604</v>
      </c>
      <c r="I51">
        <f>SUMIFS(multi_demand_annual!$I:$I,multi_demand_annual!$A:$A,A51,multi_demand_annual!$B:$B,B51,multi_demand_annual!$E:$E,C51,multi_demand_annual!$F:$F,D51)</f>
        <v>159.75312011760255</v>
      </c>
      <c r="J51" s="1">
        <f t="shared" si="1"/>
        <v>3.4106051316484809E-13</v>
      </c>
      <c r="K51" s="1"/>
    </row>
    <row r="52" spans="1:11">
      <c r="A52">
        <v>2035</v>
      </c>
      <c r="B52" t="s">
        <v>21</v>
      </c>
      <c r="C52" t="s">
        <v>74</v>
      </c>
      <c r="D52" t="s">
        <v>56</v>
      </c>
      <c r="E52" t="s">
        <v>77</v>
      </c>
      <c r="F52">
        <f>SUMIFS(multi_demand_annual!$H:$H,multi_demand_annual!$A:$A,A52,multi_demand_annual!$B:$B,B52,multi_demand_annual!$E:$E,C52,multi_demand_annual!$F:$F,D52)</f>
        <v>150.54894747434025</v>
      </c>
      <c r="G52" cm="1">
        <f t="array" ref="G52">SUMPRODUCT([5]materials_demand!$D$2:$CO$43*([5]materials_demand!$A$2:$A$43=A52)*([5]materials_demand!$B$2:$B$43=B52)*ISNUMBER(SEARCH(D52,[5]materials_demand!$D$1:$CO$1))*ISNUMBER(SEARCH("mean",[5]materials_demand!$D$1:$CO$1)))</f>
        <v>150.54894747434062</v>
      </c>
      <c r="H52" s="1">
        <f t="shared" si="0"/>
        <v>-3.694822225952521E-13</v>
      </c>
      <c r="I52">
        <f>SUMIFS(multi_demand_annual!$I:$I,multi_demand_annual!$A:$A,A52,multi_demand_annual!$B:$B,B52,multi_demand_annual!$E:$E,C52,multi_demand_annual!$F:$F,D52)</f>
        <v>150.54894747434025</v>
      </c>
      <c r="J52" s="1">
        <f t="shared" si="1"/>
        <v>-3.694822225952521E-13</v>
      </c>
      <c r="K52" s="1"/>
    </row>
    <row r="53" spans="1:11">
      <c r="A53">
        <v>2025</v>
      </c>
      <c r="B53" t="s">
        <v>33</v>
      </c>
      <c r="C53" t="s">
        <v>74</v>
      </c>
      <c r="D53" t="s">
        <v>56</v>
      </c>
      <c r="E53" t="s">
        <v>77</v>
      </c>
      <c r="F53">
        <f>SUMIFS(multi_demand_annual!$H:$H,multi_demand_annual!$A:$A,A53,multi_demand_annual!$B:$B,B53,multi_demand_annual!$E:$E,C53,multi_demand_annual!$F:$F,D53)</f>
        <v>1.277159503883456</v>
      </c>
      <c r="G53" cm="1">
        <f t="array" ref="G53">SUMPRODUCT([5]materials_demand!$D$2:$CO$43*([5]materials_demand!$A$2:$A$43=A53)*([5]materials_demand!$B$2:$B$43=B53)*ISNUMBER(SEARCH(D53,[5]materials_demand!$D$1:$CO$1))*ISNUMBER(SEARCH("mean",[5]materials_demand!$D$1:$CO$1)))</f>
        <v>44.235639420500313</v>
      </c>
      <c r="H53" s="1">
        <f t="shared" si="0"/>
        <v>-42.958479916616859</v>
      </c>
      <c r="I53">
        <f>SUMIFS(multi_demand_annual!$I:$I,multi_demand_annual!$A:$A,A53,multi_demand_annual!$B:$B,B53,multi_demand_annual!$E:$E,C53,multi_demand_annual!$F:$F,D53)</f>
        <v>44.23563942050022</v>
      </c>
      <c r="J53" s="1">
        <f t="shared" si="1"/>
        <v>-9.2370555648813024E-14</v>
      </c>
      <c r="K53" s="1"/>
    </row>
    <row r="54" spans="1:11">
      <c r="A54">
        <v>2030</v>
      </c>
      <c r="B54" t="s">
        <v>33</v>
      </c>
      <c r="C54" t="s">
        <v>74</v>
      </c>
      <c r="D54" t="s">
        <v>56</v>
      </c>
      <c r="E54" t="s">
        <v>77</v>
      </c>
      <c r="F54">
        <f>SUMIFS(multi_demand_annual!$H:$H,multi_demand_annual!$A:$A,A54,multi_demand_annual!$B:$B,B54,multi_demand_annual!$E:$E,C54,multi_demand_annual!$F:$F,D54)</f>
        <v>93.365444423543138</v>
      </c>
      <c r="G54" cm="1">
        <f t="array" ref="G54">SUMPRODUCT([5]materials_demand!$D$2:$CO$43*([5]materials_demand!$A$2:$A$43=A54)*([5]materials_demand!$B$2:$B$43=B54)*ISNUMBER(SEARCH(D54,[5]materials_demand!$D$1:$CO$1))*ISNUMBER(SEARCH("mean",[5]materials_demand!$D$1:$CO$1)))</f>
        <v>47.547573531166833</v>
      </c>
      <c r="H54" s="1">
        <f t="shared" si="0"/>
        <v>45.817870892376305</v>
      </c>
      <c r="I54">
        <f>SUMIFS(multi_demand_annual!$I:$I,multi_demand_annual!$A:$A,A54,multi_demand_annual!$B:$B,B54,multi_demand_annual!$E:$E,C54,multi_demand_annual!$F:$F,D54)</f>
        <v>47.547573531166812</v>
      </c>
      <c r="J54" s="1">
        <f t="shared" si="1"/>
        <v>0</v>
      </c>
      <c r="K54" s="1"/>
    </row>
    <row r="55" spans="1:11">
      <c r="A55">
        <v>2035</v>
      </c>
      <c r="B55" t="s">
        <v>33</v>
      </c>
      <c r="C55" t="s">
        <v>74</v>
      </c>
      <c r="D55" t="s">
        <v>56</v>
      </c>
      <c r="E55" t="s">
        <v>77</v>
      </c>
      <c r="F55">
        <f>SUMIFS(multi_demand_annual!$H:$H,multi_demand_annual!$A:$A,A55,multi_demand_annual!$B:$B,B55,multi_demand_annual!$E:$E,C55,multi_demand_annual!$F:$F,D55)</f>
        <v>49.571154607293515</v>
      </c>
      <c r="G55" cm="1">
        <f t="array" ref="G55">SUMPRODUCT([5]materials_demand!$D$2:$CO$43*([5]materials_demand!$A$2:$A$43=A55)*([5]materials_demand!$B$2:$B$43=B55)*ISNUMBER(SEARCH(D55,[5]materials_demand!$D$1:$CO$1))*ISNUMBER(SEARCH("mean",[5]materials_demand!$D$1:$CO$1)))</f>
        <v>49.571154607293479</v>
      </c>
      <c r="H55" s="1">
        <f t="shared" si="0"/>
        <v>0</v>
      </c>
      <c r="I55">
        <f>SUMIFS(multi_demand_annual!$I:$I,multi_demand_annual!$A:$A,A55,multi_demand_annual!$B:$B,B55,multi_demand_annual!$E:$E,C55,multi_demand_annual!$F:$F,D55)</f>
        <v>49.571154607293515</v>
      </c>
      <c r="J55" s="1">
        <f t="shared" si="1"/>
        <v>0</v>
      </c>
      <c r="K55" s="1"/>
    </row>
    <row r="56" spans="1:11">
      <c r="A56">
        <v>2025</v>
      </c>
      <c r="B56" t="s">
        <v>21</v>
      </c>
      <c r="C56" t="s">
        <v>74</v>
      </c>
      <c r="D56" t="s">
        <v>59</v>
      </c>
      <c r="E56" t="s">
        <v>77</v>
      </c>
      <c r="F56">
        <f>SUMIFS(multi_demand_annual!$H:$H,multi_demand_annual!$A:$A,A56,multi_demand_annual!$B:$B,B56,multi_demand_annual!$E:$E,C56,multi_demand_annual!$F:$F,D56)</f>
        <v>1.0305433527925663</v>
      </c>
      <c r="G56" cm="1">
        <f t="array" ref="G56">SUMPRODUCT([5]materials_demand!$D$2:$CO$43*([5]materials_demand!$A$2:$A$43=A56)*([5]materials_demand!$B$2:$B$43=B56)*ISNUMBER(SEARCH(D56,[5]materials_demand!$D$1:$CO$1))*ISNUMBER(SEARCH("mean",[5]materials_demand!$D$1:$CO$1)))</f>
        <v>1.49617594433469</v>
      </c>
      <c r="H56" s="1">
        <f t="shared" si="0"/>
        <v>-0.46563259154212377</v>
      </c>
      <c r="I56">
        <f>SUMIFS(multi_demand_annual!$I:$I,multi_demand_annual!$A:$A,A56,multi_demand_annual!$B:$B,B56,multi_demand_annual!$E:$E,C56,multi_demand_annual!$F:$F,D56)</f>
        <v>1.4961759443346883</v>
      </c>
      <c r="J56" s="1">
        <f t="shared" si="1"/>
        <v>-1.7763568394002505E-15</v>
      </c>
      <c r="K56" s="1"/>
    </row>
    <row r="57" spans="1:11">
      <c r="A57">
        <v>2030</v>
      </c>
      <c r="B57" t="s">
        <v>21</v>
      </c>
      <c r="C57" t="s">
        <v>74</v>
      </c>
      <c r="D57" t="s">
        <v>59</v>
      </c>
      <c r="E57" t="s">
        <v>77</v>
      </c>
      <c r="F57">
        <f>SUMIFS(multi_demand_annual!$H:$H,multi_demand_annual!$A:$A,A57,multi_demand_annual!$B:$B,B57,multi_demand_annual!$E:$E,C57,multi_demand_annual!$F:$F,D57)</f>
        <v>2.2086375945926369</v>
      </c>
      <c r="G57" cm="1">
        <f t="array" ref="G57">SUMPRODUCT([5]materials_demand!$D$2:$CO$43*([5]materials_demand!$A$2:$A$43=A57)*([5]materials_demand!$B$2:$B$43=B57)*ISNUMBER(SEARCH(D57,[5]materials_demand!$D$1:$CO$1))*ISNUMBER(SEARCH("mean",[5]materials_demand!$D$1:$CO$1)))</f>
        <v>1.8143403303187999</v>
      </c>
      <c r="H57" s="1">
        <f t="shared" si="0"/>
        <v>0.39429726427383693</v>
      </c>
      <c r="I57">
        <f>SUMIFS(multi_demand_annual!$I:$I,multi_demand_annual!$A:$A,A57,multi_demand_annual!$B:$B,B57,multi_demand_annual!$E:$E,C57,multi_demand_annual!$F:$F,D57)</f>
        <v>1.814340330318795</v>
      </c>
      <c r="J57" s="1">
        <f t="shared" si="1"/>
        <v>-4.8849813083506888E-15</v>
      </c>
      <c r="K57" s="1"/>
    </row>
    <row r="58" spans="1:11">
      <c r="A58">
        <v>2035</v>
      </c>
      <c r="B58" t="s">
        <v>21</v>
      </c>
      <c r="C58" t="s">
        <v>74</v>
      </c>
      <c r="D58" t="s">
        <v>59</v>
      </c>
      <c r="E58" t="s">
        <v>77</v>
      </c>
      <c r="F58">
        <f>SUMIFS(multi_demand_annual!$H:$H,multi_demand_annual!$A:$A,A58,multi_demand_annual!$B:$B,B58,multi_demand_annual!$E:$E,C58,multi_demand_annual!$F:$F,D58)</f>
        <v>1.9393126719162281</v>
      </c>
      <c r="G58" cm="1">
        <f t="array" ref="G58">SUMPRODUCT([5]materials_demand!$D$2:$CO$43*([5]materials_demand!$A$2:$A$43=A58)*([5]materials_demand!$B$2:$B$43=B58)*ISNUMBER(SEARCH(D58,[5]materials_demand!$D$1:$CO$1))*ISNUMBER(SEARCH("mean",[5]materials_demand!$D$1:$CO$1)))</f>
        <v>1.9393126719162299</v>
      </c>
      <c r="H58" s="1">
        <f t="shared" si="0"/>
        <v>-1.7763568394002505E-15</v>
      </c>
      <c r="I58">
        <f>SUMIFS(multi_demand_annual!$I:$I,multi_demand_annual!$A:$A,A58,multi_demand_annual!$B:$B,B58,multi_demand_annual!$E:$E,C58,multi_demand_annual!$F:$F,D58)</f>
        <v>1.9393126719162281</v>
      </c>
      <c r="J58" s="1">
        <f t="shared" si="1"/>
        <v>-1.7763568394002505E-15</v>
      </c>
      <c r="K58" s="1"/>
    </row>
    <row r="59" spans="1:11">
      <c r="A59">
        <v>2025</v>
      </c>
      <c r="B59" t="s">
        <v>33</v>
      </c>
      <c r="C59" t="s">
        <v>74</v>
      </c>
      <c r="D59" t="s">
        <v>59</v>
      </c>
      <c r="E59" t="s">
        <v>77</v>
      </c>
      <c r="F59">
        <f>SUMIFS(multi_demand_annual!$H:$H,multi_demand_annual!$A:$A,A59,multi_demand_annual!$B:$B,B59,multi_demand_annual!$E:$E,C59,multi_demand_annual!$F:$F,D59)</f>
        <v>0.88193654027447421</v>
      </c>
      <c r="G59" cm="1">
        <f t="array" ref="G59">SUMPRODUCT([5]materials_demand!$D$2:$CO$43*([5]materials_demand!$A$2:$A$43=A59)*([5]materials_demand!$B$2:$B$43=B59)*ISNUMBER(SEARCH(D59,[5]materials_demand!$D$1:$CO$1))*ISNUMBER(SEARCH("mean",[5]materials_demand!$D$1:$CO$1)))</f>
        <v>1.14504843544485</v>
      </c>
      <c r="H59" s="1">
        <f t="shared" si="0"/>
        <v>-0.26311189517037581</v>
      </c>
      <c r="I59">
        <f>SUMIFS(multi_demand_annual!$I:$I,multi_demand_annual!$A:$A,A59,multi_demand_annual!$B:$B,B59,multi_demand_annual!$E:$E,C59,multi_demand_annual!$F:$F,D59)</f>
        <v>1.1450484354448516</v>
      </c>
      <c r="J59" s="1">
        <f t="shared" si="1"/>
        <v>0</v>
      </c>
      <c r="K59" s="1"/>
    </row>
    <row r="60" spans="1:11">
      <c r="A60">
        <v>2030</v>
      </c>
      <c r="B60" t="s">
        <v>33</v>
      </c>
      <c r="C60" t="s">
        <v>74</v>
      </c>
      <c r="D60" t="s">
        <v>59</v>
      </c>
      <c r="E60" t="s">
        <v>77</v>
      </c>
      <c r="F60">
        <f>SUMIFS(multi_demand_annual!$H:$H,multi_demand_annual!$A:$A,A60,multi_demand_annual!$B:$B,B60,multi_demand_annual!$E:$E,C60,multi_demand_annual!$F:$F,D60)</f>
        <v>1.0665876300450663</v>
      </c>
      <c r="G60" cm="1">
        <f t="array" ref="G60">SUMPRODUCT([5]materials_demand!$D$2:$CO$43*([5]materials_demand!$A$2:$A$43=A60)*([5]materials_demand!$B$2:$B$43=B60)*ISNUMBER(SEARCH(D60,[5]materials_demand!$D$1:$CO$1))*ISNUMBER(SEARCH("mean",[5]materials_demand!$D$1:$CO$1)))</f>
        <v>0.78835630041660698</v>
      </c>
      <c r="H60" s="1">
        <f t="shared" si="0"/>
        <v>0.27823132962845931</v>
      </c>
      <c r="I60">
        <f>SUMIFS(multi_demand_annual!$I:$I,multi_demand_annual!$A:$A,A60,multi_demand_annual!$B:$B,B60,multi_demand_annual!$E:$E,C60,multi_demand_annual!$F:$F,D60)</f>
        <v>0.78835630041660809</v>
      </c>
      <c r="J60" s="1">
        <f t="shared" si="1"/>
        <v>1.1102230246251565E-15</v>
      </c>
      <c r="K60" s="1"/>
    </row>
    <row r="61" spans="1:11">
      <c r="A61">
        <v>2035</v>
      </c>
      <c r="B61" t="s">
        <v>33</v>
      </c>
      <c r="C61" t="s">
        <v>74</v>
      </c>
      <c r="D61" t="s">
        <v>59</v>
      </c>
      <c r="E61" t="s">
        <v>77</v>
      </c>
      <c r="F61">
        <f>SUMIFS(multi_demand_annual!$H:$H,multi_demand_annual!$A:$A,A61,multi_demand_annual!$B:$B,B61,multi_demand_annual!$E:$E,C61,multi_demand_annual!$F:$F,D61)</f>
        <v>0.98100195050537753</v>
      </c>
      <c r="G61" cm="1">
        <f t="array" ref="G61">SUMPRODUCT([5]materials_demand!$D$2:$CO$43*([5]materials_demand!$A$2:$A$43=A61)*([5]materials_demand!$B$2:$B$43=B61)*ISNUMBER(SEARCH(D61,[5]materials_demand!$D$1:$CO$1))*ISNUMBER(SEARCH("mean",[5]materials_demand!$D$1:$CO$1)))</f>
        <v>0.98100195050537697</v>
      </c>
      <c r="H61" s="1">
        <f t="shared" si="0"/>
        <v>0</v>
      </c>
      <c r="I61">
        <f>SUMIFS(multi_demand_annual!$I:$I,multi_demand_annual!$A:$A,A61,multi_demand_annual!$B:$B,B61,multi_demand_annual!$E:$E,C61,multi_demand_annual!$F:$F,D61)</f>
        <v>0.98100195050537753</v>
      </c>
      <c r="J61" s="1">
        <f t="shared" si="1"/>
        <v>0</v>
      </c>
      <c r="K61" s="1"/>
    </row>
    <row r="62" spans="1:11">
      <c r="A62">
        <v>2025</v>
      </c>
      <c r="B62" t="s">
        <v>21</v>
      </c>
      <c r="C62" t="s">
        <v>74</v>
      </c>
      <c r="D62" t="s">
        <v>55</v>
      </c>
      <c r="E62" t="s">
        <v>77</v>
      </c>
      <c r="F62">
        <f>SUMIFS(multi_demand_annual!$H:$H,multi_demand_annual!$A:$A,A62,multi_demand_annual!$B:$B,B62,multi_demand_annual!$E:$E,C62,multi_demand_annual!$F:$F,D62)</f>
        <v>2.2843742421599282</v>
      </c>
      <c r="G62" cm="1">
        <f t="array" ref="G62">SUMPRODUCT([5]materials_demand!$D$2:$CO$43*([5]materials_demand!$A$2:$A$43=A62)*([5]materials_demand!$B$2:$B$43=B62)*ISNUMBER(SEARCH(D62,[5]materials_demand!$D$1:$CO$1))*ISNUMBER(SEARCH("mean",[5]materials_demand!$D$1:$CO$1)))</f>
        <v>11.596222211183024</v>
      </c>
      <c r="H62" s="1">
        <f t="shared" si="0"/>
        <v>-9.3118479690230949</v>
      </c>
      <c r="I62">
        <f>SUMIFS(multi_demand_annual!$I:$I,multi_demand_annual!$A:$A,A62,multi_demand_annual!$B:$B,B62,multi_demand_annual!$E:$E,C62,multi_demand_annual!$F:$F,D62)</f>
        <v>11.596222211183022</v>
      </c>
      <c r="J62" s="1">
        <f t="shared" si="1"/>
        <v>0</v>
      </c>
      <c r="K62" s="1"/>
    </row>
    <row r="63" spans="1:11">
      <c r="A63">
        <v>2030</v>
      </c>
      <c r="B63" t="s">
        <v>21</v>
      </c>
      <c r="C63" t="s">
        <v>74</v>
      </c>
      <c r="D63" t="s">
        <v>55</v>
      </c>
      <c r="E63" t="s">
        <v>77</v>
      </c>
      <c r="F63">
        <f>SUMIFS(multi_demand_annual!$H:$H,multi_demand_annual!$A:$A,A63,multi_demand_annual!$B:$B,B63,multi_demand_annual!$E:$E,C63,multi_demand_annual!$F:$F,D63)</f>
        <v>28.573258523204743</v>
      </c>
      <c r="G63" cm="1">
        <f t="array" ref="G63">SUMPRODUCT([5]materials_demand!$D$2:$CO$43*([5]materials_demand!$A$2:$A$43=A63)*([5]materials_demand!$B$2:$B$43=B63)*ISNUMBER(SEARCH(D63,[5]materials_demand!$D$1:$CO$1))*ISNUMBER(SEARCH("mean",[5]materials_demand!$D$1:$CO$1)))</f>
        <v>18.971671771668326</v>
      </c>
      <c r="H63" s="1">
        <f t="shared" si="0"/>
        <v>9.6015867515364164</v>
      </c>
      <c r="I63">
        <f>SUMIFS(multi_demand_annual!$I:$I,multi_demand_annual!$A:$A,A63,multi_demand_annual!$B:$B,B63,multi_demand_annual!$E:$E,C63,multi_demand_annual!$F:$F,D63)</f>
        <v>18.971671771668259</v>
      </c>
      <c r="J63" s="1">
        <f t="shared" si="1"/>
        <v>-6.7501559897209518E-14</v>
      </c>
      <c r="K63" s="1"/>
    </row>
    <row r="64" spans="1:11">
      <c r="A64">
        <v>2035</v>
      </c>
      <c r="B64" t="s">
        <v>21</v>
      </c>
      <c r="C64" t="s">
        <v>74</v>
      </c>
      <c r="D64" t="s">
        <v>55</v>
      </c>
      <c r="E64" t="s">
        <v>77</v>
      </c>
      <c r="F64">
        <f>SUMIFS(multi_demand_annual!$H:$H,multi_demand_annual!$A:$A,A64,multi_demand_annual!$B:$B,B64,multi_demand_annual!$E:$E,C64,multi_demand_annual!$F:$F,D64)</f>
        <v>18.209794627173746</v>
      </c>
      <c r="G64" cm="1">
        <f t="array" ref="G64">SUMPRODUCT([5]materials_demand!$D$2:$CO$43*([5]materials_demand!$A$2:$A$43=A64)*([5]materials_demand!$B$2:$B$43=B64)*ISNUMBER(SEARCH(D64,[5]materials_demand!$D$1:$CO$1))*ISNUMBER(SEARCH("mean",[5]materials_demand!$D$1:$CO$1)))</f>
        <v>18.209794627173753</v>
      </c>
      <c r="H64" s="1">
        <f t="shared" si="0"/>
        <v>0</v>
      </c>
      <c r="I64">
        <f>SUMIFS(multi_demand_annual!$I:$I,multi_demand_annual!$A:$A,A64,multi_demand_annual!$B:$B,B64,multi_demand_annual!$E:$E,C64,multi_demand_annual!$F:$F,D64)</f>
        <v>18.209794627173746</v>
      </c>
      <c r="J64" s="1">
        <f t="shared" si="1"/>
        <v>0</v>
      </c>
      <c r="K64" s="1"/>
    </row>
    <row r="65" spans="1:11">
      <c r="A65">
        <v>2025</v>
      </c>
      <c r="B65" t="s">
        <v>33</v>
      </c>
      <c r="C65" t="s">
        <v>74</v>
      </c>
      <c r="D65" t="s">
        <v>55</v>
      </c>
      <c r="E65" t="s">
        <v>77</v>
      </c>
      <c r="F65">
        <f>SUMIFS(multi_demand_annual!$H:$H,multi_demand_annual!$A:$A,A65,multi_demand_annual!$B:$B,B65,multi_demand_annual!$E:$E,C65,multi_demand_annual!$F:$F,D65)</f>
        <v>7.5018467474995881E-2</v>
      </c>
      <c r="G65" cm="1">
        <f t="array" ref="G65">SUMPRODUCT([5]materials_demand!$D$2:$CO$43*([5]materials_demand!$A$2:$A$43=A65)*([5]materials_demand!$B$2:$B$43=B65)*ISNUMBER(SEARCH(D65,[5]materials_demand!$D$1:$CO$1))*ISNUMBER(SEARCH("mean",[5]materials_demand!$D$1:$CO$1)))</f>
        <v>7.0754091468572362</v>
      </c>
      <c r="H65" s="1">
        <f t="shared" si="0"/>
        <v>-7.0003906793822406</v>
      </c>
      <c r="I65">
        <f>SUMIFS(multi_demand_annual!$I:$I,multi_demand_annual!$A:$A,A65,multi_demand_annual!$B:$B,B65,multi_demand_annual!$E:$E,C65,multi_demand_annual!$F:$F,D65)</f>
        <v>7.0754091468572273</v>
      </c>
      <c r="J65" s="1">
        <f t="shared" si="1"/>
        <v>-8.8817841970012523E-15</v>
      </c>
      <c r="K65" s="1"/>
    </row>
    <row r="66" spans="1:11">
      <c r="A66">
        <v>2030</v>
      </c>
      <c r="B66" t="s">
        <v>33</v>
      </c>
      <c r="C66" t="s">
        <v>74</v>
      </c>
      <c r="D66" t="s">
        <v>55</v>
      </c>
      <c r="E66" t="s">
        <v>77</v>
      </c>
      <c r="F66">
        <f>SUMIFS(multi_demand_annual!$H:$H,multi_demand_annual!$A:$A,A66,multi_demand_annual!$B:$B,B66,multi_demand_annual!$E:$E,C66,multi_demand_annual!$F:$F,D66)</f>
        <v>14.405391528342019</v>
      </c>
      <c r="G66" cm="1">
        <f t="array" ref="G66">SUMPRODUCT([5]materials_demand!$D$2:$CO$43*([5]materials_demand!$A$2:$A$43=A66)*([5]materials_demand!$B$2:$B$43=B66)*ISNUMBER(SEARCH(D66,[5]materials_demand!$D$1:$CO$1))*ISNUMBER(SEARCH("mean",[5]materials_demand!$D$1:$CO$1)))</f>
        <v>5.9528623087472923</v>
      </c>
      <c r="H66" s="1">
        <f t="shared" si="0"/>
        <v>8.4525292195947266</v>
      </c>
      <c r="I66">
        <f>SUMIFS(multi_demand_annual!$I:$I,multi_demand_annual!$A:$A,A66,multi_demand_annual!$B:$B,B66,multi_demand_annual!$E:$E,C66,multi_demand_annual!$F:$F,D66)</f>
        <v>5.9528623087472905</v>
      </c>
      <c r="J66" s="1">
        <f t="shared" si="1"/>
        <v>0</v>
      </c>
      <c r="K66" s="1"/>
    </row>
    <row r="67" spans="1:11">
      <c r="A67">
        <v>2035</v>
      </c>
      <c r="B67" t="s">
        <v>33</v>
      </c>
      <c r="C67" t="s">
        <v>74</v>
      </c>
      <c r="D67" t="s">
        <v>55</v>
      </c>
      <c r="E67" t="s">
        <v>77</v>
      </c>
      <c r="F67">
        <f>SUMIFS(multi_demand_annual!$H:$H,multi_demand_annual!$A:$A,A67,multi_demand_annual!$B:$B,B67,multi_demand_annual!$E:$E,C67,multi_demand_annual!$F:$F,D67)</f>
        <v>6.2723101311599292</v>
      </c>
      <c r="G67" cm="1">
        <f t="array" ref="G67">SUMPRODUCT([5]materials_demand!$D$2:$CO$43*([5]materials_demand!$A$2:$A$43=A67)*([5]materials_demand!$B$2:$B$43=B67)*ISNUMBER(SEARCH(D67,[5]materials_demand!$D$1:$CO$1))*ISNUMBER(SEARCH("mean",[5]materials_demand!$D$1:$CO$1)))</f>
        <v>6.2723101311599248</v>
      </c>
      <c r="H67" s="1">
        <f t="shared" ref="H67:H130" si="2">F67-G67</f>
        <v>0</v>
      </c>
      <c r="I67">
        <f>SUMIFS(multi_demand_annual!$I:$I,multi_demand_annual!$A:$A,A67,multi_demand_annual!$B:$B,B67,multi_demand_annual!$E:$E,C67,multi_demand_annual!$F:$F,D67)</f>
        <v>6.2723101311599292</v>
      </c>
      <c r="J67" s="1">
        <f t="shared" ref="J67:J130" si="3">I67-G67</f>
        <v>0</v>
      </c>
      <c r="K67" s="1"/>
    </row>
    <row r="68" spans="1:11">
      <c r="A68">
        <v>2025</v>
      </c>
      <c r="B68" t="s">
        <v>21</v>
      </c>
      <c r="C68" t="s">
        <v>74</v>
      </c>
      <c r="D68" t="s">
        <v>47</v>
      </c>
      <c r="E68" t="s">
        <v>77</v>
      </c>
      <c r="F68">
        <f>SUMIFS(multi_demand_annual!$H:$H,multi_demand_annual!$A:$A,A68,multi_demand_annual!$B:$B,B68,multi_demand_annual!$E:$E,C68,multi_demand_annual!$F:$F,D68)</f>
        <v>0.26428807363192836</v>
      </c>
      <c r="G68" cm="1">
        <f t="array" ref="G68">SUMPRODUCT([5]materials_demand!$D$2:$CO$43*([5]materials_demand!$A$2:$A$43=A68)*([5]materials_demand!$B$2:$B$43=B68)*ISNUMBER(SEARCH(D68,[5]materials_demand!$D$1:$CO$1))*ISNUMBER(SEARCH("mean",[5]materials_demand!$D$1:$CO$1)))</f>
        <v>1.2477904273190801</v>
      </c>
      <c r="H68" s="1">
        <f t="shared" si="2"/>
        <v>-0.98350235368715166</v>
      </c>
      <c r="I68">
        <f>SUMIFS(multi_demand_annual!$I:$I,multi_demand_annual!$A:$A,A68,multi_demand_annual!$B:$B,B68,multi_demand_annual!$E:$E,C68,multi_demand_annual!$F:$F,D68)</f>
        <v>1.2477904273190836</v>
      </c>
      <c r="J68" s="1">
        <f t="shared" si="3"/>
        <v>3.5527136788005009E-15</v>
      </c>
      <c r="K68" s="1"/>
    </row>
    <row r="69" spans="1:11">
      <c r="A69">
        <v>2030</v>
      </c>
      <c r="B69" t="s">
        <v>21</v>
      </c>
      <c r="C69" t="s">
        <v>74</v>
      </c>
      <c r="D69" t="s">
        <v>47</v>
      </c>
      <c r="E69" t="s">
        <v>77</v>
      </c>
      <c r="F69">
        <f>SUMIFS(multi_demand_annual!$H:$H,multi_demand_annual!$A:$A,A69,multi_demand_annual!$B:$B,B69,multi_demand_annual!$E:$E,C69,multi_demand_annual!$F:$F,D69)</f>
        <v>3.1384267461501558</v>
      </c>
      <c r="G69" cm="1">
        <f t="array" ref="G69">SUMPRODUCT([5]materials_demand!$D$2:$CO$43*([5]materials_demand!$A$2:$A$43=A69)*([5]materials_demand!$B$2:$B$43=B69)*ISNUMBER(SEARCH(D69,[5]materials_demand!$D$1:$CO$1))*ISNUMBER(SEARCH("mean",[5]materials_demand!$D$1:$CO$1)))</f>
        <v>2.35162486320043</v>
      </c>
      <c r="H69" s="1">
        <f t="shared" si="2"/>
        <v>0.78680188294972586</v>
      </c>
      <c r="I69">
        <f>SUMIFS(multi_demand_annual!$I:$I,multi_demand_annual!$A:$A,A69,multi_demand_annual!$B:$B,B69,multi_demand_annual!$E:$E,C69,multi_demand_annual!$F:$F,D69)</f>
        <v>2.3516248632004308</v>
      </c>
      <c r="J69" s="1">
        <f t="shared" si="3"/>
        <v>0</v>
      </c>
      <c r="K69" s="1"/>
    </row>
    <row r="70" spans="1:11">
      <c r="A70">
        <v>2035</v>
      </c>
      <c r="B70" t="s">
        <v>21</v>
      </c>
      <c r="C70" t="s">
        <v>74</v>
      </c>
      <c r="D70" t="s">
        <v>47</v>
      </c>
      <c r="E70" t="s">
        <v>77</v>
      </c>
      <c r="F70">
        <f>SUMIFS(multi_demand_annual!$H:$H,multi_demand_annual!$A:$A,A70,multi_demand_annual!$B:$B,B70,multi_demand_annual!$E:$E,C70,multi_demand_annual!$F:$F,D70)</f>
        <v>2.2111618639169066</v>
      </c>
      <c r="G70" cm="1">
        <f t="array" ref="G70">SUMPRODUCT([5]materials_demand!$D$2:$CO$43*([5]materials_demand!$A$2:$A$43=A70)*([5]materials_demand!$B$2:$B$43=B70)*ISNUMBER(SEARCH(D70,[5]materials_demand!$D$1:$CO$1))*ISNUMBER(SEARCH("mean",[5]materials_demand!$D$1:$CO$1)))</f>
        <v>2.2111618639169102</v>
      </c>
      <c r="H70" s="1">
        <f t="shared" si="2"/>
        <v>-3.5527136788005009E-15</v>
      </c>
      <c r="I70">
        <f>SUMIFS(multi_demand_annual!$I:$I,multi_demand_annual!$A:$A,A70,multi_demand_annual!$B:$B,B70,multi_demand_annual!$E:$E,C70,multi_demand_annual!$F:$F,D70)</f>
        <v>2.2111618639169066</v>
      </c>
      <c r="J70" s="1">
        <f t="shared" si="3"/>
        <v>-3.5527136788005009E-15</v>
      </c>
      <c r="K70" s="1"/>
    </row>
    <row r="71" spans="1:11">
      <c r="A71">
        <v>2025</v>
      </c>
      <c r="B71" t="s">
        <v>33</v>
      </c>
      <c r="C71" t="s">
        <v>74</v>
      </c>
      <c r="D71" t="s">
        <v>47</v>
      </c>
      <c r="E71" t="s">
        <v>77</v>
      </c>
      <c r="F71">
        <f>SUMIFS(multi_demand_annual!$H:$H,multi_demand_annual!$A:$A,A71,multi_demand_annual!$B:$B,B71,multi_demand_annual!$E:$E,C71,multi_demand_annual!$F:$F,D71)</f>
        <v>0</v>
      </c>
      <c r="G71" cm="1">
        <f t="array" ref="G71">SUMPRODUCT([5]materials_demand!$D$2:$CO$43*([5]materials_demand!$A$2:$A$43=A71)*([5]materials_demand!$B$2:$B$43=B71)*ISNUMBER(SEARCH(D71,[5]materials_demand!$D$1:$CO$1))*ISNUMBER(SEARCH("mean",[5]materials_demand!$D$1:$CO$1)))</f>
        <v>0.637236307417966</v>
      </c>
      <c r="H71" s="1">
        <f t="shared" si="2"/>
        <v>-0.637236307417966</v>
      </c>
      <c r="I71">
        <f>SUMIFS(multi_demand_annual!$I:$I,multi_demand_annual!$A:$A,A71,multi_demand_annual!$B:$B,B71,multi_demand_annual!$E:$E,C71,multi_demand_annual!$F:$F,D71)</f>
        <v>0.63723630741796589</v>
      </c>
      <c r="J71" s="1">
        <f t="shared" si="3"/>
        <v>0</v>
      </c>
      <c r="K71" s="1"/>
    </row>
    <row r="72" spans="1:11">
      <c r="A72">
        <v>2030</v>
      </c>
      <c r="B72" t="s">
        <v>33</v>
      </c>
      <c r="C72" t="s">
        <v>74</v>
      </c>
      <c r="D72" t="s">
        <v>47</v>
      </c>
      <c r="E72" t="s">
        <v>77</v>
      </c>
      <c r="F72">
        <f>SUMIFS(multi_demand_annual!$H:$H,multi_demand_annual!$A:$A,A72,multi_demand_annual!$B:$B,B72,multi_demand_annual!$E:$E,C72,multi_demand_annual!$F:$F,D72)</f>
        <v>1.3742389297040336</v>
      </c>
      <c r="G72" cm="1">
        <f t="array" ref="G72">SUMPRODUCT([5]materials_demand!$D$2:$CO$43*([5]materials_demand!$A$2:$A$43=A72)*([5]materials_demand!$B$2:$B$43=B72)*ISNUMBER(SEARCH(D72,[5]materials_demand!$D$1:$CO$1))*ISNUMBER(SEARCH("mean",[5]materials_demand!$D$1:$CO$1)))</f>
        <v>0.69453518688807803</v>
      </c>
      <c r="H72" s="1">
        <f t="shared" si="2"/>
        <v>0.67970374281595558</v>
      </c>
      <c r="I72">
        <f>SUMIFS(multi_demand_annual!$I:$I,multi_demand_annual!$A:$A,A72,multi_demand_annual!$B:$B,B72,multi_demand_annual!$E:$E,C72,multi_demand_annual!$F:$F,D72)</f>
        <v>0.69453518688807803</v>
      </c>
      <c r="J72" s="1">
        <f t="shared" si="3"/>
        <v>0</v>
      </c>
      <c r="K72" s="1"/>
    </row>
    <row r="73" spans="1:11">
      <c r="A73">
        <v>2035</v>
      </c>
      <c r="B73" t="s">
        <v>33</v>
      </c>
      <c r="C73" t="s">
        <v>74</v>
      </c>
      <c r="D73" t="s">
        <v>47</v>
      </c>
      <c r="E73" t="s">
        <v>77</v>
      </c>
      <c r="F73">
        <f>SUMIFS(multi_demand_annual!$H:$H,multi_demand_annual!$A:$A,A73,multi_demand_annual!$B:$B,B73,multi_demand_annual!$E:$E,C73,multi_demand_annual!$F:$F,D73)</f>
        <v>0.72064584830766132</v>
      </c>
      <c r="G73" cm="1">
        <f t="array" ref="G73">SUMPRODUCT([5]materials_demand!$D$2:$CO$43*([5]materials_demand!$A$2:$A$43=A73)*([5]materials_demand!$B$2:$B$43=B73)*ISNUMBER(SEARCH(D73,[5]materials_demand!$D$1:$CO$1))*ISNUMBER(SEARCH("mean",[5]materials_demand!$D$1:$CO$1)))</f>
        <v>0.72064584830766099</v>
      </c>
      <c r="H73" s="1">
        <f t="shared" si="2"/>
        <v>0</v>
      </c>
      <c r="I73">
        <f>SUMIFS(multi_demand_annual!$I:$I,multi_demand_annual!$A:$A,A73,multi_demand_annual!$B:$B,B73,multi_demand_annual!$E:$E,C73,multi_demand_annual!$F:$F,D73)</f>
        <v>0.72064584830766132</v>
      </c>
      <c r="J73" s="1">
        <f t="shared" si="3"/>
        <v>0</v>
      </c>
      <c r="K73" s="1"/>
    </row>
    <row r="74" spans="1:11">
      <c r="A74">
        <v>2025</v>
      </c>
      <c r="B74" t="s">
        <v>21</v>
      </c>
      <c r="C74" t="s">
        <v>74</v>
      </c>
      <c r="D74" t="s">
        <v>60</v>
      </c>
      <c r="E74" t="s">
        <v>77</v>
      </c>
      <c r="F74">
        <f>SUMIFS(multi_demand_annual!$H:$H,multi_demand_annual!$A:$A,A74,multi_demand_annual!$B:$B,B74,multi_demand_annual!$E:$E,C74,multi_demand_annual!$F:$F,D74)</f>
        <v>0.32307761873282764</v>
      </c>
      <c r="G74" cm="1">
        <f t="array" ref="G74">SUMPRODUCT([5]materials_demand!$D$2:$CO$43*([5]materials_demand!$A$2:$A$43=A74)*([5]materials_demand!$B$2:$B$43=B74)*ISNUMBER(SEARCH(D74,[5]materials_demand!$D$1:$CO$1))*ISNUMBER(SEARCH("mean",[5]materials_demand!$D$1:$CO$1)))</f>
        <v>1.5253550960355</v>
      </c>
      <c r="H74" s="1">
        <f t="shared" si="2"/>
        <v>-1.2022774773026723</v>
      </c>
      <c r="I74">
        <f>SUMIFS(multi_demand_annual!$I:$I,multi_demand_annual!$A:$A,A74,multi_demand_annual!$B:$B,B74,multi_demand_annual!$E:$E,C74,multi_demand_annual!$F:$F,D74)</f>
        <v>1.5253550960354987</v>
      </c>
      <c r="J74" s="1">
        <f t="shared" si="3"/>
        <v>0</v>
      </c>
      <c r="K74" s="1"/>
    </row>
    <row r="75" spans="1:11">
      <c r="A75">
        <v>2030</v>
      </c>
      <c r="B75" t="s">
        <v>21</v>
      </c>
      <c r="C75" t="s">
        <v>74</v>
      </c>
      <c r="D75" t="s">
        <v>60</v>
      </c>
      <c r="E75" t="s">
        <v>77</v>
      </c>
      <c r="F75">
        <f>SUMIFS(multi_demand_annual!$H:$H,multi_demand_annual!$A:$A,A75,multi_demand_annual!$B:$B,B75,multi_demand_annual!$E:$E,C75,multi_demand_annual!$F:$F,D75)</f>
        <v>3.8365539003690943</v>
      </c>
      <c r="G75" cm="1">
        <f t="array" ref="G75">SUMPRODUCT([5]materials_demand!$D$2:$CO$43*([5]materials_demand!$A$2:$A$43=A75)*([5]materials_demand!$B$2:$B$43=B75)*ISNUMBER(SEARCH(D75,[5]materials_demand!$D$1:$CO$1))*ISNUMBER(SEARCH("mean",[5]materials_demand!$D$1:$CO$1)))</f>
        <v>2.87473191852696</v>
      </c>
      <c r="H75" s="1">
        <f t="shared" si="2"/>
        <v>0.9618219818421343</v>
      </c>
      <c r="I75">
        <f>SUMIFS(multi_demand_annual!$I:$I,multi_demand_annual!$A:$A,A75,multi_demand_annual!$B:$B,B75,multi_demand_annual!$E:$E,C75,multi_demand_annual!$F:$F,D75)</f>
        <v>2.8747319185269564</v>
      </c>
      <c r="J75" s="1">
        <f t="shared" si="3"/>
        <v>-3.5527136788005009E-15</v>
      </c>
      <c r="K75" s="1"/>
    </row>
    <row r="76" spans="1:11">
      <c r="A76">
        <v>2035</v>
      </c>
      <c r="B76" t="s">
        <v>21</v>
      </c>
      <c r="C76" t="s">
        <v>74</v>
      </c>
      <c r="D76" t="s">
        <v>60</v>
      </c>
      <c r="E76" t="s">
        <v>77</v>
      </c>
      <c r="F76">
        <f>SUMIFS(multi_demand_annual!$H:$H,multi_demand_annual!$A:$A,A76,multi_demand_annual!$B:$B,B76,multi_demand_annual!$E:$E,C76,multi_demand_annual!$F:$F,D76)</f>
        <v>2.7030236355728312</v>
      </c>
      <c r="G76" cm="1">
        <f t="array" ref="G76">SUMPRODUCT([5]materials_demand!$D$2:$CO$43*([5]materials_demand!$A$2:$A$43=A76)*([5]materials_demand!$B$2:$B$43=B76)*ISNUMBER(SEARCH(D76,[5]materials_demand!$D$1:$CO$1))*ISNUMBER(SEARCH("mean",[5]materials_demand!$D$1:$CO$1)))</f>
        <v>2.7030236355728401</v>
      </c>
      <c r="H76" s="1">
        <f t="shared" si="2"/>
        <v>-8.8817841970012523E-15</v>
      </c>
      <c r="I76">
        <f>SUMIFS(multi_demand_annual!$I:$I,multi_demand_annual!$A:$A,A76,multi_demand_annual!$B:$B,B76,multi_demand_annual!$E:$E,C76,multi_demand_annual!$F:$F,D76)</f>
        <v>2.7030236355728312</v>
      </c>
      <c r="J76" s="1">
        <f t="shared" si="3"/>
        <v>-8.8817841970012523E-15</v>
      </c>
      <c r="K76" s="1"/>
    </row>
    <row r="77" spans="1:11">
      <c r="A77">
        <v>2025</v>
      </c>
      <c r="B77" t="s">
        <v>33</v>
      </c>
      <c r="C77" t="s">
        <v>74</v>
      </c>
      <c r="D77" t="s">
        <v>60</v>
      </c>
      <c r="E77" t="s">
        <v>77</v>
      </c>
      <c r="F77">
        <f>SUMIFS(multi_demand_annual!$H:$H,multi_demand_annual!$A:$A,A77,multi_demand_annual!$B:$B,B77,multi_demand_annual!$E:$E,C77,multi_demand_annual!$F:$F,D77)</f>
        <v>0</v>
      </c>
      <c r="G77" cm="1">
        <f t="array" ref="G77">SUMPRODUCT([5]materials_demand!$D$2:$CO$43*([5]materials_demand!$A$2:$A$43=A77)*([5]materials_demand!$B$2:$B$43=B77)*ISNUMBER(SEARCH(D77,[5]materials_demand!$D$1:$CO$1))*ISNUMBER(SEARCH("mean",[5]materials_demand!$D$1:$CO$1)))</f>
        <v>0.77898630059795904</v>
      </c>
      <c r="H77" s="1">
        <f t="shared" si="2"/>
        <v>-0.77898630059795904</v>
      </c>
      <c r="I77">
        <f>SUMIFS(multi_demand_annual!$I:$I,multi_demand_annual!$A:$A,A77,multi_demand_annual!$B:$B,B77,multi_demand_annual!$E:$E,C77,multi_demand_annual!$F:$F,D77)</f>
        <v>0.77898630059795804</v>
      </c>
      <c r="J77" s="1">
        <f t="shared" si="3"/>
        <v>-9.9920072216264089E-16</v>
      </c>
      <c r="K77" s="1"/>
    </row>
    <row r="78" spans="1:11">
      <c r="A78">
        <v>2030</v>
      </c>
      <c r="B78" t="s">
        <v>33</v>
      </c>
      <c r="C78" t="s">
        <v>74</v>
      </c>
      <c r="D78" t="s">
        <v>60</v>
      </c>
      <c r="E78" t="s">
        <v>77</v>
      </c>
      <c r="F78">
        <f>SUMIFS(multi_demand_annual!$H:$H,multi_demand_annual!$A:$A,A78,multi_demand_annual!$B:$B,B78,multi_demand_annual!$E:$E,C78,multi_demand_annual!$F:$F,D78)</f>
        <v>1.6799314281470912</v>
      </c>
      <c r="G78" cm="1">
        <f t="array" ref="G78">SUMPRODUCT([5]materials_demand!$D$2:$CO$43*([5]materials_demand!$A$2:$A$43=A78)*([5]materials_demand!$B$2:$B$43=B78)*ISNUMBER(SEARCH(D78,[5]materials_demand!$D$1:$CO$1))*ISNUMBER(SEARCH("mean",[5]materials_demand!$D$1:$CO$1)))</f>
        <v>0.84903102596473601</v>
      </c>
      <c r="H78" s="1">
        <f t="shared" si="2"/>
        <v>0.83090040218235517</v>
      </c>
      <c r="I78">
        <f>SUMIFS(multi_demand_annual!$I:$I,multi_demand_annual!$A:$A,A78,multi_demand_annual!$B:$B,B78,multi_demand_annual!$E:$E,C78,multi_demand_annual!$F:$F,D78)</f>
        <v>0.84903102596473556</v>
      </c>
      <c r="J78" s="1">
        <f t="shared" si="3"/>
        <v>0</v>
      </c>
      <c r="K78" s="1"/>
    </row>
    <row r="79" spans="1:11">
      <c r="A79">
        <v>2035</v>
      </c>
      <c r="B79" t="s">
        <v>33</v>
      </c>
      <c r="C79" t="s">
        <v>74</v>
      </c>
      <c r="D79" t="s">
        <v>60</v>
      </c>
      <c r="E79" t="s">
        <v>77</v>
      </c>
      <c r="F79">
        <f>SUMIFS(multi_demand_annual!$H:$H,multi_demand_annual!$A:$A,A79,multi_demand_annual!$B:$B,B79,multi_demand_annual!$E:$E,C79,multi_demand_annual!$F:$F,D79)</f>
        <v>0.88094987193856689</v>
      </c>
      <c r="G79" cm="1">
        <f t="array" ref="G79">SUMPRODUCT([5]materials_demand!$D$2:$CO$43*([5]materials_demand!$A$2:$A$43=A79)*([5]materials_demand!$B$2:$B$43=B79)*ISNUMBER(SEARCH(D79,[5]materials_demand!$D$1:$CO$1))*ISNUMBER(SEARCH("mean",[5]materials_demand!$D$1:$CO$1)))</f>
        <v>0.880949871938567</v>
      </c>
      <c r="H79" s="1">
        <f t="shared" si="2"/>
        <v>0</v>
      </c>
      <c r="I79">
        <f>SUMIFS(multi_demand_annual!$I:$I,multi_demand_annual!$A:$A,A79,multi_demand_annual!$B:$B,B79,multi_demand_annual!$E:$E,C79,multi_demand_annual!$F:$F,D79)</f>
        <v>0.88094987193856689</v>
      </c>
      <c r="J79" s="1">
        <f t="shared" si="3"/>
        <v>0</v>
      </c>
      <c r="K79" s="1"/>
    </row>
    <row r="80" spans="1:11">
      <c r="A80">
        <v>2025</v>
      </c>
      <c r="B80" t="s">
        <v>21</v>
      </c>
      <c r="C80" t="s">
        <v>74</v>
      </c>
      <c r="D80" t="s">
        <v>48</v>
      </c>
      <c r="E80" t="s">
        <v>77</v>
      </c>
      <c r="F80">
        <f>SUMIFS(multi_demand_annual!$H:$H,multi_demand_annual!$A:$A,A80,multi_demand_annual!$B:$B,B80,multi_demand_annual!$E:$E,C80,multi_demand_annual!$F:$F,D80)</f>
        <v>0.71923456692971044</v>
      </c>
      <c r="G80" cm="1">
        <f t="array" ref="G80">SUMPRODUCT([5]materials_demand!$D$2:$CO$43*([5]materials_demand!$A$2:$A$43=A80)*([5]materials_demand!$B$2:$B$43=B80)*ISNUMBER(SEARCH(D80,[5]materials_demand!$D$1:$CO$1))*ISNUMBER(SEARCH("mean",[5]materials_demand!$D$1:$CO$1)))</f>
        <v>3.2778233204917919</v>
      </c>
      <c r="H80" s="1">
        <f t="shared" si="2"/>
        <v>-2.5585887535620815</v>
      </c>
      <c r="I80">
        <f>SUMIFS(multi_demand_annual!$I:$I,multi_demand_annual!$A:$A,A80,multi_demand_annual!$B:$B,B80,multi_demand_annual!$E:$E,C80,multi_demand_annual!$F:$F,D80)</f>
        <v>3.2778233204917977</v>
      </c>
      <c r="J80" s="1">
        <f t="shared" si="3"/>
        <v>5.773159728050814E-15</v>
      </c>
      <c r="K80" s="1"/>
    </row>
    <row r="81" spans="1:11">
      <c r="A81">
        <v>2030</v>
      </c>
      <c r="B81" t="s">
        <v>21</v>
      </c>
      <c r="C81" t="s">
        <v>74</v>
      </c>
      <c r="D81" t="s">
        <v>48</v>
      </c>
      <c r="E81" t="s">
        <v>77</v>
      </c>
      <c r="F81">
        <f>SUMIFS(multi_demand_annual!$H:$H,multi_demand_annual!$A:$A,A81,multi_demand_annual!$B:$B,B81,multi_demand_annual!$E:$E,C81,multi_demand_annual!$F:$F,D81)</f>
        <v>8.6053740592503267</v>
      </c>
      <c r="G81" cm="1">
        <f t="array" ref="G81">SUMPRODUCT([5]materials_demand!$D$2:$CO$43*([5]materials_demand!$A$2:$A$43=A81)*([5]materials_demand!$B$2:$B$43=B81)*ISNUMBER(SEARCH(D81,[5]materials_demand!$D$1:$CO$1))*ISNUMBER(SEARCH("mean",[5]materials_demand!$D$1:$CO$1)))</f>
        <v>5.919623495455296</v>
      </c>
      <c r="H81" s="1">
        <f t="shared" si="2"/>
        <v>2.6857505637950307</v>
      </c>
      <c r="I81">
        <f>SUMIFS(multi_demand_annual!$I:$I,multi_demand_annual!$A:$A,A81,multi_demand_annual!$B:$B,B81,multi_demand_annual!$E:$E,C81,multi_demand_annual!$F:$F,D81)</f>
        <v>5.9196234954552889</v>
      </c>
      <c r="J81" s="1">
        <f t="shared" si="3"/>
        <v>-7.1054273576010019E-15</v>
      </c>
      <c r="K81" s="1"/>
    </row>
    <row r="82" spans="1:11">
      <c r="A82">
        <v>2035</v>
      </c>
      <c r="B82" t="s">
        <v>21</v>
      </c>
      <c r="C82" t="s">
        <v>74</v>
      </c>
      <c r="D82" t="s">
        <v>48</v>
      </c>
      <c r="E82" t="s">
        <v>77</v>
      </c>
      <c r="F82">
        <f>SUMIFS(multi_demand_annual!$H:$H,multi_demand_annual!$A:$A,A82,multi_demand_annual!$B:$B,B82,multi_demand_annual!$E:$E,C82,multi_demand_annual!$F:$F,D82)</f>
        <v>5.5896647263318675</v>
      </c>
      <c r="G82" cm="1">
        <f t="array" ref="G82">SUMPRODUCT([5]materials_demand!$D$2:$CO$43*([5]materials_demand!$A$2:$A$43=A82)*([5]materials_demand!$B$2:$B$43=B82)*ISNUMBER(SEARCH(D82,[5]materials_demand!$D$1:$CO$1))*ISNUMBER(SEARCH("mean",[5]materials_demand!$D$1:$CO$1)))</f>
        <v>5.5896647263318755</v>
      </c>
      <c r="H82" s="1">
        <f t="shared" si="2"/>
        <v>-7.9936057773011271E-15</v>
      </c>
      <c r="I82">
        <f>SUMIFS(multi_demand_annual!$I:$I,multi_demand_annual!$A:$A,A82,multi_demand_annual!$B:$B,B82,multi_demand_annual!$E:$E,C82,multi_demand_annual!$F:$F,D82)</f>
        <v>5.5896647263318675</v>
      </c>
      <c r="J82" s="1">
        <f t="shared" si="3"/>
        <v>-7.9936057773011271E-15</v>
      </c>
      <c r="K82" s="1"/>
    </row>
    <row r="83" spans="1:11">
      <c r="A83">
        <v>2025</v>
      </c>
      <c r="B83" t="s">
        <v>33</v>
      </c>
      <c r="C83" t="s">
        <v>74</v>
      </c>
      <c r="D83" t="s">
        <v>48</v>
      </c>
      <c r="E83" t="s">
        <v>77</v>
      </c>
      <c r="F83">
        <f>SUMIFS(multi_demand_annual!$H:$H,multi_demand_annual!$A:$A,A83,multi_demand_annual!$B:$B,B83,multi_demand_annual!$E:$E,C83,multi_demand_annual!$F:$F,D83)</f>
        <v>5.0715912774979055E-2</v>
      </c>
      <c r="G83" cm="1">
        <f t="array" ref="G83">SUMPRODUCT([5]materials_demand!$D$2:$CO$43*([5]materials_demand!$A$2:$A$43=A83)*([5]materials_demand!$B$2:$B$43=B83)*ISNUMBER(SEARCH(D83,[5]materials_demand!$D$1:$CO$1))*ISNUMBER(SEARCH("mean",[5]materials_demand!$D$1:$CO$1)))</f>
        <v>1.7752207405365863</v>
      </c>
      <c r="H83" s="1">
        <f t="shared" si="2"/>
        <v>-1.7245048277616073</v>
      </c>
      <c r="I83">
        <f>SUMIFS(multi_demand_annual!$I:$I,multi_demand_annual!$A:$A,A83,multi_demand_annual!$B:$B,B83,multi_demand_annual!$E:$E,C83,multi_demand_annual!$F:$F,D83)</f>
        <v>1.7752207405365847</v>
      </c>
      <c r="J83" s="1">
        <f t="shared" si="3"/>
        <v>0</v>
      </c>
      <c r="K83" s="1"/>
    </row>
    <row r="84" spans="1:11">
      <c r="A84">
        <v>2030</v>
      </c>
      <c r="B84" t="s">
        <v>33</v>
      </c>
      <c r="C84" t="s">
        <v>74</v>
      </c>
      <c r="D84" t="s">
        <v>48</v>
      </c>
      <c r="E84" t="s">
        <v>77</v>
      </c>
      <c r="F84">
        <f>SUMIFS(multi_demand_annual!$H:$H,multi_demand_annual!$A:$A,A84,multi_demand_annual!$B:$B,B84,multi_demand_annual!$E:$E,C84,multi_demand_annual!$F:$F,D84)</f>
        <v>3.9080234671571428</v>
      </c>
      <c r="G84" cm="1">
        <f t="array" ref="G84">SUMPRODUCT([5]materials_demand!$D$2:$CO$43*([5]materials_demand!$A$2:$A$43=A84)*([5]materials_demand!$B$2:$B$43=B84)*ISNUMBER(SEARCH(D84,[5]materials_demand!$D$1:$CO$1))*ISNUMBER(SEARCH("mean",[5]materials_demand!$D$1:$CO$1)))</f>
        <v>1.7781799035868235</v>
      </c>
      <c r="H84" s="1">
        <f t="shared" si="2"/>
        <v>2.1298435635703195</v>
      </c>
      <c r="I84">
        <f>SUMIFS(multi_demand_annual!$I:$I,multi_demand_annual!$A:$A,A84,multi_demand_annual!$B:$B,B84,multi_demand_annual!$E:$E,C84,multi_demand_annual!$F:$F,D84)</f>
        <v>1.7781799035868218</v>
      </c>
      <c r="J84" s="1">
        <f t="shared" si="3"/>
        <v>-1.7763568394002505E-15</v>
      </c>
      <c r="K84" s="1"/>
    </row>
    <row r="85" spans="1:11">
      <c r="A85">
        <v>2035</v>
      </c>
      <c r="B85" t="s">
        <v>33</v>
      </c>
      <c r="C85" t="s">
        <v>74</v>
      </c>
      <c r="D85" t="s">
        <v>48</v>
      </c>
      <c r="E85" t="s">
        <v>77</v>
      </c>
      <c r="F85">
        <f>SUMIFS(multi_demand_annual!$H:$H,multi_demand_annual!$A:$A,A85,multi_demand_annual!$B:$B,B85,multi_demand_annual!$E:$E,C85,multi_demand_annual!$F:$F,D85)</f>
        <v>1.851946718141632</v>
      </c>
      <c r="G85" cm="1">
        <f t="array" ref="G85">SUMPRODUCT([5]materials_demand!$D$2:$CO$43*([5]materials_demand!$A$2:$A$43=A85)*([5]materials_demand!$B$2:$B$43=B85)*ISNUMBER(SEARCH(D85,[5]materials_demand!$D$1:$CO$1))*ISNUMBER(SEARCH("mean",[5]materials_demand!$D$1:$CO$1)))</f>
        <v>1.8519467181416349</v>
      </c>
      <c r="H85" s="1">
        <f t="shared" si="2"/>
        <v>-2.886579864025407E-15</v>
      </c>
      <c r="I85">
        <f>SUMIFS(multi_demand_annual!$I:$I,multi_demand_annual!$A:$A,A85,multi_demand_annual!$B:$B,B85,multi_demand_annual!$E:$E,C85,multi_demand_annual!$F:$F,D85)</f>
        <v>1.851946718141632</v>
      </c>
      <c r="J85" s="1">
        <f t="shared" si="3"/>
        <v>-2.886579864025407E-15</v>
      </c>
      <c r="K85" s="1"/>
    </row>
    <row r="86" spans="1:11">
      <c r="A86">
        <v>2025</v>
      </c>
      <c r="B86" t="s">
        <v>21</v>
      </c>
      <c r="C86" t="s">
        <v>74</v>
      </c>
      <c r="D86" t="s">
        <v>62</v>
      </c>
      <c r="E86" t="s">
        <v>77</v>
      </c>
      <c r="F86">
        <f>SUMIFS(multi_demand_annual!$H:$H,multi_demand_annual!$A:$A,A86,multi_demand_annual!$B:$B,B86,multi_demand_annual!$E:$E,C86,multi_demand_annual!$F:$F,D86)</f>
        <v>9.9066968689273657E-2</v>
      </c>
      <c r="G86" cm="1">
        <f t="array" ref="G86">SUMPRODUCT([5]materials_demand!$D$2:$CO$43*([5]materials_demand!$A$2:$A$43=A86)*([5]materials_demand!$B$2:$B$43=B86)*ISNUMBER(SEARCH(D86,[5]materials_demand!$D$1:$CO$1))*ISNUMBER(SEARCH("mean",[5]materials_demand!$D$1:$CO$1)))</f>
        <v>0.46772755764284801</v>
      </c>
      <c r="H86" s="1">
        <f t="shared" si="2"/>
        <v>-0.36866058895357434</v>
      </c>
      <c r="I86">
        <f>SUMIFS(multi_demand_annual!$I:$I,multi_demand_annual!$A:$A,A86,multi_demand_annual!$B:$B,B86,multi_demand_annual!$E:$E,C86,multi_demand_annual!$F:$F,D86)</f>
        <v>0.46772755764284812</v>
      </c>
      <c r="J86" s="1">
        <f t="shared" si="3"/>
        <v>0</v>
      </c>
      <c r="K86" s="1"/>
    </row>
    <row r="87" spans="1:11">
      <c r="A87">
        <v>2030</v>
      </c>
      <c r="B87" t="s">
        <v>21</v>
      </c>
      <c r="C87" t="s">
        <v>74</v>
      </c>
      <c r="D87" t="s">
        <v>62</v>
      </c>
      <c r="E87" t="s">
        <v>77</v>
      </c>
      <c r="F87">
        <f>SUMIFS(multi_demand_annual!$H:$H,multi_demand_annual!$A:$A,A87,multi_demand_annual!$B:$B,B87,multi_demand_annual!$E:$E,C87,multi_demand_annual!$F:$F,D87)</f>
        <v>1.1764224541870332</v>
      </c>
      <c r="G87" cm="1">
        <f t="array" ref="G87">SUMPRODUCT([5]materials_demand!$D$2:$CO$43*([5]materials_demand!$A$2:$A$43=A87)*([5]materials_demand!$B$2:$B$43=B87)*ISNUMBER(SEARCH(D87,[5]materials_demand!$D$1:$CO$1))*ISNUMBER(SEARCH("mean",[5]materials_demand!$D$1:$CO$1)))</f>
        <v>0.88149398302417403</v>
      </c>
      <c r="H87" s="1">
        <f t="shared" si="2"/>
        <v>0.29492847116285914</v>
      </c>
      <c r="I87">
        <f>SUMIFS(multi_demand_annual!$I:$I,multi_demand_annual!$A:$A,A87,multi_demand_annual!$B:$B,B87,multi_demand_annual!$E:$E,C87,multi_demand_annual!$F:$F,D87)</f>
        <v>0.88149398302417337</v>
      </c>
      <c r="J87" s="1">
        <f t="shared" si="3"/>
        <v>0</v>
      </c>
      <c r="K87" s="1"/>
    </row>
    <row r="88" spans="1:11">
      <c r="A88">
        <v>2035</v>
      </c>
      <c r="B88" t="s">
        <v>21</v>
      </c>
      <c r="C88" t="s">
        <v>74</v>
      </c>
      <c r="D88" t="s">
        <v>62</v>
      </c>
      <c r="E88" t="s">
        <v>77</v>
      </c>
      <c r="F88">
        <f>SUMIFS(multi_demand_annual!$H:$H,multi_demand_annual!$A:$A,A88,multi_demand_annual!$B:$B,B88,multi_demand_annual!$E:$E,C88,multi_demand_annual!$F:$F,D88)</f>
        <v>0.82884218016074951</v>
      </c>
      <c r="G88" cm="1">
        <f t="array" ref="G88">SUMPRODUCT([5]materials_demand!$D$2:$CO$43*([5]materials_demand!$A$2:$A$43=A88)*([5]materials_demand!$B$2:$B$43=B88)*ISNUMBER(SEARCH(D88,[5]materials_demand!$D$1:$CO$1))*ISNUMBER(SEARCH("mean",[5]materials_demand!$D$1:$CO$1)))</f>
        <v>0.82884218016075095</v>
      </c>
      <c r="H88" s="1">
        <f t="shared" si="2"/>
        <v>-1.4432899320127035E-15</v>
      </c>
      <c r="I88">
        <f>SUMIFS(multi_demand_annual!$I:$I,multi_demand_annual!$A:$A,A88,multi_demand_annual!$B:$B,B88,multi_demand_annual!$E:$E,C88,multi_demand_annual!$F:$F,D88)</f>
        <v>0.82884218016074951</v>
      </c>
      <c r="J88" s="1">
        <f t="shared" si="3"/>
        <v>-1.4432899320127035E-15</v>
      </c>
      <c r="K88" s="1"/>
    </row>
    <row r="89" spans="1:11">
      <c r="A89">
        <v>2025</v>
      </c>
      <c r="B89" t="s">
        <v>33</v>
      </c>
      <c r="C89" t="s">
        <v>74</v>
      </c>
      <c r="D89" t="s">
        <v>62</v>
      </c>
      <c r="E89" t="s">
        <v>77</v>
      </c>
      <c r="F89">
        <f>SUMIFS(multi_demand_annual!$H:$H,multi_demand_annual!$A:$A,A89,multi_demand_annual!$B:$B,B89,multi_demand_annual!$E:$E,C89,multi_demand_annual!$F:$F,D89)</f>
        <v>0</v>
      </c>
      <c r="G89" cm="1">
        <f t="array" ref="G89">SUMPRODUCT([5]materials_demand!$D$2:$CO$43*([5]materials_demand!$A$2:$A$43=A89)*([5]materials_demand!$B$2:$B$43=B89)*ISNUMBER(SEARCH(D89,[5]materials_demand!$D$1:$CO$1))*ISNUMBER(SEARCH("mean",[5]materials_demand!$D$1:$CO$1)))</f>
        <v>0.23886461635254599</v>
      </c>
      <c r="H89" s="1">
        <f t="shared" si="2"/>
        <v>-0.23886461635254599</v>
      </c>
      <c r="I89">
        <f>SUMIFS(multi_demand_annual!$I:$I,multi_demand_annual!$A:$A,A89,multi_demand_annual!$B:$B,B89,multi_demand_annual!$E:$E,C89,multi_demand_annual!$F:$F,D89)</f>
        <v>0.23886461635254602</v>
      </c>
      <c r="J89" s="1">
        <f t="shared" si="3"/>
        <v>0</v>
      </c>
      <c r="K89" s="1"/>
    </row>
    <row r="90" spans="1:11">
      <c r="A90">
        <v>2030</v>
      </c>
      <c r="B90" t="s">
        <v>33</v>
      </c>
      <c r="C90" t="s">
        <v>74</v>
      </c>
      <c r="D90" t="s">
        <v>62</v>
      </c>
      <c r="E90" t="s">
        <v>77</v>
      </c>
      <c r="F90">
        <f>SUMIFS(multi_demand_annual!$H:$H,multi_demand_annual!$A:$A,A90,multi_demand_annual!$B:$B,B90,multi_demand_annual!$E:$E,C90,multi_demand_annual!$F:$F,D90)</f>
        <v>0.51512610141528281</v>
      </c>
      <c r="G90" cm="1">
        <f t="array" ref="G90">SUMPRODUCT([5]materials_demand!$D$2:$CO$43*([5]materials_demand!$A$2:$A$43=A90)*([5]materials_demand!$B$2:$B$43=B90)*ISNUMBER(SEARCH(D90,[5]materials_demand!$D$1:$CO$1))*ISNUMBER(SEARCH("mean",[5]materials_demand!$D$1:$CO$1)))</f>
        <v>0.26034279438906799</v>
      </c>
      <c r="H90" s="1">
        <f t="shared" si="2"/>
        <v>0.25478330702621482</v>
      </c>
      <c r="I90">
        <f>SUMIFS(multi_demand_annual!$I:$I,multi_demand_annual!$A:$A,A90,multi_demand_annual!$B:$B,B90,multi_demand_annual!$E:$E,C90,multi_demand_annual!$F:$F,D90)</f>
        <v>0.26034279438906827</v>
      </c>
      <c r="J90" s="1">
        <f t="shared" si="3"/>
        <v>0</v>
      </c>
      <c r="K90" s="1"/>
    </row>
    <row r="91" spans="1:11">
      <c r="A91">
        <v>2035</v>
      </c>
      <c r="B91" t="s">
        <v>33</v>
      </c>
      <c r="C91" t="s">
        <v>74</v>
      </c>
      <c r="D91" t="s">
        <v>62</v>
      </c>
      <c r="E91" t="s">
        <v>77</v>
      </c>
      <c r="F91">
        <f>SUMIFS(multi_demand_annual!$H:$H,multi_demand_annual!$A:$A,A91,multi_demand_annual!$B:$B,B91,multi_demand_annual!$E:$E,C91,multi_demand_annual!$F:$F,D91)</f>
        <v>0.27013023595524566</v>
      </c>
      <c r="G91" cm="1">
        <f t="array" ref="G91">SUMPRODUCT([5]materials_demand!$D$2:$CO$43*([5]materials_demand!$A$2:$A$43=A91)*([5]materials_demand!$B$2:$B$43=B91)*ISNUMBER(SEARCH(D91,[5]materials_demand!$D$1:$CO$1))*ISNUMBER(SEARCH("mean",[5]materials_demand!$D$1:$CO$1)))</f>
        <v>0.27013023595524599</v>
      </c>
      <c r="H91" s="1">
        <f t="shared" si="2"/>
        <v>0</v>
      </c>
      <c r="I91">
        <f>SUMIFS(multi_demand_annual!$I:$I,multi_demand_annual!$A:$A,A91,multi_demand_annual!$B:$B,B91,multi_demand_annual!$E:$E,C91,multi_demand_annual!$F:$F,D91)</f>
        <v>0.27013023595524566</v>
      </c>
      <c r="J91" s="1">
        <f t="shared" si="3"/>
        <v>0</v>
      </c>
      <c r="K91" s="1"/>
    </row>
    <row r="92" spans="1:11">
      <c r="A92">
        <v>2025</v>
      </c>
      <c r="B92" t="s">
        <v>21</v>
      </c>
      <c r="C92" t="s">
        <v>74</v>
      </c>
      <c r="D92" t="s">
        <v>63</v>
      </c>
      <c r="E92" t="s">
        <v>77</v>
      </c>
      <c r="F92">
        <f>SUMIFS(multi_demand_annual!$H:$H,multi_demand_annual!$A:$A,A92,multi_demand_annual!$B:$B,B92,multi_demand_annual!$E:$E,C92,multi_demand_annual!$F:$F,D92)</f>
        <v>4.8280913476151759E-2</v>
      </c>
      <c r="G92" cm="1">
        <f t="array" ref="G92">SUMPRODUCT([5]materials_demand!$D$2:$CO$43*([5]materials_demand!$A$2:$A$43=A92)*([5]materials_demand!$B$2:$B$43=B92)*ISNUMBER(SEARCH(D92,[5]materials_demand!$D$1:$CO$1))*ISNUMBER(SEARCH("mean",[5]materials_demand!$D$1:$CO$1)))</f>
        <v>0.227949982115595</v>
      </c>
      <c r="H92" s="1">
        <f t="shared" si="2"/>
        <v>-0.17966906863944324</v>
      </c>
      <c r="I92">
        <f>SUMIFS(multi_demand_annual!$I:$I,multi_demand_annual!$A:$A,A92,multi_demand_annual!$B:$B,B92,multi_demand_annual!$E:$E,C92,multi_demand_annual!$F:$F,D92)</f>
        <v>0.22794998211559497</v>
      </c>
      <c r="J92" s="1">
        <f t="shared" si="3"/>
        <v>0</v>
      </c>
      <c r="K92" s="1"/>
    </row>
    <row r="93" spans="1:11">
      <c r="A93">
        <v>2030</v>
      </c>
      <c r="B93" t="s">
        <v>21</v>
      </c>
      <c r="C93" t="s">
        <v>74</v>
      </c>
      <c r="D93" t="s">
        <v>63</v>
      </c>
      <c r="E93" t="s">
        <v>77</v>
      </c>
      <c r="F93">
        <f>SUMIFS(multi_demand_annual!$H:$H,multi_demand_annual!$A:$A,A93,multi_demand_annual!$B:$B,B93,multi_demand_annual!$E:$E,C93,multi_demand_annual!$F:$F,D93)</f>
        <v>0.57333692020149674</v>
      </c>
      <c r="G93" cm="1">
        <f t="array" ref="G93">SUMPRODUCT([5]materials_demand!$D$2:$CO$43*([5]materials_demand!$A$2:$A$43=A93)*([5]materials_demand!$B$2:$B$43=B93)*ISNUMBER(SEARCH(D93,[5]materials_demand!$D$1:$CO$1))*ISNUMBER(SEARCH("mean",[5]materials_demand!$D$1:$CO$1)))</f>
        <v>0.42960166528994198</v>
      </c>
      <c r="H93" s="1">
        <f t="shared" si="2"/>
        <v>0.14373525491155476</v>
      </c>
      <c r="I93">
        <f>SUMIFS(multi_demand_annual!$I:$I,multi_demand_annual!$A:$A,A93,multi_demand_annual!$B:$B,B93,multi_demand_annual!$E:$E,C93,multi_demand_annual!$F:$F,D93)</f>
        <v>0.42960166528994198</v>
      </c>
      <c r="J93" s="1">
        <f t="shared" si="3"/>
        <v>0</v>
      </c>
      <c r="K93" s="1"/>
    </row>
    <row r="94" spans="1:11">
      <c r="A94">
        <v>2035</v>
      </c>
      <c r="B94" t="s">
        <v>21</v>
      </c>
      <c r="C94" t="s">
        <v>74</v>
      </c>
      <c r="D94" t="s">
        <v>63</v>
      </c>
      <c r="E94" t="s">
        <v>77</v>
      </c>
      <c r="F94">
        <f>SUMIFS(multi_demand_annual!$H:$H,multi_demand_annual!$A:$A,A94,multi_demand_annual!$B:$B,B94,multi_demand_annual!$E:$E,C94,multi_demand_annual!$F:$F,D94)</f>
        <v>0.4039414763082273</v>
      </c>
      <c r="G94" cm="1">
        <f t="array" ref="G94">SUMPRODUCT([5]materials_demand!$D$2:$CO$43*([5]materials_demand!$A$2:$A$43=A94)*([5]materials_demand!$B$2:$B$43=B94)*ISNUMBER(SEARCH(D94,[5]materials_demand!$D$1:$CO$1))*ISNUMBER(SEARCH("mean",[5]materials_demand!$D$1:$CO$1)))</f>
        <v>0.40394147630822802</v>
      </c>
      <c r="H94" s="1">
        <f t="shared" si="2"/>
        <v>-7.2164496600635175E-16</v>
      </c>
      <c r="I94">
        <f>SUMIFS(multi_demand_annual!$I:$I,multi_demand_annual!$A:$A,A94,multi_demand_annual!$B:$B,B94,multi_demand_annual!$E:$E,C94,multi_demand_annual!$F:$F,D94)</f>
        <v>0.4039414763082273</v>
      </c>
      <c r="J94" s="1">
        <f t="shared" si="3"/>
        <v>-7.2164496600635175E-16</v>
      </c>
      <c r="K94" s="1"/>
    </row>
    <row r="95" spans="1:11">
      <c r="A95">
        <v>2025</v>
      </c>
      <c r="B95" t="s">
        <v>33</v>
      </c>
      <c r="C95" t="s">
        <v>74</v>
      </c>
      <c r="D95" t="s">
        <v>63</v>
      </c>
      <c r="E95" t="s">
        <v>77</v>
      </c>
      <c r="F95">
        <f>SUMIFS(multi_demand_annual!$H:$H,multi_demand_annual!$A:$A,A95,multi_demand_annual!$B:$B,B95,multi_demand_annual!$E:$E,C95,multi_demand_annual!$F:$F,D95)</f>
        <v>0</v>
      </c>
      <c r="G95" cm="1">
        <f t="array" ref="G95">SUMPRODUCT([5]materials_demand!$D$2:$CO$43*([5]materials_demand!$A$2:$A$43=A95)*([5]materials_demand!$B$2:$B$43=B95)*ISNUMBER(SEARCH(D95,[5]materials_demand!$D$1:$CO$1))*ISNUMBER(SEARCH("mean",[5]materials_demand!$D$1:$CO$1)))</f>
        <v>0.11641218084308</v>
      </c>
      <c r="H95" s="1">
        <f t="shared" si="2"/>
        <v>-0.11641218084308</v>
      </c>
      <c r="I95">
        <f>SUMIFS(multi_demand_annual!$I:$I,multi_demand_annual!$A:$A,A95,multi_demand_annual!$B:$B,B95,multi_demand_annual!$E:$E,C95,multi_demand_annual!$F:$F,D95)</f>
        <v>0.11641218084307992</v>
      </c>
      <c r="J95" s="1">
        <f t="shared" si="3"/>
        <v>0</v>
      </c>
      <c r="K95" s="1"/>
    </row>
    <row r="96" spans="1:11">
      <c r="A96">
        <v>2030</v>
      </c>
      <c r="B96" t="s">
        <v>33</v>
      </c>
      <c r="C96" t="s">
        <v>74</v>
      </c>
      <c r="D96" t="s">
        <v>63</v>
      </c>
      <c r="E96" t="s">
        <v>77</v>
      </c>
      <c r="F96">
        <f>SUMIFS(multi_demand_annual!$H:$H,multi_demand_annual!$A:$A,A96,multi_demand_annual!$B:$B,B96,multi_demand_annual!$E:$E,C96,multi_demand_annual!$F:$F,D96)</f>
        <v>0.25104996206905733</v>
      </c>
      <c r="G96" cm="1">
        <f t="array" ref="G96">SUMPRODUCT([5]materials_demand!$D$2:$CO$43*([5]materials_demand!$A$2:$A$43=A96)*([5]materials_demand!$B$2:$B$43=B96)*ISNUMBER(SEARCH(D96,[5]materials_demand!$D$1:$CO$1))*ISNUMBER(SEARCH("mean",[5]materials_demand!$D$1:$CO$1)))</f>
        <v>0.12687970669076401</v>
      </c>
      <c r="H96" s="1">
        <f t="shared" si="2"/>
        <v>0.12417025537829332</v>
      </c>
      <c r="I96">
        <f>SUMIFS(multi_demand_annual!$I:$I,multi_demand_annual!$A:$A,A96,multi_demand_annual!$B:$B,B96,multi_demand_annual!$E:$E,C96,multi_demand_annual!$F:$F,D96)</f>
        <v>0.12687970669076432</v>
      </c>
      <c r="J96" s="1">
        <f t="shared" si="3"/>
        <v>3.0531133177191805E-16</v>
      </c>
      <c r="K96" s="1"/>
    </row>
    <row r="97" spans="1:11">
      <c r="A97">
        <v>2035</v>
      </c>
      <c r="B97" t="s">
        <v>33</v>
      </c>
      <c r="C97" t="s">
        <v>74</v>
      </c>
      <c r="D97" t="s">
        <v>63</v>
      </c>
      <c r="E97" t="s">
        <v>77</v>
      </c>
      <c r="F97">
        <f>SUMIFS(multi_demand_annual!$H:$H,multi_demand_annual!$A:$A,A97,multi_demand_annual!$B:$B,B97,multi_demand_annual!$E:$E,C97,multi_demand_annual!$F:$F,D97)</f>
        <v>0.13164967821267146</v>
      </c>
      <c r="G97" cm="1">
        <f t="array" ref="G97">SUMPRODUCT([5]materials_demand!$D$2:$CO$43*([5]materials_demand!$A$2:$A$43=A97)*([5]materials_demand!$B$2:$B$43=B97)*ISNUMBER(SEARCH(D97,[5]materials_demand!$D$1:$CO$1))*ISNUMBER(SEARCH("mean",[5]materials_demand!$D$1:$CO$1)))</f>
        <v>0.13164967821267101</v>
      </c>
      <c r="H97" s="1">
        <f t="shared" si="2"/>
        <v>4.4408920985006262E-16</v>
      </c>
      <c r="I97">
        <f>SUMIFS(multi_demand_annual!$I:$I,multi_demand_annual!$A:$A,A97,multi_demand_annual!$B:$B,B97,multi_demand_annual!$E:$E,C97,multi_demand_annual!$F:$F,D97)</f>
        <v>0.13164967821267146</v>
      </c>
      <c r="J97" s="1">
        <f t="shared" si="3"/>
        <v>4.4408920985006262E-16</v>
      </c>
      <c r="K97" s="1"/>
    </row>
    <row r="98" spans="1:11">
      <c r="A98">
        <v>2025</v>
      </c>
      <c r="B98" t="s">
        <v>21</v>
      </c>
      <c r="C98" t="s">
        <v>74</v>
      </c>
      <c r="D98" t="s">
        <v>45</v>
      </c>
      <c r="E98" t="s">
        <v>77</v>
      </c>
      <c r="F98">
        <f>SUMIFS(multi_demand_annual!$H:$H,multi_demand_annual!$A:$A,A98,multi_demand_annual!$B:$B,B98,multi_demand_annual!$E:$E,C98,multi_demand_annual!$F:$F,D98)</f>
        <v>89.253401431952341</v>
      </c>
      <c r="G98" cm="1">
        <f t="array" ref="G98">SUMPRODUCT([5]materials_demand!$D$2:$CO$43*([5]materials_demand!$A$2:$A$43=A98)*([5]materials_demand!$B$2:$B$43=B98)*ISNUMBER(SEARCH(D98,[5]materials_demand!$D$1:$CO$1))*ISNUMBER(SEARCH("mean",[5]materials_demand!$D$1:$CO$1)))</f>
        <v>129.58095533843499</v>
      </c>
      <c r="H98" s="1">
        <f t="shared" si="2"/>
        <v>-40.327553906482649</v>
      </c>
      <c r="I98">
        <f>SUMIFS(multi_demand_annual!$I:$I,multi_demand_annual!$A:$A,A98,multi_demand_annual!$B:$B,B98,multi_demand_annual!$E:$E,C98,multi_demand_annual!$F:$F,D98)</f>
        <v>129.58095533843468</v>
      </c>
      <c r="J98" s="1">
        <f t="shared" si="3"/>
        <v>-3.1263880373444408E-13</v>
      </c>
      <c r="K98" s="1"/>
    </row>
    <row r="99" spans="1:11">
      <c r="A99">
        <v>2030</v>
      </c>
      <c r="B99" t="s">
        <v>21</v>
      </c>
      <c r="C99" t="s">
        <v>74</v>
      </c>
      <c r="D99" t="s">
        <v>45</v>
      </c>
      <c r="E99" t="s">
        <v>77</v>
      </c>
      <c r="F99">
        <f>SUMIFS(multi_demand_annual!$H:$H,multi_demand_annual!$A:$A,A99,multi_demand_annual!$B:$B,B99,multi_demand_annual!$E:$E,C99,multi_demand_annual!$F:$F,D99)</f>
        <v>191.28590496818947</v>
      </c>
      <c r="G99" cm="1">
        <f t="array" ref="G99">SUMPRODUCT([5]materials_demand!$D$2:$CO$43*([5]materials_demand!$A$2:$A$43=A99)*([5]materials_demand!$B$2:$B$43=B99)*ISNUMBER(SEARCH(D99,[5]materials_demand!$D$1:$CO$1))*ISNUMBER(SEARCH("mean",[5]materials_demand!$D$1:$CO$1)))</f>
        <v>157.13656819706799</v>
      </c>
      <c r="H99" s="1">
        <f t="shared" si="2"/>
        <v>34.149336771121483</v>
      </c>
      <c r="I99">
        <f>SUMIFS(multi_demand_annual!$I:$I,multi_demand_annual!$A:$A,A99,multi_demand_annual!$B:$B,B99,multi_demand_annual!$E:$E,C99,multi_demand_annual!$F:$F,D99)</f>
        <v>157.13656819706821</v>
      </c>
      <c r="J99" s="1">
        <f t="shared" si="3"/>
        <v>2.2737367544323206E-13</v>
      </c>
      <c r="K99" s="1"/>
    </row>
    <row r="100" spans="1:11">
      <c r="A100">
        <v>2035</v>
      </c>
      <c r="B100" t="s">
        <v>21</v>
      </c>
      <c r="C100" t="s">
        <v>74</v>
      </c>
      <c r="D100" t="s">
        <v>45</v>
      </c>
      <c r="E100" t="s">
        <v>77</v>
      </c>
      <c r="F100">
        <f>SUMIFS(multi_demand_annual!$H:$H,multi_demand_annual!$A:$A,A100,multi_demand_annual!$B:$B,B100,multi_demand_annual!$E:$E,C100,multi_demand_annual!$F:$F,D100)</f>
        <v>167.96018521644064</v>
      </c>
      <c r="G100" cm="1">
        <f t="array" ref="G100">SUMPRODUCT([5]materials_demand!$D$2:$CO$43*([5]materials_demand!$A$2:$A$43=A100)*([5]materials_demand!$B$2:$B$43=B100)*ISNUMBER(SEARCH(D100,[5]materials_demand!$D$1:$CO$1))*ISNUMBER(SEARCH("mean",[5]materials_demand!$D$1:$CO$1)))</f>
        <v>167.960185216441</v>
      </c>
      <c r="H100" s="1">
        <f t="shared" si="2"/>
        <v>-3.694822225952521E-13</v>
      </c>
      <c r="I100">
        <f>SUMIFS(multi_demand_annual!$I:$I,multi_demand_annual!$A:$A,A100,multi_demand_annual!$B:$B,B100,multi_demand_annual!$E:$E,C100,multi_demand_annual!$F:$F,D100)</f>
        <v>167.96018521644064</v>
      </c>
      <c r="J100" s="1">
        <f t="shared" si="3"/>
        <v>-3.694822225952521E-13</v>
      </c>
      <c r="K100" s="1"/>
    </row>
    <row r="101" spans="1:11">
      <c r="A101">
        <v>2025</v>
      </c>
      <c r="B101" t="s">
        <v>33</v>
      </c>
      <c r="C101" t="s">
        <v>74</v>
      </c>
      <c r="D101" t="s">
        <v>45</v>
      </c>
      <c r="E101" t="s">
        <v>77</v>
      </c>
      <c r="F101">
        <f>SUMIFS(multi_demand_annual!$H:$H,multi_demand_annual!$A:$A,A101,multi_demand_annual!$B:$B,B101,multi_demand_annual!$E:$E,C101,multi_demand_annual!$F:$F,D101)</f>
        <v>76.382847798999109</v>
      </c>
      <c r="G101" cm="1">
        <f t="array" ref="G101">SUMPRODUCT([5]materials_demand!$D$2:$CO$43*([5]materials_demand!$A$2:$A$43=A101)*([5]materials_demand!$B$2:$B$43=B101)*ISNUMBER(SEARCH(D101,[5]materials_demand!$D$1:$CO$1))*ISNUMBER(SEARCH("mean",[5]materials_demand!$D$1:$CO$1)))</f>
        <v>99.170469045138404</v>
      </c>
      <c r="H101" s="1">
        <f t="shared" si="2"/>
        <v>-22.787621246139295</v>
      </c>
      <c r="I101">
        <f>SUMIFS(multi_demand_annual!$I:$I,multi_demand_annual!$A:$A,A101,multi_demand_annual!$B:$B,B101,multi_demand_annual!$E:$E,C101,multi_demand_annual!$F:$F,D101)</f>
        <v>99.170469045138347</v>
      </c>
      <c r="J101" s="1">
        <f t="shared" si="3"/>
        <v>0</v>
      </c>
      <c r="K101" s="1"/>
    </row>
    <row r="102" spans="1:11">
      <c r="A102">
        <v>2030</v>
      </c>
      <c r="B102" t="s">
        <v>33</v>
      </c>
      <c r="C102" t="s">
        <v>74</v>
      </c>
      <c r="D102" t="s">
        <v>45</v>
      </c>
      <c r="E102" t="s">
        <v>77</v>
      </c>
      <c r="F102">
        <f>SUMIFS(multi_demand_annual!$H:$H,multi_demand_annual!$A:$A,A102,multi_demand_annual!$B:$B,B102,multi_demand_annual!$E:$E,C102,multi_demand_annual!$F:$F,D102)</f>
        <v>92.375127789435808</v>
      </c>
      <c r="G102" cm="1">
        <f t="array" ref="G102">SUMPRODUCT([5]materials_demand!$D$2:$CO$43*([5]materials_demand!$A$2:$A$43=A102)*([5]materials_demand!$B$2:$B$43=B102)*ISNUMBER(SEARCH(D102,[5]materials_demand!$D$1:$CO$1))*ISNUMBER(SEARCH("mean",[5]materials_demand!$D$1:$CO$1)))</f>
        <v>68.278041056517694</v>
      </c>
      <c r="H102" s="1">
        <f t="shared" si="2"/>
        <v>24.097086732918115</v>
      </c>
      <c r="I102">
        <f>SUMIFS(multi_demand_annual!$I:$I,multi_demand_annual!$A:$A,A102,multi_demand_annual!$B:$B,B102,multi_demand_annual!$E:$E,C102,multi_demand_annual!$F:$F,D102)</f>
        <v>68.278041056517765</v>
      </c>
      <c r="J102" s="1">
        <f t="shared" si="3"/>
        <v>0</v>
      </c>
      <c r="K102" s="1"/>
    </row>
    <row r="103" spans="1:11">
      <c r="A103">
        <v>2035</v>
      </c>
      <c r="B103" t="s">
        <v>33</v>
      </c>
      <c r="C103" t="s">
        <v>74</v>
      </c>
      <c r="D103" t="s">
        <v>45</v>
      </c>
      <c r="E103" t="s">
        <v>77</v>
      </c>
      <c r="F103">
        <f>SUMIFS(multi_demand_annual!$H:$H,multi_demand_annual!$A:$A,A103,multi_demand_annual!$B:$B,B103,multi_demand_annual!$E:$E,C103,multi_demand_annual!$F:$F,D103)</f>
        <v>84.962714723956708</v>
      </c>
      <c r="G103" cm="1">
        <f t="array" ref="G103">SUMPRODUCT([5]materials_demand!$D$2:$CO$43*([5]materials_demand!$A$2:$A$43=A103)*([5]materials_demand!$B$2:$B$43=B103)*ISNUMBER(SEARCH(D103,[5]materials_demand!$D$1:$CO$1))*ISNUMBER(SEARCH("mean",[5]materials_demand!$D$1:$CO$1)))</f>
        <v>84.962714723956694</v>
      </c>
      <c r="H103" s="1">
        <f t="shared" si="2"/>
        <v>0</v>
      </c>
      <c r="I103">
        <f>SUMIFS(multi_demand_annual!$I:$I,multi_demand_annual!$A:$A,A103,multi_demand_annual!$B:$B,B103,multi_demand_annual!$E:$E,C103,multi_demand_annual!$F:$F,D103)</f>
        <v>84.962714723956708</v>
      </c>
      <c r="J103" s="1">
        <f t="shared" si="3"/>
        <v>0</v>
      </c>
      <c r="K103" s="1"/>
    </row>
    <row r="104" spans="1:11">
      <c r="A104">
        <v>2025</v>
      </c>
      <c r="B104" t="s">
        <v>21</v>
      </c>
      <c r="C104" t="s">
        <v>74</v>
      </c>
      <c r="D104" t="s">
        <v>58</v>
      </c>
      <c r="E104" t="s">
        <v>77</v>
      </c>
      <c r="F104">
        <f>SUMIFS(multi_demand_annual!$H:$H,multi_demand_annual!$A:$A,A104,multi_demand_annual!$B:$B,B104,multi_demand_annual!$E:$E,C104,multi_demand_annual!$F:$F,D104)</f>
        <v>0.64797330149017407</v>
      </c>
      <c r="G104" cm="1">
        <f t="array" ref="G104">SUMPRODUCT([5]materials_demand!$D$2:$CO$43*([5]materials_demand!$A$2:$A$43=A104)*([5]materials_demand!$B$2:$B$43=B104)*ISNUMBER(SEARCH(D104,[5]materials_demand!$D$1:$CO$1))*ISNUMBER(SEARCH("mean",[5]materials_demand!$D$1:$CO$1)))</f>
        <v>0.9406803201545022</v>
      </c>
      <c r="H104" s="1">
        <f t="shared" si="2"/>
        <v>-0.29270701866432813</v>
      </c>
      <c r="I104">
        <f>SUMIFS(multi_demand_annual!$I:$I,multi_demand_annual!$A:$A,A104,multi_demand_annual!$B:$B,B104,multi_demand_annual!$E:$E,C104,multi_demand_annual!$F:$F,D104)</f>
        <v>0.94068032015450354</v>
      </c>
      <c r="J104" s="1">
        <f t="shared" si="3"/>
        <v>1.3322676295501878E-15</v>
      </c>
      <c r="K104" s="1"/>
    </row>
    <row r="105" spans="1:11">
      <c r="A105">
        <v>2030</v>
      </c>
      <c r="B105" t="s">
        <v>21</v>
      </c>
      <c r="C105" t="s">
        <v>74</v>
      </c>
      <c r="D105" t="s">
        <v>58</v>
      </c>
      <c r="E105" t="s">
        <v>77</v>
      </c>
      <c r="F105">
        <f>SUMIFS(multi_demand_annual!$H:$H,multi_demand_annual!$A:$A,A105,multi_demand_annual!$B:$B,B105,multi_demand_annual!$E:$E,C105,multi_demand_annual!$F:$F,D105)</f>
        <v>1.3912074140883843</v>
      </c>
      <c r="G105" cm="1">
        <f t="array" ref="G105">SUMPRODUCT([5]materials_demand!$D$2:$CO$43*([5]materials_demand!$A$2:$A$43=A105)*([5]materials_demand!$B$2:$B$43=B105)*ISNUMBER(SEARCH(D105,[5]materials_demand!$D$1:$CO$1))*ISNUMBER(SEARCH("mean",[5]materials_demand!$D$1:$CO$1)))</f>
        <v>1.1405711082051158</v>
      </c>
      <c r="H105" s="1">
        <f t="shared" si="2"/>
        <v>0.25063630588326857</v>
      </c>
      <c r="I105">
        <f>SUMIFS(multi_demand_annual!$I:$I,multi_demand_annual!$A:$A,A105,multi_demand_annual!$B:$B,B105,multi_demand_annual!$E:$E,C105,multi_demand_annual!$F:$F,D105)</f>
        <v>1.1405711082051169</v>
      </c>
      <c r="J105" s="1">
        <f t="shared" si="3"/>
        <v>0</v>
      </c>
      <c r="K105" s="1"/>
    </row>
    <row r="106" spans="1:11">
      <c r="A106">
        <v>2035</v>
      </c>
      <c r="B106" t="s">
        <v>21</v>
      </c>
      <c r="C106" t="s">
        <v>74</v>
      </c>
      <c r="D106" t="s">
        <v>58</v>
      </c>
      <c r="E106" t="s">
        <v>77</v>
      </c>
      <c r="F106">
        <f>SUMIFS(multi_demand_annual!$H:$H,multi_demand_annual!$A:$A,A106,multi_demand_annual!$B:$B,B106,multi_demand_annual!$E:$E,C106,multi_demand_annual!$F:$F,D106)</f>
        <v>1.2190951422022334</v>
      </c>
      <c r="G106" cm="1">
        <f t="array" ref="G106">SUMPRODUCT([5]materials_demand!$D$2:$CO$43*([5]materials_demand!$A$2:$A$43=A106)*([5]materials_demand!$B$2:$B$43=B106)*ISNUMBER(SEARCH(D106,[5]materials_demand!$D$1:$CO$1))*ISNUMBER(SEARCH("mean",[5]materials_demand!$D$1:$CO$1)))</f>
        <v>1.2190951422022303</v>
      </c>
      <c r="H106" s="1">
        <f t="shared" si="2"/>
        <v>3.1086244689504383E-15</v>
      </c>
      <c r="I106">
        <f>SUMIFS(multi_demand_annual!$I:$I,multi_demand_annual!$A:$A,A106,multi_demand_annual!$B:$B,B106,multi_demand_annual!$E:$E,C106,multi_demand_annual!$F:$F,D106)</f>
        <v>1.2190951422022334</v>
      </c>
      <c r="J106" s="1">
        <f t="shared" si="3"/>
        <v>3.1086244689504383E-15</v>
      </c>
      <c r="K106" s="1"/>
    </row>
    <row r="107" spans="1:11">
      <c r="A107">
        <v>2025</v>
      </c>
      <c r="B107" t="s">
        <v>33</v>
      </c>
      <c r="C107" t="s">
        <v>74</v>
      </c>
      <c r="D107" t="s">
        <v>58</v>
      </c>
      <c r="E107" t="s">
        <v>77</v>
      </c>
      <c r="F107">
        <f>SUMIFS(multi_demand_annual!$H:$H,multi_demand_annual!$A:$A,A107,multi_demand_annual!$B:$B,B107,multi_demand_annual!$E:$E,C107,multi_demand_annual!$F:$F,D107)</f>
        <v>0.55455574905192118</v>
      </c>
      <c r="G107" cm="1">
        <f t="array" ref="G107">SUMPRODUCT([5]materials_demand!$D$2:$CO$43*([5]materials_demand!$A$2:$A$43=A107)*([5]materials_demand!$B$2:$B$43=B107)*ISNUMBER(SEARCH(D107,[5]materials_demand!$D$1:$CO$1))*ISNUMBER(SEARCH("mean",[5]materials_demand!$D$1:$CO$1)))</f>
        <v>0.71997102581311379</v>
      </c>
      <c r="H107" s="1">
        <f t="shared" si="2"/>
        <v>-0.16541527676119261</v>
      </c>
      <c r="I107">
        <f>SUMIFS(multi_demand_annual!$I:$I,multi_demand_annual!$A:$A,A107,multi_demand_annual!$B:$B,B107,multi_demand_annual!$E:$E,C107,multi_demand_annual!$F:$F,D107)</f>
        <v>0.71997102581311356</v>
      </c>
      <c r="J107" s="1">
        <f t="shared" si="3"/>
        <v>0</v>
      </c>
      <c r="K107" s="1"/>
    </row>
    <row r="108" spans="1:11">
      <c r="A108">
        <v>2030</v>
      </c>
      <c r="B108" t="s">
        <v>33</v>
      </c>
      <c r="C108" t="s">
        <v>74</v>
      </c>
      <c r="D108" t="s">
        <v>58</v>
      </c>
      <c r="E108" t="s">
        <v>77</v>
      </c>
      <c r="F108">
        <f>SUMIFS(multi_demand_annual!$H:$H,multi_demand_annual!$A:$A,A108,multi_demand_annual!$B:$B,B108,multi_demand_annual!$E:$E,C108,multi_demand_annual!$F:$F,D108)</f>
        <v>0.67177535522983545</v>
      </c>
      <c r="G108" cm="1">
        <f t="array" ref="G108">SUMPRODUCT([5]materials_demand!$D$2:$CO$43*([5]materials_demand!$A$2:$A$43=A108)*([5]materials_demand!$B$2:$B$43=B108)*ISNUMBER(SEARCH(D108,[5]materials_demand!$D$1:$CO$1))*ISNUMBER(SEARCH("mean",[5]materials_demand!$D$1:$CO$1)))</f>
        <v>0.49559560926812884</v>
      </c>
      <c r="H108" s="1">
        <f t="shared" si="2"/>
        <v>0.1761797459617066</v>
      </c>
      <c r="I108">
        <f>SUMIFS(multi_demand_annual!$I:$I,multi_demand_annual!$A:$A,A108,multi_demand_annual!$B:$B,B108,multi_demand_annual!$E:$E,C108,multi_demand_annual!$F:$F,D108)</f>
        <v>0.49559560926812934</v>
      </c>
      <c r="J108" s="1">
        <f t="shared" si="3"/>
        <v>4.9960036108132044E-16</v>
      </c>
      <c r="K108" s="1"/>
    </row>
    <row r="109" spans="1:11">
      <c r="A109">
        <v>2035</v>
      </c>
      <c r="B109" t="s">
        <v>33</v>
      </c>
      <c r="C109" t="s">
        <v>74</v>
      </c>
      <c r="D109" t="s">
        <v>58</v>
      </c>
      <c r="E109" t="s">
        <v>77</v>
      </c>
      <c r="F109">
        <f>SUMIFS(multi_demand_annual!$H:$H,multi_demand_annual!$A:$A,A109,multi_demand_annual!$B:$B,B109,multi_demand_annual!$E:$E,C109,multi_demand_annual!$F:$F,D109)</f>
        <v>0.61668117616413398</v>
      </c>
      <c r="G109" cm="1">
        <f t="array" ref="G109">SUMPRODUCT([5]materials_demand!$D$2:$CO$43*([5]materials_demand!$A$2:$A$43=A109)*([5]materials_demand!$B$2:$B$43=B109)*ISNUMBER(SEARCH(D109,[5]materials_demand!$D$1:$CO$1))*ISNUMBER(SEARCH("mean",[5]materials_demand!$D$1:$CO$1)))</f>
        <v>0.61668117616413431</v>
      </c>
      <c r="H109" s="1">
        <f t="shared" si="2"/>
        <v>0</v>
      </c>
      <c r="I109">
        <f>SUMIFS(multi_demand_annual!$I:$I,multi_demand_annual!$A:$A,A109,multi_demand_annual!$B:$B,B109,multi_demand_annual!$E:$E,C109,multi_demand_annual!$F:$F,D109)</f>
        <v>0.61668117616413398</v>
      </c>
      <c r="J109" s="1">
        <f t="shared" si="3"/>
        <v>0</v>
      </c>
      <c r="K109" s="1"/>
    </row>
    <row r="110" spans="1:11">
      <c r="A110">
        <v>2025</v>
      </c>
      <c r="B110" t="s">
        <v>21</v>
      </c>
      <c r="C110" t="s">
        <v>74</v>
      </c>
      <c r="D110" t="s">
        <v>53</v>
      </c>
      <c r="E110" t="s">
        <v>77</v>
      </c>
      <c r="F110">
        <f>SUMIFS(multi_demand_annual!$H:$H,multi_demand_annual!$A:$A,A110,multi_demand_annual!$B:$B,B110,multi_demand_annual!$E:$E,C110,multi_demand_annual!$F:$F,D110)</f>
        <v>1476.1447210661056</v>
      </c>
      <c r="G110" cm="1">
        <f t="array" ref="G110">SUMPRODUCT([5]materials_demand!$D$2:$CO$43*([5]materials_demand!$A$2:$A$43=A110)*([5]materials_demand!$B$2:$B$43=B110)*ISNUMBER(SEARCH(D110,[5]materials_demand!$D$1:$CO$1))*ISNUMBER(SEARCH("mean",[5]materials_demand!$D$1:$CO$1)))</f>
        <v>3745.6623290507132</v>
      </c>
      <c r="H110" s="1">
        <f t="shared" si="2"/>
        <v>-2269.5176079846078</v>
      </c>
      <c r="I110">
        <f>SUMIFS(multi_demand_annual!$I:$I,multi_demand_annual!$A:$A,A110,multi_demand_annual!$B:$B,B110,multi_demand_annual!$E:$E,C110,multi_demand_annual!$F:$F,D110)</f>
        <v>3745.6623290507241</v>
      </c>
      <c r="J110" s="1">
        <f t="shared" si="3"/>
        <v>1.0913936421275139E-11</v>
      </c>
      <c r="K110" s="1"/>
    </row>
    <row r="111" spans="1:11">
      <c r="A111">
        <v>2030</v>
      </c>
      <c r="B111" t="s">
        <v>21</v>
      </c>
      <c r="C111" t="s">
        <v>74</v>
      </c>
      <c r="D111" t="s">
        <v>53</v>
      </c>
      <c r="E111" t="s">
        <v>77</v>
      </c>
      <c r="F111">
        <f>SUMIFS(multi_demand_annual!$H:$H,multi_demand_annual!$A:$A,A111,multi_demand_annual!$B:$B,B111,multi_demand_annual!$E:$E,C111,multi_demand_annual!$F:$F,D111)</f>
        <v>7434.2670771959729</v>
      </c>
      <c r="G111" cm="1">
        <f t="array" ref="G111">SUMPRODUCT([5]materials_demand!$D$2:$CO$43*([5]materials_demand!$A$2:$A$43=A111)*([5]materials_demand!$B$2:$B$43=B111)*ISNUMBER(SEARCH(D111,[5]materials_demand!$D$1:$CO$1))*ISNUMBER(SEARCH("mean",[5]materials_demand!$D$1:$CO$1)))</f>
        <v>5006.7125201655936</v>
      </c>
      <c r="H111" s="1">
        <f t="shared" si="2"/>
        <v>2427.5545570303793</v>
      </c>
      <c r="I111">
        <f>SUMIFS(multi_demand_annual!$I:$I,multi_demand_annual!$A:$A,A111,multi_demand_annual!$B:$B,B111,multi_demand_annual!$E:$E,C111,multi_demand_annual!$F:$F,D111)</f>
        <v>5006.712520165589</v>
      </c>
      <c r="J111" s="1">
        <f t="shared" si="3"/>
        <v>0</v>
      </c>
      <c r="K111" s="1"/>
    </row>
    <row r="112" spans="1:11">
      <c r="A112">
        <v>2035</v>
      </c>
      <c r="B112" t="s">
        <v>21</v>
      </c>
      <c r="C112" t="s">
        <v>74</v>
      </c>
      <c r="D112" t="s">
        <v>53</v>
      </c>
      <c r="E112" t="s">
        <v>77</v>
      </c>
      <c r="F112">
        <f>SUMIFS(multi_demand_annual!$H:$H,multi_demand_annual!$A:$A,A112,multi_demand_annual!$B:$B,B112,multi_demand_annual!$E:$E,C112,multi_demand_annual!$F:$F,D112)</f>
        <v>5044.5023150249253</v>
      </c>
      <c r="G112" cm="1">
        <f t="array" ref="G112">SUMPRODUCT([5]materials_demand!$D$2:$CO$43*([5]materials_demand!$A$2:$A$43=A112)*([5]materials_demand!$B$2:$B$43=B112)*ISNUMBER(SEARCH(D112,[5]materials_demand!$D$1:$CO$1))*ISNUMBER(SEARCH("mean",[5]materials_demand!$D$1:$CO$1)))</f>
        <v>5044.5023150249372</v>
      </c>
      <c r="H112" s="1">
        <f t="shared" si="2"/>
        <v>-1.1823431123048067E-11</v>
      </c>
      <c r="I112">
        <f>SUMIFS(multi_demand_annual!$I:$I,multi_demand_annual!$A:$A,A112,multi_demand_annual!$B:$B,B112,multi_demand_annual!$E:$E,C112,multi_demand_annual!$F:$F,D112)</f>
        <v>5044.5023150249253</v>
      </c>
      <c r="J112" s="1">
        <f t="shared" si="3"/>
        <v>-1.1823431123048067E-11</v>
      </c>
      <c r="K112" s="1"/>
    </row>
    <row r="113" spans="1:11">
      <c r="A113">
        <v>2025</v>
      </c>
      <c r="B113" t="s">
        <v>33</v>
      </c>
      <c r="C113" t="s">
        <v>74</v>
      </c>
      <c r="D113" t="s">
        <v>53</v>
      </c>
      <c r="E113" t="s">
        <v>77</v>
      </c>
      <c r="F113">
        <f>SUMIFS(multi_demand_annual!$H:$H,multi_demand_annual!$A:$A,A113,multi_demand_annual!$B:$B,B113,multi_demand_annual!$E:$E,C113,multi_demand_annual!$F:$F,D113)</f>
        <v>935.97368673981305</v>
      </c>
      <c r="G113" cm="1">
        <f t="array" ref="G113">SUMPRODUCT([5]materials_demand!$D$2:$CO$43*([5]materials_demand!$A$2:$A$43=A113)*([5]materials_demand!$B$2:$B$43=B113)*ISNUMBER(SEARCH(D113,[5]materials_demand!$D$1:$CO$1))*ISNUMBER(SEARCH("mean",[5]materials_demand!$D$1:$CO$1)))</f>
        <v>2663.0295163197643</v>
      </c>
      <c r="H113" s="1">
        <f t="shared" si="2"/>
        <v>-1727.0558295799513</v>
      </c>
      <c r="I113">
        <f>SUMIFS(multi_demand_annual!$I:$I,multi_demand_annual!$A:$A,A113,multi_demand_annual!$B:$B,B113,multi_demand_annual!$E:$E,C113,multi_demand_annual!$F:$F,D113)</f>
        <v>2663.0295163197598</v>
      </c>
      <c r="J113" s="1">
        <f t="shared" si="3"/>
        <v>-4.5474735088646412E-12</v>
      </c>
      <c r="K113" s="1"/>
    </row>
    <row r="114" spans="1:11">
      <c r="A114">
        <v>2030</v>
      </c>
      <c r="B114" t="s">
        <v>33</v>
      </c>
      <c r="C114" t="s">
        <v>74</v>
      </c>
      <c r="D114" t="s">
        <v>53</v>
      </c>
      <c r="E114" t="s">
        <v>77</v>
      </c>
      <c r="F114">
        <f>SUMIFS(multi_demand_annual!$H:$H,multi_demand_annual!$A:$A,A114,multi_demand_annual!$B:$B,B114,multi_demand_annual!$E:$E,C114,multi_demand_annual!$F:$F,D114)</f>
        <v>3976.4865521060265</v>
      </c>
      <c r="G114" cm="1">
        <f t="array" ref="G114">SUMPRODUCT([5]materials_demand!$D$2:$CO$43*([5]materials_demand!$A$2:$A$43=A114)*([5]materials_demand!$B$2:$B$43=B114)*ISNUMBER(SEARCH(D114,[5]materials_demand!$D$1:$CO$1))*ISNUMBER(SEARCH("mean",[5]materials_demand!$D$1:$CO$1)))</f>
        <v>1813.0008062059942</v>
      </c>
      <c r="H114" s="1">
        <f t="shared" si="2"/>
        <v>2163.4857459000323</v>
      </c>
      <c r="I114">
        <f>SUMIFS(multi_demand_annual!$I:$I,multi_demand_annual!$A:$A,A114,multi_demand_annual!$B:$B,B114,multi_demand_annual!$E:$E,C114,multi_demand_annual!$F:$F,D114)</f>
        <v>1813.0008062059956</v>
      </c>
      <c r="J114" s="1">
        <f t="shared" si="3"/>
        <v>0</v>
      </c>
      <c r="K114" s="1"/>
    </row>
    <row r="115" spans="1:11">
      <c r="A115">
        <v>2035</v>
      </c>
      <c r="B115" t="s">
        <v>33</v>
      </c>
      <c r="C115" t="s">
        <v>74</v>
      </c>
      <c r="D115" t="s">
        <v>53</v>
      </c>
      <c r="E115" t="s">
        <v>77</v>
      </c>
      <c r="F115">
        <f>SUMIFS(multi_demand_annual!$H:$H,multi_demand_annual!$A:$A,A115,multi_demand_annual!$B:$B,B115,multi_demand_annual!$E:$E,C115,multi_demand_annual!$F:$F,D115)</f>
        <v>2081.3413497465426</v>
      </c>
      <c r="G115" cm="1">
        <f t="array" ref="G115">SUMPRODUCT([5]materials_demand!$D$2:$CO$43*([5]materials_demand!$A$2:$A$43=A115)*([5]materials_demand!$B$2:$B$43=B115)*ISNUMBER(SEARCH(D115,[5]materials_demand!$D$1:$CO$1))*ISNUMBER(SEARCH("mean",[5]materials_demand!$D$1:$CO$1)))</f>
        <v>2081.3413497465453</v>
      </c>
      <c r="H115" s="1">
        <f t="shared" si="2"/>
        <v>0</v>
      </c>
      <c r="I115">
        <f>SUMIFS(multi_demand_annual!$I:$I,multi_demand_annual!$A:$A,A115,multi_demand_annual!$B:$B,B115,multi_demand_annual!$E:$E,C115,multi_demand_annual!$F:$F,D115)</f>
        <v>2081.3413497465426</v>
      </c>
      <c r="J115" s="1">
        <f t="shared" si="3"/>
        <v>0</v>
      </c>
      <c r="K115" s="1"/>
    </row>
    <row r="116" spans="1:11">
      <c r="A116">
        <v>2025</v>
      </c>
      <c r="B116" t="s">
        <v>21</v>
      </c>
      <c r="C116" t="s">
        <v>74</v>
      </c>
      <c r="D116" t="s">
        <v>64</v>
      </c>
      <c r="E116" t="s">
        <v>77</v>
      </c>
      <c r="F116">
        <f>SUMIFS(multi_demand_annual!$H:$H,multi_demand_annual!$A:$A,A116,multi_demand_annual!$B:$B,B116,multi_demand_annual!$E:$E,C116,multi_demand_annual!$F:$F,D116)</f>
        <v>1.8952798718073902E-2</v>
      </c>
      <c r="G116" cm="1">
        <f t="array" ref="G116">SUMPRODUCT([5]materials_demand!$D$2:$CO$43*([5]materials_demand!$A$2:$A$43=A116)*([5]materials_demand!$B$2:$B$43=B116)*ISNUMBER(SEARCH(D116,[5]materials_demand!$D$1:$CO$1))*ISNUMBER(SEARCH("mean",[5]materials_demand!$D$1:$CO$1)))</f>
        <v>8.9482360994669496E-2</v>
      </c>
      <c r="H116" s="1">
        <f t="shared" si="2"/>
        <v>-7.0529562276595598E-2</v>
      </c>
      <c r="I116">
        <f>SUMIFS(multi_demand_annual!$I:$I,multi_demand_annual!$A:$A,A116,multi_demand_annual!$B:$B,B116,multi_demand_annual!$E:$E,C116,multi_demand_annual!$F:$F,D116)</f>
        <v>8.9482360994669552E-2</v>
      </c>
      <c r="J116" s="1">
        <f t="shared" si="3"/>
        <v>0</v>
      </c>
      <c r="K116" s="1"/>
    </row>
    <row r="117" spans="1:11">
      <c r="A117">
        <v>2030</v>
      </c>
      <c r="B117" t="s">
        <v>21</v>
      </c>
      <c r="C117" t="s">
        <v>74</v>
      </c>
      <c r="D117" t="s">
        <v>64</v>
      </c>
      <c r="E117" t="s">
        <v>77</v>
      </c>
      <c r="F117">
        <f>SUMIFS(multi_demand_annual!$H:$H,multi_demand_annual!$A:$A,A117,multi_demand_annual!$B:$B,B117,multi_demand_annual!$E:$E,C117,multi_demand_annual!$F:$F,D117)</f>
        <v>0.22506490585739994</v>
      </c>
      <c r="G117" cm="1">
        <f t="array" ref="G117">SUMPRODUCT([5]materials_demand!$D$2:$CO$43*([5]materials_demand!$A$2:$A$43=A117)*([5]materials_demand!$B$2:$B$43=B117)*ISNUMBER(SEARCH(D117,[5]materials_demand!$D$1:$CO$1))*ISNUMBER(SEARCH("mean",[5]materials_demand!$D$1:$CO$1)))</f>
        <v>0.16864125603612401</v>
      </c>
      <c r="H117" s="1">
        <f t="shared" si="2"/>
        <v>5.6423649821275929E-2</v>
      </c>
      <c r="I117">
        <f>SUMIFS(multi_demand_annual!$I:$I,multi_demand_annual!$A:$A,A117,multi_demand_annual!$B:$B,B117,multi_demand_annual!$E:$E,C117,multi_demand_annual!$F:$F,D117)</f>
        <v>0.16864125603612337</v>
      </c>
      <c r="J117" s="1">
        <f t="shared" si="3"/>
        <v>-6.3837823915946501E-16</v>
      </c>
      <c r="K117" s="1"/>
    </row>
    <row r="118" spans="1:11">
      <c r="A118">
        <v>2035</v>
      </c>
      <c r="B118" t="s">
        <v>21</v>
      </c>
      <c r="C118" t="s">
        <v>74</v>
      </c>
      <c r="D118" t="s">
        <v>64</v>
      </c>
      <c r="E118" t="s">
        <v>77</v>
      </c>
      <c r="F118">
        <f>SUMIFS(multi_demand_annual!$H:$H,multi_demand_annual!$A:$A,A118,multi_demand_annual!$B:$B,B118,multi_demand_annual!$E:$E,C118,multi_demand_annual!$F:$F,D118)</f>
        <v>0.15856828181457308</v>
      </c>
      <c r="G118" cm="1">
        <f t="array" ref="G118">SUMPRODUCT([5]materials_demand!$D$2:$CO$43*([5]materials_demand!$A$2:$A$43=A118)*([5]materials_demand!$B$2:$B$43=B118)*ISNUMBER(SEARCH(D118,[5]materials_demand!$D$1:$CO$1))*ISNUMBER(SEARCH("mean",[5]materials_demand!$D$1:$CO$1)))</f>
        <v>0.158568281814573</v>
      </c>
      <c r="H118" s="1">
        <f t="shared" si="2"/>
        <v>0</v>
      </c>
      <c r="I118">
        <f>SUMIFS(multi_demand_annual!$I:$I,multi_demand_annual!$A:$A,A118,multi_demand_annual!$B:$B,B118,multi_demand_annual!$E:$E,C118,multi_demand_annual!$F:$F,D118)</f>
        <v>0.15856828181457308</v>
      </c>
      <c r="J118" s="1">
        <f t="shared" si="3"/>
        <v>0</v>
      </c>
      <c r="K118" s="1"/>
    </row>
    <row r="119" spans="1:11">
      <c r="A119">
        <v>2025</v>
      </c>
      <c r="B119" t="s">
        <v>33</v>
      </c>
      <c r="C119" t="s">
        <v>74</v>
      </c>
      <c r="D119" t="s">
        <v>64</v>
      </c>
      <c r="E119" t="s">
        <v>77</v>
      </c>
      <c r="F119">
        <f>SUMIFS(multi_demand_annual!$H:$H,multi_demand_annual!$A:$A,A119,multi_demand_annual!$B:$B,B119,multi_demand_annual!$E:$E,C119,multi_demand_annual!$F:$F,D119)</f>
        <v>0</v>
      </c>
      <c r="G119" cm="1">
        <f t="array" ref="G119">SUMPRODUCT([5]materials_demand!$D$2:$CO$43*([5]materials_demand!$A$2:$A$43=A119)*([5]materials_demand!$B$2:$B$43=B119)*ISNUMBER(SEARCH(D119,[5]materials_demand!$D$1:$CO$1))*ISNUMBER(SEARCH("mean",[5]materials_demand!$D$1:$CO$1)))</f>
        <v>4.5697905714661501E-2</v>
      </c>
      <c r="H119" s="1">
        <f t="shared" si="2"/>
        <v>-4.5697905714661501E-2</v>
      </c>
      <c r="I119">
        <f>SUMIFS(multi_demand_annual!$I:$I,multi_demand_annual!$A:$A,A119,multi_demand_annual!$B:$B,B119,multi_demand_annual!$E:$E,C119,multi_demand_annual!$F:$F,D119)</f>
        <v>4.5697905714661487E-2</v>
      </c>
      <c r="J119" s="1">
        <f t="shared" si="3"/>
        <v>0</v>
      </c>
      <c r="K119" s="1"/>
    </row>
    <row r="120" spans="1:11">
      <c r="A120">
        <v>2030</v>
      </c>
      <c r="B120" t="s">
        <v>33</v>
      </c>
      <c r="C120" t="s">
        <v>74</v>
      </c>
      <c r="D120" t="s">
        <v>64</v>
      </c>
      <c r="E120" t="s">
        <v>77</v>
      </c>
      <c r="F120">
        <f>SUMIFS(multi_demand_annual!$H:$H,multi_demand_annual!$A:$A,A120,multi_demand_annual!$B:$B,B120,multi_demand_annual!$E:$E,C120,multi_demand_annual!$F:$F,D120)</f>
        <v>9.855031847367976E-2</v>
      </c>
      <c r="G120" cm="1">
        <f t="array" ref="G120">SUMPRODUCT([5]materials_demand!$D$2:$CO$43*([5]materials_demand!$A$2:$A$43=A120)*([5]materials_demand!$B$2:$B$43=B120)*ISNUMBER(SEARCH(D120,[5]materials_demand!$D$1:$CO$1))*ISNUMBER(SEARCH("mean",[5]materials_demand!$D$1:$CO$1)))</f>
        <v>4.9806960332391403E-2</v>
      </c>
      <c r="H120" s="1">
        <f t="shared" si="2"/>
        <v>4.8743358141288357E-2</v>
      </c>
      <c r="I120">
        <f>SUMIFS(multi_demand_annual!$I:$I,multi_demand_annual!$A:$A,A120,multi_demand_annual!$B:$B,B120,multi_demand_annual!$E:$E,C120,multi_demand_annual!$F:$F,D120)</f>
        <v>4.9806960332391376E-2</v>
      </c>
      <c r="J120" s="1">
        <f t="shared" si="3"/>
        <v>0</v>
      </c>
      <c r="K120" s="1"/>
    </row>
    <row r="121" spans="1:11">
      <c r="A121">
        <v>2035</v>
      </c>
      <c r="B121" t="s">
        <v>33</v>
      </c>
      <c r="C121" t="s">
        <v>74</v>
      </c>
      <c r="D121" t="s">
        <v>64</v>
      </c>
      <c r="E121" t="s">
        <v>77</v>
      </c>
      <c r="F121">
        <f>SUMIFS(multi_demand_annual!$H:$H,multi_demand_annual!$A:$A,A121,multi_demand_annual!$B:$B,B121,multi_demand_annual!$E:$E,C121,multi_demand_annual!$F:$F,D121)</f>
        <v>5.1679425114780089E-2</v>
      </c>
      <c r="G121" cm="1">
        <f t="array" ref="G121">SUMPRODUCT([5]materials_demand!$D$2:$CO$43*([5]materials_demand!$A$2:$A$43=A121)*([5]materials_demand!$B$2:$B$43=B121)*ISNUMBER(SEARCH(D121,[5]materials_demand!$D$1:$CO$1))*ISNUMBER(SEARCH("mean",[5]materials_demand!$D$1:$CO$1)))</f>
        <v>5.1679425114780103E-2</v>
      </c>
      <c r="H121" s="1">
        <f t="shared" si="2"/>
        <v>0</v>
      </c>
      <c r="I121">
        <f>SUMIFS(multi_demand_annual!$I:$I,multi_demand_annual!$A:$A,A121,multi_demand_annual!$B:$B,B121,multi_demand_annual!$E:$E,C121,multi_demand_annual!$F:$F,D121)</f>
        <v>5.1679425114780089E-2</v>
      </c>
      <c r="J121" s="1">
        <f t="shared" si="3"/>
        <v>0</v>
      </c>
      <c r="K121" s="1"/>
    </row>
    <row r="122" spans="1:11">
      <c r="A122">
        <v>2025</v>
      </c>
      <c r="B122" t="s">
        <v>21</v>
      </c>
      <c r="C122" t="s">
        <v>74</v>
      </c>
      <c r="D122" t="s">
        <v>49</v>
      </c>
      <c r="E122" t="s">
        <v>77</v>
      </c>
      <c r="F122">
        <f>SUMIFS(multi_demand_annual!$H:$H,multi_demand_annual!$A:$A,A122,multi_demand_annual!$B:$B,B122,multi_demand_annual!$E:$E,C122,multi_demand_annual!$F:$F,D122)</f>
        <v>11.114458216099269</v>
      </c>
      <c r="G122" cm="1">
        <f t="array" ref="G122">SUMPRODUCT([5]materials_demand!$D$2:$CO$43*([5]materials_demand!$A$2:$A$43=A122)*([5]materials_demand!$B$2:$B$43=B122)*ISNUMBER(SEARCH(D122,[5]materials_demand!$D$1:$CO$1))*ISNUMBER(SEARCH("mean",[5]materials_demand!$D$1:$CO$1)))</f>
        <v>16.136327474413299</v>
      </c>
      <c r="H122" s="1">
        <f t="shared" si="2"/>
        <v>-5.0218692583140303</v>
      </c>
      <c r="I122">
        <f>SUMIFS(multi_demand_annual!$I:$I,multi_demand_annual!$A:$A,A122,multi_demand_annual!$B:$B,B122,multi_demand_annual!$E:$E,C122,multi_demand_annual!$F:$F,D122)</f>
        <v>16.136327474413367</v>
      </c>
      <c r="J122" s="1">
        <f t="shared" si="3"/>
        <v>6.7501559897209518E-14</v>
      </c>
      <c r="K122" s="1"/>
    </row>
    <row r="123" spans="1:11">
      <c r="A123">
        <v>2030</v>
      </c>
      <c r="B123" t="s">
        <v>21</v>
      </c>
      <c r="C123" t="s">
        <v>74</v>
      </c>
      <c r="D123" t="s">
        <v>49</v>
      </c>
      <c r="E123" t="s">
        <v>77</v>
      </c>
      <c r="F123">
        <f>SUMIFS(multi_demand_annual!$H:$H,multi_demand_annual!$A:$A,A123,multi_demand_annual!$B:$B,B123,multi_demand_annual!$E:$E,C123,multi_demand_annual!$F:$F,D123)</f>
        <v>23.820259665045825</v>
      </c>
      <c r="G123" cm="1">
        <f t="array" ref="G123">SUMPRODUCT([5]materials_demand!$D$2:$CO$43*([5]materials_demand!$A$2:$A$43=A123)*([5]materials_demand!$B$2:$B$43=B123)*ISNUMBER(SEARCH(D123,[5]materials_demand!$D$1:$CO$1))*ISNUMBER(SEARCH("mean",[5]materials_demand!$D$1:$CO$1)))</f>
        <v>19.5677452447466</v>
      </c>
      <c r="H123" s="1">
        <f t="shared" si="2"/>
        <v>4.2525144202992244</v>
      </c>
      <c r="I123">
        <f>SUMIFS(multi_demand_annual!$I:$I,multi_demand_annual!$A:$A,A123,multi_demand_annual!$B:$B,B123,multi_demand_annual!$E:$E,C123,multi_demand_annual!$F:$F,D123)</f>
        <v>19.567745244746632</v>
      </c>
      <c r="J123" s="1">
        <f t="shared" si="3"/>
        <v>3.1974423109204508E-14</v>
      </c>
      <c r="K123" s="1"/>
    </row>
    <row r="124" spans="1:11">
      <c r="A124">
        <v>2035</v>
      </c>
      <c r="B124" t="s">
        <v>21</v>
      </c>
      <c r="C124" t="s">
        <v>74</v>
      </c>
      <c r="D124" t="s">
        <v>49</v>
      </c>
      <c r="E124" t="s">
        <v>77</v>
      </c>
      <c r="F124">
        <f>SUMIFS(multi_demand_annual!$H:$H,multi_demand_annual!$A:$A,A124,multi_demand_annual!$B:$B,B124,multi_demand_annual!$E:$E,C124,multi_demand_annual!$F:$F,D124)</f>
        <v>20.915577788703988</v>
      </c>
      <c r="G124" cm="1">
        <f t="array" ref="G124">SUMPRODUCT([5]materials_demand!$D$2:$CO$43*([5]materials_demand!$A$2:$A$43=A124)*([5]materials_demand!$B$2:$B$43=B124)*ISNUMBER(SEARCH(D124,[5]materials_demand!$D$1:$CO$1))*ISNUMBER(SEARCH("mean",[5]materials_demand!$D$1:$CO$1)))</f>
        <v>20.915577788703999</v>
      </c>
      <c r="H124" s="1">
        <f t="shared" si="2"/>
        <v>0</v>
      </c>
      <c r="I124">
        <f>SUMIFS(multi_demand_annual!$I:$I,multi_demand_annual!$A:$A,A124,multi_demand_annual!$B:$B,B124,multi_demand_annual!$E:$E,C124,multi_demand_annual!$F:$F,D124)</f>
        <v>20.915577788703988</v>
      </c>
      <c r="J124" s="1">
        <f t="shared" si="3"/>
        <v>0</v>
      </c>
      <c r="K124" s="1"/>
    </row>
    <row r="125" spans="1:11">
      <c r="A125">
        <v>2025</v>
      </c>
      <c r="B125" t="s">
        <v>33</v>
      </c>
      <c r="C125" t="s">
        <v>74</v>
      </c>
      <c r="D125" t="s">
        <v>49</v>
      </c>
      <c r="E125" t="s">
        <v>77</v>
      </c>
      <c r="F125">
        <f>SUMIFS(multi_demand_annual!$H:$H,multi_demand_annual!$A:$A,A125,multi_demand_annual!$B:$B,B125,multi_demand_annual!$E:$E,C125,multi_demand_annual!$F:$F,D125)</f>
        <v>9.5117267988480663</v>
      </c>
      <c r="G125" cm="1">
        <f t="array" ref="G125">SUMPRODUCT([5]materials_demand!$D$2:$CO$43*([5]materials_demand!$A$2:$A$43=A125)*([5]materials_demand!$B$2:$B$43=B125)*ISNUMBER(SEARCH(D125,[5]materials_demand!$D$1:$CO$1))*ISNUMBER(SEARCH("mean",[5]materials_demand!$D$1:$CO$1)))</f>
        <v>12.349400883209</v>
      </c>
      <c r="H125" s="1">
        <f t="shared" si="2"/>
        <v>-2.837674084360934</v>
      </c>
      <c r="I125">
        <f>SUMIFS(multi_demand_annual!$I:$I,multi_demand_annual!$A:$A,A125,multi_demand_annual!$B:$B,B125,multi_demand_annual!$E:$E,C125,multi_demand_annual!$F:$F,D125)</f>
        <v>12.349400883208959</v>
      </c>
      <c r="J125" s="1">
        <f t="shared" si="3"/>
        <v>-4.0856207306205761E-14</v>
      </c>
      <c r="K125" s="1"/>
    </row>
    <row r="126" spans="1:11">
      <c r="A126">
        <v>2030</v>
      </c>
      <c r="B126" t="s">
        <v>33</v>
      </c>
      <c r="C126" t="s">
        <v>74</v>
      </c>
      <c r="D126" t="s">
        <v>49</v>
      </c>
      <c r="E126" t="s">
        <v>77</v>
      </c>
      <c r="F126">
        <f>SUMIFS(multi_demand_annual!$H:$H,multi_demand_annual!$A:$A,A126,multi_demand_annual!$B:$B,B126,multi_demand_annual!$E:$E,C126,multi_demand_annual!$F:$F,D126)</f>
        <v>11.503197430579499</v>
      </c>
      <c r="G126" cm="1">
        <f t="array" ref="G126">SUMPRODUCT([5]materials_demand!$D$2:$CO$43*([5]materials_demand!$A$2:$A$43=A126)*([5]materials_demand!$B$2:$B$43=B126)*ISNUMBER(SEARCH(D126,[5]materials_demand!$D$1:$CO$1))*ISNUMBER(SEARCH("mean",[5]materials_demand!$D$1:$CO$1)))</f>
        <v>8.5024595390725608</v>
      </c>
      <c r="H126" s="1">
        <f t="shared" si="2"/>
        <v>3.0007378915069385</v>
      </c>
      <c r="I126">
        <f>SUMIFS(multi_demand_annual!$I:$I,multi_demand_annual!$A:$A,A126,multi_demand_annual!$B:$B,B126,multi_demand_annual!$E:$E,C126,multi_demand_annual!$F:$F,D126)</f>
        <v>8.502459539072575</v>
      </c>
      <c r="J126" s="1">
        <f t="shared" si="3"/>
        <v>1.4210854715202004E-14</v>
      </c>
      <c r="K126" s="1"/>
    </row>
    <row r="127" spans="1:11">
      <c r="A127">
        <v>2035</v>
      </c>
      <c r="B127" t="s">
        <v>33</v>
      </c>
      <c r="C127" t="s">
        <v>74</v>
      </c>
      <c r="D127" t="s">
        <v>49</v>
      </c>
      <c r="E127" t="s">
        <v>77</v>
      </c>
      <c r="F127">
        <f>SUMIFS(multi_demand_annual!$H:$H,multi_demand_annual!$A:$A,A127,multi_demand_annual!$B:$B,B127,multi_demand_annual!$E:$E,C127,multi_demand_annual!$F:$F,D127)</f>
        <v>10.580151877413137</v>
      </c>
      <c r="G127" cm="1">
        <f t="array" ref="G127">SUMPRODUCT([5]materials_demand!$D$2:$CO$43*([5]materials_demand!$A$2:$A$43=A127)*([5]materials_demand!$B$2:$B$43=B127)*ISNUMBER(SEARCH(D127,[5]materials_demand!$D$1:$CO$1))*ISNUMBER(SEARCH("mean",[5]materials_demand!$D$1:$CO$1)))</f>
        <v>10.580151877413099</v>
      </c>
      <c r="H127" s="1">
        <f t="shared" si="2"/>
        <v>3.730349362740526E-14</v>
      </c>
      <c r="I127">
        <f>SUMIFS(multi_demand_annual!$I:$I,multi_demand_annual!$A:$A,A127,multi_demand_annual!$B:$B,B127,multi_demand_annual!$E:$E,C127,multi_demand_annual!$F:$F,D127)</f>
        <v>10.580151877413137</v>
      </c>
      <c r="J127" s="1">
        <f t="shared" si="3"/>
        <v>3.730349362740526E-14</v>
      </c>
      <c r="K127" s="1"/>
    </row>
    <row r="128" spans="1:11">
      <c r="A128">
        <v>2025</v>
      </c>
      <c r="B128" t="s">
        <v>21</v>
      </c>
      <c r="C128" t="s">
        <v>74</v>
      </c>
      <c r="D128" t="s">
        <v>65</v>
      </c>
      <c r="E128" t="s">
        <v>77</v>
      </c>
      <c r="F128">
        <f>SUMIFS(multi_demand_annual!$H:$H,multi_demand_annual!$A:$A,A128,multi_demand_annual!$B:$B,B128,multi_demand_annual!$E:$E,C128,multi_demand_annual!$F:$F,D128)</f>
        <v>0.23702494895948231</v>
      </c>
      <c r="G128" cm="1">
        <f t="array" ref="G128">SUMPRODUCT([5]materials_demand!$D$2:$CO$43*([5]materials_demand!$A$2:$A$43=A128)*([5]materials_demand!$B$2:$B$43=B128)*ISNUMBER(SEARCH(D128,[5]materials_demand!$D$1:$CO$1))*ISNUMBER(SEARCH("mean",[5]materials_demand!$D$1:$CO$1)))</f>
        <v>1.1190722997184299</v>
      </c>
      <c r="H128" s="1">
        <f t="shared" si="2"/>
        <v>-0.88204735075894758</v>
      </c>
      <c r="I128">
        <f>SUMIFS(multi_demand_annual!$I:$I,multi_demand_annual!$A:$A,A128,multi_demand_annual!$B:$B,B128,multi_demand_annual!$E:$E,C128,multi_demand_annual!$F:$F,D128)</f>
        <v>1.1190722997184324</v>
      </c>
      <c r="J128" s="1">
        <f t="shared" si="3"/>
        <v>2.4424906541753444E-15</v>
      </c>
      <c r="K128" s="1"/>
    </row>
    <row r="129" spans="1:11">
      <c r="A129">
        <v>2030</v>
      </c>
      <c r="B129" t="s">
        <v>21</v>
      </c>
      <c r="C129" t="s">
        <v>74</v>
      </c>
      <c r="D129" t="s">
        <v>65</v>
      </c>
      <c r="E129" t="s">
        <v>77</v>
      </c>
      <c r="F129">
        <f>SUMIFS(multi_demand_annual!$H:$H,multi_demand_annual!$A:$A,A129,multi_demand_annual!$B:$B,B129,multi_demand_annual!$E:$E,C129,multi_demand_annual!$F:$F,D129)</f>
        <v>2.8146765349514693</v>
      </c>
      <c r="G129" cm="1">
        <f t="array" ref="G129">SUMPRODUCT([5]materials_demand!$D$2:$CO$43*([5]materials_demand!$A$2:$A$43=A129)*([5]materials_demand!$B$2:$B$43=B129)*ISNUMBER(SEARCH(D129,[5]materials_demand!$D$1:$CO$1))*ISNUMBER(SEARCH("mean",[5]materials_demand!$D$1:$CO$1)))</f>
        <v>2.1090386543443098</v>
      </c>
      <c r="H129" s="1">
        <f t="shared" si="2"/>
        <v>0.70563788060715948</v>
      </c>
      <c r="I129">
        <f>SUMIFS(multi_demand_annual!$I:$I,multi_demand_annual!$A:$A,A129,multi_demand_annual!$B:$B,B129,multi_demand_annual!$E:$E,C129,multi_demand_annual!$F:$F,D129)</f>
        <v>2.1090386543443089</v>
      </c>
      <c r="J129" s="1">
        <f t="shared" si="3"/>
        <v>0</v>
      </c>
      <c r="K129" s="1"/>
    </row>
    <row r="130" spans="1:11">
      <c r="A130">
        <v>2035</v>
      </c>
      <c r="B130" t="s">
        <v>21</v>
      </c>
      <c r="C130" t="s">
        <v>74</v>
      </c>
      <c r="D130" t="s">
        <v>65</v>
      </c>
      <c r="E130" t="s">
        <v>77</v>
      </c>
      <c r="F130">
        <f>SUMIFS(multi_demand_annual!$H:$H,multi_demand_annual!$A:$A,A130,multi_demand_annual!$B:$B,B130,multi_demand_annual!$E:$E,C130,multi_demand_annual!$F:$F,D130)</f>
        <v>1.9830653753448171</v>
      </c>
      <c r="G130" cm="1">
        <f t="array" ref="G130">SUMPRODUCT([5]materials_demand!$D$2:$CO$43*([5]materials_demand!$A$2:$A$43=A130)*([5]materials_demand!$B$2:$B$43=B130)*ISNUMBER(SEARCH(D130,[5]materials_demand!$D$1:$CO$1))*ISNUMBER(SEARCH("mean",[5]materials_demand!$D$1:$CO$1)))</f>
        <v>1.98306537534482</v>
      </c>
      <c r="H130" s="1">
        <f t="shared" si="2"/>
        <v>-2.886579864025407E-15</v>
      </c>
      <c r="I130">
        <f>SUMIFS(multi_demand_annual!$I:$I,multi_demand_annual!$A:$A,A130,multi_demand_annual!$B:$B,B130,multi_demand_annual!$E:$E,C130,multi_demand_annual!$F:$F,D130)</f>
        <v>1.9830653753448171</v>
      </c>
      <c r="J130" s="1">
        <f t="shared" si="3"/>
        <v>-2.886579864025407E-15</v>
      </c>
      <c r="K130" s="1"/>
    </row>
    <row r="131" spans="1:11">
      <c r="A131">
        <v>2025</v>
      </c>
      <c r="B131" t="s">
        <v>33</v>
      </c>
      <c r="C131" t="s">
        <v>74</v>
      </c>
      <c r="D131" t="s">
        <v>65</v>
      </c>
      <c r="E131" t="s">
        <v>77</v>
      </c>
      <c r="F131">
        <f>SUMIFS(multi_demand_annual!$H:$H,multi_demand_annual!$A:$A,A131,multi_demand_annual!$B:$B,B131,multi_demand_annual!$E:$E,C131,multi_demand_annual!$F:$F,D131)</f>
        <v>0</v>
      </c>
      <c r="G131" cm="1">
        <f t="array" ref="G131">SUMPRODUCT([5]materials_demand!$D$2:$CO$43*([5]materials_demand!$A$2:$A$43=A131)*([5]materials_demand!$B$2:$B$43=B131)*ISNUMBER(SEARCH(D131,[5]materials_demand!$D$1:$CO$1))*ISNUMBER(SEARCH("mean",[5]materials_demand!$D$1:$CO$1)))</f>
        <v>0.571501018435004</v>
      </c>
      <c r="H131" s="1">
        <f t="shared" ref="H131:H145" si="4">F131-G131</f>
        <v>-0.571501018435004</v>
      </c>
      <c r="I131">
        <f>SUMIFS(multi_demand_annual!$I:$I,multi_demand_annual!$A:$A,A131,multi_demand_annual!$B:$B,B131,multi_demand_annual!$E:$E,C131,multi_demand_annual!$F:$F,D131)</f>
        <v>0.571501018435004</v>
      </c>
      <c r="J131" s="1">
        <f t="shared" ref="J131:J145" si="5">I131-G131</f>
        <v>0</v>
      </c>
      <c r="K131" s="1"/>
    </row>
    <row r="132" spans="1:11">
      <c r="A132">
        <v>2030</v>
      </c>
      <c r="B132" t="s">
        <v>33</v>
      </c>
      <c r="C132" t="s">
        <v>74</v>
      </c>
      <c r="D132" t="s">
        <v>65</v>
      </c>
      <c r="E132" t="s">
        <v>77</v>
      </c>
      <c r="F132">
        <f>SUMIFS(multi_demand_annual!$H:$H,multi_demand_annual!$A:$A,A132,multi_demand_annual!$B:$B,B132,multi_demand_annual!$E:$E,C132,multi_demand_annual!$F:$F,D132)</f>
        <v>1.2324767731474406</v>
      </c>
      <c r="G132" cm="1">
        <f t="array" ref="G132">SUMPRODUCT([5]materials_demand!$D$2:$CO$43*([5]materials_demand!$A$2:$A$43=A132)*([5]materials_demand!$B$2:$B$43=B132)*ISNUMBER(SEARCH(D132,[5]materials_demand!$D$1:$CO$1))*ISNUMBER(SEARCH("mean",[5]materials_demand!$D$1:$CO$1)))</f>
        <v>0.62288912609798297</v>
      </c>
      <c r="H132" s="1">
        <f t="shared" si="4"/>
        <v>0.60958764704945767</v>
      </c>
      <c r="I132">
        <f>SUMIFS(multi_demand_annual!$I:$I,multi_demand_annual!$A:$A,A132,multi_demand_annual!$B:$B,B132,multi_demand_annual!$E:$E,C132,multi_demand_annual!$F:$F,D132)</f>
        <v>0.62288912609798297</v>
      </c>
      <c r="J132" s="1">
        <f t="shared" si="5"/>
        <v>0</v>
      </c>
      <c r="K132" s="1"/>
    </row>
    <row r="133" spans="1:11">
      <c r="A133">
        <v>2035</v>
      </c>
      <c r="B133" t="s">
        <v>33</v>
      </c>
      <c r="C133" t="s">
        <v>74</v>
      </c>
      <c r="D133" t="s">
        <v>65</v>
      </c>
      <c r="E133" t="s">
        <v>77</v>
      </c>
      <c r="F133">
        <f>SUMIFS(multi_demand_annual!$H:$H,multi_demand_annual!$A:$A,A133,multi_demand_annual!$B:$B,B133,multi_demand_annual!$E:$E,C133,multi_demand_annual!$F:$F,D133)</f>
        <v>0.64630629398310757</v>
      </c>
      <c r="G133" cm="1">
        <f t="array" ref="G133">SUMPRODUCT([5]materials_demand!$D$2:$CO$43*([5]materials_demand!$A$2:$A$43=A133)*([5]materials_demand!$B$2:$B$43=B133)*ISNUMBER(SEARCH(D133,[5]materials_demand!$D$1:$CO$1))*ISNUMBER(SEARCH("mean",[5]materials_demand!$D$1:$CO$1)))</f>
        <v>0.64630629398310702</v>
      </c>
      <c r="H133" s="1">
        <f t="shared" si="4"/>
        <v>0</v>
      </c>
      <c r="I133">
        <f>SUMIFS(multi_demand_annual!$I:$I,multi_demand_annual!$A:$A,A133,multi_demand_annual!$B:$B,B133,multi_demand_annual!$E:$E,C133,multi_demand_annual!$F:$F,D133)</f>
        <v>0.64630629398310757</v>
      </c>
      <c r="J133" s="1">
        <f t="shared" si="5"/>
        <v>0</v>
      </c>
      <c r="K133" s="1"/>
    </row>
    <row r="134" spans="1:11">
      <c r="A134">
        <v>2025</v>
      </c>
      <c r="B134" t="s">
        <v>21</v>
      </c>
      <c r="C134" t="s">
        <v>74</v>
      </c>
      <c r="D134" t="s">
        <v>68</v>
      </c>
      <c r="E134" t="s">
        <v>77</v>
      </c>
      <c r="F134">
        <f>SUMIFS(multi_demand_annual!$H:$H,multi_demand_annual!$A:$A,A134,multi_demand_annual!$B:$B,B134,multi_demand_annual!$E:$E,C134,multi_demand_annual!$F:$F,D134)</f>
        <v>3.2190195396382022E-3</v>
      </c>
      <c r="G134" cm="1">
        <f t="array" ref="G134">SUMPRODUCT([5]materials_demand!$D$2:$CO$43*([5]materials_demand!$A$2:$A$43=A134)*([5]materials_demand!$B$2:$B$43=B134)*ISNUMBER(SEARCH(D134,[5]materials_demand!$D$1:$CO$1))*ISNUMBER(SEARCH("mean",[5]materials_demand!$D$1:$CO$1)))</f>
        <v>1.5198043981763601E-2</v>
      </c>
      <c r="H134" s="1">
        <f t="shared" si="4"/>
        <v>-1.1979024442125398E-2</v>
      </c>
      <c r="I134">
        <f>SUMIFS(multi_demand_annual!$I:$I,multi_demand_annual!$A:$A,A134,multi_demand_annual!$B:$B,B134,multi_demand_annual!$E:$E,C134,multi_demand_annual!$F:$F,D134)</f>
        <v>1.5198043981763634E-2</v>
      </c>
      <c r="J134" s="1">
        <f t="shared" si="5"/>
        <v>3.2959746043559335E-17</v>
      </c>
      <c r="K134" s="1"/>
    </row>
    <row r="135" spans="1:11">
      <c r="A135">
        <v>2030</v>
      </c>
      <c r="B135" t="s">
        <v>21</v>
      </c>
      <c r="C135" t="s">
        <v>74</v>
      </c>
      <c r="D135" t="s">
        <v>68</v>
      </c>
      <c r="E135" t="s">
        <v>77</v>
      </c>
      <c r="F135">
        <f>SUMIFS(multi_demand_annual!$H:$H,multi_demand_annual!$A:$A,A135,multi_demand_annual!$B:$B,B135,multi_demand_annual!$E:$E,C135,multi_demand_annual!$F:$F,D135)</f>
        <v>3.8225928551170178E-2</v>
      </c>
      <c r="G135" cm="1">
        <f t="array" ref="G135">SUMPRODUCT([5]materials_demand!$D$2:$CO$43*([5]materials_demand!$A$2:$A$43=A135)*([5]materials_demand!$B$2:$B$43=B135)*ISNUMBER(SEARCH(D135,[5]materials_demand!$D$1:$CO$1))*ISNUMBER(SEARCH("mean",[5]materials_demand!$D$1:$CO$1)))</f>
        <v>2.8642708997469901E-2</v>
      </c>
      <c r="H135" s="1">
        <f t="shared" si="4"/>
        <v>9.5832195537002771E-3</v>
      </c>
      <c r="I135">
        <f>SUMIFS(multi_demand_annual!$I:$I,multi_demand_annual!$A:$A,A135,multi_demand_annual!$B:$B,B135,multi_demand_annual!$E:$E,C135,multi_demand_annual!$F:$F,D135)</f>
        <v>2.8642708997469828E-2</v>
      </c>
      <c r="J135" s="1">
        <f t="shared" si="5"/>
        <v>-7.2858385991025898E-17</v>
      </c>
      <c r="K135" s="1"/>
    </row>
    <row r="136" spans="1:11">
      <c r="A136">
        <v>2035</v>
      </c>
      <c r="B136" t="s">
        <v>21</v>
      </c>
      <c r="C136" t="s">
        <v>74</v>
      </c>
      <c r="D136" t="s">
        <v>68</v>
      </c>
      <c r="E136" t="s">
        <v>77</v>
      </c>
      <c r="F136">
        <f>SUMIFS(multi_demand_annual!$H:$H,multi_demand_annual!$A:$A,A136,multi_demand_annual!$B:$B,B136,multi_demand_annual!$E:$E,C136,multi_demand_annual!$F:$F,D136)</f>
        <v>2.693187455429491E-2</v>
      </c>
      <c r="G136" cm="1">
        <f t="array" ref="G136">SUMPRODUCT([5]materials_demand!$D$2:$CO$43*([5]materials_demand!$A$2:$A$43=A136)*([5]materials_demand!$B$2:$B$43=B136)*ISNUMBER(SEARCH(D136,[5]materials_demand!$D$1:$CO$1))*ISNUMBER(SEARCH("mean",[5]materials_demand!$D$1:$CO$1)))</f>
        <v>2.6931874554295E-2</v>
      </c>
      <c r="H136" s="1">
        <f t="shared" si="4"/>
        <v>-9.0205620750793969E-17</v>
      </c>
      <c r="I136">
        <f>SUMIFS(multi_demand_annual!$I:$I,multi_demand_annual!$A:$A,A136,multi_demand_annual!$B:$B,B136,multi_demand_annual!$E:$E,C136,multi_demand_annual!$F:$F,D136)</f>
        <v>2.693187455429491E-2</v>
      </c>
      <c r="J136" s="1">
        <f t="shared" si="5"/>
        <v>-9.0205620750793969E-17</v>
      </c>
      <c r="K136" s="1"/>
    </row>
    <row r="137" spans="1:11">
      <c r="A137">
        <v>2025</v>
      </c>
      <c r="B137" t="s">
        <v>33</v>
      </c>
      <c r="C137" t="s">
        <v>74</v>
      </c>
      <c r="D137" t="s">
        <v>68</v>
      </c>
      <c r="E137" t="s">
        <v>77</v>
      </c>
      <c r="F137">
        <f>SUMIFS(multi_demand_annual!$H:$H,multi_demand_annual!$A:$A,A137,multi_demand_annual!$B:$B,B137,multi_demand_annual!$E:$E,C137,multi_demand_annual!$F:$F,D137)</f>
        <v>0</v>
      </c>
      <c r="G137" cm="1">
        <f t="array" ref="G137">SUMPRODUCT([5]materials_demand!$D$2:$CO$43*([5]materials_demand!$A$2:$A$43=A137)*([5]materials_demand!$B$2:$B$43=B137)*ISNUMBER(SEARCH(D137,[5]materials_demand!$D$1:$CO$1))*ISNUMBER(SEARCH("mean",[5]materials_demand!$D$1:$CO$1)))</f>
        <v>7.7615160485906901E-3</v>
      </c>
      <c r="H137" s="1">
        <f t="shared" si="4"/>
        <v>-7.7615160485906901E-3</v>
      </c>
      <c r="I137">
        <f>SUMIFS(multi_demand_annual!$I:$I,multi_demand_annual!$A:$A,A137,multi_demand_annual!$B:$B,B137,multi_demand_annual!$E:$E,C137,multi_demand_annual!$F:$F,D137)</f>
        <v>7.7615160485906866E-3</v>
      </c>
      <c r="J137" s="1">
        <f t="shared" si="5"/>
        <v>0</v>
      </c>
      <c r="K137" s="1"/>
    </row>
    <row r="138" spans="1:11">
      <c r="A138">
        <v>2030</v>
      </c>
      <c r="B138" t="s">
        <v>33</v>
      </c>
      <c r="C138" t="s">
        <v>74</v>
      </c>
      <c r="D138" t="s">
        <v>68</v>
      </c>
      <c r="E138" t="s">
        <v>77</v>
      </c>
      <c r="F138">
        <f>SUMIFS(multi_demand_annual!$H:$H,multi_demand_annual!$A:$A,A138,multi_demand_annual!$B:$B,B138,multi_demand_annual!$E:$E,C138,multi_demand_annual!$F:$F,D138)</f>
        <v>1.6738182340417015E-2</v>
      </c>
      <c r="G138" cm="1">
        <f t="array" ref="G138">SUMPRODUCT([5]materials_demand!$D$2:$CO$43*([5]materials_demand!$A$2:$A$43=A138)*([5]materials_demand!$B$2:$B$43=B138)*ISNUMBER(SEARCH(D138,[5]materials_demand!$D$1:$CO$1))*ISNUMBER(SEARCH("mean",[5]materials_demand!$D$1:$CO$1)))</f>
        <v>8.4594144065413494E-3</v>
      </c>
      <c r="H138" s="1">
        <f t="shared" si="4"/>
        <v>8.2787679338756654E-3</v>
      </c>
      <c r="I138">
        <f>SUMIFS(multi_demand_annual!$I:$I,multi_demand_annual!$A:$A,A138,multi_demand_annual!$B:$B,B138,multi_demand_annual!$E:$E,C138,multi_demand_annual!$F:$F,D138)</f>
        <v>8.4594144065413442E-3</v>
      </c>
      <c r="J138" s="1">
        <f t="shared" si="5"/>
        <v>0</v>
      </c>
      <c r="K138" s="1"/>
    </row>
    <row r="139" spans="1:11">
      <c r="A139">
        <v>2035</v>
      </c>
      <c r="B139" t="s">
        <v>33</v>
      </c>
      <c r="C139" t="s">
        <v>74</v>
      </c>
      <c r="D139" t="s">
        <v>68</v>
      </c>
      <c r="E139" t="s">
        <v>77</v>
      </c>
      <c r="F139">
        <f>SUMIFS(multi_demand_annual!$H:$H,multi_demand_annual!$A:$A,A139,multi_demand_annual!$B:$B,B139,multi_demand_annual!$E:$E,C139,multi_demand_annual!$F:$F,D139)</f>
        <v>8.7774413539834471E-3</v>
      </c>
      <c r="G139" cm="1">
        <f t="array" ref="G139">SUMPRODUCT([5]materials_demand!$D$2:$CO$43*([5]materials_demand!$A$2:$A$43=A139)*([5]materials_demand!$B$2:$B$43=B139)*ISNUMBER(SEARCH(D139,[5]materials_demand!$D$1:$CO$1))*ISNUMBER(SEARCH("mean",[5]materials_demand!$D$1:$CO$1)))</f>
        <v>8.7774413539834506E-3</v>
      </c>
      <c r="H139" s="1">
        <f t="shared" si="4"/>
        <v>0</v>
      </c>
      <c r="I139">
        <f>SUMIFS(multi_demand_annual!$I:$I,multi_demand_annual!$A:$A,A139,multi_demand_annual!$B:$B,B139,multi_demand_annual!$E:$E,C139,multi_demand_annual!$F:$F,D139)</f>
        <v>8.7774413539834471E-3</v>
      </c>
      <c r="J139" s="1">
        <f t="shared" si="5"/>
        <v>0</v>
      </c>
      <c r="K139" s="1"/>
    </row>
    <row r="140" spans="1:11">
      <c r="A140">
        <v>2025</v>
      </c>
      <c r="B140" t="s">
        <v>21</v>
      </c>
      <c r="C140" t="s">
        <v>74</v>
      </c>
      <c r="D140" t="s">
        <v>57</v>
      </c>
      <c r="E140" t="s">
        <v>77</v>
      </c>
      <c r="F140">
        <f>SUMIFS(multi_demand_annual!$H:$H,multi_demand_annual!$A:$A,A140,multi_demand_annual!$B:$B,B140,multi_demand_annual!$E:$E,C140,multi_demand_annual!$F:$F,D140)</f>
        <v>14.452740790212335</v>
      </c>
      <c r="G140" cm="1">
        <f t="array" ref="G140">SUMPRODUCT([5]materials_demand!$D$2:$CO$43*([5]materials_demand!$A$2:$A$43=A140)*([5]materials_demand!$B$2:$B$43=B140)*ISNUMBER(SEARCH(D140,[5]materials_demand!$D$1:$CO$1))*ISNUMBER(SEARCH("mean",[5]materials_demand!$D$1:$CO$1)))</f>
        <v>68.236115836489702</v>
      </c>
      <c r="H140" s="1">
        <f t="shared" si="4"/>
        <v>-53.783375046277371</v>
      </c>
      <c r="I140">
        <f>SUMIFS(multi_demand_annual!$I:$I,multi_demand_annual!$A:$A,A140,multi_demand_annual!$B:$B,B140,multi_demand_annual!$E:$E,C140,multi_demand_annual!$F:$F,D140)</f>
        <v>68.236115836489773</v>
      </c>
      <c r="J140" s="1">
        <f t="shared" si="5"/>
        <v>0</v>
      </c>
      <c r="K140" s="1"/>
    </row>
    <row r="141" spans="1:11">
      <c r="A141">
        <v>2030</v>
      </c>
      <c r="B141" t="s">
        <v>21</v>
      </c>
      <c r="C141" t="s">
        <v>74</v>
      </c>
      <c r="D141" t="s">
        <v>57</v>
      </c>
      <c r="E141" t="s">
        <v>77</v>
      </c>
      <c r="F141">
        <f>SUMIFS(multi_demand_annual!$H:$H,multi_demand_annual!$A:$A,A141,multi_demand_annual!$B:$B,B141,multi_demand_annual!$E:$E,C141,multi_demand_annual!$F:$F,D141)</f>
        <v>171.62661798484572</v>
      </c>
      <c r="G141" cm="1">
        <f t="array" ref="G141">SUMPRODUCT([5]materials_demand!$D$2:$CO$43*([5]materials_demand!$A$2:$A$43=A141)*([5]materials_demand!$B$2:$B$43=B141)*ISNUMBER(SEARCH(D141,[5]materials_demand!$D$1:$CO$1))*ISNUMBER(SEARCH("mean",[5]materials_demand!$D$1:$CO$1)))</f>
        <v>128.599917947824</v>
      </c>
      <c r="H141" s="1">
        <f t="shared" si="4"/>
        <v>43.026700037021726</v>
      </c>
      <c r="I141">
        <f>SUMIFS(multi_demand_annual!$I:$I,multi_demand_annual!$A:$A,A141,multi_demand_annual!$B:$B,B141,multi_demand_annual!$E:$E,C141,multi_demand_annual!$F:$F,D141)</f>
        <v>128.59991794782371</v>
      </c>
      <c r="J141" s="1">
        <f t="shared" si="5"/>
        <v>-2.8421709430404007E-13</v>
      </c>
      <c r="K141" s="1"/>
    </row>
    <row r="142" spans="1:11">
      <c r="A142">
        <v>2035</v>
      </c>
      <c r="B142" t="s">
        <v>21</v>
      </c>
      <c r="C142" t="s">
        <v>74</v>
      </c>
      <c r="D142" t="s">
        <v>57</v>
      </c>
      <c r="E142" t="s">
        <v>77</v>
      </c>
      <c r="F142">
        <f>SUMIFS(multi_demand_annual!$H:$H,multi_demand_annual!$A:$A,A142,multi_demand_annual!$B:$B,B142,multi_demand_annual!$E:$E,C142,multi_demand_annual!$F:$F,D142)</f>
        <v>120.91862044785469</v>
      </c>
      <c r="G142" cm="1">
        <f t="array" ref="G142">SUMPRODUCT([5]materials_demand!$D$2:$CO$43*([5]materials_demand!$A$2:$A$43=A142)*([5]materials_demand!$B$2:$B$43=B142)*ISNUMBER(SEARCH(D142,[5]materials_demand!$D$1:$CO$1))*ISNUMBER(SEARCH("mean",[5]materials_demand!$D$1:$CO$1)))</f>
        <v>120.91862044785501</v>
      </c>
      <c r="H142" s="1">
        <f t="shared" si="4"/>
        <v>-3.1263880373444408E-13</v>
      </c>
      <c r="I142">
        <f>SUMIFS(multi_demand_annual!$I:$I,multi_demand_annual!$A:$A,A142,multi_demand_annual!$B:$B,B142,multi_demand_annual!$E:$E,C142,multi_demand_annual!$F:$F,D142)</f>
        <v>120.91862044785469</v>
      </c>
      <c r="J142" s="1">
        <f t="shared" si="5"/>
        <v>-3.1263880373444408E-13</v>
      </c>
      <c r="K142" s="1"/>
    </row>
    <row r="143" spans="1:11">
      <c r="A143">
        <v>2025</v>
      </c>
      <c r="B143" t="s">
        <v>33</v>
      </c>
      <c r="C143" t="s">
        <v>74</v>
      </c>
      <c r="D143" t="s">
        <v>57</v>
      </c>
      <c r="E143" t="s">
        <v>77</v>
      </c>
      <c r="F143">
        <f>SUMIFS(multi_demand_annual!$H:$H,multi_demand_annual!$A:$A,A143,multi_demand_annual!$B:$B,B143,multi_demand_annual!$E:$E,C143,multi_demand_annual!$F:$F,D143)</f>
        <v>0</v>
      </c>
      <c r="G143" cm="1">
        <f t="array" ref="G143">SUMPRODUCT([5]materials_demand!$D$2:$CO$43*([5]materials_demand!$A$2:$A$43=A143)*([5]materials_demand!$B$2:$B$43=B143)*ISNUMBER(SEARCH(D143,[5]materials_demand!$D$1:$CO$1))*ISNUMBER(SEARCH("mean",[5]materials_demand!$D$1:$CO$1)))</f>
        <v>34.847623075305201</v>
      </c>
      <c r="H143" s="1">
        <f t="shared" si="4"/>
        <v>-34.847623075305201</v>
      </c>
      <c r="I143">
        <f>SUMIFS(multi_demand_annual!$I:$I,multi_demand_annual!$A:$A,A143,multi_demand_annual!$B:$B,B143,multi_demand_annual!$E:$E,C143,multi_demand_annual!$F:$F,D143)</f>
        <v>34.847623075305123</v>
      </c>
      <c r="J143" s="1">
        <f t="shared" si="5"/>
        <v>-7.815970093361102E-14</v>
      </c>
      <c r="K143" s="1"/>
    </row>
    <row r="144" spans="1:11">
      <c r="A144">
        <v>2030</v>
      </c>
      <c r="B144" t="s">
        <v>33</v>
      </c>
      <c r="C144" t="s">
        <v>74</v>
      </c>
      <c r="D144" t="s">
        <v>57</v>
      </c>
      <c r="E144" t="s">
        <v>77</v>
      </c>
      <c r="F144">
        <f>SUMIFS(multi_demand_annual!$H:$H,multi_demand_annual!$A:$A,A144,multi_demand_annual!$B:$B,B144,multi_demand_annual!$E:$E,C144,multi_demand_annual!$F:$F,D144)</f>
        <v>75.1510227528927</v>
      </c>
      <c r="G144" cm="1">
        <f t="array" ref="G144">SUMPRODUCT([5]materials_demand!$D$2:$CO$43*([5]materials_demand!$A$2:$A$43=A144)*([5]materials_demand!$B$2:$B$43=B144)*ISNUMBER(SEARCH(D144,[5]materials_demand!$D$1:$CO$1))*ISNUMBER(SEARCH("mean",[5]materials_demand!$D$1:$CO$1)))</f>
        <v>37.981044274267298</v>
      </c>
      <c r="H144" s="1">
        <f t="shared" si="4"/>
        <v>37.169978478625403</v>
      </c>
      <c r="I144">
        <f>SUMIFS(multi_demand_annual!$I:$I,multi_demand_annual!$A:$A,A144,multi_demand_annual!$B:$B,B144,multi_demand_annual!$E:$E,C144,multi_demand_annual!$F:$F,D144)</f>
        <v>37.981044274267255</v>
      </c>
      <c r="J144" s="1">
        <f t="shared" si="5"/>
        <v>0</v>
      </c>
      <c r="K144" s="1"/>
    </row>
    <row r="145" spans="1:11">
      <c r="A145">
        <v>2035</v>
      </c>
      <c r="B145" t="s">
        <v>33</v>
      </c>
      <c r="C145" t="s">
        <v>74</v>
      </c>
      <c r="D145" t="s">
        <v>57</v>
      </c>
      <c r="E145" t="s">
        <v>77</v>
      </c>
      <c r="F145">
        <f>SUMIFS(multi_demand_annual!$H:$H,multi_demand_annual!$A:$A,A145,multi_demand_annual!$B:$B,B145,multi_demand_annual!$E:$E,C145,multi_demand_annual!$F:$F,D145)</f>
        <v>39.408920364823636</v>
      </c>
      <c r="G145" cm="1">
        <f t="array" ref="G145">SUMPRODUCT([5]materials_demand!$D$2:$CO$43*([5]materials_demand!$A$2:$A$43=A145)*([5]materials_demand!$B$2:$B$43=B145)*ISNUMBER(SEARCH(D145,[5]materials_demand!$D$1:$CO$1))*ISNUMBER(SEARCH("mean",[5]materials_demand!$D$1:$CO$1)))</f>
        <v>39.408920364823601</v>
      </c>
      <c r="H145" s="1">
        <f t="shared" si="4"/>
        <v>0</v>
      </c>
      <c r="I145">
        <f>SUMIFS(multi_demand_annual!$I:$I,multi_demand_annual!$A:$A,A145,multi_demand_annual!$B:$B,B145,multi_demand_annual!$E:$E,C145,multi_demand_annual!$F:$F,D145)</f>
        <v>39.408920364823636</v>
      </c>
      <c r="J145" s="1">
        <f t="shared" si="5"/>
        <v>0</v>
      </c>
      <c r="K145" s="1"/>
    </row>
  </sheetData>
  <sortState xmlns:xlrd2="http://schemas.microsoft.com/office/spreadsheetml/2017/richdata2" ref="H2:H292">
    <sortCondition ref="H2:H2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mapping</vt:lpstr>
      <vt:lpstr>mi_calc</vt:lpstr>
      <vt:lpstr>multi_cap_new_annual</vt:lpstr>
      <vt:lpstr>multi_cap_new_annual_comb</vt:lpstr>
      <vt:lpstr>multi_demand_annual</vt:lpstr>
      <vt:lpstr>multi_demand_annual_group</vt:lpstr>
      <vt:lpstr>multi_demand_annual_comb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Brinkerink</dc:creator>
  <cp:lastModifiedBy>Maarten Brinkerink</cp:lastModifiedBy>
  <dcterms:created xsi:type="dcterms:W3CDTF">2024-05-08T12:58:54Z</dcterms:created>
  <dcterms:modified xsi:type="dcterms:W3CDTF">2024-06-10T13:03:10Z</dcterms:modified>
</cp:coreProperties>
</file>