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umar97/dev/teps/app/src/test/resources/CrbReportsPlugin/Template/"/>
    </mc:Choice>
  </mc:AlternateContent>
  <bookViews>
    <workbookView xWindow="3880" yWindow="2200" windowWidth="28040" windowHeight="17440" activeTab="0"/>
  </bookViews>
  <sheets>
    <sheet name="Sheet1" sheetId="1" r:id="rId2"/>
  </sheets>
  <definedNames/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</calcChain>
</file>

<file path=xl/sharedStrings.xml><?xml version="1.0" encoding="utf-8"?>
<sst xmlns="http://schemas.openxmlformats.org/spreadsheetml/2006/main" count="145" uniqueCount="143">
  <si>
    <t>Balance Sheet</t>
  </si>
  <si>
    <t>Hello Sugar Franchise LLC</t>
  </si>
  <si>
    <t>As of June 30, 2025</t>
  </si>
  <si>
    <t>Assets</t>
  </si>
  <si>
    <t>Current Assets</t>
  </si>
  <si>
    <t>Bank Accounts</t>
  </si>
  <si>
    <t>Cash On Hand</t>
  </si>
  <si>
    <t>Checking 0626</t>
  </si>
  <si>
    <t>Foreign Store Admin 0269</t>
  </si>
  <si>
    <t>HSF Alerus 8393</t>
  </si>
  <si>
    <t>Wise</t>
  </si>
  <si>
    <t>Total for Bank Accounts</t>
  </si>
  <si>
    <t>Accounts Receivable</t>
  </si>
  <si>
    <t>Accounts Receivable (A/R)</t>
  </si>
  <si>
    <t>Total for Accounts Receivable</t>
  </si>
  <si>
    <t>Other Current Assets</t>
  </si>
  <si>
    <t>Annapolis Deposit</t>
  </si>
  <si>
    <t>Current Portion Notes Receivable</t>
  </si>
  <si>
    <t>Intercompany Loans (Asset)</t>
  </si>
  <si>
    <t>Loan to DM</t>
  </si>
  <si>
    <t>Loan to FBB</t>
  </si>
  <si>
    <t>Loan to HSRE</t>
  </si>
  <si>
    <t>Loan to HSTN</t>
  </si>
  <si>
    <t>Loan to SWS</t>
  </si>
  <si>
    <t>Remote Works Loan</t>
  </si>
  <si>
    <t>Total for Intercompany Loans (Asset)</t>
  </si>
  <si>
    <t>Loans to Franchisees</t>
  </si>
  <si>
    <t>Delicate Lines Loan</t>
  </si>
  <si>
    <t>Less Current Portion Notes Receivables</t>
  </si>
  <si>
    <t>Loan to Christian</t>
  </si>
  <si>
    <t>Loan to Hello Sugar Chattanooga</t>
  </si>
  <si>
    <t>Loan to Hello Sugar Flagstaff</t>
  </si>
  <si>
    <t>Loan to Hello Sugar ID</t>
  </si>
  <si>
    <t>Loan to Hello Sugar Tucson</t>
  </si>
  <si>
    <t>Loan to Hello Sugar TX</t>
  </si>
  <si>
    <t>Loan to Shion</t>
  </si>
  <si>
    <t>Loan to Triggs</t>
  </si>
  <si>
    <t>Total for Loans to Franchisees</t>
  </si>
  <si>
    <t>Clearing Accounts</t>
  </si>
  <si>
    <t>NSF Clearing Account</t>
  </si>
  <si>
    <t>Total for Clearing Accounts</t>
  </si>
  <si>
    <t>Total for Other Current Assets</t>
  </si>
  <si>
    <t>Payroll Refunds</t>
  </si>
  <si>
    <t>Prepaid Expenses</t>
  </si>
  <si>
    <t>Mobile App</t>
  </si>
  <si>
    <t>Total for Prepaid Expenses</t>
  </si>
  <si>
    <t>Uncategorized Asset</t>
  </si>
  <si>
    <t>Undeposited Funds</t>
  </si>
  <si>
    <t>Total for Current Assets</t>
  </si>
  <si>
    <t>Fixed Assets</t>
  </si>
  <si>
    <t>Accumulated Depreciation</t>
  </si>
  <si>
    <t>Operating ROU Assets</t>
  </si>
  <si>
    <t>Vehicle</t>
  </si>
  <si>
    <t>Total for Fixed Assets</t>
  </si>
  <si>
    <t>Other Assets</t>
  </si>
  <si>
    <t>Fraud Credit</t>
  </si>
  <si>
    <t>Loan to Employee</t>
  </si>
  <si>
    <t>Other (Adjustments &amp; Loan Payments)</t>
  </si>
  <si>
    <t>Refundable Deposits</t>
  </si>
  <si>
    <t>Voucher Redemption</t>
  </si>
  <si>
    <t>Giftcard Voucher Adjustments</t>
  </si>
  <si>
    <t>Membership Voucher Adjustments</t>
  </si>
  <si>
    <t>Total for Voucher Redemption</t>
  </si>
  <si>
    <t>Total for Other Assets</t>
  </si>
  <si>
    <t>Total for Assets</t>
  </si>
  <si>
    <t>Liabilities and Equity</t>
  </si>
  <si>
    <t>Liabilities</t>
  </si>
  <si>
    <t>Current Liabilities</t>
  </si>
  <si>
    <t>Accounts Payable</t>
  </si>
  <si>
    <t>Accounts Payable (A/P)</t>
  </si>
  <si>
    <t>Total for Accounts Payable</t>
  </si>
  <si>
    <t>Credit Cards</t>
  </si>
  <si>
    <t>AMEX Hilton (45006)</t>
  </si>
  <si>
    <t>AMEX Platinum (35006)</t>
  </si>
  <si>
    <t>Total for Credit Cards</t>
  </si>
  <si>
    <t>Other Current Liabilities</t>
  </si>
  <si>
    <t>Accrued Expense</t>
  </si>
  <si>
    <t>Accrued Owners Distributions</t>
  </si>
  <si>
    <t>Advance Adspend</t>
  </si>
  <si>
    <t>Buyout Payable</t>
  </si>
  <si>
    <t>Intercompany Loans (Liability)</t>
  </si>
  <si>
    <t>Loan from Brigham Dallas</t>
  </si>
  <si>
    <t>Loan from HSAZ</t>
  </si>
  <si>
    <t>Foreign Store Admin</t>
  </si>
  <si>
    <t>Total for Loan from HSAZ</t>
  </si>
  <si>
    <t>Total for Intercompany Loans (Liability)</t>
  </si>
  <si>
    <t>Payroll Corrections</t>
  </si>
  <si>
    <t>Payroll Liabilities</t>
  </si>
  <si>
    <t>401GO 401k</t>
  </si>
  <si>
    <t>401GO 401k_roth</t>
  </si>
  <si>
    <t>401(k) Pre-Tax</t>
  </si>
  <si>
    <t>AZ Income Tax</t>
  </si>
  <si>
    <t>AZ Unemployment Tax</t>
  </si>
  <si>
    <t>Deduction</t>
  </si>
  <si>
    <t>Dental</t>
  </si>
  <si>
    <t>Direct Deposit Payable</t>
  </si>
  <si>
    <t>Federal Taxes (941/944)</t>
  </si>
  <si>
    <t>Federal Unemployment (940)</t>
  </si>
  <si>
    <t>GA Income Tax</t>
  </si>
  <si>
    <t>GA Unemployment Tax</t>
  </si>
  <si>
    <t>Medica</t>
  </si>
  <si>
    <t>Mexico Hotel Deduction</t>
  </si>
  <si>
    <t>NYS Employment Taxes</t>
  </si>
  <si>
    <t>NYS Income Tax</t>
  </si>
  <si>
    <t>Roth 401(k)</t>
  </si>
  <si>
    <t>Student Loan Assistance</t>
  </si>
  <si>
    <t>TN Quarterly Taxes</t>
  </si>
  <si>
    <t>UT Income Tax</t>
  </si>
  <si>
    <t>UT Unemployment Tax</t>
  </si>
  <si>
    <t>Vision</t>
  </si>
  <si>
    <t>Wellness Admin Cost</t>
  </si>
  <si>
    <t>Wellness Health Program</t>
  </si>
  <si>
    <t>Total for Payroll Liabilities</t>
  </si>
  <si>
    <t>Short-term Lease Liability</t>
  </si>
  <si>
    <t>Total for Other Current Liabilities</t>
  </si>
  <si>
    <t>Total for Current Liabilities</t>
  </si>
  <si>
    <t>Long-term Liabilities</t>
  </si>
  <si>
    <t>Fortune Law Firm Loan</t>
  </si>
  <si>
    <t>Long-term Lease Liability</t>
  </si>
  <si>
    <t>Total for Long-term Liabilities</t>
  </si>
  <si>
    <t>Total for Liabilities</t>
  </si>
  <si>
    <t>Equity</t>
  </si>
  <si>
    <t>Retained Earnings</t>
  </si>
  <si>
    <t>Net Income</t>
  </si>
  <si>
    <t>Opening Balance Equity</t>
  </si>
  <si>
    <t>Owner's Equity</t>
  </si>
  <si>
    <t>Owner Contributions</t>
  </si>
  <si>
    <t>Brigham Dallas Contribution</t>
  </si>
  <si>
    <t>Brigham Dallas Profit Share</t>
  </si>
  <si>
    <t>Total for Brigham Dallas Contribution</t>
  </si>
  <si>
    <t>Total for Owner Contributions</t>
  </si>
  <si>
    <t>Owner Distributions</t>
  </si>
  <si>
    <t>Brigham Dallas Distribution</t>
  </si>
  <si>
    <t>Keaton Wall Distribution</t>
  </si>
  <si>
    <t>Total for Owner Distributions</t>
  </si>
  <si>
    <t>Total for Owner's Equity</t>
  </si>
  <si>
    <t>Owner's Pay &amp; Personal Expenses</t>
  </si>
  <si>
    <t>Paid-in Capital</t>
  </si>
  <si>
    <t>Total for Equity</t>
  </si>
  <si>
    <t>Total for Liabilities and Equity</t>
  </si>
  <si>
    <t>Distribution account</t>
  </si>
  <si>
    <t>Total</t>
  </si>
  <si>
    <t>Accrual Basis Tuesday, August 05, 2025 10:39 PM GMTZ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</si>
</sst>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.00"/>
    <numFmt numFmtId="178" formatCode="$#,##0.00"/>
  </numFmts>
  <fonts count="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>
      <alignment/>
      <protection/>
    </xf>
    <xf numFmtId="0" fontId="2" fillId="0" borderId="0">
      <alignment/>
      <protection/>
    </xf>
    <xf numFmtId="0" fontId="2" fillId="0" borderId="2">
      <alignment/>
      <protection/>
    </xf>
  </cellStyleXfs>
  <cellXfs count="68">
    <xf numFmtId="0" fontId="0" fillId="0" borderId="0" xfId="0"/>
    <xf numFmtId="0" fontId="2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3"/>
    </xf>
    <xf numFmtId="177" fontId="0" fillId="0" borderId="0" xfId="0" applyNumberFormat="1"/>
    <xf numFmtId="177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178" fontId="0" fillId="0" borderId="0" xfId="0" applyNumberFormat="1"/>
    <xf numFmtId="178" fontId="2" fillId="0" borderId="0" xfId="0" applyNumberFormat="1" applyFont="1"/>
    <xf numFmtId="178" fontId="2" fillId="0" borderId="2" xfId="0" applyNumberFormat="1" applyFont="1" applyBorder="1"/>
    <xf numFmtId="178" fontId="4" fillId="0" borderId="2" xfId="0" applyNumberFormat="1" applyFont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indent="4"/>
    </xf>
    <xf numFmtId="0" fontId="2" fillId="0" borderId="0" xfId="0" applyFont="1" applyAlignment="1">
      <alignment horizontal="left" indent="3"/>
    </xf>
    <xf numFmtId="0" fontId="4" fillId="0" borderId="0" xfId="0" applyFont="1" applyAlignment="1">
      <alignment horizontal="left" indent="3"/>
    </xf>
    <xf numFmtId="0" fontId="0" fillId="0" borderId="0" xfId="0" applyAlignment="1">
      <alignment horizontal="left" indent="5"/>
    </xf>
    <xf numFmtId="0" fontId="3" fillId="0" borderId="0" xfId="0" applyFont="1" applyAlignment="1">
      <alignment horizontal="left" indent="5"/>
    </xf>
    <xf numFmtId="0" fontId="2" fillId="0" borderId="0" xfId="0" applyFont="1" applyAlignment="1">
      <alignment horizontal="left" indent="4"/>
    </xf>
    <xf numFmtId="0" fontId="4" fillId="0" borderId="0" xfId="0" applyFont="1" applyAlignment="1">
      <alignment horizontal="left" indent="4"/>
    </xf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3" fillId="0" borderId="0" xfId="0" applyFont="1" applyAlignment="1">
      <alignment horizontal="left" indent="6"/>
    </xf>
    <xf numFmtId="0" fontId="2" fillId="0" borderId="0" xfId="0" applyFont="1" applyAlignment="1">
      <alignment horizontal="left" indent="5"/>
    </xf>
    <xf numFmtId="0" fontId="4" fillId="0" borderId="0" xfId="0" applyFont="1" applyAlignment="1">
      <alignment horizontal="left" indent="5"/>
    </xf>
    <xf numFmtId="177" fontId="2" fillId="0" borderId="0" xfId="0" applyNumberFormat="1" applyFont="1"/>
    <xf numFmtId="177" fontId="2" fillId="0" borderId="2" xfId="0" applyNumberFormat="1" applyFont="1" applyBorder="1"/>
    <xf numFmtId="177" fontId="4" fillId="0" borderId="2" xfId="0" applyNumberFormat="1" applyFont="1" applyBorder="1"/>
    <xf numFmtId="0" fontId="2" fillId="0" borderId="1" xfId="20">
      <alignment/>
      <protection/>
    </xf>
    <xf numFmtId="0" fontId="5" fillId="0" borderId="1" xfId="20" applyFont="1">
      <alignment/>
      <protection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20" applyFont="1" applyAlignment="1">
      <alignment wrapText="1"/>
      <protection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3"/>
    </xf>
    <xf numFmtId="0" fontId="4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4"/>
    </xf>
    <xf numFmtId="0" fontId="4" fillId="0" borderId="0" xfId="0" applyFont="1" applyAlignment="1">
      <alignment horizontal="left" wrapText="1" indent="3"/>
    </xf>
    <xf numFmtId="0" fontId="3" fillId="0" borderId="0" xfId="0" applyFont="1" applyAlignment="1">
      <alignment horizontal="left" wrapText="1" indent="5"/>
    </xf>
    <xf numFmtId="0" fontId="4" fillId="0" borderId="0" xfId="0" applyFont="1" applyAlignment="1">
      <alignment horizontal="left" wrapText="1" indent="4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6"/>
    </xf>
    <xf numFmtId="0" fontId="4" fillId="0" borderId="0" xfId="0" applyFont="1" applyAlignment="1">
      <alignment horizontal="left" wrapText="1" indent="5"/>
    </xf>
    <xf numFmtId="0" fontId="0" fillId="0" borderId="0" xfId="0" applyAlignment="1">
      <alignment wrapText="1"/>
    </xf>
    <xf numFmtId="0" fontId="5" fillId="0" borderId="1" xfId="20" applyFont="1" applyBorder="1" applyAlignment="1">
      <alignment wrapText="1"/>
      <protection/>
    </xf>
    <xf numFmtId="0" fontId="5" fillId="0" borderId="1" xfId="20" applyFont="1" applyBorder="1" applyAlignment="1">
      <alignment horizontal="center" wrapText="1"/>
      <protection/>
    </xf>
    <xf numFmtId="177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78" fontId="4" fillId="0" borderId="2" xfId="0" applyNumberFormat="1" applyFont="1" applyBorder="1" applyAlignment="1">
      <alignment wrapText="1"/>
    </xf>
    <xf numFmtId="177" fontId="4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wrapText="1"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erCellStyle" xfId="20"/>
    <cellStyle name="GroupedCellStyle" xfId="21"/>
    <cellStyle name="TotalCellStyle" xfId="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8D4B3FEF-A70D-B944-82F4-C9836B181100}">
  <dimension ref="A1:B148"/>
  <sheetViews>
    <sheetView tabSelected="1" workbookViewId="0" topLeftCell="A1"/>
  </sheetViews>
  <sheetFormatPr defaultColWidth="11.255" defaultRowHeight="16" outlineLevelRow="6"/>
  <cols>
    <col min="1" max="1" width="35" style="60" customWidth="1"/>
    <col min="2" max="2" width="17" style="60" customWidth="1"/>
  </cols>
  <sheetData>
    <row r="1" spans="1:1" ht="16">
      <c r="A1" s="43" t="s">
        <v>0</v>
      </c>
    </row>
    <row r="2" spans="1:1" ht="16">
      <c r="A2" s="44" t="s">
        <v>1</v>
      </c>
    </row>
    <row r="3" spans="1:1" ht="16">
      <c r="A3" s="45" t="s">
        <v>2</v>
      </c>
    </row>
    <row r="5" spans="1:2" ht="16">
      <c r="A5" s="62" t="s">
        <v>140</v>
      </c>
      <c r="B5" s="62" t="s">
        <v>141</v>
      </c>
    </row>
    <row r="6" spans="1:1" ht="16">
      <c r="A6" s="47" t="s">
        <v>3</v>
      </c>
    </row>
    <row r="7" spans="1:1" ht="16" outlineLevel="1">
      <c r="A7" s="48" t="s">
        <v>4</v>
      </c>
    </row>
    <row r="8" spans="1:1" ht="16" outlineLevel="2">
      <c r="A8" s="49" t="s">
        <v>5</v>
      </c>
    </row>
    <row r="9" spans="1:2" ht="16" outlineLevel="3">
      <c r="A9" s="50" t="s">
        <v>6</v>
      </c>
      <c r="B9" s="63">
        <v>2047.22</v>
      </c>
    </row>
    <row r="10" spans="1:2" ht="16" outlineLevel="3">
      <c r="A10" s="50" t="s">
        <v>7</v>
      </c>
      <c r="B10" s="64"/>
    </row>
    <row r="11" spans="1:2" ht="16" outlineLevel="3">
      <c r="A11" s="50" t="s">
        <v>8</v>
      </c>
      <c r="B11" s="64"/>
    </row>
    <row r="12" spans="1:2" ht="16" outlineLevel="3">
      <c r="A12" s="50" t="s">
        <v>9</v>
      </c>
      <c r="B12" s="63">
        <v>48347.1</v>
      </c>
    </row>
    <row r="13" spans="1:2" ht="16" outlineLevel="3">
      <c r="A13" s="50" t="s">
        <v>10</v>
      </c>
      <c r="B13" s="63">
        <v>12163.36</v>
      </c>
    </row>
    <row r="14" spans="1:2" ht="16" outlineLevel="2">
      <c r="A14" s="51" t="s">
        <v>11</v>
      </c>
      <c r="B14" s="65">
        <f>B8+B9+B10+B11+B12+B13</f>
        <v>62557.68</v>
      </c>
    </row>
    <row r="15" spans="1:1" ht="16" outlineLevel="2">
      <c r="A15" s="49" t="s">
        <v>12</v>
      </c>
    </row>
    <row r="16" spans="1:2" ht="16" outlineLevel="3">
      <c r="A16" s="50" t="s">
        <v>13</v>
      </c>
      <c r="B16" s="63">
        <v>407538.54</v>
      </c>
    </row>
    <row r="17" spans="1:2" ht="16" outlineLevel="2">
      <c r="A17" s="51" t="s">
        <v>14</v>
      </c>
      <c r="B17" s="65">
        <f>B15+B16</f>
        <v>407538.54</v>
      </c>
    </row>
    <row r="18" spans="1:1" ht="16" outlineLevel="2">
      <c r="A18" s="49" t="s">
        <v>15</v>
      </c>
    </row>
    <row r="19" spans="1:2" ht="16" outlineLevel="3">
      <c r="A19" s="50" t="s">
        <v>16</v>
      </c>
      <c r="B19" s="64"/>
    </row>
    <row r="20" spans="1:2" ht="16" outlineLevel="3">
      <c r="A20" s="50" t="s">
        <v>17</v>
      </c>
      <c r="B20" s="63">
        <v>14156.0</v>
      </c>
    </row>
    <row r="21" spans="1:2" ht="16" outlineLevel="3">
      <c r="A21" s="50" t="s">
        <v>18</v>
      </c>
      <c r="B21" s="63">
        <v>0</v>
      </c>
    </row>
    <row r="22" spans="1:2" ht="16" outlineLevel="4">
      <c r="A22" s="52" t="s">
        <v>19</v>
      </c>
      <c r="B22" s="63">
        <v>3804.95</v>
      </c>
    </row>
    <row r="23" spans="1:2" ht="16" outlineLevel="4">
      <c r="A23" s="52" t="s">
        <v>20</v>
      </c>
      <c r="B23" s="64"/>
    </row>
    <row r="24" spans="1:2" ht="16" outlineLevel="4">
      <c r="A24" s="52" t="s">
        <v>21</v>
      </c>
      <c r="B24" s="64"/>
    </row>
    <row r="25" spans="1:2" ht="16" outlineLevel="4">
      <c r="A25" s="52" t="s">
        <v>22</v>
      </c>
      <c r="B25" s="64"/>
    </row>
    <row r="26" spans="1:2" ht="16" outlineLevel="4">
      <c r="A26" s="52" t="s">
        <v>23</v>
      </c>
      <c r="B26" s="64"/>
    </row>
    <row r="27" spans="1:2" ht="16" outlineLevel="4">
      <c r="A27" s="52" t="s">
        <v>24</v>
      </c>
      <c r="B27" s="63">
        <v>-50.0</v>
      </c>
    </row>
    <row r="28" spans="1:2" ht="16" outlineLevel="3">
      <c r="A28" s="53" t="s">
        <v>25</v>
      </c>
      <c r="B28" s="65">
        <f>B21+B22+B23+B24+B25+B26+B27</f>
        <v>3754.95</v>
      </c>
    </row>
    <row r="29" spans="1:2" ht="16" outlineLevel="3">
      <c r="A29" s="50" t="s">
        <v>26</v>
      </c>
      <c r="B29" s="63">
        <v>0</v>
      </c>
    </row>
    <row r="30" spans="1:2" ht="16" outlineLevel="4">
      <c r="A30" s="52" t="s">
        <v>27</v>
      </c>
      <c r="B30" s="64"/>
    </row>
    <row r="31" spans="1:2" ht="16" outlineLevel="4">
      <c r="A31" s="52" t="s">
        <v>28</v>
      </c>
      <c r="B31" s="63">
        <v>-14156.0</v>
      </c>
    </row>
    <row r="32" spans="1:2" ht="16" outlineLevel="4">
      <c r="A32" s="52" t="s">
        <v>29</v>
      </c>
      <c r="B32" s="64"/>
    </row>
    <row r="33" spans="1:2" ht="16" outlineLevel="4">
      <c r="A33" s="52" t="s">
        <v>30</v>
      </c>
      <c r="B33" s="64"/>
    </row>
    <row r="34" spans="1:2" ht="16" outlineLevel="4">
      <c r="A34" s="52" t="s">
        <v>31</v>
      </c>
      <c r="B34" s="64"/>
    </row>
    <row r="35" spans="1:2" ht="16" outlineLevel="4">
      <c r="A35" s="52" t="s">
        <v>32</v>
      </c>
      <c r="B35" s="64"/>
    </row>
    <row r="36" spans="1:2" ht="16" outlineLevel="4">
      <c r="A36" s="52" t="s">
        <v>33</v>
      </c>
      <c r="B36" s="64"/>
    </row>
    <row r="37" spans="1:2" ht="16" outlineLevel="4">
      <c r="A37" s="52" t="s">
        <v>34</v>
      </c>
      <c r="B37" s="64"/>
    </row>
    <row r="38" spans="1:2" ht="16" outlineLevel="4">
      <c r="A38" s="52" t="s">
        <v>35</v>
      </c>
      <c r="B38" s="64"/>
    </row>
    <row r="39" spans="1:2" ht="16" outlineLevel="4">
      <c r="A39" s="52" t="s">
        <v>36</v>
      </c>
      <c r="B39" s="64"/>
    </row>
    <row r="40" spans="1:2" ht="16" outlineLevel="3">
      <c r="A40" s="53" t="s">
        <v>37</v>
      </c>
      <c r="B40" s="65">
        <f>B29+B30+B31+B32+B33+B34+B35+B36+B37+B38+B39</f>
        <v>-14156.0</v>
      </c>
    </row>
    <row r="41" spans="1:2" ht="16" outlineLevel="3">
      <c r="A41" s="50" t="s">
        <v>15</v>
      </c>
      <c r="B41" s="63">
        <v>0</v>
      </c>
    </row>
    <row r="42" spans="1:2" ht="16" outlineLevel="4">
      <c r="A42" s="52" t="s">
        <v>38</v>
      </c>
      <c r="B42" s="63">
        <v>0</v>
      </c>
    </row>
    <row r="43" spans="1:2" ht="16" outlineLevel="5">
      <c r="A43" s="54" t="s">
        <v>39</v>
      </c>
      <c r="B43" s="63">
        <v>-4250.65</v>
      </c>
    </row>
    <row r="44" spans="1:2" ht="16" outlineLevel="4">
      <c r="A44" s="55" t="s">
        <v>40</v>
      </c>
      <c r="B44" s="65">
        <f>B42+B43</f>
        <v>-4250.65</v>
      </c>
    </row>
    <row r="45" spans="1:2" ht="16" outlineLevel="3">
      <c r="A45" s="53" t="s">
        <v>41</v>
      </c>
      <c r="B45" s="65">
        <f>B41+B44</f>
        <v>-4250.65</v>
      </c>
    </row>
    <row r="46" spans="1:2" ht="16" outlineLevel="3">
      <c r="A46" s="50" t="s">
        <v>42</v>
      </c>
      <c r="B46" s="63">
        <v>1932.63</v>
      </c>
    </row>
    <row r="47" spans="1:2" ht="16" outlineLevel="3">
      <c r="A47" s="50" t="s">
        <v>43</v>
      </c>
      <c r="B47" s="63">
        <v>159139.43</v>
      </c>
    </row>
    <row r="48" spans="1:2" ht="16" outlineLevel="4">
      <c r="A48" s="52" t="s">
        <v>44</v>
      </c>
      <c r="B48" s="63">
        <v>70434.16</v>
      </c>
    </row>
    <row r="49" spans="1:2" ht="16" outlineLevel="3">
      <c r="A49" s="53" t="s">
        <v>45</v>
      </c>
      <c r="B49" s="65">
        <f>B47+B48</f>
        <v>229573.59</v>
      </c>
    </row>
    <row r="50" spans="1:2" ht="16" outlineLevel="3">
      <c r="A50" s="50" t="s">
        <v>46</v>
      </c>
      <c r="B50" s="63">
        <v>47371.68</v>
      </c>
    </row>
    <row r="51" spans="1:2" ht="16" outlineLevel="3">
      <c r="A51" s="50" t="s">
        <v>47</v>
      </c>
      <c r="B51" s="63">
        <v>27852.08</v>
      </c>
    </row>
    <row r="52" spans="1:2" ht="16" outlineLevel="2">
      <c r="A52" s="51" t="s">
        <v>41</v>
      </c>
      <c r="B52" s="65">
        <f>B18+B19+B20+B28+B40+B45+B46+B49+B50+B51</f>
        <v>306234.28</v>
      </c>
    </row>
    <row r="53" spans="1:2" ht="16" outlineLevel="1">
      <c r="A53" s="56" t="s">
        <v>48</v>
      </c>
      <c r="B53" s="65">
        <f>B7+B14+B17+B52</f>
        <v>776330.5</v>
      </c>
    </row>
    <row r="54" spans="1:1" ht="16" outlineLevel="1">
      <c r="A54" s="48" t="s">
        <v>49</v>
      </c>
    </row>
    <row r="55" spans="1:2" ht="16" outlineLevel="2">
      <c r="A55" s="49" t="s">
        <v>50</v>
      </c>
      <c r="B55" s="63">
        <v>-25566.0</v>
      </c>
    </row>
    <row r="56" spans="1:2" ht="16" outlineLevel="2">
      <c r="A56" s="49" t="s">
        <v>51</v>
      </c>
      <c r="B56" s="63">
        <v>28880.0</v>
      </c>
    </row>
    <row r="57" spans="1:2" ht="16" outlineLevel="2">
      <c r="A57" s="49" t="s">
        <v>52</v>
      </c>
      <c r="B57" s="63">
        <v>49165.82</v>
      </c>
    </row>
    <row r="58" spans="1:2" ht="16" outlineLevel="1">
      <c r="A58" s="56" t="s">
        <v>53</v>
      </c>
      <c r="B58" s="65">
        <f>B54+B55+B56+B57</f>
        <v>52479.82</v>
      </c>
    </row>
    <row r="59" spans="1:1" ht="16" outlineLevel="1">
      <c r="A59" s="48" t="s">
        <v>54</v>
      </c>
    </row>
    <row r="60" spans="1:2" ht="16" outlineLevel="2">
      <c r="A60" s="49" t="s">
        <v>55</v>
      </c>
      <c r="B60" s="63">
        <v>-2247.77</v>
      </c>
    </row>
    <row r="61" spans="1:2" ht="16" outlineLevel="2">
      <c r="A61" s="49" t="s">
        <v>56</v>
      </c>
      <c r="B61" s="63">
        <v>2352.0</v>
      </c>
    </row>
    <row r="62" spans="1:2" ht="16" outlineLevel="2">
      <c r="A62" s="49" t="s">
        <v>57</v>
      </c>
      <c r="B62" s="63">
        <v>14250.63</v>
      </c>
    </row>
    <row r="63" spans="1:2" ht="16" outlineLevel="2">
      <c r="A63" s="49" t="s">
        <v>58</v>
      </c>
      <c r="B63" s="63">
        <v>5000.0</v>
      </c>
    </row>
    <row r="64" spans="1:2" ht="16" outlineLevel="2">
      <c r="A64" s="49" t="s">
        <v>59</v>
      </c>
      <c r="B64" s="63">
        <v>-1983.29</v>
      </c>
    </row>
    <row r="65" spans="1:2" ht="16" outlineLevel="3">
      <c r="A65" s="50" t="s">
        <v>60</v>
      </c>
      <c r="B65" s="64"/>
    </row>
    <row r="66" spans="1:2" ht="16" outlineLevel="3">
      <c r="A66" s="50" t="s">
        <v>61</v>
      </c>
      <c r="B66" s="63">
        <v>-1794.8</v>
      </c>
    </row>
    <row r="67" spans="1:2" ht="16" outlineLevel="2">
      <c r="A67" s="51" t="s">
        <v>62</v>
      </c>
      <c r="B67" s="65">
        <f>B64+B65+B66</f>
        <v>-3778.09</v>
      </c>
    </row>
    <row r="68" spans="1:2" ht="16" outlineLevel="1">
      <c r="A68" s="56" t="s">
        <v>63</v>
      </c>
      <c r="B68" s="65">
        <f>B59+B60+B61+B62+B63+B67</f>
        <v>15576.77</v>
      </c>
    </row>
    <row r="69" spans="1:2" ht="16">
      <c r="A69" s="57" t="s">
        <v>64</v>
      </c>
      <c r="B69" s="65">
        <f>B53+B58+B68</f>
        <v>844387.09</v>
      </c>
    </row>
    <row r="70" spans="1:1" ht="16">
      <c r="A70" s="47" t="s">
        <v>65</v>
      </c>
    </row>
    <row r="71" spans="1:1" ht="16" outlineLevel="1">
      <c r="A71" s="48" t="s">
        <v>66</v>
      </c>
    </row>
    <row r="72" spans="1:1" ht="16" outlineLevel="2">
      <c r="A72" s="49" t="s">
        <v>67</v>
      </c>
    </row>
    <row r="73" spans="1:1" ht="16" outlineLevel="3">
      <c r="A73" s="50" t="s">
        <v>68</v>
      </c>
    </row>
    <row r="74" spans="1:2" ht="16" outlineLevel="4">
      <c r="A74" s="52" t="s">
        <v>69</v>
      </c>
      <c r="B74" s="63">
        <v>-29942.97</v>
      </c>
    </row>
    <row r="75" spans="1:2" ht="16" outlineLevel="3">
      <c r="A75" s="53" t="s">
        <v>70</v>
      </c>
      <c r="B75" s="65">
        <f>B73+B74</f>
        <v>-29942.97</v>
      </c>
    </row>
    <row r="76" spans="1:1" ht="16" outlineLevel="3">
      <c r="A76" s="50" t="s">
        <v>71</v>
      </c>
    </row>
    <row r="77" spans="1:2" ht="16" outlineLevel="4">
      <c r="A77" s="52" t="s">
        <v>72</v>
      </c>
      <c r="B77" s="63">
        <v>14762.66</v>
      </c>
    </row>
    <row r="78" spans="1:2" ht="16" outlineLevel="4">
      <c r="A78" s="52" t="s">
        <v>73</v>
      </c>
      <c r="B78" s="63">
        <v>170927.68</v>
      </c>
    </row>
    <row r="79" spans="1:2" ht="16" outlineLevel="3">
      <c r="A79" s="53" t="s">
        <v>74</v>
      </c>
      <c r="B79" s="65">
        <f>B76+B77+B78</f>
        <v>185690.34</v>
      </c>
    </row>
    <row r="80" spans="1:1" ht="16" outlineLevel="3">
      <c r="A80" s="50" t="s">
        <v>75</v>
      </c>
    </row>
    <row r="81" spans="1:2" ht="16" outlineLevel="4">
      <c r="A81" s="52" t="s">
        <v>76</v>
      </c>
      <c r="B81" s="64"/>
    </row>
    <row r="82" spans="1:2" ht="16" outlineLevel="4">
      <c r="A82" s="52" t="s">
        <v>77</v>
      </c>
      <c r="B82" s="63">
        <v>85000.0</v>
      </c>
    </row>
    <row r="83" spans="1:2" ht="16" outlineLevel="4">
      <c r="A83" s="52" t="s">
        <v>78</v>
      </c>
      <c r="B83" s="64"/>
    </row>
    <row r="84" spans="1:2" ht="16" outlineLevel="4">
      <c r="A84" s="52" t="s">
        <v>79</v>
      </c>
      <c r="B84" s="64"/>
    </row>
    <row r="85" spans="1:2" ht="16" outlineLevel="4">
      <c r="A85" s="52" t="s">
        <v>80</v>
      </c>
      <c r="B85" s="63">
        <v>0</v>
      </c>
    </row>
    <row r="86" spans="1:2" ht="16" outlineLevel="5">
      <c r="A86" s="54" t="s">
        <v>81</v>
      </c>
      <c r="B86" s="64"/>
    </row>
    <row r="87" spans="1:2" ht="16" outlineLevel="5">
      <c r="A87" s="54" t="s">
        <v>82</v>
      </c>
      <c r="B87" s="63">
        <v>0</v>
      </c>
    </row>
    <row r="88" spans="1:2" ht="16" outlineLevel="6">
      <c r="A88" s="58" t="s">
        <v>83</v>
      </c>
      <c r="B88" s="64"/>
    </row>
    <row r="89" spans="1:2" ht="16" outlineLevel="5">
      <c r="A89" s="59" t="s">
        <v>84</v>
      </c>
      <c r="B89" s="66">
        <f>B87+B88</f>
        <v>0.0</v>
      </c>
    </row>
    <row r="90" spans="1:2" ht="16" outlineLevel="4">
      <c r="A90" s="55" t="s">
        <v>85</v>
      </c>
      <c r="B90" s="66">
        <f>B85+B86+B89</f>
        <v>0.0</v>
      </c>
    </row>
    <row r="91" spans="1:2" ht="16" outlineLevel="4">
      <c r="A91" s="52" t="s">
        <v>86</v>
      </c>
      <c r="B91" s="63">
        <v>0.38</v>
      </c>
    </row>
    <row r="92" spans="1:2" ht="16" outlineLevel="4">
      <c r="A92" s="52" t="s">
        <v>87</v>
      </c>
      <c r="B92" s="63">
        <v>23242.82</v>
      </c>
    </row>
    <row r="93" spans="1:2" ht="16" outlineLevel="5">
      <c r="A93" s="54" t="s">
        <v>88</v>
      </c>
      <c r="B93" s="63">
        <v>1273.95</v>
      </c>
    </row>
    <row r="94" spans="1:2" ht="16" outlineLevel="5">
      <c r="A94" s="54" t="s">
        <v>89</v>
      </c>
      <c r="B94" s="63">
        <v>5223.64</v>
      </c>
    </row>
    <row r="95" spans="1:2" ht="16" outlineLevel="5">
      <c r="A95" s="54" t="s">
        <v>90</v>
      </c>
      <c r="B95" s="63">
        <v>-19318.71</v>
      </c>
    </row>
    <row r="96" spans="1:2" ht="16" outlineLevel="5">
      <c r="A96" s="54" t="s">
        <v>91</v>
      </c>
      <c r="B96" s="63">
        <v>-186.13</v>
      </c>
    </row>
    <row r="97" spans="1:2" ht="16" outlineLevel="5">
      <c r="A97" s="54" t="s">
        <v>92</v>
      </c>
      <c r="B97" s="63">
        <v>-147.9</v>
      </c>
    </row>
    <row r="98" spans="1:2" ht="16" outlineLevel="5">
      <c r="A98" s="54" t="s">
        <v>93</v>
      </c>
      <c r="B98" s="64"/>
    </row>
    <row r="99" spans="1:2" ht="16" outlineLevel="5">
      <c r="A99" s="54" t="s">
        <v>94</v>
      </c>
      <c r="B99" s="63">
        <v>-459.0</v>
      </c>
    </row>
    <row r="100" spans="1:2" ht="16" outlineLevel="5">
      <c r="A100" s="54" t="s">
        <v>95</v>
      </c>
      <c r="B100" s="64"/>
    </row>
    <row r="101" spans="1:2" ht="16" outlineLevel="5">
      <c r="A101" s="54" t="s">
        <v>96</v>
      </c>
      <c r="B101" s="63">
        <v>-16551.12</v>
      </c>
    </row>
    <row r="102" spans="1:2" ht="16" outlineLevel="5">
      <c r="A102" s="54" t="s">
        <v>97</v>
      </c>
      <c r="B102" s="63">
        <v>-445.31</v>
      </c>
    </row>
    <row r="103" spans="1:2" ht="16" outlineLevel="5">
      <c r="A103" s="54" t="s">
        <v>98</v>
      </c>
      <c r="B103" s="64"/>
    </row>
    <row r="104" spans="1:2" ht="16" outlineLevel="5">
      <c r="A104" s="54" t="s">
        <v>99</v>
      </c>
      <c r="B104" s="63">
        <v>0.19</v>
      </c>
    </row>
    <row r="105" spans="1:2" ht="16" outlineLevel="5">
      <c r="A105" s="54" t="s">
        <v>100</v>
      </c>
      <c r="B105" s="63">
        <v>-1375.67</v>
      </c>
    </row>
    <row r="106" spans="1:2" ht="16" outlineLevel="5">
      <c r="A106" s="54" t="s">
        <v>101</v>
      </c>
      <c r="B106" s="63">
        <v>610.5</v>
      </c>
    </row>
    <row r="107" spans="1:2" ht="16" outlineLevel="5">
      <c r="A107" s="54" t="s">
        <v>102</v>
      </c>
      <c r="B107" s="63">
        <v>-513.4</v>
      </c>
    </row>
    <row r="108" spans="1:2" ht="16" outlineLevel="5">
      <c r="A108" s="54" t="s">
        <v>103</v>
      </c>
      <c r="B108" s="63">
        <v>-1486.54</v>
      </c>
    </row>
    <row r="109" spans="1:2" ht="16" outlineLevel="5">
      <c r="A109" s="54" t="s">
        <v>104</v>
      </c>
      <c r="B109" s="63">
        <v>9344.74</v>
      </c>
    </row>
    <row r="110" spans="1:2" ht="16" outlineLevel="5">
      <c r="A110" s="54" t="s">
        <v>105</v>
      </c>
      <c r="B110" s="63">
        <v>2489.0</v>
      </c>
    </row>
    <row r="111" spans="1:2" ht="16" outlineLevel="5">
      <c r="A111" s="54" t="s">
        <v>106</v>
      </c>
      <c r="B111" s="64"/>
    </row>
    <row r="112" spans="1:2" ht="16" outlineLevel="5">
      <c r="A112" s="54" t="s">
        <v>107</v>
      </c>
      <c r="B112" s="63">
        <v>-5311.12</v>
      </c>
    </row>
    <row r="113" spans="1:2" ht="16" outlineLevel="5">
      <c r="A113" s="54" t="s">
        <v>108</v>
      </c>
      <c r="B113" s="63">
        <v>-130.7</v>
      </c>
    </row>
    <row r="114" spans="1:2" ht="16" outlineLevel="5">
      <c r="A114" s="54" t="s">
        <v>109</v>
      </c>
      <c r="B114" s="63">
        <v>948.58</v>
      </c>
    </row>
    <row r="115" spans="1:2" ht="16" outlineLevel="5">
      <c r="A115" s="54" t="s">
        <v>110</v>
      </c>
      <c r="B115" s="63">
        <v>-5941.0</v>
      </c>
    </row>
    <row r="116" spans="1:2" ht="16" outlineLevel="5">
      <c r="A116" s="54" t="s">
        <v>111</v>
      </c>
      <c r="B116" s="63">
        <v>7300.0</v>
      </c>
    </row>
    <row r="117" spans="1:2" ht="16" outlineLevel="4">
      <c r="A117" s="55" t="s">
        <v>112</v>
      </c>
      <c r="B117" s="65">
        <f>B92+B93+B94+B95+B96+B97+B98+B99+B100+B101+B102+B103+B104+B105+B106+B107+B108+B109+B110+B111+B112+B113+B114+B115+B116</f>
        <v>-1433.1799999999967</v>
      </c>
    </row>
    <row r="118" spans="1:2" ht="16" outlineLevel="4">
      <c r="A118" s="52" t="s">
        <v>113</v>
      </c>
      <c r="B118" s="63">
        <v>26634.0</v>
      </c>
    </row>
    <row r="119" spans="1:2" ht="16" outlineLevel="3">
      <c r="A119" s="53" t="s">
        <v>114</v>
      </c>
      <c r="B119" s="65">
        <f>B80+B81+B82+B83+B84+B90+B91+B117+B118</f>
        <v>110201.20000000001</v>
      </c>
    </row>
    <row r="120" spans="1:2" ht="16" outlineLevel="2">
      <c r="A120" s="51" t="s">
        <v>115</v>
      </c>
      <c r="B120" s="65">
        <f>B72+B75+B79+B119</f>
        <v>265948.57</v>
      </c>
    </row>
    <row r="121" spans="1:1" ht="16" outlineLevel="2">
      <c r="A121" s="49" t="s">
        <v>116</v>
      </c>
    </row>
    <row r="122" spans="1:2" ht="16" outlineLevel="3">
      <c r="A122" s="50" t="s">
        <v>117</v>
      </c>
      <c r="B122" s="63">
        <v>-157.13</v>
      </c>
    </row>
    <row r="123" spans="1:2" ht="16" outlineLevel="3">
      <c r="A123" s="50" t="s">
        <v>118</v>
      </c>
      <c r="B123" s="63">
        <v>2246.0</v>
      </c>
    </row>
    <row r="124" spans="1:2" ht="16" outlineLevel="2">
      <c r="A124" s="51" t="s">
        <v>119</v>
      </c>
      <c r="B124" s="65">
        <f>B121+B122+B123</f>
        <v>2088.87</v>
      </c>
    </row>
    <row r="125" spans="1:2" ht="16" outlineLevel="1">
      <c r="A125" s="56" t="s">
        <v>120</v>
      </c>
      <c r="B125" s="65">
        <f>B71+B120+B124</f>
        <v>268037.44</v>
      </c>
    </row>
    <row r="126" spans="1:1" ht="16" outlineLevel="1">
      <c r="A126" s="48" t="s">
        <v>121</v>
      </c>
    </row>
    <row r="127" spans="1:2" ht="16" outlineLevel="2">
      <c r="A127" s="49" t="s">
        <v>122</v>
      </c>
      <c r="B127" s="63">
        <v>-110930.80999999959</v>
      </c>
    </row>
    <row r="128" spans="1:2" ht="16" outlineLevel="2">
      <c r="A128" s="49" t="s">
        <v>123</v>
      </c>
      <c r="B128" s="63">
        <v>919405.9799999995</v>
      </c>
    </row>
    <row r="129" spans="1:2" ht="16" outlineLevel="2">
      <c r="A129" s="49" t="s">
        <v>124</v>
      </c>
      <c r="B129" s="64"/>
    </row>
    <row r="130" spans="1:2" ht="16" outlineLevel="2">
      <c r="A130" s="49" t="s">
        <v>125</v>
      </c>
      <c r="B130" s="63">
        <v>0</v>
      </c>
    </row>
    <row r="131" spans="1:2" ht="16" outlineLevel="3">
      <c r="A131" s="50" t="s">
        <v>126</v>
      </c>
      <c r="B131" s="63">
        <v>0</v>
      </c>
    </row>
    <row r="132" spans="1:2" ht="16" outlineLevel="4">
      <c r="A132" s="52" t="s">
        <v>127</v>
      </c>
      <c r="B132" s="63">
        <v>10912.04</v>
      </c>
    </row>
    <row r="133" spans="1:2" ht="16" outlineLevel="5">
      <c r="A133" s="54" t="s">
        <v>128</v>
      </c>
      <c r="B133" s="63">
        <v>49000.0</v>
      </c>
    </row>
    <row r="134" spans="1:2" ht="16" outlineLevel="4">
      <c r="A134" s="55" t="s">
        <v>129</v>
      </c>
      <c r="B134" s="65">
        <f>B132+B133</f>
        <v>59912.04</v>
      </c>
    </row>
    <row r="135" spans="1:2" ht="16" outlineLevel="3">
      <c r="A135" s="53" t="s">
        <v>130</v>
      </c>
      <c r="B135" s="65">
        <f>B131+B134</f>
        <v>59912.04</v>
      </c>
    </row>
    <row r="136" spans="1:2" ht="16" outlineLevel="3">
      <c r="A136" s="50" t="s">
        <v>131</v>
      </c>
      <c r="B136" s="63">
        <v>0</v>
      </c>
    </row>
    <row r="137" spans="1:2" ht="16" outlineLevel="4">
      <c r="A137" s="52" t="s">
        <v>132</v>
      </c>
      <c r="B137" s="63">
        <v>-220493.17</v>
      </c>
    </row>
    <row r="138" spans="1:2" ht="16" outlineLevel="4">
      <c r="A138" s="52" t="s">
        <v>133</v>
      </c>
      <c r="B138" s="63">
        <v>-15328.41</v>
      </c>
    </row>
    <row r="139" spans="1:2" ht="16" outlineLevel="3">
      <c r="A139" s="53" t="s">
        <v>134</v>
      </c>
      <c r="B139" s="65">
        <f>B136+B137+B138</f>
        <v>-235821.58000000002</v>
      </c>
    </row>
    <row r="140" spans="1:2" ht="16" outlineLevel="2">
      <c r="A140" s="51" t="s">
        <v>135</v>
      </c>
      <c r="B140" s="65">
        <f>B130+B135+B139</f>
        <v>-175909.54</v>
      </c>
    </row>
    <row r="141" spans="1:2" ht="16" outlineLevel="2">
      <c r="A141" s="49" t="s">
        <v>136</v>
      </c>
      <c r="B141" s="63">
        <v>-56215.98</v>
      </c>
    </row>
    <row r="142" spans="1:2" ht="16" outlineLevel="2">
      <c r="A142" s="49" t="s">
        <v>137</v>
      </c>
      <c r="B142" s="64"/>
    </row>
    <row r="143" spans="1:2" ht="16" outlineLevel="1">
      <c r="A143" s="56" t="s">
        <v>138</v>
      </c>
      <c r="B143" s="65">
        <f>B126+B127+B128+B129+B140+B141+B142</f>
        <v>576349.6499999999</v>
      </c>
    </row>
    <row r="144" spans="1:2" ht="16">
      <c r="A144" s="57" t="s">
        <v>139</v>
      </c>
      <c r="B144" s="65">
        <f>B125+B143</f>
        <v>844387.0899999999</v>
      </c>
    </row>
    <row r="148" spans="1:1" ht="16">
      <c r="A148" s="67" t="s">
        <v>142</v>
      </c>
    </row>
  </sheetData>
  <mergeCells count="4">
    <mergeCell ref="A1:B1"/>
    <mergeCell ref="A2:B2"/>
    <mergeCell ref="A3:B3"/>
    <mergeCell ref="A148:B14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2022-03-24T08:55:57Z</dcterms:created>
  <dcterms:modified xsi:type="dcterms:W3CDTF">2022-03-30T09:41:57Z</dcterms:modified>
  <cp:category/>
</cp:coreProperties>
</file>