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8d49b3d6fd871ac/Desktop/Sugar DD/"/>
    </mc:Choice>
  </mc:AlternateContent>
  <xr:revisionPtr revIDLastSave="3" documentId="8_{F9AF1B11-85B2-4C33-B88F-5D24C8676140}" xr6:coauthVersionLast="47" xr6:coauthVersionMax="47" xr10:uidLastSave="{2373323B-55CF-4E5D-B498-197AF816EE33}"/>
  <bookViews>
    <workbookView xWindow="-110" yWindow="-110" windowWidth="38620" windowHeight="21100" tabRatio="824" xr2:uid="{00000000-000D-0000-FFFF-FFFF00000000}"/>
  </bookViews>
  <sheets>
    <sheet name="WPG-C (2024 P&amp;L)" sheetId="1" r:id="rId1"/>
  </sheets>
  <externalReferences>
    <externalReference r:id="rId2"/>
  </externalReferences>
  <definedNames>
    <definedName name="_____________t2">{"'Sheet1'!$A$5:$G$42"}</definedName>
    <definedName name="____________t2">{"'Sheet1'!$A$5:$G$42"}</definedName>
    <definedName name="__________t2">{"'Sheet1'!$A$5:$G$42"}</definedName>
    <definedName name="_________t2">{"'Sheet1'!$A$5:$G$42"}</definedName>
    <definedName name="________t2">{"'Sheet1'!$A$5:$G$42"}</definedName>
    <definedName name="_______g1">{"'Foglio1'!$A$1:$F$94"}</definedName>
    <definedName name="_______g5">{"'Foglio1'!$A$1:$F$94"}</definedName>
    <definedName name="_______g6">{"'Foglio1'!$A$1:$F$94"}</definedName>
    <definedName name="_______n260">{"'Clientes_acumulado'!$A$1:$G$177"}</definedName>
    <definedName name="_______N6102">{"'Clientes_acumulado'!$A$1:$G$177"}</definedName>
    <definedName name="_______t2">{"'Sheet1'!$A$5:$G$42"}</definedName>
    <definedName name="______g1">{"'Foglio1'!$A$1:$F$94"}</definedName>
    <definedName name="______g5">{"'Foglio1'!$A$1:$F$94"}</definedName>
    <definedName name="______g6">{"'Foglio1'!$A$1:$F$94"}</definedName>
    <definedName name="______n260">{"'Clientes_acumulado'!$A$1:$G$177"}</definedName>
    <definedName name="______N6102">{"'Clientes_acumulado'!$A$1:$G$177"}</definedName>
    <definedName name="______t2">{"'Sheet1'!$A$5:$G$42"}</definedName>
    <definedName name="_____n260">{"'Clientes_acumulado'!$A$1:$G$177"}</definedName>
    <definedName name="_____N6102">{"'Clientes_acumulado'!$A$1:$G$177"}</definedName>
    <definedName name="_____t2">{"'Sheet1'!$A$5:$G$42"}</definedName>
    <definedName name="____age1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___dfk1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___djd1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___dkj1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___g1">{"'Foglio1'!$A$1:$F$94"}</definedName>
    <definedName name="____g5">{"'Foglio1'!$A$1:$F$94"}</definedName>
    <definedName name="____g6">{"'Foglio1'!$A$1:$F$94"}</definedName>
    <definedName name="____n260">{"'Clientes_acumulado'!$A$1:$G$177"}</definedName>
    <definedName name="____N6102">{"'Clientes_acumulado'!$A$1:$G$177"}</definedName>
    <definedName name="____New2" hidden="1">{"TOTAL",#N/A,FALSE,"A";"FISCAL94",#N/A,FALSE,"A";"FISCAL95",#N/A,FALSE,"A";"FISCAL96",#N/A,FALSE,"A";"misc page",#N/A,FALSE,"A"}</definedName>
    <definedName name="____o1" hidden="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____t2">{"'Sheet1'!$A$5:$G$42"}</definedName>
    <definedName name="___age1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__dfk1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__djd1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__dkj1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__g1">{"'Foglio1'!$A$1:$F$94"}</definedName>
    <definedName name="___g5">{"'Foglio1'!$A$1:$F$94"}</definedName>
    <definedName name="___g6">{"'Foglio1'!$A$1:$F$94"}</definedName>
    <definedName name="___n260">{"'Clientes_acumulado'!$A$1:$G$177"}</definedName>
    <definedName name="___N6102">{"'Clientes_acumulado'!$A$1:$G$177"}</definedName>
    <definedName name="___New2" hidden="1">{"TOTAL",#N/A,FALSE,"A";"FISCAL94",#N/A,FALSE,"A";"FISCAL95",#N/A,FALSE,"A";"FISCAL96",#N/A,FALSE,"A";"misc page",#N/A,FALSE,"A"}</definedName>
    <definedName name="___o1" hidden="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___t2">{"'Sheet1'!$A$5:$G$42"}</definedName>
    <definedName name="__123Graph_A" hidden="1">'[1]Reporting Package'!#REF!</definedName>
    <definedName name="__123Graph_ASALESTREND" hidden="1">#N/A</definedName>
    <definedName name="__123Graph_LBL_ASALESTREND" hidden="1">#N/A</definedName>
    <definedName name="__123Graph_X" hidden="1">#REF!</definedName>
    <definedName name="__123Graph_XSALESTREND" hidden="1">#N/A</definedName>
    <definedName name="__age1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_dfk1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_djd1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_dkj1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_DRE0700">{"'PXR_6500'!$A$1:$I$124"}</definedName>
    <definedName name="__FDS_HYPERLINK_TOGGLE_STATE__" hidden="1">"ON"</definedName>
    <definedName name="__FDS_UNIQUE_RANGE_ID_GENERATOR_COUNTER">1</definedName>
    <definedName name="__FDS_USED_FOR_REUSING_RANGE_IDS_RECYCLE">{152,168,338,189,173,195,158,390,7,11,232,378,159,175,261,183,177,129,8,155,265,394,57}</definedName>
    <definedName name="__IntlFixup" hidden="1">TRUE</definedName>
    <definedName name="__n260">{"'Clientes_acumulado'!$A$1:$G$177"}</definedName>
    <definedName name="__N6102">{"'Clientes_acumulado'!$A$1:$G$177"}</definedName>
    <definedName name="__New2" hidden="1">{"TOTAL",#N/A,FALSE,"A";"FISCAL94",#N/A,FALSE,"A";"FISCAL95",#N/A,FALSE,"A";"FISCAL96",#N/A,FALSE,"A";"misc page",#N/A,FALSE,"A"}</definedName>
    <definedName name="__o1" hidden="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__t2">{"'Sheet1'!$A$5:$G$42"}</definedName>
    <definedName name="__xlfn.BAHTTEXT">#NAME?</definedName>
    <definedName name="__xlfn.IFERROR">#NAME?</definedName>
    <definedName name="_1__FDSAUDITLINK__">{"fdsup://directions/FAT Viewer?action=UPDATE&amp;creator=factset&amp;DYN_ARGS=TRUE&amp;DOC_NAME=FAT:FQL_AUDITING_CLIENT_TEMPLATE.FAT&amp;display_string=Audit&amp;VAR:KEY=QDWBINOJIH&amp;VAR:QUERY=UkdGX1BCS19UQU5HKFFUUiwwLCwsLCwsTk9BVURJVCk=&amp;WINDOW=FIRST_POPUP&amp;HEIGHT=450&amp;WIDTH=450&amp;","START_MAXIMIZED=FALSE&amp;VAR:CALENDAR=US&amp;VAR:SYMBOL=PACW&amp;VAR:INDEX=0"}</definedName>
    <definedName name="_1__xlfn.COUNTIFS">#NAME?</definedName>
    <definedName name="_104__123Graph_DCHART_1" hidden="1">#N/A</definedName>
    <definedName name="_112__123Graph_DCHART_8" hidden="1">#N/A</definedName>
    <definedName name="_112__FDSAUDITLINK__">{"fdsup://directions/FAT Viewer?action=UPDATE&amp;creator=factset&amp;DYN_ARGS=TRUE&amp;DOC_NAME=FAT:FQL_AUDITING_CLIENT_TEMPLATE.FAT&amp;display_string=Audit&amp;VAR:KEY=YDWFWZQRYZ&amp;VAR:QUERY=RkZfRUJJVF9PUEVSKExUTVMsMCwwLCwsVVNEKQ==&amp;WINDOW=FIRST_POPUP&amp;HEIGHT=450&amp;WIDTH=450&amp;STAR","T_MAXIMIZED=FALSE&amp;VAR:CALENDAR=US&amp;VAR:SYMBOL=688050&amp;VAR:INDEX=0"}</definedName>
    <definedName name="_120__123Graph_LBL_ACHART_3" hidden="1">#N/A</definedName>
    <definedName name="_120__FDSAUDITLINK__">{"fdsup://directions/FAT Viewer?action=UPDATE&amp;creator=factset&amp;DYN_ARGS=TRUE&amp;DOC_NAME=FAT:FQL_AUDITING_CLIENT_TEMPLATE.FAT&amp;display_string=Audit&amp;VAR:KEY=CNWJAHWJWP&amp;VAR:QUERY=RkZfUEJLX0NVUlIoKQ==&amp;WINDOW=FIRST_POPUP&amp;HEIGHT=450&amp;WIDTH=450&amp;START_MAXIMIZED=FALSE&amp;VA","R:CALENDAR=US&amp;VAR:SYMBOL=689714&amp;VAR:INDEX=0"}</definedName>
    <definedName name="_128__123Graph_LBL_ACHART_4" hidden="1">#N/A</definedName>
    <definedName name="_136__123Graph_LBL_BCHART_3" hidden="1">#N/A</definedName>
    <definedName name="_144__123Graph_LBL_BCHART_4" hidden="1">#N/A</definedName>
    <definedName name="_144__FDSAUDITLINK__">{"fdsup://directions/FAT Viewer?action=UPDATE&amp;creator=factset&amp;DYN_ARGS=TRUE&amp;DOC_NAME=FAT:FQL_AUDITING_CLIENT_TEMPLATE.FAT&amp;display_string=Audit&amp;VAR:KEY=CNWJAHWJWP&amp;VAR:QUERY=RkZfUEJLX0NVUlIoKQ==&amp;WINDOW=FIRST_POPUP&amp;HEIGHT=450&amp;WIDTH=450&amp;START_MAXIMIZED=FALSE&amp;VA","R:CALENDAR=US&amp;VAR:SYMBOL=689714&amp;VAR:INDEX=0"}</definedName>
    <definedName name="_152__123Graph_LBL_CCHART_3" hidden="1">#N/A</definedName>
    <definedName name="_16__123Graph_ACHART_3" hidden="1">#N/A</definedName>
    <definedName name="_160__123Graph_XCHART_1" hidden="1">#N/A</definedName>
    <definedName name="_160__FDSAUDITLINK__">{"fdsup://directions/FAT Viewer?action=UPDATE&amp;creator=factset&amp;DYN_ARGS=TRUE&amp;DOC_NAME=FAT:FQL_AUDITING_CLIENT_TEMPLATE.FAT&amp;display_string=Audit&amp;VAR:KEY=WZEJMZMTMZ&amp;VAR:QUERY=RkZfRUJJVF9PUEVSKExUTVMsMCwwLCwsVVNEKQ==&amp;WINDOW=FIRST_POPUP&amp;HEIGHT=450&amp;WIDTH=450&amp;STAR","T_MAXIMIZED=FALSE&amp;VAR:CALENDAR=US&amp;VAR:SYMBOL=689714&amp;VAR:INDEX=0"}</definedName>
    <definedName name="_168__123Graph_XCHART_3" hidden="1">#N/A</definedName>
    <definedName name="_176__123Graph_XCHART_4" hidden="1">#N/A</definedName>
    <definedName name="_184__123Graph_XCHART_8" hidden="1">#N/A</definedName>
    <definedName name="_2__FDSAUDITLINK__">{"fdsup://directions/FAT Viewer?action=UPDATE&amp;creator=factset&amp;DYN_ARGS=TRUE&amp;DOC_NAME=FAT:FQL_AUDITING_CLIENT_TEMPLATE.FAT&amp;display_string=Audit&amp;VAR:KEY=UJYLERKLUR&amp;VAR:QUERY=SlVMSUFOKElDX0VTVElNQVRFKEVQUygpLE1FRCxBTk4sMjAxMSw0MDgxNCwwKS5kYXRlcyk=&amp;WINDOW=FIRST","_POPUP&amp;HEIGHT=450&amp;WIDTH=450&amp;START_MAXIMIZED=FALSE&amp;VAR:CALENDAR=US&amp;VAR:SYMBOL=CYN&amp;VAR:INDEX=0"}</definedName>
    <definedName name="_206__FDSAUDITLINK__">{"fdsup://directions/FAT Viewer?action=UPDATE&amp;creator=factset&amp;DYN_ARGS=TRUE&amp;DOC_NAME=FAT:FQL_AUDITING_CLIENT_TEMPLATE.FAT&amp;display_string=Audit&amp;VAR:KEY=GTQXUBWPIZ&amp;VAR:QUERY=RkZfRUJJVERBX09QRVIoTFRNUywwLDAsLCxVU0Qp&amp;WINDOW=FIRST_POPUP&amp;HEIGHT=450&amp;WIDTH=450&amp;STAR","T_MAXIMIZED=FALSE&amp;VAR:CALENDAR=US&amp;VAR:SYMBOL=689714&amp;VAR:INDEX=0"}</definedName>
    <definedName name="_24__123Graph_ACHART_4" hidden="1">#N/A</definedName>
    <definedName name="_261IQ_HOUSING_COMPLET_06°_SINGLE_FAM_POP_UNUSED">"c7102"</definedName>
    <definedName name="_262IQ_HOUSING_COMPLET__6°_SINGLE_FAM_POP_UNUSED">"c7102"</definedName>
    <definedName name="_3__FDSAUDITLINK__">{"fdsup://directions/FAT Viewer?action=UPDATE&amp;creator=factset&amp;DYN_ARGS=TRUE&amp;DOC_NAME=FAT:FQL_AUDITING_CLIENT_TEMPLATE.FAT&amp;display_string=Audit&amp;VAR:KEY=OJEJONYJWR&amp;VAR:QUERY=SlVMSUFOKElDX0VTVElNQVRFKEVQUygpLE1FRCxBTk4sMjAxMSwwLDApLmRhdGVzKQ==&amp;WINDOW=FIRST_POP","UP&amp;HEIGHT=450&amp;WIDTH=450&amp;START_MAXIMIZED=FALSE&amp;VAR:CALENDAR=US&amp;VAR:SYMBOL=CYN&amp;VAR:INDEX=0"}</definedName>
    <definedName name="_32__123Graph_ACHART_8" hidden="1">#N/A</definedName>
    <definedName name="_353__FDSAUDITLINK__">{"fdsup://directions/FAT Viewer?action=UPDATE&amp;creator=factset&amp;DYN_ARGS=TRUE&amp;DOC_NAME=FAT:FQL_AUDITING_CLIENT_TEMPLATE.FAT&amp;display_string=Audit&amp;VAR:KEY=UPIXOFMBWJ&amp;VAR:QUERY=RkZfRUJJVERBX09QRVIoTFRNUywwLDAsLCxVU0Qp&amp;WINDOW=FIRST_POPUP&amp;HEIGHT=450&amp;WIDTH=450&amp;STAR","T_MAXIMIZED=FALSE&amp;VAR:CALENDAR=US&amp;VAR:SYMBOL=688050&amp;VAR:INDEX=0"}</definedName>
    <definedName name="_371__FDSAUDITLINK__">{"fdsup://directions/FAT Viewer?action=UPDATE&amp;creator=factset&amp;DYN_ARGS=TRUE&amp;DOC_NAME=FAT:FQL_AUDITING_CLIENT_TEMPLATE.FAT&amp;display_string=Audit&amp;VAR:KEY=PIHMNIPKZC&amp;VAR:QUERY=RkZfRUJJVF9PUEVSKExUTVMsMCwwLCwsVVNEKQ==&amp;WINDOW=FIRST_POPUP&amp;HEIGHT=450&amp;WIDTH=450&amp;STAR","T_MAXIMIZED=FALSE&amp;VAR:CALENDAR=US&amp;VAR:SYMBOL=0&amp;VAR:INDEX=0"}</definedName>
    <definedName name="_4__FDSAUDITLINK__">{"fdsup://directions/FAT Viewer?action=UPDATE&amp;creator=factset&amp;DYN_ARGS=TRUE&amp;DOC_NAME=FAT:FQL_AUDITING_CLIENT_TEMPLATE.FAT&amp;display_string=Audit&amp;VAR:KEY=OJEJONYJWR&amp;VAR:QUERY=SlVMSUFOKElDX0VTVElNQVRFKEVQUygpLE1FRCxBTk4sMjAxMSwwLDApLmRhdGVzKQ==&amp;WINDOW=FIRST_POP","UP&amp;HEIGHT=450&amp;WIDTH=450&amp;START_MAXIMIZED=FALSE&amp;VAR:CALENDAR=US&amp;VAR:SYMBOL=CYN&amp;VAR:INDEX=0"}</definedName>
    <definedName name="_40__123Graph_BCHART_1" hidden="1">#N/A</definedName>
    <definedName name="_48__123Graph_BCHART_2" hidden="1">#N/A</definedName>
    <definedName name="_5__FDSAUDITLINK__">{"fdsup://directions/FAT Viewer?action=UPDATE&amp;creator=factset&amp;DYN_ARGS=TRUE&amp;DOC_NAME=FAT:FQL_AUDITING_CLIENT_TEMPLATE.FAT&amp;display_string=Audit&amp;VAR:KEY=UJYLERKLUR&amp;VAR:QUERY=SlVMSUFOKElDX0VTVElNQVRFKEVQUygpLE1FRCxBTk4sMjAxMSw0MDgxNCwwKS5kYXRlcyk=&amp;WINDOW=FIRST","_POPUP&amp;HEIGHT=450&amp;WIDTH=450&amp;START_MAXIMIZED=FALSE&amp;VAR:CALENDAR=US&amp;VAR:SYMBOL=CYN&amp;VAR:INDEX=0"}</definedName>
    <definedName name="_56__123Graph_BCHART_3" hidden="1">#N/A</definedName>
    <definedName name="_64__123Graph_BCHART_4" hidden="1">#N/A</definedName>
    <definedName name="_68__FDSAUDITLINK__">{"fdsup://directions/FAT Viewer?action=UPDATE&amp;creator=factset&amp;DYN_ARGS=TRUE&amp;DOC_NAME=FAT:FQL_AUDITING_CLIENT_TEMPLATE.FAT&amp;display_string=Audit&amp;VAR:KEY=GTQXUBWPIZ&amp;VAR:QUERY=RkZfRUJJVERBX09QRVIoTFRNUywwLDAsLCxVU0Qp&amp;WINDOW=FIRST_POPUP&amp;HEIGHT=450&amp;WIDTH=450&amp;STAR","T_MAXIMIZED=FALSE&amp;VAR:CALENDAR=US&amp;VAR:SYMBOL=689714&amp;VAR:INDEX=0"}</definedName>
    <definedName name="_72__123Graph_BCHART_8" hidden="1">#N/A</definedName>
    <definedName name="_8__123Graph_ACHART_1" hidden="1">#N/A</definedName>
    <definedName name="_80__123Graph_CCHART_1" hidden="1">#N/A</definedName>
    <definedName name="_88__123Graph_CCHART_3" hidden="1">#N/A</definedName>
    <definedName name="_96__123Graph_CCHART_8" hidden="1">#N/A</definedName>
    <definedName name="_age1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AtRisk_SimSetting_AutomaticallyGenerateReports">FALSE</definedName>
    <definedName name="_AtRisk_SimSetting_AutomaticResultsDisplayMode">0</definedName>
    <definedName name="_AtRisk_SimSetting_ConvergenceConfidenceLevel">0.95</definedName>
    <definedName name="_AtRisk_SimSetting_ConvergencePercentileToTest">0.9</definedName>
    <definedName name="_AtRisk_SimSetting_ConvergencePerformMeanTest">TRUE</definedName>
    <definedName name="_AtRisk_SimSetting_ConvergencePerformPercentileTest">FALSE</definedName>
    <definedName name="_AtRisk_SimSetting_ConvergencePerformStdDeviationTest">FALSE</definedName>
    <definedName name="_AtRisk_SimSetting_ConvergenceTestAllOutputs">TRUE</definedName>
    <definedName name="_AtRisk_SimSetting_ConvergenceTestingPeriod">100</definedName>
    <definedName name="_AtRisk_SimSetting_ConvergenceTolerance">0.03</definedName>
    <definedName name="_AtRisk_SimSetting_LiveUpdate">TRUE</definedName>
    <definedName name="_AtRisk_SimSetting_LiveUpdatePeriod">-1</definedName>
    <definedName name="_AtRisk_SimSetting_RandomNumberGenerator">0</definedName>
    <definedName name="_AtRisk_SimSetting_ReportsList">0</definedName>
    <definedName name="_AtRisk_SimSetting_SimNameCount">0</definedName>
    <definedName name="_AtRisk_SimSetting_SmartSensitivityAnalysisEnabled">TRUE</definedName>
    <definedName name="_AtRisk_SimSetting_StatisticFunctionUpdating">1</definedName>
    <definedName name="_AtRisk_SimSetting_StdRecalcBehavior">0</definedName>
    <definedName name="_AtRisk_SimSetting_StdRecalcWithoutRiskStatic">0</definedName>
    <definedName name="_AtRisk_SimSetting_StdRecalcWithoutRiskStaticPercentile">0.5</definedName>
    <definedName name="_bdm.3a9d613bb38a41648a81b21e60694341.edm" hidden="1">#REF!</definedName>
    <definedName name="_bdm.4D39F754646545E4BA4744FD55B7844D.edm" hidden="1">#REF!</definedName>
    <definedName name="_bdm.526758D816C64EA3A449B306B55E8D1B.edm" hidden="1">#REF!</definedName>
    <definedName name="_bdm.A34C0578284C4587814CBE90F264E766.edm" hidden="1">#REF!</definedName>
    <definedName name="_bdm.CEB984E174DF4B9DB1F6A2B5BBD2DF2A.edm" hidden="1">#REF!</definedName>
    <definedName name="_bdm.D421CA07238A4AF8A08C7E102FB2B30C.edm" hidden="1">#REF!</definedName>
    <definedName name="_bdm.EA97C55B83DA451ABE6F6EC70CE3A50B.edm" hidden="1">#REF!</definedName>
    <definedName name="_bdm.FF98D2D50BA94DED842FC200E3713A20.edm" hidden="1">#REF!</definedName>
    <definedName name="_dfk1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djd1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dkj1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DRE0700">{"'PXR_6500'!$A$1:$I$124"}</definedName>
    <definedName name="_Fill" hidden="1">#REF!</definedName>
    <definedName name="_g1">{"'Foglio1'!$A$1:$F$94"}</definedName>
    <definedName name="_g5">{"'Foglio1'!$A$1:$F$94"}</definedName>
    <definedName name="_g6">{"'Foglio1'!$A$1:$F$94"}</definedName>
    <definedName name="_GSRATES_1">"CT300001Latest          "</definedName>
    <definedName name="_GSRATES_2">"CT30000120031231        "</definedName>
    <definedName name="_GSRATES_3">"CT30000120041231        "</definedName>
    <definedName name="_GSRATES_COUNT">3</definedName>
    <definedName name="_Key1" hidden="1">#REF!</definedName>
    <definedName name="_n260">{"'Clientes_acumulado'!$A$1:$G$177"}</definedName>
    <definedName name="_N6102">{"'Clientes_acumulado'!$A$1:$G$177"}</definedName>
    <definedName name="_New2" hidden="1">{"TOTAL",#N/A,FALSE,"A";"FISCAL94",#N/A,FALSE,"A";"FISCAL95",#N/A,FALSE,"A";"FISCAL96",#N/A,FALSE,"A";"misc page",#N/A,FALSE,"A"}</definedName>
    <definedName name="_o1" hidden="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_Order1" hidden="1">255</definedName>
    <definedName name="_Order2" hidden="1">255</definedName>
    <definedName name="_Regression_Int">1</definedName>
    <definedName name="_Sort" hidden="1">#REF!</definedName>
    <definedName name="_t2">{"'Sheet1'!$A$5:$G$42"}</definedName>
    <definedName name="_Table1_In1" hidden="1">#REF!</definedName>
    <definedName name="_Table1_Out" hidden="1">#REF!</definedName>
    <definedName name="_Table2_In1" hidden="1">#REF!</definedName>
    <definedName name="_Table2_Out" hidden="1">#REF!</definedName>
    <definedName name="_TMAutoChart1Names">{"Timeline","Chart 6","Timeline Chart 6"}</definedName>
    <definedName name="_TMAutoChart1Refs">{"","","'Timeline'!$F$16","'Timeline'!$F$25","","","","","",""}</definedName>
    <definedName name="_TMAutoChart2Names">{"Timeline","Chart 6","Timeline Chart 6"}</definedName>
    <definedName name="_TMAutoChart2Refs">{"","","'Timeline'!$F$16","'Timeline'!$H$25","","","","","",""}</definedName>
    <definedName name="_TMAutoChartCount">2</definedName>
    <definedName name="AAA_DOCTOPS">"AAA_SET"</definedName>
    <definedName name="AAA_duser">"OFF"</definedName>
    <definedName name="AAB_Addin5">"AAB_Description for addin 5,Description for addin 5,Description for addin 5,Description for addin 5,Description for addin 5,Description for addin 5"</definedName>
    <definedName name="AAB_GSPPG">"AAB_Goldman Sachs PPG Chart Utilities 1.0g"</definedName>
    <definedName name="aassas">{"PR1","pr1",TRUE,"Sch PR-1"}</definedName>
    <definedName name="abcdef">{"'PXR_6500'!$A$1:$I$124"}</definedName>
    <definedName name="ABN">{"'PXR_6500'!$A$1:$I$124"}</definedName>
    <definedName name="Access_Button">"Division_test_access_Sheet1_List"</definedName>
    <definedName name="AccessDatabase">"M:\Internacional\Cierre septiembre 1999\Análisis varios\Holdings Data.mdb"</definedName>
    <definedName name="Acquistions">39723.3704050926</definedName>
    <definedName name="adasdasdasdasd">{"PR1","pr1",TRUE,"Sch PR-1"}</definedName>
    <definedName name="adf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dfadfasfdadf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dfasfadfda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dfasfasdfasfdasdf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dsflm">{"'Sheet1'!$A$2:$R$54"}</definedName>
    <definedName name="ae">{"'Edit'!$A$1:$V$2277"}</definedName>
    <definedName name="aer">{"'Sheet1'!$A$2:$R$54"}</definedName>
    <definedName name="afasdfasd">{"'Directory'!$A$72:$E$91"}</definedName>
    <definedName name="AFDDF">{"'Sheet1'!$A$2:$R$54"}</definedName>
    <definedName name="afsd">{"'Directory'!$A$72:$E$91"}</definedName>
    <definedName name="age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ge1New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geNew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ll_Pipeline">{"Pending Deltek","Commit","Strong Upside","Upside","Best Case","Pipeline"}</definedName>
    <definedName name="All_Pipeline2">{"Pending Deltek","Commit","Strong Upside","Upside","Best Case","Pipeline"}</definedName>
    <definedName name="anscount" hidden="1">2</definedName>
    <definedName name="aq">{"'Edit'!$A$1:$V$2277"}</definedName>
    <definedName name="are" hidden="1">{#N/A,#N/A,FALSE,"Sheet1"}</definedName>
    <definedName name="ARPU" hidden="1">{"FCB_ALL",#N/A,FALSE,"FCB"}</definedName>
    <definedName name="as" hidden="1">{#N/A,#N/A,FALSE,"Sheet1"}</definedName>
    <definedName name="as_1" hidden="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AS2DocOpenMode" hidden="1">"AS2DocumentEdit"</definedName>
    <definedName name="AS2HasNoAutoHeaderFooter">" "</definedName>
    <definedName name="AS2NamedRange">6</definedName>
    <definedName name="AS2ReportLS">1</definedName>
    <definedName name="AS2SyncStepLS">0</definedName>
    <definedName name="AS2VersionLS">300</definedName>
    <definedName name="asasasasas">{"PR1","pr1",TRUE,"Sch PR-1"}</definedName>
    <definedName name="asdasdf">{"'Directory'!$A$72:$E$91"}</definedName>
    <definedName name="asddsa">{"'Sheet1'!$A$2:$R$54"}</definedName>
    <definedName name="asdfadg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sdfasdf">{"'Directory'!$A$72:$E$91"}</definedName>
    <definedName name="asdfasdfasdadf">{"'Directory'!$A$72:$E$91"}</definedName>
    <definedName name="asdg">{"'Clientes_acumulado'!$A$1:$G$177"}</definedName>
    <definedName name="asdsad">{"'Sheet1'!$A$2:$R$54"}</definedName>
    <definedName name="asdsdfasdf">{"'Directory'!$A$72:$E$91"}</definedName>
    <definedName name="asg">{"'Directory'!$A$72:$E$91"}</definedName>
    <definedName name="ass">{"'Edit'!$A$1:$V$2277"}</definedName>
    <definedName name="ASSA">{"'Sheet1'!$A$2:$R$54"}</definedName>
    <definedName name="assasdafsda">{"PR1","pr1",TRUE,"Sch PR-1"}</definedName>
    <definedName name="assum">{"'Sheet1'!$A$5:$G$42"}</definedName>
    <definedName name="ave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verage">#NAME?</definedName>
    <definedName name="awr">{"'Sheet1'!$A$2:$R$54"}</definedName>
    <definedName name="az">{"'Edit'!$A$1:$V$2277"}</definedName>
    <definedName name="BalanceDemanda">{"'Portadas'!$G$16"}</definedName>
    <definedName name="BalanceSheet">52</definedName>
    <definedName name="bbb">{"'Clientes_acumulado'!$A$1:$G$177"}</definedName>
    <definedName name="Best_Case">{"Pending Deltek","Commit","Strong Upside","Upside","Best Case"}</definedName>
    <definedName name="bfd">{"'Sheet1'!$A$2:$R$54"}</definedName>
    <definedName name="BG_Del">15</definedName>
    <definedName name="BG_Ins">4</definedName>
    <definedName name="BG_Mod">6</definedName>
    <definedName name="BHUVAN">{"'subnets'!$A$1:$F$20"}</definedName>
    <definedName name="BIP_FooterType">"INTERNAL"</definedName>
    <definedName name="blah">{"'Perf 96'!$A$1:$P$98"}</definedName>
    <definedName name="Button">"WaitButton"</definedName>
    <definedName name="buyers">{"'Data Summary'!$A$1:$O$26"}</definedName>
    <definedName name="Calc_Just_One_Sheet">1</definedName>
    <definedName name="Calculation_FooterType">"NONE"</definedName>
    <definedName name="CATTOU">{"'Scheda bianca'!$A$1:$L$42"}</definedName>
    <definedName name="cb_sChart10D6460A_opts">"1, 1, 1, False, 2, True, False, , 0, False, False, 1, 1"</definedName>
    <definedName name="cb_sChart10D65256_opts">"1, 1, 1, False, 2, True, False, , 0, False, False, 1, 1"</definedName>
    <definedName name="cb_sChart10D653EB_opts">"1, 1, 1, False, 2, True, False, , 0, False, False, 1, 1"</definedName>
    <definedName name="cb_sChart10D65893_opts">"1, 1, 1, False, 2, True, False, , 0, False, False, 1, 1"</definedName>
    <definedName name="cb_sChart18009FE8_opts">"1, 1, 1, False, 2, False, False, , 0, False, False, 1, 1"</definedName>
    <definedName name="cb_sChart1801153B_opts">"1, 1, 1, False, 2, False, False, , 0, False, True, 1, 1"</definedName>
    <definedName name="cb_sChart19DDC996_opts">"1, 10, 1, False, 2, False, False, , 0, False, False, 2, 2"</definedName>
    <definedName name="cb_sChart19EB7A17_opts">"1, 3, 1, False, 2, False, False, , 0, False, True, 1, 1"</definedName>
    <definedName name="cb_sChart19EB7D70_opts">"1, 5, 1, False, 2, False, False, , 0, False, True, 1, 1"</definedName>
    <definedName name="cb_sChart19EB7F61_opts">"1, 3, 1, False, 2, False, False, , 0, False, True, 1, 1"</definedName>
    <definedName name="cb_sChart1B0137B5_opts">"1, 1, 1, False, 2, False, False, , 0, False, False, 1, 1"</definedName>
    <definedName name="cb_sChart1B0F4031_opts">"1, 1, 1, False, 2, False, False, , 0, False, False, 2, 2"</definedName>
    <definedName name="cb_sChart1B0F428B_opts">"1, 1, 1, False, 2, False, False, , 0, False, True, 2, 2"</definedName>
    <definedName name="cb_sChart1B0F43A1_opts">"1, 1, 1, False, 2, False, False, , 0, False, True, 2, 2"</definedName>
    <definedName name="cb_sChart1B0F4883_opts">"1, 1, 1, False, 2, False, False, , 0, False, True, 2, 2"</definedName>
    <definedName name="cb_sChart1B0F4A52_opts">"1, 1, 1, False, 2, False, False, , 0, False, True, 2, 2"</definedName>
    <definedName name="cb_sChart1B0F5252_opts">"1, 1, 1, False, 2, False, False, , 0, False, True, 2, 2"</definedName>
    <definedName name="cb_sChart1C1DB169_opts">"1, 3, 1, False, 2, False, False, , 0, False, False, 1, 1"</definedName>
    <definedName name="cb_sChart1C1E3875_opts">"1, 3, 1, False, 2, True, False, , 0, False, True, 1, 1"</definedName>
    <definedName name="cb_sChart1C1E3945_opts">"1, 5, 1, False, 2, True, False, , 0, False, True, 1, 1"</definedName>
    <definedName name="cb_sChart1C1E3ADA_opts">"1, 5, 1, False, 2, True, False, , 0, False, True, 1, 1"</definedName>
    <definedName name="cb_sChart1C1E4E34_opts">"1, 4, 1, False, 2, True, False, , 0, False, False, 1, 1"</definedName>
    <definedName name="cb_sChart1C1E5685_opts">"1, 4, 1, False, 2, True, False, , 0, False, True, 3, 1"</definedName>
    <definedName name="cb_sChart1C1E5778_opts">"1, 1, 1, False, 2, True, False, , 0, False, True, 3, 1"</definedName>
    <definedName name="cb_sChart1C1E580F_opts">"1, 4, 1, False, 2, True, False, , 0, False, True, 3, 1"</definedName>
    <definedName name="cb_sChart1C1E58D4_opts">"1, 4, 1, False, 2, True, False, , 0, False, True, 3, 1"</definedName>
    <definedName name="cb_sChart1CC916DC_opts">"1, 10, 1, False, 2, False, False, , 0, False, False, 1, 1"</definedName>
    <definedName name="cb_sChart1D0218BA_opts">"1, 1, 1, False, 2, False, False, , 0, False, False, 1, 1"</definedName>
    <definedName name="cb_sChart1D0219E7_opts">"1, 1, 1, False, 2, False, False, , 0, False, False, 1, 1"</definedName>
    <definedName name="cb_sChart1D022117_opts">"1, 1, 1, False, 2, False, False, , 0, False, False, 1, 1"</definedName>
    <definedName name="cb_sChart1D02CAAE_opts">"1, 10, 1, False, 2, False, False, , 0, False, False, 1, 1"</definedName>
    <definedName name="cb_sChart1D03E238_opts">"1, 1, 1, False, 2, False, False, , 0, False, False, 1, 1"</definedName>
    <definedName name="cb_sChart1D03E90C_opts">"1, 1, 1, False, 2, False, False, , 0, False, False, 1, 1"</definedName>
    <definedName name="cb_sChart1D1405AB_opts">"1, 10, 1, False, 2, False, False, , 0, False, False, 1, 1"</definedName>
    <definedName name="cb_sChart1D1426E6_opts">"1, 10, 1, False, 2, False, False, , 0, False, False, 1, 1"</definedName>
    <definedName name="cb_sChart1D14336C_opts">"1, 10, 1, False, 2, False, False, , 0, False, False, 1, 1"</definedName>
    <definedName name="cb_sChart1D14587E_opts">"1, 10, 1, False, 2, False, False, , 0, False, False, 1, 1"</definedName>
    <definedName name="cb_sChart1D4AB240_opts">"1, 9, 1, False, 2, False, False, , 0, False, True, 2, 2"</definedName>
    <definedName name="cb_sChart1D5372A5_opts">"1, 5, 1, False, 2, False, False, , 0, False, False, 1, 1"</definedName>
    <definedName name="cb_sChart1DBAAD_opts">"2, 1, 2, True, 2, False, False, , 0, False, True, 1, 2"</definedName>
    <definedName name="cb_sChart1DBB89_opts">"2, 1, 2, True, 2, False, False, , 0, False, True, 1, 1"</definedName>
    <definedName name="cb_sChart2DB05D6_opts">"1, 7, 1, False, 2, False, False, , 0, False, True, 1, 1"</definedName>
    <definedName name="cb_sChart2DBCB46_opts">"1, 7, 1, False, 2, False, False, , 0, False, True, 1, 1"</definedName>
    <definedName name="cb_sChart2F46DBE_opts">"2, 1, 1, True, 2, False, False, , 0, False, True, 1, 2"</definedName>
    <definedName name="cb_sChart34654DB_opts">"1, 8, 1, False, 2, False, False, , 0, False, False, 1, 2"</definedName>
    <definedName name="cb_sChart41E9A35_opts">"1, 9, 1, False, 2, False, False, , 0, False, True, 1, 1"</definedName>
    <definedName name="cb_sChartE2218BA_opts">"1, 4, 1, False, 2, False, False, , 0, False, True, 1, 1"</definedName>
    <definedName name="cb_sChartE221ADA_opts">"1, 5, 1, False, 2, False, False, , 0, False, False, 1, 1"</definedName>
    <definedName name="cb_sChartEE4CE1B_opts">"1, 4, 1, False, 2, False, False, , 0, False, False, 1, 1"</definedName>
    <definedName name="cb_sChartEE4CF99_opts">"1, 1, 1, False, 2, False, False, , 0, False, False, 1, 1"</definedName>
    <definedName name="cb_sChartEE4DD06_opts">"1, 1, 1, False, 2, False, False, , 0, False, False, 1, 2"</definedName>
    <definedName name="cb_sChartEE4E93B_opts">"1, 1, 1, False, 2, False, False, , 0, False, False, 1, 1"</definedName>
    <definedName name="cb_sChartEE51E95_opts">"1, 1, 1, False, 2, False, False, , 0, False, False, 1, 1"</definedName>
    <definedName name="cb_sChartEED7645_opts">"1, 1, 1, False, 2, False, False, , 0, False, False, 1, 1"</definedName>
    <definedName name="cb_sChartEEDA195_opts">"1, 1, 1, False, 2, False, False, , 0, False, False, 1, 1"</definedName>
    <definedName name="cb_sChartEEDC338_opts">"1, 1, 1, False, 2, False, False, , 0, False, False, 1, 1"</definedName>
    <definedName name="cb_sChartEEDEDB8_opts">"1, 1, 1, False, 2, False, False, , 0, False, True, 1, 1"</definedName>
    <definedName name="cb_sChartEEDEE5A_opts">"1, 3, 1, False, 2, True, False, , 0, False, True, 1, 1"</definedName>
    <definedName name="cb_sChartEEDF178_opts">"1, 3, 1, False, 2, False, False, , 0, False, True, 1, 1"</definedName>
    <definedName name="cb_sChartF6A6B11_opts">"1, 1, 1, False, 2, True, False, , 0, False, False, 1, 1"</definedName>
    <definedName name="cb_sChartFD191DC_opts">"1, 3, 1, False, 2, True, False, , 0, False, True, 1, 1"</definedName>
    <definedName name="cb_sChartFD1A245_opts">"1, 3, 1, False, 2, True, False, , 0, False, True, 1, 1"</definedName>
    <definedName name="cb_sChartFD3F0E9_opts">"1, 3, 1, False, 2, True, False, , 0, False, False, 1, 1"</definedName>
    <definedName name="cb_sChartFD3F27E_opts">"1, 3, 1, False, 2, True, False, , 0, False, True, 1, 1"</definedName>
    <definedName name="cb_sChartFD58483_opts">"1, 1, 1, False, 2, True, False, , 0, False, False, 1, 1"</definedName>
    <definedName name="cb_sChartFD5C4CD_opts">"1, 1, 1, False, 2, True, False, , 0, False, False, 1, 1"</definedName>
    <definedName name="cb_sChartFD5D4CE_opts">"1, 1, 1, False, 2, True, False, , 0, False, False, 1, 1"</definedName>
    <definedName name="cb_sChartFD5DF34_opts">"1, 1, 1, False, 2, True, False, , 0, False, False, 1, 1"</definedName>
    <definedName name="cb_sChartFD5EFC0_opts">"1, 1, 1, False, 2, True, False, , 0, False, False, 1, 1"</definedName>
    <definedName name="cb_sChartFD5FDB9_opts">"1, 1, 1, False, 2, True, False, , 0, False, False, 1, 1"</definedName>
    <definedName name="cb_sChartFE54712_opts">"1, 3, 1, False, 2, True, False, , 0, False, True, 1, 1"</definedName>
    <definedName name="CBWorkbookPriority">-1288123364</definedName>
    <definedName name="CBWorkbookPriority1">-1222926411</definedName>
    <definedName name="chart" hidden="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chart_1" hidden="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chartNew" hidden="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chartNew_1" hidden="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CIQWBGuid" hidden="1">"93b9f720-10ee-4f0d-a663-ec4c16a0bf88"</definedName>
    <definedName name="CIQWBInfo">"{ ""CIQVersion"":""9.45.614.5792"" }"</definedName>
    <definedName name="Combined" hidden="1">{#N/A,#N/A,FALSE,"OnePager"}</definedName>
    <definedName name="Combined_data_FooterType">"INTERNAL"</definedName>
    <definedName name="compresults" hidden="1">{"FCB_ALL",#N/A,FALSE,"FCB"}</definedName>
    <definedName name="Conditional_Share_Values_FooterType">"NONE"</definedName>
    <definedName name="consumer">{"'Sheet1'!$A$5:$G$42"}</definedName>
    <definedName name="copy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csAllowDetailBudgeting">1</definedName>
    <definedName name="csAllowLocalConsolidation">1</definedName>
    <definedName name="csAppName">"FlFcBkFmGhGaFj@bAeDmE`CoA`DbAk"</definedName>
    <definedName name="csAS_OperAnalysBlad_standard_1_Dim01">"="</definedName>
    <definedName name="csAS_OperAnalysBlad_standard_1_Dim02">"="</definedName>
    <definedName name="csAS_OperAnalysBlad_standard_1_Dim03">"="</definedName>
    <definedName name="csAS_OperAnalysBlad_standard_1_Dim04">"="</definedName>
    <definedName name="csAS_OperAnalysBlad_standard_1_Dim08">"="</definedName>
    <definedName name="csAS_OperAnalysBlad_standard_1_Dim09">"="</definedName>
    <definedName name="csAS_OperAnalysBlad_standard_2_Dim01">"="</definedName>
    <definedName name="csAS_OperAnalysBlad_standard_2_Dim02">"="</definedName>
    <definedName name="csAS_OperAnalysBlad_standard_2_Dim03">"="</definedName>
    <definedName name="csAS_OperAnalysBlad_standard_2_Dim04">"="</definedName>
    <definedName name="csAS_OperAnalysBlad_standard_2_Dim05">"="</definedName>
    <definedName name="csAS_OperAnalysBlad_standard_2_Dim06">"="</definedName>
    <definedName name="csAS_OperAnalysBlad_standard_2_Dim07">"="</definedName>
    <definedName name="csAS_OperAnalysBlad_standard_2_Dim08">"="</definedName>
    <definedName name="csAS_OperAnalysBlad_standard_2_Dim09">"="</definedName>
    <definedName name="csAS_OperAnalysBlad_standard_3_Dim01">"="</definedName>
    <definedName name="csAS_OperAnalysBlad_standard_3_Dim02">"="</definedName>
    <definedName name="csAS_OperAnalysBlad_standard_3_Dim03">"="</definedName>
    <definedName name="csAS_OperAnalysBlad_standard_3_Dim04">"="</definedName>
    <definedName name="csAS_OperAnalysBlad_standard_3_Dim05">"="</definedName>
    <definedName name="csAS_OperAnalysBlad_standard_3_Dim06">"="</definedName>
    <definedName name="csAS_OperAnalysBlad_standard_3_Dim07">"="</definedName>
    <definedName name="csAS_OperAnalysBlad_standard_3_Dim08">"="</definedName>
    <definedName name="csAS_OperAnalysBlad_standard_3_Dim09">"="</definedName>
    <definedName name="csAS_OperAnalysBlad_standard_graphs_Dim01">"="</definedName>
    <definedName name="csAS_OperAnalysBlad_standard_graphs_Dim02">"="</definedName>
    <definedName name="csAS_OperAnalysBlad_standard_graphs_Dim03">"="</definedName>
    <definedName name="csAS_OperAnalysBlad_standard_graphs_Dim04">"="</definedName>
    <definedName name="csAS_OperAnalysBlad_standard_graphs_Dim06">"="</definedName>
    <definedName name="csAS_OperAnalysBlad_standard_graphs_Dim07">"="</definedName>
    <definedName name="csAS_OperAnalysBlad_standard_graphs_Dim08">"="</definedName>
    <definedName name="csAS_OperAnalysBlad_standard_graphs_Dim09">"="</definedName>
    <definedName name="csAS_OperAnalysBlad_standard_graphs_part2_Dim01">"="</definedName>
    <definedName name="csAS_OperAnalysBlad_standard_graphs_part2_Dim02">"="</definedName>
    <definedName name="csAS_OperAnalysBlad_standard_graphs_part2_Dim03">"="</definedName>
    <definedName name="csAS_OperAnalysBlad_standard_graphs_part2_Dim04">"="</definedName>
    <definedName name="csAS_OperAnalysBlad_standard_graphs_part2_Dim05">"="</definedName>
    <definedName name="csAS_OperAnalysBlad_standard_graphs_part2_Dim06">"="</definedName>
    <definedName name="csAS_OperAnalysBlad_standard_graphs_part2_Dim07">"="</definedName>
    <definedName name="csAS_OperAnalysBlad_standard_graphs_part2_Dim08">"="</definedName>
    <definedName name="csAS_OperAnalysBlad_standard_graphs_part2_Dim09">"="</definedName>
    <definedName name="csDesignMode">1</definedName>
    <definedName name="csDetailBudgetingURL">"FlFcBkFmGhGaD`@c@eEj@oFdFhEdAlAgEoE`@iAeBmBdDkAn@fDoEgFdCcEeEfAaEkEhAjEcBgFoDi@d@aAeGdCkCgAjCkA`DmEbAnDnAnBdDjEaCbDkDaGf@cDb@m@dD`EiE`GhClBeDoAb@eDcEkBl"</definedName>
    <definedName name="csKeepAlive">5</definedName>
    <definedName name="csLocalConsolidationOnSubmit">1</definedName>
    <definedName name="csRefreshOnOpen">1</definedName>
    <definedName name="csRefreshOnRotate">1</definedName>
    <definedName name="cv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Cwvu.GREY_ALL." hidden="1">#REF!</definedName>
    <definedName name="Data_FooterType">"NONE"</definedName>
    <definedName name="Data_for_Model_FooterType">"NONE"</definedName>
    <definedName name="Dealcomp">{"'Sheet1'!$A$1:$G$85"}</definedName>
    <definedName name="dee" hidden="1">{#N/A,#N/A,FALSE,"Trading-Mult ";#N/A,#N/A,FALSE,"Trading-Cap";#N/A,#N/A,FALSE,"Trading-Inc";#N/A,#N/A,FALSE,"Cash Flow";#N/A,#N/A,FALSE,"M&amp;A info"}</definedName>
    <definedName name="deletethisformula">#NAME?</definedName>
    <definedName name="Dep">{"'subnets'!$A$1:$F$20"}</definedName>
    <definedName name="dfff">{"'Directory'!$A$72:$E$91"}</definedName>
    <definedName name="dfghgdhgfhd">{"'Sheet1'!$A$1:$O$40"}</definedName>
    <definedName name="dfh">{"'Directory'!$A$72:$E$91"}</definedName>
    <definedName name="dfhg">{"'Directory'!$A$72:$E$91"}</definedName>
    <definedName name="dfhzfd">{"'Sheet1'!$A$5:$G$42"}</definedName>
    <definedName name="dfk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fk1New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fkNew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g">{"'Sheet1'!$A$1:$O$40"}</definedName>
    <definedName name="dghdf">{"'Directory'!$A$72:$E$91"}</definedName>
    <definedName name="dghdghd">{"'Directory'!$A$72:$E$91"}</definedName>
    <definedName name="Disruption">39482.4587152778</definedName>
    <definedName name="djd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jd1New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jdNew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kfjdfNew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kfjdk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kfjdk1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kj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ME_Dirty">"False"</definedName>
    <definedName name="DME_LocalFile">"True"</definedName>
    <definedName name="DME_ODMALinks1">"::ODMA\DME-MSE\London-44590=C:\TEMP\Dme\London-44590.xls"</definedName>
    <definedName name="DME_ODMALinksCount">"1"</definedName>
    <definedName name="docall">"Services "</definedName>
    <definedName name="DocType">_______g6</definedName>
    <definedName name="Dutch_FooterType">"INTERNAL"</definedName>
    <definedName name="ECNOFIBRAS">{"'PXR_6500'!$A$1:$I$124"}</definedName>
    <definedName name="ECNOFIBRAS2">{"'PXR_6500'!$A$1:$I$124"}</definedName>
    <definedName name="ENG_BI_EXE_NAME">"BICORE.EXE"</definedName>
    <definedName name="ENG_BI_EXEC_CMD_ARGS">"03304607809811810611010910610803605007005005305105305405505805705404905704903305005712708707909608606508708005909212011511307211111811909811013009404709606711511411210611912107707309412612709112012010907611811011210611112209804609507211111812109711412"</definedName>
    <definedName name="ENG_BI_EXEC_CMD_ARGS_10">"11203803704806303601006407211111811909811013007406903708610111311711007003407007807803503604706603701006905408410112411610611611006601506009310611511106701106108809711911207307703908709711711810206603405305304905705904905205304905103803205106703201906"</definedName>
    <definedName name="ENG_BI_EXEC_CMD_ARGS_11">"7048084106116108067010064052069119127105118116111110105110120067125132086083068078083070073080069087065086092061053130"</definedName>
    <definedName name="ENG_BI_EXEC_CMD_ARGS_2">"60740690970610430710730860461260320540751240890690820700780931040670830730700620700730811301230770730850890890700620581251271001121231141181011211020690700830730870860780890620770740840840740820900740821341320951161191061191011161050730660760720850650"</definedName>
    <definedName name="ENG_BI_EXEC_CMD_ARGS_3">"85080072066115101108101062057048099071074078099097116117125132102113114114119098121101072071085092078082065103115102114100101113125132102113117107109106104076069083071076088068073066102111129123099117117107115106099076080078085065082094078074086069065"</definedName>
    <definedName name="ENG_BI_EXEC_CMD_ARGS_4">"07109810011103210911503208611811710512011103308710110810209804108211010305112612409911212110310811410606808509108307008306709306606707407712512710011311810210810910407008208509006907408308408906508608906807409306906505305003307809711412209712312803305"</definedName>
    <definedName name="ENG_BI_EXEC_CMD_ARGS_5">"00570500541301230991171171071171051030750740790930690690870690870750690650930700620560490360731011081101091021061150330540480530581251321021131171071091061040700770830890780740820730830690620540480530581251321021131171071091061040700770830890780740820"</definedName>
    <definedName name="ENG_BI_EXEC_CMD_ARGS_6">"87089066083088061054053049062132124095121118099113105103072085091091077083083085073073078072073065093076062051058033066122103121120116041059048053058126124099112121103108114106068085091083078084078088077083093074082088073066085073061052054032074124104"</definedName>
    <definedName name="ENG_BI_EXEC_CMD_ARGS_7">"11712411703305504805305812513210411211811011909812010108107008307608607807707407906908906909208906106907811012211011511211410910511511607101706108311011611611011111406701006909411510511906301106408511910611408207503308610610911810606103810311411011910"</definedName>
    <definedName name="ENG_BI_EXEC_CMD_ARGS_8">"01011130350480660100640741101081211221121250810981201151231161141090410861011131181020650340881191171100410480620190610811021151191241111231090320901021091181050610380390470710170610841231181161211011040721111191191011031211061121140320901021081261080"</definedName>
    <definedName name="ENG_BI_EXEC_CMD_ARGS_9">"62034093115118106034036052062019069047089120102115066010064088081085090102114127102115083097113106032095106108121106062035081065087088069091093070082043033048067010064073066087106109105037087098112117105066034124104104101062049049100066077082095106121"</definedName>
    <definedName name="ENG_BI_GEN_LIC">"0"</definedName>
    <definedName name="ENG_BI_GEN_LIC_WS">"True"</definedName>
    <definedName name="ENG_BI_LBI">"31T70U3BZY"</definedName>
    <definedName name="ENG_BI_PROFILE_PATH">"C:\ProgramData\Alchemex\AlchemexSmartReporting\MetaData\MAS\Report Designer Add-In S500 Demo 1-0-2\BICORE_profiler_20130111_145418.csv"</definedName>
    <definedName name="ENG_BI_REPOS_FILE">"\\sur2008files\mascustom$\MI\alchemex.svd"</definedName>
    <definedName name="ENG_BI_REPOS_PATH">"\\sur2008files\mascustom$\MI"</definedName>
    <definedName name="ENG_BI_TLA">"45;221;52;132;127;181;248;161;55;54;252;123;147;268;176;156;41;65;78;271;223;115;189;103;154;150;113;101;67;258;249;103"</definedName>
    <definedName name="EPMWorkbookOptions_1">"nVIAAB+LCAAAAAAABADtXFtvqkoUft/J/g/Gd7l4b0PdoYiXRIEAdvekaSaoo5KNwBlobfevPwN4Q7FHrW2BklirM2sWa7751ixYMyPz62Vu5J4hcnTLvMnTBJXPQXNkjXVzepN/cicFupr/1fj5g/ltoT9Dy/oj2i4WdXK4nelcvzj6TX7muvY1SS4WC2JRIiw0JYsURZP3/Z4ymsG5VtBNx9XMEcyvW43/v1UeXzWXYzjLNOHIu6ZqcU8I"</definedName>
    <definedName name="EPMWorkbookOptions_2">"QdO90+HCrwxVNzVXW5bickGbw+Bq6yu5cG4/Id2/1MCBSEJwArG+ESSwQfkGaEl9cCtxwm+aAg/LRnCOZtO/NFUZQ4eAJn7XCOhc1ymKIh3NJof2iHwED+2eeMv2OjL+KLMqj/9NNMOBjwzpGbIxi7VtQx9pWxAebd5KR1jLVvGy1w3PgJ3rBlBt0MuRB6s6+ngMzaY+h6bjW3lYdGOhE5LBUsrMWqx1cJZhoYaLniBDRlS81dTvRUTLvd4t"</definedName>
    <definedName name="EPMWorkbookOptions_3">"G2I6uPDFbWnPFtJdbJc/DEHjvbqd9h19OjPwn6tAA1MKjjs6RBoazfSNnjdljrCnpSPH3epQdP2OonWvDwN+rNS23MDU/32CPpIcpkxblP9hyKjat5QEQ4hniQpFl+r0loKowfXbimgMUYNiyOBDpHbHNrRXCVk2RO7rDgWXQj3NWY9CH86HeA6LEAszNlIAiwTtt7r8sELkkXjAL5ZTB2wPe/Oe4AGFK1q8bkRzeK68NnXjJu8Nfz6yU4cG"</definedName>
    <definedName name="EPMWorkbookOptions_4">"6Li2DPl2VxnyGMy2hvDD+NYVpIHKDWSZF7h3kI6iyngiPp5zdLw5F0JlSTy+mbEu0swzWCcDluPUs+lWKlUq5XL5eLoV4023AA5MMonFjFM7tMe3u3bGt0gzz+IbhrWrnj/BVWs0Va/XjmdcKe6MCwAJcy64d85oF2nmGbRTu33+PTG1Wi2VTgiq5XhzzkMjzLciRVOEKqoZ5w6YeQbn+jyrDGRe+cQHiEq8ebdCJLiPk3i5Kza7XMa4U4RC"</definedName>
    <definedName name="EPMWorkbookOptions_5">"1kQLMWRUMiRUuhLH2qKSRR+eQhrO7ILm0AQ0oaGbLjE1rKFmHEghAanHCkJXaOOSjrz1JcgnfWVeaWNOll3KskupyS416Eq1MoHDSaFSHZcL5eLkqlCvQFigNFgsj4e1cm1Y8q4cbvXFGSmJA/g+5irp8SRLz10aC4lrecyoZ2h4aLREmedYRc3Q8NCQW5xKJx2K+Dz0cKKicn0plvnrxES1AMOdLGQv8ZN5fFjaZFVWkblYpr2TwtIlhmGW"</definedName>
    <definedName name="EPMWorkbookOptions_6">"+ikk0FQyqkaaeQZVY5wuTwpToxLsQRmQxMSvJV4Sla4K8Ou2rSoAqPcZMtsLMj4y+Du4b7Y7gE982vKS6GA3AnxbAvy3fag4hMrSo8Atr4hJxyZuQREE6eF4ruslKzguocxi5NHgBI59L8ki9m3hHihUBtIeSKwM8Ou2KXAA0BRdzCDag2gVOtlBBk4InCL+yIl9fM/l5W6LXgxV5ebmLelwxSeatnkxnnsUkhJDMYB7aRDgFWYUjTLzHIoG"</definedName>
    <definedName name="EPMWorkbookOptions_7">"GwHumufn7E5najWFTF3jmLrs8qUhEdikIxIj95XFgfSZG+FqKXRdH8MdjorAL86YGmnmGUztyN7q2ycytZ4+pgYYhpnqlSR+VeiSgKQg4sbJa0GPv+PfkQo82W+v0ui3AYoZUT/wkKfKfebDNp3CTZ8+hjvJWCCIAp90ml4QEOy0ABfzOPAkHZX4OK8sXeB89ukunMIdbltIBrswe992OX0PCn4gJx2L+Ljs+859nu6rKdznF3lYtJ6Ow6KX"</definedName>
    <definedName name="EPMWorkbookOptions_8">"xKRIE993gTOSJFcZIGFAapnXRMwkVCnpgMQn3n3BmXM6hTuGs4PqiTiovl24/0uIjAwnCDoz0RRtaK7OE4cLfTnOgBrylIqmoj3DleRusS+7+slHzE3Xh3ElvV8Rll+Ml6PGdJ07Dena0IB9iKYbDXvlP39s1C5/YrLxH5P3hkWdUgAA"</definedName>
    <definedName name="erew" hidden="1">{#N/A,#N/A,FALSE,"Sheet1"}</definedName>
    <definedName name="ESOS_FooterType">"INTERNAL"</definedName>
    <definedName name="EssLatest">"Jan"</definedName>
    <definedName name="EssOptions">"A1100000000111000011001101000_01000"</definedName>
    <definedName name="EssSamplingValue">100</definedName>
    <definedName name="ev.Calculation">-4105</definedName>
    <definedName name="ev.Initialized">FALSE</definedName>
    <definedName name="EV__CVPARAMS__">"Trend!$B$17:$C$38;"</definedName>
    <definedName name="EV__DECIMALSYMBOL__">"."</definedName>
    <definedName name="EV__EVCOM_OPTIONS__">8</definedName>
    <definedName name="EV__EXPOPTIONS__">1</definedName>
    <definedName name="EV__LASTREFTIME__">40283.4967361111</definedName>
    <definedName name="EV__LASTREFTIME___1">38610.708900463</definedName>
    <definedName name="EV__LOCKEDCVW__CONSOLIDATED">"Netincome,ACTUAL,DATASRC:Total,EB_CONS,All_Interco,2006.total,PERIODIC,"</definedName>
    <definedName name="EV__LOCKEDCVW__SALES">"ACTUAL,AllTPAs,EB_0010,AllPurses,Input,ALL,Revenue,2006.Q1,All_Prices,PERIODIC,"</definedName>
    <definedName name="EV__LOCKSTATUS__">4</definedName>
    <definedName name="EV__MAXEXPCOLS__">100</definedName>
    <definedName name="EV__MAXEXPROWS__">1000</definedName>
    <definedName name="EV__MEMORYCVW__">0</definedName>
    <definedName name="EV__WBEVMODE__">0</definedName>
    <definedName name="EV__WBREFOPTIONS__">134217735</definedName>
    <definedName name="EV__WBVERSION__">0</definedName>
    <definedName name="ExactAddinConnection">"100"</definedName>
    <definedName name="ExactAddinConnection.002">"HFI35;002;fillman;1"</definedName>
    <definedName name="ExactAddinConnection.050">"TMN_EXACT;002;6124;1"</definedName>
    <definedName name="ExactAddinConnection.100">"2K8SQL;001;amendelson;1"</definedName>
    <definedName name="ExactAddinReports">1</definedName>
    <definedName name="EXCHANGE">{"'subnets'!$A$1:$F$20"}</definedName>
    <definedName name="Expiring">"Roll_Total_A"</definedName>
    <definedName name="f">{"'subnets'!$A$1:$F$20"}</definedName>
    <definedName name="fa">{"'Sheet1'!$A$1:$O$40"}</definedName>
    <definedName name="fasasdg">{"'Directory'!$A$72:$E$91"}</definedName>
    <definedName name="fasd">{"'Directory'!$A$72:$E$91"}</definedName>
    <definedName name="fasdasdasd">{"'Directory'!$A$72:$E$91"}</definedName>
    <definedName name="fasdasdfad">{"'Directory'!$A$72:$E$91"}</definedName>
    <definedName name="fasdfad">{"'Directory'!$A$72:$E$91"}</definedName>
    <definedName name="fasdfasdasdf">{"'Directory'!$A$72:$E$91"}</definedName>
    <definedName name="fasdfasf">{"'Directory'!$A$72:$E$91"}</definedName>
    <definedName name="fdasfasg">{"'Directory'!$A$72:$E$91"}</definedName>
    <definedName name="FDD_0_0">"A30681"</definedName>
    <definedName name="FDD_0_1">"A31047"</definedName>
    <definedName name="FDD_0_10">"A34334"</definedName>
    <definedName name="FDD_0_11">"A34699"</definedName>
    <definedName name="FDD_0_12">"A35064"</definedName>
    <definedName name="FDD_0_13">"A35430"</definedName>
    <definedName name="FDD_0_14">"A35795"</definedName>
    <definedName name="FDD_0_2">"A31412"</definedName>
    <definedName name="FDD_0_3">"A31777"</definedName>
    <definedName name="FDD_0_4">"A32142"</definedName>
    <definedName name="FDD_0_5">"A32508"</definedName>
    <definedName name="FDD_0_6">"A32873"</definedName>
    <definedName name="FDD_0_7">"A33238"</definedName>
    <definedName name="FDD_0_8">"A33603"</definedName>
    <definedName name="FDD_0_9">"A33969"</definedName>
    <definedName name="FDD_1_0">"U25569"</definedName>
    <definedName name="FDD_10_0">"A25569"</definedName>
    <definedName name="FDD_100_0">"A25569"</definedName>
    <definedName name="FDD_101_0">"A25569"</definedName>
    <definedName name="FDD_102_0">"A25569"</definedName>
    <definedName name="FDD_103_0">"A25569"</definedName>
    <definedName name="FDD_104_0">"A25569"</definedName>
    <definedName name="FDD_105_0">"A25569"</definedName>
    <definedName name="FDD_106_0">"A25569"</definedName>
    <definedName name="FDD_107_0">"A25569"</definedName>
    <definedName name="FDD_108_0">"A25569"</definedName>
    <definedName name="FDD_109_0">"A25569"</definedName>
    <definedName name="FDD_11_0">"A25569"</definedName>
    <definedName name="FDD_110_0">"A25569"</definedName>
    <definedName name="FDD_111_0">"A25569"</definedName>
    <definedName name="FDD_112_0">"A25569"</definedName>
    <definedName name="FDD_113_0">"A25569"</definedName>
    <definedName name="FDD_114_0">"A25569"</definedName>
    <definedName name="FDD_115_0">"A25569"</definedName>
    <definedName name="FDD_116_0">"A25569"</definedName>
    <definedName name="FDD_117_0">"A30681"</definedName>
    <definedName name="FDD_117_1">"A31047"</definedName>
    <definedName name="FDD_117_10">"A34334"</definedName>
    <definedName name="FDD_117_11">"A34699"</definedName>
    <definedName name="FDD_117_12">"A35064"</definedName>
    <definedName name="FDD_117_13">"A35430"</definedName>
    <definedName name="FDD_117_14">"A35795"</definedName>
    <definedName name="FDD_117_2">"A31412"</definedName>
    <definedName name="FDD_117_3">"A31777"</definedName>
    <definedName name="FDD_117_4">"A32142"</definedName>
    <definedName name="FDD_117_5">"A32508"</definedName>
    <definedName name="FDD_117_6">"A32873"</definedName>
    <definedName name="FDD_117_7">"A33238"</definedName>
    <definedName name="FDD_117_8">"A33603"</definedName>
    <definedName name="FDD_117_9">"A33969"</definedName>
    <definedName name="FDD_118_0">"A30681"</definedName>
    <definedName name="FDD_118_1">"A31047"</definedName>
    <definedName name="FDD_118_10">"A34334"</definedName>
    <definedName name="FDD_118_11">"A34699"</definedName>
    <definedName name="FDD_118_12">"A35064"</definedName>
    <definedName name="FDD_118_13">"A35430"</definedName>
    <definedName name="FDD_118_14">"A35795"</definedName>
    <definedName name="FDD_118_2">"A31412"</definedName>
    <definedName name="FDD_118_3">"A31777"</definedName>
    <definedName name="FDD_118_4">"A32142"</definedName>
    <definedName name="FDD_118_5">"A32508"</definedName>
    <definedName name="FDD_118_6">"A32873"</definedName>
    <definedName name="FDD_118_7">"A33238"</definedName>
    <definedName name="FDD_118_8">"A33603"</definedName>
    <definedName name="FDD_118_9">"A33969"</definedName>
    <definedName name="FDD_119_0">"A30681"</definedName>
    <definedName name="FDD_119_1">"A31047"</definedName>
    <definedName name="FDD_119_10">"A34334"</definedName>
    <definedName name="FDD_119_11">"A34699"</definedName>
    <definedName name="FDD_119_12">"A35064"</definedName>
    <definedName name="FDD_119_13">"A35430"</definedName>
    <definedName name="FDD_119_14">"A35795"</definedName>
    <definedName name="FDD_119_2">"A31412"</definedName>
    <definedName name="FDD_119_3">"A31777"</definedName>
    <definedName name="FDD_119_4">"A32142"</definedName>
    <definedName name="FDD_119_5">"A32508"</definedName>
    <definedName name="FDD_119_6">"A32873"</definedName>
    <definedName name="FDD_119_7">"A33238"</definedName>
    <definedName name="FDD_119_8">"A33603"</definedName>
    <definedName name="FDD_119_9">"A33969"</definedName>
    <definedName name="FDD_12_0">"A25569"</definedName>
    <definedName name="FDD_120_0">"A30681"</definedName>
    <definedName name="FDD_120_1">"A31047"</definedName>
    <definedName name="FDD_120_10">"A34334"</definedName>
    <definedName name="FDD_120_11">"A34699"</definedName>
    <definedName name="FDD_120_12">"A35064"</definedName>
    <definedName name="FDD_120_13">"A35430"</definedName>
    <definedName name="FDD_120_14">"A35795"</definedName>
    <definedName name="FDD_120_2">"A31412"</definedName>
    <definedName name="FDD_120_3">"A31777"</definedName>
    <definedName name="FDD_120_4">"A32142"</definedName>
    <definedName name="FDD_120_5">"A32508"</definedName>
    <definedName name="FDD_120_6">"A32873"</definedName>
    <definedName name="FDD_120_7">"A33238"</definedName>
    <definedName name="FDD_120_8">"A33603"</definedName>
    <definedName name="FDD_120_9">"A33969"</definedName>
    <definedName name="FDD_121_0">"A30681"</definedName>
    <definedName name="FDD_121_1">"A31047"</definedName>
    <definedName name="FDD_121_10">"A34334"</definedName>
    <definedName name="FDD_121_11">"A34699"</definedName>
    <definedName name="FDD_121_12">"A35064"</definedName>
    <definedName name="FDD_121_13">"A35430"</definedName>
    <definedName name="FDD_121_14">"A35795"</definedName>
    <definedName name="FDD_121_2">"A31412"</definedName>
    <definedName name="FDD_121_3">"A31777"</definedName>
    <definedName name="FDD_121_4">"A32142"</definedName>
    <definedName name="FDD_121_5">"A32508"</definedName>
    <definedName name="FDD_121_6">"A32873"</definedName>
    <definedName name="FDD_121_7">"A33238"</definedName>
    <definedName name="FDD_121_8">"A33603"</definedName>
    <definedName name="FDD_121_9">"A33969"</definedName>
    <definedName name="FDD_122_0">"A30681"</definedName>
    <definedName name="FDD_122_1">"A31047"</definedName>
    <definedName name="FDD_122_10">"A34334"</definedName>
    <definedName name="FDD_122_11">"A34699"</definedName>
    <definedName name="FDD_122_12">"A35064"</definedName>
    <definedName name="FDD_122_13">"A35430"</definedName>
    <definedName name="FDD_122_14">"A35795"</definedName>
    <definedName name="FDD_122_2">"A31412"</definedName>
    <definedName name="FDD_122_3">"A31777"</definedName>
    <definedName name="FDD_122_4">"A32142"</definedName>
    <definedName name="FDD_122_5">"A32508"</definedName>
    <definedName name="FDD_122_6">"A32873"</definedName>
    <definedName name="FDD_122_7">"A33238"</definedName>
    <definedName name="FDD_122_8">"A33603"</definedName>
    <definedName name="FDD_122_9">"A33969"</definedName>
    <definedName name="FDD_123_0">"A30681"</definedName>
    <definedName name="FDD_123_1">"A31047"</definedName>
    <definedName name="FDD_123_10">"A34334"</definedName>
    <definedName name="FDD_123_11">"A34699"</definedName>
    <definedName name="FDD_123_12">"A35064"</definedName>
    <definedName name="FDD_123_13">"A35430"</definedName>
    <definedName name="FDD_123_14">"A35795"</definedName>
    <definedName name="FDD_123_2">"A31412"</definedName>
    <definedName name="FDD_123_3">"A31777"</definedName>
    <definedName name="FDD_123_4">"A32142"</definedName>
    <definedName name="FDD_123_5">"A32508"</definedName>
    <definedName name="FDD_123_6">"A32873"</definedName>
    <definedName name="FDD_123_7">"A33238"</definedName>
    <definedName name="FDD_123_8">"A33603"</definedName>
    <definedName name="FDD_123_9">"A33969"</definedName>
    <definedName name="FDD_124_0">"A30681"</definedName>
    <definedName name="FDD_124_1">"A31047"</definedName>
    <definedName name="FDD_124_10">"A34334"</definedName>
    <definedName name="FDD_124_11">"A34699"</definedName>
    <definedName name="FDD_124_12">"A35064"</definedName>
    <definedName name="FDD_124_13">"A35430"</definedName>
    <definedName name="FDD_124_14">"A35795"</definedName>
    <definedName name="FDD_124_2">"A31412"</definedName>
    <definedName name="FDD_124_3">"A31777"</definedName>
    <definedName name="FDD_124_4">"A32142"</definedName>
    <definedName name="FDD_124_5">"A32508"</definedName>
    <definedName name="FDD_124_6">"A32873"</definedName>
    <definedName name="FDD_124_7">"A33238"</definedName>
    <definedName name="FDD_124_8">"A33603"</definedName>
    <definedName name="FDD_124_9">"A33969"</definedName>
    <definedName name="FDD_125_0">"A30681"</definedName>
    <definedName name="FDD_125_1">"A31047"</definedName>
    <definedName name="FDD_125_10">"A34334"</definedName>
    <definedName name="FDD_125_11">"A34699"</definedName>
    <definedName name="FDD_125_12">"A35064"</definedName>
    <definedName name="FDD_125_13">"A35430"</definedName>
    <definedName name="FDD_125_14">"A35795"</definedName>
    <definedName name="FDD_125_2">"A31412"</definedName>
    <definedName name="FDD_125_3">"A31777"</definedName>
    <definedName name="FDD_125_4">"A32142"</definedName>
    <definedName name="FDD_125_5">"A32508"</definedName>
    <definedName name="FDD_125_6">"A32873"</definedName>
    <definedName name="FDD_125_7">"A33238"</definedName>
    <definedName name="FDD_125_8">"A33603"</definedName>
    <definedName name="FDD_125_9">"A33969"</definedName>
    <definedName name="FDD_126_0">"A30681"</definedName>
    <definedName name="FDD_126_1">"A31047"</definedName>
    <definedName name="FDD_126_10">"A34334"</definedName>
    <definedName name="FDD_126_11">"A34699"</definedName>
    <definedName name="FDD_126_12">"A35064"</definedName>
    <definedName name="FDD_126_13">"A35430"</definedName>
    <definedName name="FDD_126_14">"A35795"</definedName>
    <definedName name="FDD_126_2">"A31412"</definedName>
    <definedName name="FDD_126_3">"A31777"</definedName>
    <definedName name="FDD_126_4">"A32142"</definedName>
    <definedName name="FDD_126_5">"A32508"</definedName>
    <definedName name="FDD_126_6">"A32873"</definedName>
    <definedName name="FDD_126_7">"A33238"</definedName>
    <definedName name="FDD_126_8">"A33603"</definedName>
    <definedName name="FDD_126_9">"A33969"</definedName>
    <definedName name="FDD_127_0">"A30681"</definedName>
    <definedName name="FDD_127_1">"A31047"</definedName>
    <definedName name="FDD_127_10">"A34334"</definedName>
    <definedName name="FDD_127_11">"A34699"</definedName>
    <definedName name="FDD_127_12">"A35064"</definedName>
    <definedName name="FDD_127_13">"A35430"</definedName>
    <definedName name="FDD_127_14">"A35795"</definedName>
    <definedName name="FDD_127_2">"A31412"</definedName>
    <definedName name="FDD_127_3">"A31777"</definedName>
    <definedName name="FDD_127_4">"A32142"</definedName>
    <definedName name="FDD_127_5">"A32508"</definedName>
    <definedName name="FDD_127_6">"A32873"</definedName>
    <definedName name="FDD_127_7">"A33238"</definedName>
    <definedName name="FDD_127_8">"A33603"</definedName>
    <definedName name="FDD_127_9">"A33969"</definedName>
    <definedName name="FDD_128_0">"A30681"</definedName>
    <definedName name="FDD_128_1">"A31047"</definedName>
    <definedName name="FDD_128_10">"A34334"</definedName>
    <definedName name="FDD_128_11">"A34699"</definedName>
    <definedName name="FDD_128_12">"A35064"</definedName>
    <definedName name="FDD_128_13">"A35430"</definedName>
    <definedName name="FDD_128_14">"A35795"</definedName>
    <definedName name="FDD_128_2">"A31412"</definedName>
    <definedName name="FDD_128_3">"A31777"</definedName>
    <definedName name="FDD_128_4">"A32142"</definedName>
    <definedName name="FDD_128_5">"A32508"</definedName>
    <definedName name="FDD_128_6">"A32873"</definedName>
    <definedName name="FDD_128_7">"A33238"</definedName>
    <definedName name="FDD_128_8">"A33603"</definedName>
    <definedName name="FDD_128_9">"A33969"</definedName>
    <definedName name="FDD_129_0">"A30681"</definedName>
    <definedName name="FDD_129_1">"A31047"</definedName>
    <definedName name="FDD_129_10">"A34334"</definedName>
    <definedName name="FDD_129_11">"A34699"</definedName>
    <definedName name="FDD_129_12">"A35064"</definedName>
    <definedName name="FDD_129_13">"A35430"</definedName>
    <definedName name="FDD_129_14">"A35795"</definedName>
    <definedName name="FDD_129_2">"A31412"</definedName>
    <definedName name="FDD_129_3">"A31777"</definedName>
    <definedName name="FDD_129_4">"A32142"</definedName>
    <definedName name="FDD_129_5">"A32508"</definedName>
    <definedName name="FDD_129_6">"A32873"</definedName>
    <definedName name="FDD_129_7">"A33238"</definedName>
    <definedName name="FDD_129_8">"A33603"</definedName>
    <definedName name="FDD_129_9">"A33969"</definedName>
    <definedName name="FDD_13_0">"A25569"</definedName>
    <definedName name="FDD_130_0">"A30681"</definedName>
    <definedName name="FDD_130_1">"A31047"</definedName>
    <definedName name="FDD_130_10">"A34334"</definedName>
    <definedName name="FDD_130_11">"A34699"</definedName>
    <definedName name="FDD_130_12">"A35064"</definedName>
    <definedName name="FDD_130_13">"A35430"</definedName>
    <definedName name="FDD_130_14">"A35795"</definedName>
    <definedName name="FDD_130_2">"A31412"</definedName>
    <definedName name="FDD_130_3">"A31777"</definedName>
    <definedName name="FDD_130_4">"A32142"</definedName>
    <definedName name="FDD_130_5">"A32508"</definedName>
    <definedName name="FDD_130_6">"A32873"</definedName>
    <definedName name="FDD_130_7">"A33238"</definedName>
    <definedName name="FDD_130_8">"A33603"</definedName>
    <definedName name="FDD_130_9">"A33969"</definedName>
    <definedName name="FDD_131_0">"A30681"</definedName>
    <definedName name="FDD_131_1">"A31047"</definedName>
    <definedName name="FDD_131_10">"A34334"</definedName>
    <definedName name="FDD_131_11">"A34699"</definedName>
    <definedName name="FDD_131_12">"A35064"</definedName>
    <definedName name="FDD_131_13">"A35430"</definedName>
    <definedName name="FDD_131_14">"A35795"</definedName>
    <definedName name="FDD_131_2">"A31412"</definedName>
    <definedName name="FDD_131_3">"A31777"</definedName>
    <definedName name="FDD_131_4">"A32142"</definedName>
    <definedName name="FDD_131_5">"A32508"</definedName>
    <definedName name="FDD_131_6">"A32873"</definedName>
    <definedName name="FDD_131_7">"A33238"</definedName>
    <definedName name="FDD_131_8">"A33603"</definedName>
    <definedName name="FDD_131_9">"A33969"</definedName>
    <definedName name="FDD_132_0">"U30681"</definedName>
    <definedName name="FDD_132_1">"U31047"</definedName>
    <definedName name="FDD_132_10">"U34334"</definedName>
    <definedName name="FDD_132_11">"U34699"</definedName>
    <definedName name="FDD_132_12">"U35064"</definedName>
    <definedName name="FDD_132_13">"U35430"</definedName>
    <definedName name="FDD_132_14">"U35795"</definedName>
    <definedName name="FDD_132_2">"U31412"</definedName>
    <definedName name="FDD_132_3">"U31777"</definedName>
    <definedName name="FDD_132_4">"U32142"</definedName>
    <definedName name="FDD_132_5">"U32508"</definedName>
    <definedName name="FDD_132_6">"U32873"</definedName>
    <definedName name="FDD_132_7">"U33238"</definedName>
    <definedName name="FDD_132_8">"U33603"</definedName>
    <definedName name="FDD_132_9">"U33969"</definedName>
    <definedName name="FDD_133_0">"A30681"</definedName>
    <definedName name="FDD_133_1">"A31047"</definedName>
    <definedName name="FDD_133_10">"A34334"</definedName>
    <definedName name="FDD_133_11">"A34699"</definedName>
    <definedName name="FDD_133_12">"A35064"</definedName>
    <definedName name="FDD_133_13">"A35430"</definedName>
    <definedName name="FDD_133_14">"A35795"</definedName>
    <definedName name="FDD_133_2">"A31412"</definedName>
    <definedName name="FDD_133_3">"A31777"</definedName>
    <definedName name="FDD_133_4">"A32142"</definedName>
    <definedName name="FDD_133_5">"A32508"</definedName>
    <definedName name="FDD_133_6">"A32873"</definedName>
    <definedName name="FDD_133_7">"A33238"</definedName>
    <definedName name="FDD_133_8">"A33603"</definedName>
    <definedName name="FDD_133_9">"A33969"</definedName>
    <definedName name="FDD_134_0">"A30681"</definedName>
    <definedName name="FDD_134_1">"A31047"</definedName>
    <definedName name="FDD_134_10">"A34334"</definedName>
    <definedName name="FDD_134_11">"A34699"</definedName>
    <definedName name="FDD_134_12">"A35064"</definedName>
    <definedName name="FDD_134_13">"A35430"</definedName>
    <definedName name="FDD_134_14">"A35795"</definedName>
    <definedName name="FDD_134_2">"A31412"</definedName>
    <definedName name="FDD_134_3">"A31777"</definedName>
    <definedName name="FDD_134_4">"A32142"</definedName>
    <definedName name="FDD_134_5">"A32508"</definedName>
    <definedName name="FDD_134_6">"A32873"</definedName>
    <definedName name="FDD_134_7">"A33238"</definedName>
    <definedName name="FDD_134_8">"A33603"</definedName>
    <definedName name="FDD_134_9">"A33969"</definedName>
    <definedName name="FDD_135_0">"A30681"</definedName>
    <definedName name="FDD_135_1">"A31047"</definedName>
    <definedName name="FDD_135_10">"A34334"</definedName>
    <definedName name="FDD_135_11">"A34699"</definedName>
    <definedName name="FDD_135_12">"A35064"</definedName>
    <definedName name="FDD_135_13">"A35430"</definedName>
    <definedName name="FDD_135_14">"A35795"</definedName>
    <definedName name="FDD_135_2">"A31412"</definedName>
    <definedName name="FDD_135_3">"A31777"</definedName>
    <definedName name="FDD_135_4">"A32142"</definedName>
    <definedName name="FDD_135_5">"A32508"</definedName>
    <definedName name="FDD_135_6">"A32873"</definedName>
    <definedName name="FDD_135_7">"A33238"</definedName>
    <definedName name="FDD_135_8">"A33603"</definedName>
    <definedName name="FDD_135_9">"A33969"</definedName>
    <definedName name="FDD_136_0">"A30681"</definedName>
    <definedName name="FDD_136_1">"A31047"</definedName>
    <definedName name="FDD_136_10">"A34334"</definedName>
    <definedName name="FDD_136_11">"A34699"</definedName>
    <definedName name="FDD_136_12">"A35064"</definedName>
    <definedName name="FDD_136_13">"A35430"</definedName>
    <definedName name="FDD_136_14">"A35795"</definedName>
    <definedName name="FDD_136_2">"A31412"</definedName>
    <definedName name="FDD_136_3">"A31777"</definedName>
    <definedName name="FDD_136_4">"A32142"</definedName>
    <definedName name="FDD_136_5">"A32508"</definedName>
    <definedName name="FDD_136_6">"A32873"</definedName>
    <definedName name="FDD_136_7">"A33238"</definedName>
    <definedName name="FDD_136_8">"A33603"</definedName>
    <definedName name="FDD_136_9">"A33969"</definedName>
    <definedName name="FDD_137_0">"A30681"</definedName>
    <definedName name="FDD_137_1">"A31047"</definedName>
    <definedName name="FDD_137_10">"A34334"</definedName>
    <definedName name="FDD_137_11">"A34699"</definedName>
    <definedName name="FDD_137_12">"A35064"</definedName>
    <definedName name="FDD_137_13">"A35430"</definedName>
    <definedName name="FDD_137_14">"A35795"</definedName>
    <definedName name="FDD_137_2">"A31412"</definedName>
    <definedName name="FDD_137_3">"A31777"</definedName>
    <definedName name="FDD_137_4">"A32142"</definedName>
    <definedName name="FDD_137_5">"A32508"</definedName>
    <definedName name="FDD_137_6">"A32873"</definedName>
    <definedName name="FDD_137_7">"A33238"</definedName>
    <definedName name="FDD_137_8">"A33603"</definedName>
    <definedName name="FDD_137_9">"A33969"</definedName>
    <definedName name="FDD_138_0">"A30681"</definedName>
    <definedName name="FDD_138_1">"A31047"</definedName>
    <definedName name="FDD_138_10">"A34334"</definedName>
    <definedName name="FDD_138_11">"A34699"</definedName>
    <definedName name="FDD_138_12">"A35064"</definedName>
    <definedName name="FDD_138_13">"A35430"</definedName>
    <definedName name="FDD_138_14">"A35795"</definedName>
    <definedName name="FDD_138_2">"A31412"</definedName>
    <definedName name="FDD_138_3">"A31777"</definedName>
    <definedName name="FDD_138_4">"A32142"</definedName>
    <definedName name="FDD_138_5">"A32508"</definedName>
    <definedName name="FDD_138_6">"A32873"</definedName>
    <definedName name="FDD_138_7">"A33238"</definedName>
    <definedName name="FDD_138_8">"A33603"</definedName>
    <definedName name="FDD_138_9">"A33969"</definedName>
    <definedName name="FDD_139_0">"A30681"</definedName>
    <definedName name="FDD_139_1">"A31047"</definedName>
    <definedName name="FDD_139_10">"U34334"</definedName>
    <definedName name="FDD_139_11">"U34699"</definedName>
    <definedName name="FDD_139_12">"U35064"</definedName>
    <definedName name="FDD_139_13">"U35430"</definedName>
    <definedName name="FDD_139_14">"U35795"</definedName>
    <definedName name="FDD_139_2">"A31412"</definedName>
    <definedName name="FDD_139_3">"U31777"</definedName>
    <definedName name="FDD_139_4">"U32142"</definedName>
    <definedName name="FDD_139_5">"U32508"</definedName>
    <definedName name="FDD_139_6">"U32873"</definedName>
    <definedName name="FDD_139_7">"U33238"</definedName>
    <definedName name="FDD_139_8">"U33603"</definedName>
    <definedName name="FDD_139_9">"U33969"</definedName>
    <definedName name="FDD_14_0">"A25569"</definedName>
    <definedName name="FDD_140_0">"A25569"</definedName>
    <definedName name="FDD_141_0">"A30681"</definedName>
    <definedName name="FDD_141_1">"A31047"</definedName>
    <definedName name="FDD_141_10">"A34334"</definedName>
    <definedName name="FDD_141_11">"A34699"</definedName>
    <definedName name="FDD_141_12">"A35064"</definedName>
    <definedName name="FDD_141_13">"A35430"</definedName>
    <definedName name="FDD_141_14">"A35795"</definedName>
    <definedName name="FDD_141_2">"A31412"</definedName>
    <definedName name="FDD_141_3">"A31777"</definedName>
    <definedName name="FDD_141_4">"A32142"</definedName>
    <definedName name="FDD_141_5">"A32508"</definedName>
    <definedName name="FDD_141_6">"A32873"</definedName>
    <definedName name="FDD_141_7">"A33238"</definedName>
    <definedName name="FDD_141_8">"A33603"</definedName>
    <definedName name="FDD_141_9">"A33969"</definedName>
    <definedName name="FDD_142_0">"A30681"</definedName>
    <definedName name="FDD_142_1">"A31047"</definedName>
    <definedName name="FDD_142_10">"A34334"</definedName>
    <definedName name="FDD_142_11">"A34699"</definedName>
    <definedName name="FDD_142_12">"A35064"</definedName>
    <definedName name="FDD_142_13">"A35430"</definedName>
    <definedName name="FDD_142_14">"A35795"</definedName>
    <definedName name="FDD_142_2">"A31412"</definedName>
    <definedName name="FDD_142_3">"A31777"</definedName>
    <definedName name="FDD_142_4">"A32142"</definedName>
    <definedName name="FDD_142_5">"A32508"</definedName>
    <definedName name="FDD_142_6">"A32873"</definedName>
    <definedName name="FDD_142_7">"A33238"</definedName>
    <definedName name="FDD_142_8">"A33603"</definedName>
    <definedName name="FDD_142_9">"A33969"</definedName>
    <definedName name="FDD_143_0">"A30681"</definedName>
    <definedName name="FDD_143_1">"A31047"</definedName>
    <definedName name="FDD_143_10">"A34334"</definedName>
    <definedName name="FDD_143_11">"A34699"</definedName>
    <definedName name="FDD_143_12">"A35064"</definedName>
    <definedName name="FDD_143_13">"A35430"</definedName>
    <definedName name="FDD_143_14">"A35795"</definedName>
    <definedName name="FDD_143_2">"A31412"</definedName>
    <definedName name="FDD_143_3">"A31777"</definedName>
    <definedName name="FDD_143_4">"A32142"</definedName>
    <definedName name="FDD_143_5">"A32508"</definedName>
    <definedName name="FDD_143_6">"A32873"</definedName>
    <definedName name="FDD_143_7">"A33238"</definedName>
    <definedName name="FDD_143_8">"A33603"</definedName>
    <definedName name="FDD_143_9">"A33969"</definedName>
    <definedName name="FDD_144_0">"A30681"</definedName>
    <definedName name="FDD_144_1">"A31047"</definedName>
    <definedName name="FDD_144_10">"A34334"</definedName>
    <definedName name="FDD_144_11">"A34699"</definedName>
    <definedName name="FDD_144_12">"A35064"</definedName>
    <definedName name="FDD_144_13">"A35430"</definedName>
    <definedName name="FDD_144_14">"A35795"</definedName>
    <definedName name="FDD_144_2">"A31412"</definedName>
    <definedName name="FDD_144_3">"A31777"</definedName>
    <definedName name="FDD_144_4">"A32142"</definedName>
    <definedName name="FDD_144_5">"A32508"</definedName>
    <definedName name="FDD_144_6">"A32873"</definedName>
    <definedName name="FDD_144_7">"A33238"</definedName>
    <definedName name="FDD_144_8">"A33603"</definedName>
    <definedName name="FDD_144_9">"A33969"</definedName>
    <definedName name="FDD_145_0">"A30681"</definedName>
    <definedName name="FDD_145_1">"A31047"</definedName>
    <definedName name="FDD_145_10">"A34334"</definedName>
    <definedName name="FDD_145_11">"A34699"</definedName>
    <definedName name="FDD_145_12">"A35064"</definedName>
    <definedName name="FDD_145_13">"A35430"</definedName>
    <definedName name="FDD_145_14">"A35795"</definedName>
    <definedName name="FDD_145_2">"A31412"</definedName>
    <definedName name="FDD_145_3">"A31777"</definedName>
    <definedName name="FDD_145_4">"A32142"</definedName>
    <definedName name="FDD_145_5">"A32508"</definedName>
    <definedName name="FDD_145_6">"A32873"</definedName>
    <definedName name="FDD_145_7">"A33238"</definedName>
    <definedName name="FDD_145_8">"A33603"</definedName>
    <definedName name="FDD_145_9">"A33969"</definedName>
    <definedName name="FDD_146_0">"A30681"</definedName>
    <definedName name="FDD_146_1">"A31047"</definedName>
    <definedName name="FDD_146_10">"A34334"</definedName>
    <definedName name="FDD_146_11">"A34699"</definedName>
    <definedName name="FDD_146_12">"A35064"</definedName>
    <definedName name="FDD_146_13">"A35430"</definedName>
    <definedName name="FDD_146_14">"A35795"</definedName>
    <definedName name="FDD_146_2">"A31412"</definedName>
    <definedName name="FDD_146_3">"A31777"</definedName>
    <definedName name="FDD_146_4">"A32142"</definedName>
    <definedName name="FDD_146_5">"A32508"</definedName>
    <definedName name="FDD_146_6">"A32873"</definedName>
    <definedName name="FDD_146_7">"A33238"</definedName>
    <definedName name="FDD_146_8">"A33603"</definedName>
    <definedName name="FDD_146_9">"A33969"</definedName>
    <definedName name="FDD_147_0">"U30681"</definedName>
    <definedName name="FDD_147_1">"U31047"</definedName>
    <definedName name="FDD_147_10">"U34334"</definedName>
    <definedName name="FDD_147_11">"U34699"</definedName>
    <definedName name="FDD_147_12">"U35064"</definedName>
    <definedName name="FDD_147_13">"U35430"</definedName>
    <definedName name="FDD_147_14">"U35795"</definedName>
    <definedName name="FDD_147_2">"U31412"</definedName>
    <definedName name="FDD_147_3">"U31777"</definedName>
    <definedName name="FDD_147_4">"U32142"</definedName>
    <definedName name="FDD_147_5">"U32508"</definedName>
    <definedName name="FDD_147_6">"U32873"</definedName>
    <definedName name="FDD_147_7">"U33238"</definedName>
    <definedName name="FDD_147_8">"U33603"</definedName>
    <definedName name="FDD_147_9">"U33969"</definedName>
    <definedName name="FDD_148_0">"A30681"</definedName>
    <definedName name="FDD_148_1">"A31047"</definedName>
    <definedName name="FDD_148_10">"A34334"</definedName>
    <definedName name="FDD_148_11">"A34699"</definedName>
    <definedName name="FDD_148_12">"A35064"</definedName>
    <definedName name="FDD_148_13">"A35430"</definedName>
    <definedName name="FDD_148_14">"A35795"</definedName>
    <definedName name="FDD_148_2">"A31412"</definedName>
    <definedName name="FDD_148_3">"A31777"</definedName>
    <definedName name="FDD_148_4">"A32142"</definedName>
    <definedName name="FDD_148_5">"A32508"</definedName>
    <definedName name="FDD_148_6">"A32873"</definedName>
    <definedName name="FDD_148_7">"A33238"</definedName>
    <definedName name="FDD_148_8">"A33603"</definedName>
    <definedName name="FDD_148_9">"A33969"</definedName>
    <definedName name="FDD_149_0">"U30681"</definedName>
    <definedName name="FDD_149_1">"U31047"</definedName>
    <definedName name="FDD_149_10">"U34334"</definedName>
    <definedName name="FDD_149_11">"U34699"</definedName>
    <definedName name="FDD_149_12">"U35064"</definedName>
    <definedName name="FDD_149_13">"U35430"</definedName>
    <definedName name="FDD_149_14">"A35795"</definedName>
    <definedName name="FDD_149_2">"U31412"</definedName>
    <definedName name="FDD_149_3">"U31777"</definedName>
    <definedName name="FDD_149_4">"U32142"</definedName>
    <definedName name="FDD_149_5">"U32508"</definedName>
    <definedName name="FDD_149_6">"U32873"</definedName>
    <definedName name="FDD_149_7">"U33238"</definedName>
    <definedName name="FDD_149_8">"U33603"</definedName>
    <definedName name="FDD_149_9">"U33969"</definedName>
    <definedName name="FDD_15_0">"A25569"</definedName>
    <definedName name="FDD_151_0">"A30681"</definedName>
    <definedName name="FDD_151_1">"A31047"</definedName>
    <definedName name="FDD_151_10">"A34334"</definedName>
    <definedName name="FDD_151_11">"A34699"</definedName>
    <definedName name="FDD_151_12">"A35064"</definedName>
    <definedName name="FDD_151_13">"A35430"</definedName>
    <definedName name="FDD_151_14">"A35795"</definedName>
    <definedName name="FDD_151_2">"A31412"</definedName>
    <definedName name="FDD_151_3">"A31777"</definedName>
    <definedName name="FDD_151_4">"A32142"</definedName>
    <definedName name="FDD_151_5">"A32508"</definedName>
    <definedName name="FDD_151_6">"A32873"</definedName>
    <definedName name="FDD_151_7">"A33238"</definedName>
    <definedName name="FDD_151_8">"A33603"</definedName>
    <definedName name="FDD_151_9">"A33969"</definedName>
    <definedName name="FDD_152_0">"A30681"</definedName>
    <definedName name="FDD_152_1">"A31047"</definedName>
    <definedName name="FDD_152_10">"A34334"</definedName>
    <definedName name="FDD_152_11">"A34699"</definedName>
    <definedName name="FDD_152_12">"A35064"</definedName>
    <definedName name="FDD_152_13">"A35430"</definedName>
    <definedName name="FDD_152_14">"A35795"</definedName>
    <definedName name="FDD_152_15">"E36160"</definedName>
    <definedName name="FDD_152_2">"A31412"</definedName>
    <definedName name="FDD_152_3">"A31777"</definedName>
    <definedName name="FDD_152_4">"A32142"</definedName>
    <definedName name="FDD_152_5">"A32508"</definedName>
    <definedName name="FDD_152_6">"A32873"</definedName>
    <definedName name="FDD_152_7">"A33238"</definedName>
    <definedName name="FDD_152_8">"A33603"</definedName>
    <definedName name="FDD_152_9">"A33969"</definedName>
    <definedName name="FDD_153_0">"A30681"</definedName>
    <definedName name="FDD_153_1">"A31047"</definedName>
    <definedName name="FDD_153_10">"A34334"</definedName>
    <definedName name="FDD_153_11">"A34699"</definedName>
    <definedName name="FDD_153_12">"A35064"</definedName>
    <definedName name="FDD_153_13">"A35430"</definedName>
    <definedName name="FDD_153_14">"A35795"</definedName>
    <definedName name="FDD_153_2">"A31412"</definedName>
    <definedName name="FDD_153_3">"A31777"</definedName>
    <definedName name="FDD_153_4">"A32142"</definedName>
    <definedName name="FDD_153_5">"A32508"</definedName>
    <definedName name="FDD_153_6">"A32873"</definedName>
    <definedName name="FDD_153_7">"A33238"</definedName>
    <definedName name="FDD_153_8">"A33603"</definedName>
    <definedName name="FDD_153_9">"A33969"</definedName>
    <definedName name="FDD_154_0">"A30681"</definedName>
    <definedName name="FDD_154_1">"A31047"</definedName>
    <definedName name="FDD_154_10">"A34334"</definedName>
    <definedName name="FDD_154_11">"A34699"</definedName>
    <definedName name="FDD_154_12">"A35064"</definedName>
    <definedName name="FDD_154_13">"A35430"</definedName>
    <definedName name="FDD_154_14">"A35795"</definedName>
    <definedName name="FDD_154_2">"A31412"</definedName>
    <definedName name="FDD_154_3">"A31777"</definedName>
    <definedName name="FDD_154_4">"A32142"</definedName>
    <definedName name="FDD_154_5">"A32508"</definedName>
    <definedName name="FDD_154_6">"A32873"</definedName>
    <definedName name="FDD_154_7">"A33238"</definedName>
    <definedName name="FDD_154_8">"A33603"</definedName>
    <definedName name="FDD_154_9">"A33969"</definedName>
    <definedName name="FDD_155_0">"A25569"</definedName>
    <definedName name="FDD_156_0">"A30681"</definedName>
    <definedName name="FDD_156_1">"A31047"</definedName>
    <definedName name="FDD_156_10">"A34334"</definedName>
    <definedName name="FDD_156_11">"A34699"</definedName>
    <definedName name="FDD_156_12">"A35064"</definedName>
    <definedName name="FDD_156_13">"A35430"</definedName>
    <definedName name="FDD_156_14">"A35795"</definedName>
    <definedName name="FDD_156_15">"E36160"</definedName>
    <definedName name="FDD_156_2">"A31412"</definedName>
    <definedName name="FDD_156_3">"A31777"</definedName>
    <definedName name="FDD_156_4">"A32142"</definedName>
    <definedName name="FDD_156_5">"A32508"</definedName>
    <definedName name="FDD_156_6">"A32873"</definedName>
    <definedName name="FDD_156_7">"A33238"</definedName>
    <definedName name="FDD_156_8">"A33603"</definedName>
    <definedName name="FDD_156_9">"A33969"</definedName>
    <definedName name="FDD_157_0">"A30681"</definedName>
    <definedName name="FDD_157_1">"A31047"</definedName>
    <definedName name="FDD_157_10">"A34334"</definedName>
    <definedName name="FDD_157_11">"A34699"</definedName>
    <definedName name="FDD_157_12">"A35064"</definedName>
    <definedName name="FDD_157_13">"A35430"</definedName>
    <definedName name="FDD_157_14">"A35795"</definedName>
    <definedName name="FDD_157_2">"A31412"</definedName>
    <definedName name="FDD_157_3">"A31777"</definedName>
    <definedName name="FDD_157_4">"A32142"</definedName>
    <definedName name="FDD_157_5">"A32508"</definedName>
    <definedName name="FDD_157_6">"A32873"</definedName>
    <definedName name="FDD_157_7">"A33238"</definedName>
    <definedName name="FDD_157_8">"A33603"</definedName>
    <definedName name="FDD_157_9">"A33969"</definedName>
    <definedName name="FDD_158_0">"A30681"</definedName>
    <definedName name="FDD_158_1">"A31047"</definedName>
    <definedName name="FDD_158_10">"A34334"</definedName>
    <definedName name="FDD_158_11">"A34699"</definedName>
    <definedName name="FDD_158_12">"A35064"</definedName>
    <definedName name="FDD_158_13">"A35430"</definedName>
    <definedName name="FDD_158_14">"A35795"</definedName>
    <definedName name="FDD_158_15">"E36160"</definedName>
    <definedName name="FDD_158_2">"A31412"</definedName>
    <definedName name="FDD_158_3">"A31777"</definedName>
    <definedName name="FDD_158_4">"A32142"</definedName>
    <definedName name="FDD_158_5">"A32508"</definedName>
    <definedName name="FDD_158_6">"A32873"</definedName>
    <definedName name="FDD_158_7">"A33238"</definedName>
    <definedName name="FDD_158_8">"A33603"</definedName>
    <definedName name="FDD_158_9">"A33969"</definedName>
    <definedName name="FDD_159_0">"A30681"</definedName>
    <definedName name="FDD_159_1">"A31047"</definedName>
    <definedName name="FDD_159_10">"A34334"</definedName>
    <definedName name="FDD_159_11">"A34699"</definedName>
    <definedName name="FDD_159_12">"A35064"</definedName>
    <definedName name="FDD_159_13">"A35430"</definedName>
    <definedName name="FDD_159_14">"A35795"</definedName>
    <definedName name="FDD_159_2">"A31412"</definedName>
    <definedName name="FDD_159_3">"A31777"</definedName>
    <definedName name="FDD_159_4">"A32142"</definedName>
    <definedName name="FDD_159_5">"A32508"</definedName>
    <definedName name="FDD_159_6">"A32873"</definedName>
    <definedName name="FDD_159_7">"A33238"</definedName>
    <definedName name="FDD_159_8">"A33603"</definedName>
    <definedName name="FDD_159_9">"A33969"</definedName>
    <definedName name="FDD_16_0">"A25569"</definedName>
    <definedName name="FDD_160_0">"A30681"</definedName>
    <definedName name="FDD_160_1">"A31047"</definedName>
    <definedName name="FDD_160_10">"A34334"</definedName>
    <definedName name="FDD_160_11">"A34699"</definedName>
    <definedName name="FDD_160_12">"A35064"</definedName>
    <definedName name="FDD_160_13">"A35430"</definedName>
    <definedName name="FDD_160_14">"A35795"</definedName>
    <definedName name="FDD_160_15">"E36160"</definedName>
    <definedName name="FDD_160_2">"A31412"</definedName>
    <definedName name="FDD_160_3">"A31777"</definedName>
    <definedName name="FDD_160_4">"A32142"</definedName>
    <definedName name="FDD_160_5">"A32508"</definedName>
    <definedName name="FDD_160_6">"A32873"</definedName>
    <definedName name="FDD_160_7">"A33238"</definedName>
    <definedName name="FDD_160_8">"A33603"</definedName>
    <definedName name="FDD_160_9">"A33969"</definedName>
    <definedName name="FDD_161_0">"A30681"</definedName>
    <definedName name="FDD_161_1">"A31047"</definedName>
    <definedName name="FDD_161_10">"A34334"</definedName>
    <definedName name="FDD_161_11">"A34699"</definedName>
    <definedName name="FDD_161_12">"A35064"</definedName>
    <definedName name="FDD_161_13">"A35430"</definedName>
    <definedName name="FDD_161_14">"A35795"</definedName>
    <definedName name="FDD_161_2">"A31412"</definedName>
    <definedName name="FDD_161_3">"A31777"</definedName>
    <definedName name="FDD_161_4">"A32142"</definedName>
    <definedName name="FDD_161_5">"A32508"</definedName>
    <definedName name="FDD_161_6">"A32873"</definedName>
    <definedName name="FDD_161_7">"A33238"</definedName>
    <definedName name="FDD_161_8">"A33603"</definedName>
    <definedName name="FDD_161_9">"A33969"</definedName>
    <definedName name="FDD_162_0">"A30681"</definedName>
    <definedName name="FDD_162_1">"A31047"</definedName>
    <definedName name="FDD_162_10">"A34334"</definedName>
    <definedName name="FDD_162_11">"A34699"</definedName>
    <definedName name="FDD_162_12">"A35064"</definedName>
    <definedName name="FDD_162_13">"A35430"</definedName>
    <definedName name="FDD_162_14">"A35795"</definedName>
    <definedName name="FDD_162_2">"A31412"</definedName>
    <definedName name="FDD_162_3">"A31777"</definedName>
    <definedName name="FDD_162_4">"A32142"</definedName>
    <definedName name="FDD_162_5">"A32508"</definedName>
    <definedName name="FDD_162_6">"A32873"</definedName>
    <definedName name="FDD_162_7">"A33238"</definedName>
    <definedName name="FDD_162_8">"A33603"</definedName>
    <definedName name="FDD_162_9">"A33969"</definedName>
    <definedName name="FDD_163_0">"A30681"</definedName>
    <definedName name="FDD_163_1">"A31047"</definedName>
    <definedName name="FDD_163_10">"A34334"</definedName>
    <definedName name="FDD_163_11">"A34699"</definedName>
    <definedName name="FDD_163_12">"A35064"</definedName>
    <definedName name="FDD_163_13">"A35430"</definedName>
    <definedName name="FDD_163_14">"A35795"</definedName>
    <definedName name="FDD_163_2">"A31412"</definedName>
    <definedName name="FDD_163_3">"A31777"</definedName>
    <definedName name="FDD_163_4">"A32142"</definedName>
    <definedName name="FDD_163_5">"A32508"</definedName>
    <definedName name="FDD_163_6">"A32873"</definedName>
    <definedName name="FDD_163_7">"A33238"</definedName>
    <definedName name="FDD_163_8">"A33603"</definedName>
    <definedName name="FDD_163_9">"A33969"</definedName>
    <definedName name="FDD_164_0">"A25569"</definedName>
    <definedName name="FDD_165_0">"A30681"</definedName>
    <definedName name="FDD_165_1">"A31047"</definedName>
    <definedName name="FDD_165_10">"A34334"</definedName>
    <definedName name="FDD_165_11">"A34699"</definedName>
    <definedName name="FDD_165_12">"A35064"</definedName>
    <definedName name="FDD_165_13">"A35430"</definedName>
    <definedName name="FDD_165_14">"A35795"</definedName>
    <definedName name="FDD_165_2">"A31412"</definedName>
    <definedName name="FDD_165_3">"A31777"</definedName>
    <definedName name="FDD_165_4">"A32142"</definedName>
    <definedName name="FDD_165_5">"A32508"</definedName>
    <definedName name="FDD_165_6">"A32873"</definedName>
    <definedName name="FDD_165_7">"A33238"</definedName>
    <definedName name="FDD_165_8">"A33603"</definedName>
    <definedName name="FDD_165_9">"A33969"</definedName>
    <definedName name="FDD_166_0">"A30681"</definedName>
    <definedName name="FDD_166_1">"A31047"</definedName>
    <definedName name="FDD_166_10">"A34334"</definedName>
    <definedName name="FDD_166_11">"A34699"</definedName>
    <definedName name="FDD_166_12">"A35064"</definedName>
    <definedName name="FDD_166_13">"A35430"</definedName>
    <definedName name="FDD_166_14">"A35795"</definedName>
    <definedName name="FDD_166_2">"A31412"</definedName>
    <definedName name="FDD_166_3">"A31777"</definedName>
    <definedName name="FDD_166_4">"A32142"</definedName>
    <definedName name="FDD_166_5">"A32508"</definedName>
    <definedName name="FDD_166_6">"A32873"</definedName>
    <definedName name="FDD_166_7">"A33238"</definedName>
    <definedName name="FDD_166_8">"A33603"</definedName>
    <definedName name="FDD_166_9">"A33969"</definedName>
    <definedName name="FDD_167_0">"A30681"</definedName>
    <definedName name="FDD_167_1">"A31047"</definedName>
    <definedName name="FDD_167_10">"A34334"</definedName>
    <definedName name="FDD_167_11">"A34699"</definedName>
    <definedName name="FDD_167_12">"A35064"</definedName>
    <definedName name="FDD_167_13">"A35430"</definedName>
    <definedName name="FDD_167_14">"A35795"</definedName>
    <definedName name="FDD_167_2">"A31412"</definedName>
    <definedName name="FDD_167_3">"A31777"</definedName>
    <definedName name="FDD_167_4">"A32142"</definedName>
    <definedName name="FDD_167_5">"A32508"</definedName>
    <definedName name="FDD_167_6">"A32873"</definedName>
    <definedName name="FDD_167_7">"A33238"</definedName>
    <definedName name="FDD_167_8">"A33603"</definedName>
    <definedName name="FDD_167_9">"A33969"</definedName>
    <definedName name="FDD_168_0">"E36160"</definedName>
    <definedName name="FDD_168_1">"E36525"</definedName>
    <definedName name="FDD_168_2">"E36891"</definedName>
    <definedName name="FDD_169_0">"A30681"</definedName>
    <definedName name="FDD_169_1">"A31047"</definedName>
    <definedName name="FDD_169_10">"A34334"</definedName>
    <definedName name="FDD_169_11">"A34699"</definedName>
    <definedName name="FDD_169_12">"A35064"</definedName>
    <definedName name="FDD_169_13">"A35430"</definedName>
    <definedName name="FDD_169_14">"A35795"</definedName>
    <definedName name="FDD_169_2">"A31412"</definedName>
    <definedName name="FDD_169_3">"A31777"</definedName>
    <definedName name="FDD_169_4">"A32142"</definedName>
    <definedName name="FDD_169_5">"A32508"</definedName>
    <definedName name="FDD_169_6">"A32873"</definedName>
    <definedName name="FDD_169_7">"A33238"</definedName>
    <definedName name="FDD_169_8">"A33603"</definedName>
    <definedName name="FDD_169_9">"A33969"</definedName>
    <definedName name="FDD_17_0">"A25569"</definedName>
    <definedName name="FDD_170_0">"A30681"</definedName>
    <definedName name="FDD_170_1">"A31047"</definedName>
    <definedName name="FDD_170_10">"A34334"</definedName>
    <definedName name="FDD_170_11">"A34699"</definedName>
    <definedName name="FDD_170_12">"A35064"</definedName>
    <definedName name="FDD_170_13">"A35430"</definedName>
    <definedName name="FDD_170_14">"A35795"</definedName>
    <definedName name="FDD_170_2">"A31412"</definedName>
    <definedName name="FDD_170_3">"A31777"</definedName>
    <definedName name="FDD_170_4">"A32142"</definedName>
    <definedName name="FDD_170_5">"A32508"</definedName>
    <definedName name="FDD_170_6">"A32873"</definedName>
    <definedName name="FDD_170_7">"A33238"</definedName>
    <definedName name="FDD_170_8">"A33603"</definedName>
    <definedName name="FDD_170_9">"A33969"</definedName>
    <definedName name="FDD_171_0">"A30681"</definedName>
    <definedName name="FDD_171_1">"A31047"</definedName>
    <definedName name="FDD_171_10">"A34334"</definedName>
    <definedName name="FDD_171_11">"A34699"</definedName>
    <definedName name="FDD_171_12">"A35064"</definedName>
    <definedName name="FDD_171_13">"A35430"</definedName>
    <definedName name="FDD_171_14">"A35795"</definedName>
    <definedName name="FDD_171_2">"A31412"</definedName>
    <definedName name="FDD_171_3">"A31777"</definedName>
    <definedName name="FDD_171_4">"A32142"</definedName>
    <definedName name="FDD_171_5">"A32508"</definedName>
    <definedName name="FDD_171_6">"A32873"</definedName>
    <definedName name="FDD_171_7">"A33238"</definedName>
    <definedName name="FDD_171_8">"A33603"</definedName>
    <definedName name="FDD_171_9">"A33969"</definedName>
    <definedName name="FDD_172_0">"A30681"</definedName>
    <definedName name="FDD_172_1">"A31047"</definedName>
    <definedName name="FDD_172_10">"A34334"</definedName>
    <definedName name="FDD_172_11">"A34699"</definedName>
    <definedName name="FDD_172_12">"A35064"</definedName>
    <definedName name="FDD_172_13">"A35430"</definedName>
    <definedName name="FDD_172_14">"A35795"</definedName>
    <definedName name="FDD_172_2">"A31412"</definedName>
    <definedName name="FDD_172_3">"A31777"</definedName>
    <definedName name="FDD_172_4">"A32142"</definedName>
    <definedName name="FDD_172_5">"A32508"</definedName>
    <definedName name="FDD_172_6">"A32873"</definedName>
    <definedName name="FDD_172_7">"A33238"</definedName>
    <definedName name="FDD_172_8">"A33603"</definedName>
    <definedName name="FDD_172_9">"A33969"</definedName>
    <definedName name="FDD_173_0">"A30681"</definedName>
    <definedName name="FDD_173_1">"A31047"</definedName>
    <definedName name="FDD_173_10">"A34334"</definedName>
    <definedName name="FDD_173_11">"A34699"</definedName>
    <definedName name="FDD_173_12">"A35064"</definedName>
    <definedName name="FDD_173_13">"A35430"</definedName>
    <definedName name="FDD_173_14">"A35795"</definedName>
    <definedName name="FDD_173_2">"A31412"</definedName>
    <definedName name="FDD_173_3">"A31777"</definedName>
    <definedName name="FDD_173_4">"A32142"</definedName>
    <definedName name="FDD_173_5">"A32508"</definedName>
    <definedName name="FDD_173_6">"A32873"</definedName>
    <definedName name="FDD_173_7">"A33238"</definedName>
    <definedName name="FDD_173_8">"A33603"</definedName>
    <definedName name="FDD_173_9">"A33969"</definedName>
    <definedName name="FDD_174_0">"A30681"</definedName>
    <definedName name="FDD_174_1">"A31047"</definedName>
    <definedName name="FDD_174_10">"A34334"</definedName>
    <definedName name="FDD_174_11">"A34699"</definedName>
    <definedName name="FDD_174_12">"A35064"</definedName>
    <definedName name="FDD_174_13">"A35430"</definedName>
    <definedName name="FDD_174_14">"A35795"</definedName>
    <definedName name="FDD_174_2">"A31412"</definedName>
    <definedName name="FDD_174_3">"A31777"</definedName>
    <definedName name="FDD_174_4">"A32142"</definedName>
    <definedName name="FDD_174_5">"A32508"</definedName>
    <definedName name="FDD_174_6">"A32873"</definedName>
    <definedName name="FDD_174_7">"A33238"</definedName>
    <definedName name="FDD_174_8">"A33603"</definedName>
    <definedName name="FDD_174_9">"A33969"</definedName>
    <definedName name="FDD_175_0">"E36160"</definedName>
    <definedName name="FDD_175_1">"E36525"</definedName>
    <definedName name="FDD_175_2">"E36891"</definedName>
    <definedName name="FDD_176_0">"E36160"</definedName>
    <definedName name="FDD_176_1">"E36525"</definedName>
    <definedName name="FDD_176_2">"E36891"</definedName>
    <definedName name="FDD_177_0">"E36160"</definedName>
    <definedName name="FDD_177_1">"E36525"</definedName>
    <definedName name="FDD_177_2">"E36891"</definedName>
    <definedName name="FDD_178_0">"E36160"</definedName>
    <definedName name="FDD_178_1">"E36525"</definedName>
    <definedName name="FDD_178_2">"E36891"</definedName>
    <definedName name="FDD_179_0">"E36160"</definedName>
    <definedName name="FDD_179_1">"E36525"</definedName>
    <definedName name="FDD_179_2">"E36891"</definedName>
    <definedName name="FDD_18_0">"A25569"</definedName>
    <definedName name="FDD_180_0">"E36160"</definedName>
    <definedName name="FDD_180_1">"E36525"</definedName>
    <definedName name="FDD_180_2">"E36891"</definedName>
    <definedName name="FDD_181_0">"E36160"</definedName>
    <definedName name="FDD_181_1">"E36525"</definedName>
    <definedName name="FDD_181_2">"E36891"</definedName>
    <definedName name="FDD_182_0">"E36160"</definedName>
    <definedName name="FDD_182_1">"E36525"</definedName>
    <definedName name="FDD_182_2">"E36891"</definedName>
    <definedName name="FDD_183_0">"E36160"</definedName>
    <definedName name="FDD_183_1">"E36525"</definedName>
    <definedName name="FDD_183_2">"E36891"</definedName>
    <definedName name="FDD_184_0">"E36160"</definedName>
    <definedName name="FDD_184_1">"E36525"</definedName>
    <definedName name="FDD_184_2">"E36891"</definedName>
    <definedName name="FDD_185_0">"E36160"</definedName>
    <definedName name="FDD_185_1">"E36525"</definedName>
    <definedName name="FDD_185_2">"E36891"</definedName>
    <definedName name="FDD_186_0">"E36160"</definedName>
    <definedName name="FDD_186_1">"E36525"</definedName>
    <definedName name="FDD_186_2">"E36891"</definedName>
    <definedName name="FDD_187_0">"E36160"</definedName>
    <definedName name="FDD_187_1">"E36525"</definedName>
    <definedName name="FDD_187_2">"E36891"</definedName>
    <definedName name="FDD_188_0">"A30681"</definedName>
    <definedName name="FDD_188_1">"A31047"</definedName>
    <definedName name="FDD_188_10">"A34334"</definedName>
    <definedName name="FDD_188_11">"A34699"</definedName>
    <definedName name="FDD_188_12">"A35064"</definedName>
    <definedName name="FDD_188_13">"A35430"</definedName>
    <definedName name="FDD_188_14">"A35795"</definedName>
    <definedName name="FDD_188_2">"A31412"</definedName>
    <definedName name="FDD_188_3">"A31777"</definedName>
    <definedName name="FDD_188_4">"A32142"</definedName>
    <definedName name="FDD_188_5">"A32508"</definedName>
    <definedName name="FDD_188_6">"A32873"</definedName>
    <definedName name="FDD_188_7">"A33238"</definedName>
    <definedName name="FDD_188_8">"A33603"</definedName>
    <definedName name="FDD_188_9">"A33969"</definedName>
    <definedName name="FDD_189_0">"A30681"</definedName>
    <definedName name="FDD_189_1">"A31047"</definedName>
    <definedName name="FDD_189_10">"A34334"</definedName>
    <definedName name="FDD_189_11">"A34699"</definedName>
    <definedName name="FDD_189_12">"A35064"</definedName>
    <definedName name="FDD_189_13">"A35430"</definedName>
    <definedName name="FDD_189_14">"A35795"</definedName>
    <definedName name="FDD_189_2">"A31412"</definedName>
    <definedName name="FDD_189_3">"A31777"</definedName>
    <definedName name="FDD_189_4">"A32142"</definedName>
    <definedName name="FDD_189_5">"A32508"</definedName>
    <definedName name="FDD_189_6">"A32873"</definedName>
    <definedName name="FDD_189_7">"A33238"</definedName>
    <definedName name="FDD_189_8">"A33603"</definedName>
    <definedName name="FDD_189_9">"A33969"</definedName>
    <definedName name="FDD_19_0">"A25569"</definedName>
    <definedName name="FDD_190_0">"A30681"</definedName>
    <definedName name="FDD_190_1">"A31047"</definedName>
    <definedName name="FDD_190_10">"A34334"</definedName>
    <definedName name="FDD_190_11">"A34699"</definedName>
    <definedName name="FDD_190_12">"A35064"</definedName>
    <definedName name="FDD_190_13">"A35430"</definedName>
    <definedName name="FDD_190_14">"A35795"</definedName>
    <definedName name="FDD_190_2">"A31412"</definedName>
    <definedName name="FDD_190_3">"A31777"</definedName>
    <definedName name="FDD_190_4">"A32142"</definedName>
    <definedName name="FDD_190_5">"A32508"</definedName>
    <definedName name="FDD_190_6">"A32873"</definedName>
    <definedName name="FDD_190_7">"A33238"</definedName>
    <definedName name="FDD_190_8">"A33603"</definedName>
    <definedName name="FDD_190_9">"A33969"</definedName>
    <definedName name="FDD_191_0">"A30681"</definedName>
    <definedName name="FDD_191_1">"A31047"</definedName>
    <definedName name="FDD_191_10">"A34334"</definedName>
    <definedName name="FDD_191_11">"A34699"</definedName>
    <definedName name="FDD_191_12">"A35064"</definedName>
    <definedName name="FDD_191_13">"A35430"</definedName>
    <definedName name="FDD_191_14">"A35795"</definedName>
    <definedName name="FDD_191_2">"A31412"</definedName>
    <definedName name="FDD_191_3">"A31777"</definedName>
    <definedName name="FDD_191_4">"A32142"</definedName>
    <definedName name="FDD_191_5">"A32508"</definedName>
    <definedName name="FDD_191_6">"A32873"</definedName>
    <definedName name="FDD_191_7">"A33238"</definedName>
    <definedName name="FDD_191_8">"A33603"</definedName>
    <definedName name="FDD_191_9">"A33969"</definedName>
    <definedName name="FDD_192_0">"E36160"</definedName>
    <definedName name="FDD_192_1">"E36525"</definedName>
    <definedName name="FDD_192_2">"E36891"</definedName>
    <definedName name="FDD_193_0">"A30681"</definedName>
    <definedName name="FDD_193_1">"A31047"</definedName>
    <definedName name="FDD_193_10">"A34334"</definedName>
    <definedName name="FDD_193_11">"A34699"</definedName>
    <definedName name="FDD_193_12">"A35064"</definedName>
    <definedName name="FDD_193_13">"A35430"</definedName>
    <definedName name="FDD_193_14">"A35795"</definedName>
    <definedName name="FDD_193_2">"A31412"</definedName>
    <definedName name="FDD_193_3">"A31777"</definedName>
    <definedName name="FDD_193_4">"A32142"</definedName>
    <definedName name="FDD_193_5">"A32508"</definedName>
    <definedName name="FDD_193_6">"A32873"</definedName>
    <definedName name="FDD_193_7">"A33238"</definedName>
    <definedName name="FDD_193_8">"A33603"</definedName>
    <definedName name="FDD_193_9">"A33969"</definedName>
    <definedName name="FDD_194_0">"A30681"</definedName>
    <definedName name="FDD_194_1">"A31047"</definedName>
    <definedName name="FDD_194_10">"A34334"</definedName>
    <definedName name="FDD_194_11">"A34699"</definedName>
    <definedName name="FDD_194_12">"A35064"</definedName>
    <definedName name="FDD_194_13">"A35430"</definedName>
    <definedName name="FDD_194_14">"A35795"</definedName>
    <definedName name="FDD_194_2">"A31412"</definedName>
    <definedName name="FDD_194_3">"A31777"</definedName>
    <definedName name="FDD_194_4">"A32142"</definedName>
    <definedName name="FDD_194_5">"A32508"</definedName>
    <definedName name="FDD_194_6">"A32873"</definedName>
    <definedName name="FDD_194_7">"A33238"</definedName>
    <definedName name="FDD_194_8">"A33603"</definedName>
    <definedName name="FDD_194_9">"A33969"</definedName>
    <definedName name="FDD_195_0">"A30681"</definedName>
    <definedName name="FDD_195_1">"A31047"</definedName>
    <definedName name="FDD_195_10">"A34334"</definedName>
    <definedName name="FDD_195_11">"A34699"</definedName>
    <definedName name="FDD_195_12">"A35064"</definedName>
    <definedName name="FDD_195_13">"A35430"</definedName>
    <definedName name="FDD_195_14">"A35795"</definedName>
    <definedName name="FDD_195_2">"A31412"</definedName>
    <definedName name="FDD_195_3">"A31777"</definedName>
    <definedName name="FDD_195_4">"A32142"</definedName>
    <definedName name="FDD_195_5">"A32508"</definedName>
    <definedName name="FDD_195_6">"A32873"</definedName>
    <definedName name="FDD_195_7">"A33238"</definedName>
    <definedName name="FDD_195_8">"A33603"</definedName>
    <definedName name="FDD_195_9">"A33969"</definedName>
    <definedName name="FDD_196_0">"E36160"</definedName>
    <definedName name="FDD_196_1">"E36525"</definedName>
    <definedName name="FDD_196_2">"E36891"</definedName>
    <definedName name="FDD_197_0">"A30681"</definedName>
    <definedName name="FDD_197_1">"A31047"</definedName>
    <definedName name="FDD_197_10">"A34334"</definedName>
    <definedName name="FDD_197_11">"A34699"</definedName>
    <definedName name="FDD_197_12">"A35064"</definedName>
    <definedName name="FDD_197_13">"A35430"</definedName>
    <definedName name="FDD_197_14">"A35795"</definedName>
    <definedName name="FDD_197_2">"A31412"</definedName>
    <definedName name="FDD_197_3">"A31777"</definedName>
    <definedName name="FDD_197_4">"A32142"</definedName>
    <definedName name="FDD_197_5">"A32508"</definedName>
    <definedName name="FDD_197_6">"A32873"</definedName>
    <definedName name="FDD_197_7">"A33238"</definedName>
    <definedName name="FDD_197_8">"A33603"</definedName>
    <definedName name="FDD_197_9">"A33969"</definedName>
    <definedName name="FDD_198_0">"A30681"</definedName>
    <definedName name="FDD_198_1">"A31047"</definedName>
    <definedName name="FDD_198_10">"U34334"</definedName>
    <definedName name="FDD_198_11">"U34699"</definedName>
    <definedName name="FDD_198_12">"U35064"</definedName>
    <definedName name="FDD_198_13">"U35430"</definedName>
    <definedName name="FDD_198_14">"U35795"</definedName>
    <definedName name="FDD_198_2">"A31412"</definedName>
    <definedName name="FDD_198_3">"U31777"</definedName>
    <definedName name="FDD_198_4">"U32142"</definedName>
    <definedName name="FDD_198_5">"U32508"</definedName>
    <definedName name="FDD_198_6">"U32873"</definedName>
    <definedName name="FDD_198_7">"U33238"</definedName>
    <definedName name="FDD_198_8">"U33603"</definedName>
    <definedName name="FDD_198_9">"U33969"</definedName>
    <definedName name="FDD_199_0">"E36160"</definedName>
    <definedName name="FDD_199_1">"E36525"</definedName>
    <definedName name="FDD_199_2">"E36891"</definedName>
    <definedName name="FDD_2_0">"A25569"</definedName>
    <definedName name="FDD_20_0">"A25569"</definedName>
    <definedName name="FDD_200_0">"E36160"</definedName>
    <definedName name="FDD_200_1">"E36525"</definedName>
    <definedName name="FDD_200_2">"E36891"</definedName>
    <definedName name="FDD_201_0">"A30681"</definedName>
    <definedName name="FDD_201_1">"A31047"</definedName>
    <definedName name="FDD_201_10">"A34334"</definedName>
    <definedName name="FDD_201_11">"A34699"</definedName>
    <definedName name="FDD_201_12">"A35064"</definedName>
    <definedName name="FDD_201_13">"A35430"</definedName>
    <definedName name="FDD_201_14">"A35795"</definedName>
    <definedName name="FDD_201_2">"A31412"</definedName>
    <definedName name="FDD_201_3">"A31777"</definedName>
    <definedName name="FDD_201_4">"A32142"</definedName>
    <definedName name="FDD_201_5">"A32508"</definedName>
    <definedName name="FDD_201_6">"A32873"</definedName>
    <definedName name="FDD_201_7">"A33238"</definedName>
    <definedName name="FDD_201_8">"A33603"</definedName>
    <definedName name="FDD_201_9">"A33969"</definedName>
    <definedName name="FDD_202_0">"A30681"</definedName>
    <definedName name="FDD_202_1">"A31047"</definedName>
    <definedName name="FDD_202_10">"A34334"</definedName>
    <definedName name="FDD_202_11">"A34699"</definedName>
    <definedName name="FDD_202_12">"A35064"</definedName>
    <definedName name="FDD_202_13">"A35430"</definedName>
    <definedName name="FDD_202_14">"A35795"</definedName>
    <definedName name="FDD_202_2">"A31412"</definedName>
    <definedName name="FDD_202_3">"A31777"</definedName>
    <definedName name="FDD_202_4">"A32142"</definedName>
    <definedName name="FDD_202_5">"A32508"</definedName>
    <definedName name="FDD_202_6">"A32873"</definedName>
    <definedName name="FDD_202_7">"A33238"</definedName>
    <definedName name="FDD_202_8">"A33603"</definedName>
    <definedName name="FDD_202_9">"A33969"</definedName>
    <definedName name="FDD_203_0">"E36160"</definedName>
    <definedName name="FDD_203_1">"E36525"</definedName>
    <definedName name="FDD_203_2">"E36891"</definedName>
    <definedName name="FDD_204_0">"A25569"</definedName>
    <definedName name="FDD_205_0">"A25569"</definedName>
    <definedName name="FDD_206_0">"A25569"</definedName>
    <definedName name="FDD_207_0">"A25569"</definedName>
    <definedName name="FDD_208_0">"E36160"</definedName>
    <definedName name="FDD_208_1">"E36525"</definedName>
    <definedName name="FDD_208_2">"E36891"</definedName>
    <definedName name="FDD_209_0">"A25569"</definedName>
    <definedName name="FDD_21_0">"A25569"</definedName>
    <definedName name="FDD_210_0">"A25569"</definedName>
    <definedName name="FDD_211_0">"A25569"</definedName>
    <definedName name="FDD_212_0">"A25569"</definedName>
    <definedName name="FDD_213_0">"E36160"</definedName>
    <definedName name="FDD_213_1">"E36525"</definedName>
    <definedName name="FDD_213_2">"E36891"</definedName>
    <definedName name="FDD_214_0">"A25569"</definedName>
    <definedName name="FDD_215_0">"A25569"</definedName>
    <definedName name="FDD_216_0">"A25569"</definedName>
    <definedName name="FDD_217_0">"A25569"</definedName>
    <definedName name="FDD_218_0">"E36160"</definedName>
    <definedName name="FDD_218_1">"E36525"</definedName>
    <definedName name="FDD_218_2">"E36891"</definedName>
    <definedName name="FDD_219_0">"U25569"</definedName>
    <definedName name="FDD_22_0">"A25569"</definedName>
    <definedName name="FDD_220_0">"U25569"</definedName>
    <definedName name="FDD_221_0">"U25569"</definedName>
    <definedName name="FDD_222_0">"U25569"</definedName>
    <definedName name="FDD_223_0">"E36160"</definedName>
    <definedName name="FDD_223_1">"E36525"</definedName>
    <definedName name="FDD_223_2">"E36891"</definedName>
    <definedName name="FDD_224_0">"A25569"</definedName>
    <definedName name="FDD_225_0">"A25569"</definedName>
    <definedName name="FDD_226_0">"A25569"</definedName>
    <definedName name="FDD_227_0">"A25569"</definedName>
    <definedName name="FDD_228_0">"E36160"</definedName>
    <definedName name="FDD_228_1">"E36525"</definedName>
    <definedName name="FDD_228_2">"E36891"</definedName>
    <definedName name="FDD_229_0">"A25569"</definedName>
    <definedName name="FDD_23_0">"A25569"</definedName>
    <definedName name="FDD_230_0">"A25569"</definedName>
    <definedName name="FDD_231_0">"A25569"</definedName>
    <definedName name="FDD_232_0">"A25569"</definedName>
    <definedName name="FDD_233_0">"A25569"</definedName>
    <definedName name="FDD_234_0">"A25569"</definedName>
    <definedName name="FDD_235_0">"A25569"</definedName>
    <definedName name="FDD_236_0">"A25569"</definedName>
    <definedName name="FDD_237_0">"A25569"</definedName>
    <definedName name="FDD_238_0">"A30681"</definedName>
    <definedName name="FDD_238_1">"A31047"</definedName>
    <definedName name="FDD_238_10">"A34334"</definedName>
    <definedName name="FDD_238_11">"A34699"</definedName>
    <definedName name="FDD_238_12">"A35064"</definedName>
    <definedName name="FDD_238_13">"A35430"</definedName>
    <definedName name="FDD_238_14">"A35795"</definedName>
    <definedName name="FDD_238_2">"A31412"</definedName>
    <definedName name="FDD_238_3">"A31777"</definedName>
    <definedName name="FDD_238_4">"A32142"</definedName>
    <definedName name="FDD_238_5">"A32508"</definedName>
    <definedName name="FDD_238_6">"A32873"</definedName>
    <definedName name="FDD_238_7">"A33238"</definedName>
    <definedName name="FDD_238_8">"A33603"</definedName>
    <definedName name="FDD_238_9">"A33969"</definedName>
    <definedName name="FDD_24_0">"A25569"</definedName>
    <definedName name="FDD_243_0">"E36160"</definedName>
    <definedName name="FDD_243_1">"E36525"</definedName>
    <definedName name="FDD_243_2">"E36891"</definedName>
    <definedName name="FDD_244_0">"A25569"</definedName>
    <definedName name="FDD_245_0">"A25569"</definedName>
    <definedName name="FDD_246_0">"A25569"</definedName>
    <definedName name="FDD_247_0">"A25569"</definedName>
    <definedName name="FDD_248_0">"E36160"</definedName>
    <definedName name="FDD_248_1">"E36525"</definedName>
    <definedName name="FDD_248_2">"E36891"</definedName>
    <definedName name="FDD_249_0">"A25569"</definedName>
    <definedName name="FDD_25_0">"A25569"</definedName>
    <definedName name="FDD_250_0">"A25569"</definedName>
    <definedName name="FDD_251_0">"A25569"</definedName>
    <definedName name="FDD_252_0">"A25569"</definedName>
    <definedName name="FDD_253_0">"E36160"</definedName>
    <definedName name="FDD_253_1">"E36525"</definedName>
    <definedName name="FDD_253_2">"E36891"</definedName>
    <definedName name="FDD_254_0">"E36160"</definedName>
    <definedName name="FDD_254_1">"E36525"</definedName>
    <definedName name="FDD_254_2">"E36891"</definedName>
    <definedName name="FDD_255_0">"E36160"</definedName>
    <definedName name="FDD_255_1">"E36525"</definedName>
    <definedName name="FDD_255_2">"E36891"</definedName>
    <definedName name="FDD_256_0">"U36160"</definedName>
    <definedName name="FDD_256_1">"U36525"</definedName>
    <definedName name="FDD_256_2">"U36891"</definedName>
    <definedName name="FDD_257_0">"E36160"</definedName>
    <definedName name="FDD_257_1">"E36525"</definedName>
    <definedName name="FDD_257_2">"E36891"</definedName>
    <definedName name="FDD_258_0">"E36160"</definedName>
    <definedName name="FDD_258_1">"E36525"</definedName>
    <definedName name="FDD_258_2">"E36891"</definedName>
    <definedName name="FDD_259_0">"E36160"</definedName>
    <definedName name="FDD_259_1">"E36525"</definedName>
    <definedName name="FDD_259_2">"E36891"</definedName>
    <definedName name="FDD_26_0">"A25569"</definedName>
    <definedName name="FDD_260_0">"E36160"</definedName>
    <definedName name="FDD_260_1">"E36525"</definedName>
    <definedName name="FDD_260_2">"E36891"</definedName>
    <definedName name="FDD_261_0">"E36160"</definedName>
    <definedName name="FDD_261_1">"E36525"</definedName>
    <definedName name="FDD_261_2">"E36891"</definedName>
    <definedName name="FDD_264_0">"E36160"</definedName>
    <definedName name="FDD_264_1">"E36525"</definedName>
    <definedName name="FDD_264_2">"E36891"</definedName>
    <definedName name="FDD_265_0">"A25569"</definedName>
    <definedName name="FDD_266_0">"A25569"</definedName>
    <definedName name="FDD_267_0">"A25569"</definedName>
    <definedName name="FDD_268_0">"A25569"</definedName>
    <definedName name="FDD_269_0">"E36160"</definedName>
    <definedName name="FDD_269_1">"E36525"</definedName>
    <definedName name="FDD_269_2">"E36891"</definedName>
    <definedName name="FDD_27_0">"A25569"</definedName>
    <definedName name="FDD_270_0">"A25569"</definedName>
    <definedName name="FDD_271_0">"A25569"</definedName>
    <definedName name="FDD_272_0">"A25569"</definedName>
    <definedName name="FDD_273_0">"A25569"</definedName>
    <definedName name="FDD_274_0">"E36160"</definedName>
    <definedName name="FDD_274_1">"E36525"</definedName>
    <definedName name="FDD_274_2">"E36891"</definedName>
    <definedName name="FDD_275_0">"A25569"</definedName>
    <definedName name="FDD_276_0">"A25569"</definedName>
    <definedName name="FDD_277_0">"A25569"</definedName>
    <definedName name="FDD_278_0">"A25569"</definedName>
    <definedName name="FDD_279_0">"E36160"</definedName>
    <definedName name="FDD_279_1">"E36525"</definedName>
    <definedName name="FDD_279_2">"E36891"</definedName>
    <definedName name="FDD_28_0">"A25569"</definedName>
    <definedName name="FDD_280_0">"E36160"</definedName>
    <definedName name="FDD_280_1">"E36525"</definedName>
    <definedName name="FDD_280_2">"E36891"</definedName>
    <definedName name="FDD_281_0">"E36160"</definedName>
    <definedName name="FDD_281_1">"E36525"</definedName>
    <definedName name="FDD_281_2">"E36891"</definedName>
    <definedName name="FDD_282_0">"E36160"</definedName>
    <definedName name="FDD_282_1">"E36525"</definedName>
    <definedName name="FDD_282_2">"E36891"</definedName>
    <definedName name="FDD_283_0">"E36160"</definedName>
    <definedName name="FDD_283_1">"E36525"</definedName>
    <definedName name="FDD_283_2">"E36891"</definedName>
    <definedName name="FDD_284_0">"A30681"</definedName>
    <definedName name="FDD_284_1">"A31047"</definedName>
    <definedName name="FDD_284_10">"A34334"</definedName>
    <definedName name="FDD_284_11">"A34699"</definedName>
    <definedName name="FDD_284_12">"A35064"</definedName>
    <definedName name="FDD_284_13">"A35430"</definedName>
    <definedName name="FDD_284_14">"A35795"</definedName>
    <definedName name="FDD_284_2">"A31412"</definedName>
    <definedName name="FDD_284_3">"A31777"</definedName>
    <definedName name="FDD_284_4">"A32142"</definedName>
    <definedName name="FDD_284_5">"A32508"</definedName>
    <definedName name="FDD_284_6">"A32873"</definedName>
    <definedName name="FDD_284_7">"A33238"</definedName>
    <definedName name="FDD_284_8">"A33603"</definedName>
    <definedName name="FDD_284_9">"A33969"</definedName>
    <definedName name="FDD_285_0">"A35795"</definedName>
    <definedName name="FDD_285_1">"E36160"</definedName>
    <definedName name="FDD_285_10">"E39447"</definedName>
    <definedName name="FDD_285_11">"E39813"</definedName>
    <definedName name="FDD_285_12">"E40178"</definedName>
    <definedName name="FDD_285_13">"E40543"</definedName>
    <definedName name="FDD_285_14">"E40908"</definedName>
    <definedName name="FDD_285_15">"E41274"</definedName>
    <definedName name="FDD_285_16">"E41639"</definedName>
    <definedName name="FDD_285_17">"E42004"</definedName>
    <definedName name="FDD_285_18">"E42369"</definedName>
    <definedName name="FDD_285_19">"E42735"</definedName>
    <definedName name="FDD_285_2">"E36525"</definedName>
    <definedName name="FDD_285_20">"E43100"</definedName>
    <definedName name="FDD_285_21">"E43465"</definedName>
    <definedName name="FDD_285_22">"E43830"</definedName>
    <definedName name="FDD_285_23">"E44196"</definedName>
    <definedName name="FDD_285_24">"E44561"</definedName>
    <definedName name="FDD_285_25">"E44926"</definedName>
    <definedName name="FDD_285_3">"E36891"</definedName>
    <definedName name="FDD_285_4">"E37256"</definedName>
    <definedName name="FDD_285_5">"E37621"</definedName>
    <definedName name="FDD_285_6">"E37986"</definedName>
    <definedName name="FDD_285_7">"E38352"</definedName>
    <definedName name="FDD_285_8">"E38717"</definedName>
    <definedName name="FDD_285_9">"E39082"</definedName>
    <definedName name="FDD_286_0">"E36160"</definedName>
    <definedName name="FDD_286_1">"E36525"</definedName>
    <definedName name="FDD_286_10">"E39813"</definedName>
    <definedName name="FDD_286_11">"E40178"</definedName>
    <definedName name="FDD_286_12">"E40543"</definedName>
    <definedName name="FDD_286_13">"E40908"</definedName>
    <definedName name="FDD_286_14">"E41274"</definedName>
    <definedName name="FDD_286_15">"E41639"</definedName>
    <definedName name="FDD_286_16">"E42004"</definedName>
    <definedName name="FDD_286_17">"E42369"</definedName>
    <definedName name="FDD_286_18">"E42735"</definedName>
    <definedName name="FDD_286_19">"E43100"</definedName>
    <definedName name="FDD_286_2">"E36891"</definedName>
    <definedName name="FDD_286_20">"E43465"</definedName>
    <definedName name="FDD_286_21">"E43830"</definedName>
    <definedName name="FDD_286_22">"E44196"</definedName>
    <definedName name="FDD_286_23">"E44561"</definedName>
    <definedName name="FDD_286_24">"E44926"</definedName>
    <definedName name="FDD_286_3">"E37256"</definedName>
    <definedName name="FDD_286_4">"E37621"</definedName>
    <definedName name="FDD_286_5">"E37986"</definedName>
    <definedName name="FDD_286_6">"E38352"</definedName>
    <definedName name="FDD_286_7">"E38717"</definedName>
    <definedName name="FDD_286_8">"E39082"</definedName>
    <definedName name="FDD_286_9">"E39447"</definedName>
    <definedName name="FDD_287_0">"A25569"</definedName>
    <definedName name="FDD_288_0">"A25569"</definedName>
    <definedName name="FDD_289_0">"A36890"</definedName>
    <definedName name="FDD_29_0">"A25569"</definedName>
    <definedName name="FDD_290_0">"A36890"</definedName>
    <definedName name="FDD_291_0">"A25569"</definedName>
    <definedName name="FDD_295_0">"U25569"</definedName>
    <definedName name="FDD_296_0">"A25569"</definedName>
    <definedName name="FDD_297_0">"A25569"</definedName>
    <definedName name="FDD_298_0">"A25569"</definedName>
    <definedName name="FDD_299_0">"A25569"</definedName>
    <definedName name="FDD_3_0">"A25569"</definedName>
    <definedName name="FDD_30_0">"A25569"</definedName>
    <definedName name="FDD_300_0">"U25569"</definedName>
    <definedName name="FDD_301_0">"U35795"</definedName>
    <definedName name="FDD_301_1">"U36160"</definedName>
    <definedName name="FDD_301_2">"U36525"</definedName>
    <definedName name="FDD_302_0">"U35795"</definedName>
    <definedName name="FDD_302_1">"U36160"</definedName>
    <definedName name="FDD_302_2">"U36525"</definedName>
    <definedName name="FDD_303_0">"U35795"</definedName>
    <definedName name="FDD_303_1">"U36160"</definedName>
    <definedName name="FDD_303_2">"U36525"</definedName>
    <definedName name="FDD_304_0">"U35795"</definedName>
    <definedName name="FDD_304_1">"U36160"</definedName>
    <definedName name="FDD_304_2">"U36525"</definedName>
    <definedName name="FDD_305_0">"A30681"</definedName>
    <definedName name="FDD_305_1">"A31047"</definedName>
    <definedName name="FDD_305_10">"U34334"</definedName>
    <definedName name="FDD_305_11">"U34699"</definedName>
    <definedName name="FDD_305_12">"U35064"</definedName>
    <definedName name="FDD_305_13">"U35430"</definedName>
    <definedName name="FDD_305_14">"U35795"</definedName>
    <definedName name="FDD_305_2">"A31412"</definedName>
    <definedName name="FDD_305_3">"U31777"</definedName>
    <definedName name="FDD_305_4">"U32142"</definedName>
    <definedName name="FDD_305_5">"U32508"</definedName>
    <definedName name="FDD_305_6">"U32873"</definedName>
    <definedName name="FDD_305_7">"U33238"</definedName>
    <definedName name="FDD_305_8">"U33603"</definedName>
    <definedName name="FDD_305_9">"U33969"</definedName>
    <definedName name="FDD_306_0">"U35795"</definedName>
    <definedName name="FDD_306_1">"E36160"</definedName>
    <definedName name="FDD_306_2">"U36525"</definedName>
    <definedName name="FDD_307_0">"A35795"</definedName>
    <definedName name="FDD_307_1">"U36160"</definedName>
    <definedName name="FDD_307_2">"U36525"</definedName>
    <definedName name="FDD_31_0">"A25569"</definedName>
    <definedName name="FDD_32_0">"A25569"</definedName>
    <definedName name="FDD_33_0">"A25569"</definedName>
    <definedName name="FDD_34_0">"A25569"</definedName>
    <definedName name="FDD_35_0">"A25569"</definedName>
    <definedName name="FDD_36_0">"A25569"</definedName>
    <definedName name="FDD_37_0">"A25569"</definedName>
    <definedName name="FDD_38_0">"A25569"</definedName>
    <definedName name="FDD_39_0">"A25569"</definedName>
    <definedName name="FDD_4_0">"A25569"</definedName>
    <definedName name="FDD_40_0">"A25569"</definedName>
    <definedName name="FDD_41_0">"U25569"</definedName>
    <definedName name="FDD_42_0">"U25569"</definedName>
    <definedName name="FDD_43_0">"A25569"</definedName>
    <definedName name="FDD_44_0">"A30681"</definedName>
    <definedName name="FDD_44_1">"A31047"</definedName>
    <definedName name="FDD_44_10">"A34334"</definedName>
    <definedName name="FDD_44_11">"A34699"</definedName>
    <definedName name="FDD_44_12">"A35064"</definedName>
    <definedName name="FDD_44_13">"A35430"</definedName>
    <definedName name="FDD_44_14">"A35795"</definedName>
    <definedName name="FDD_44_2">"A31412"</definedName>
    <definedName name="FDD_44_3">"A31777"</definedName>
    <definedName name="FDD_44_4">"A32142"</definedName>
    <definedName name="FDD_44_5">"A32508"</definedName>
    <definedName name="FDD_44_6">"A32873"</definedName>
    <definedName name="FDD_44_7">"A33238"</definedName>
    <definedName name="FDD_44_8">"A33603"</definedName>
    <definedName name="FDD_44_9">"A33969"</definedName>
    <definedName name="FDD_45_0">"A30681"</definedName>
    <definedName name="FDD_45_1">"A31047"</definedName>
    <definedName name="FDD_45_10">"A34334"</definedName>
    <definedName name="FDD_45_11">"A34699"</definedName>
    <definedName name="FDD_45_12">"A35064"</definedName>
    <definedName name="FDD_45_13">"A35430"</definedName>
    <definedName name="FDD_45_14">"A35795"</definedName>
    <definedName name="FDD_45_2">"A31412"</definedName>
    <definedName name="FDD_45_3">"A31777"</definedName>
    <definedName name="FDD_45_4">"A32142"</definedName>
    <definedName name="FDD_45_5">"A32508"</definedName>
    <definedName name="FDD_45_6">"A32873"</definedName>
    <definedName name="FDD_45_7">"A33238"</definedName>
    <definedName name="FDD_45_8">"A33603"</definedName>
    <definedName name="FDD_45_9">"A33969"</definedName>
    <definedName name="FDD_46_0">"A30681"</definedName>
    <definedName name="FDD_46_1">"A31047"</definedName>
    <definedName name="FDD_46_10">"A34334"</definedName>
    <definedName name="FDD_46_11">"A34699"</definedName>
    <definedName name="FDD_46_12">"A35064"</definedName>
    <definedName name="FDD_46_13">"A35430"</definedName>
    <definedName name="FDD_46_14">"A35795"</definedName>
    <definedName name="FDD_46_2">"A31412"</definedName>
    <definedName name="FDD_46_3">"A31777"</definedName>
    <definedName name="FDD_46_4">"A32142"</definedName>
    <definedName name="FDD_46_5">"A32508"</definedName>
    <definedName name="FDD_46_6">"A32873"</definedName>
    <definedName name="FDD_46_7">"A33238"</definedName>
    <definedName name="FDD_46_8">"A33603"</definedName>
    <definedName name="FDD_46_9">"A33969"</definedName>
    <definedName name="FDD_47_0">"A30681"</definedName>
    <definedName name="FDD_47_1">"A31047"</definedName>
    <definedName name="FDD_47_10">"A34334"</definedName>
    <definedName name="FDD_47_11">"A34699"</definedName>
    <definedName name="FDD_47_12">"A35064"</definedName>
    <definedName name="FDD_47_13">"A35430"</definedName>
    <definedName name="FDD_47_14">"A35795"</definedName>
    <definedName name="FDD_47_2">"A31412"</definedName>
    <definedName name="FDD_47_3">"A31777"</definedName>
    <definedName name="FDD_47_4">"A32142"</definedName>
    <definedName name="FDD_47_5">"A32508"</definedName>
    <definedName name="FDD_47_6">"A32873"</definedName>
    <definedName name="FDD_47_7">"A33238"</definedName>
    <definedName name="FDD_47_8">"A33603"</definedName>
    <definedName name="FDD_47_9">"A33969"</definedName>
    <definedName name="FDD_48_0">"A30681"</definedName>
    <definedName name="FDD_48_1">"A31047"</definedName>
    <definedName name="FDD_48_10">"A34334"</definedName>
    <definedName name="FDD_48_11">"A34699"</definedName>
    <definedName name="FDD_48_12">"A35064"</definedName>
    <definedName name="FDD_48_13">"A35430"</definedName>
    <definedName name="FDD_48_14">"A35795"</definedName>
    <definedName name="FDD_48_2">"A31412"</definedName>
    <definedName name="FDD_48_3">"A31777"</definedName>
    <definedName name="FDD_48_4">"A32142"</definedName>
    <definedName name="FDD_48_5">"A32508"</definedName>
    <definedName name="FDD_48_6">"A32873"</definedName>
    <definedName name="FDD_48_7">"A33238"</definedName>
    <definedName name="FDD_48_8">"A33603"</definedName>
    <definedName name="FDD_48_9">"A33969"</definedName>
    <definedName name="FDD_49_0">"A30681"</definedName>
    <definedName name="FDD_49_1">"A31047"</definedName>
    <definedName name="FDD_49_10">"A34334"</definedName>
    <definedName name="FDD_49_11">"A34699"</definedName>
    <definedName name="FDD_49_12">"A35064"</definedName>
    <definedName name="FDD_49_13">"A35430"</definedName>
    <definedName name="FDD_49_14">"A35795"</definedName>
    <definedName name="FDD_49_2">"A31412"</definedName>
    <definedName name="FDD_49_3">"A31777"</definedName>
    <definedName name="FDD_49_4">"A32142"</definedName>
    <definedName name="FDD_49_5">"A32508"</definedName>
    <definedName name="FDD_49_6">"A32873"</definedName>
    <definedName name="FDD_49_7">"A33238"</definedName>
    <definedName name="FDD_49_8">"A33603"</definedName>
    <definedName name="FDD_49_9">"A33969"</definedName>
    <definedName name="FDD_5_0">"A25569"</definedName>
    <definedName name="FDD_50_0">"A30681"</definedName>
    <definedName name="FDD_50_1">"A31047"</definedName>
    <definedName name="FDD_50_10">"A34334"</definedName>
    <definedName name="FDD_50_11">"A34699"</definedName>
    <definedName name="FDD_50_12">"A35064"</definedName>
    <definedName name="FDD_50_13">"A35430"</definedName>
    <definedName name="FDD_50_14">"A35795"</definedName>
    <definedName name="FDD_50_2">"A31412"</definedName>
    <definedName name="FDD_50_3">"A31777"</definedName>
    <definedName name="FDD_50_4">"A32142"</definedName>
    <definedName name="FDD_50_5">"A32508"</definedName>
    <definedName name="FDD_50_6">"A32873"</definedName>
    <definedName name="FDD_50_7">"A33238"</definedName>
    <definedName name="FDD_50_8">"A33603"</definedName>
    <definedName name="FDD_50_9">"A33969"</definedName>
    <definedName name="FDD_51_0">"A30681"</definedName>
    <definedName name="FDD_51_1">"A31047"</definedName>
    <definedName name="FDD_51_10">"A34334"</definedName>
    <definedName name="FDD_51_11">"A34699"</definedName>
    <definedName name="FDD_51_12">"A35064"</definedName>
    <definedName name="FDD_51_13">"A35430"</definedName>
    <definedName name="FDD_51_14">"A35795"</definedName>
    <definedName name="FDD_51_2">"A31412"</definedName>
    <definedName name="FDD_51_3">"A31777"</definedName>
    <definedName name="FDD_51_4">"A32142"</definedName>
    <definedName name="FDD_51_5">"A32508"</definedName>
    <definedName name="FDD_51_6">"A32873"</definedName>
    <definedName name="FDD_51_7">"A33238"</definedName>
    <definedName name="FDD_51_8">"A33603"</definedName>
    <definedName name="FDD_51_9">"A33969"</definedName>
    <definedName name="FDD_52_0">"A30681"</definedName>
    <definedName name="FDD_52_1">"A31047"</definedName>
    <definedName name="FDD_52_10">"A34334"</definedName>
    <definedName name="FDD_52_11">"A34699"</definedName>
    <definedName name="FDD_52_12">"A35064"</definedName>
    <definedName name="FDD_52_13">"A35430"</definedName>
    <definedName name="FDD_52_14">"A35795"</definedName>
    <definedName name="FDD_52_2">"A31412"</definedName>
    <definedName name="FDD_52_3">"A31777"</definedName>
    <definedName name="FDD_52_4">"A32142"</definedName>
    <definedName name="FDD_52_5">"A32508"</definedName>
    <definedName name="FDD_52_6">"A32873"</definedName>
    <definedName name="FDD_52_7">"A33238"</definedName>
    <definedName name="FDD_52_8">"A33603"</definedName>
    <definedName name="FDD_52_9">"A33969"</definedName>
    <definedName name="FDD_53_0">"U30681"</definedName>
    <definedName name="FDD_53_1">"A31047"</definedName>
    <definedName name="FDD_53_10">"A34334"</definedName>
    <definedName name="FDD_53_11">"A34699"</definedName>
    <definedName name="FDD_53_12">"A35064"</definedName>
    <definedName name="FDD_53_13">"A35430"</definedName>
    <definedName name="FDD_53_14">"A35795"</definedName>
    <definedName name="FDD_53_2">"A31412"</definedName>
    <definedName name="FDD_53_3">"A31777"</definedName>
    <definedName name="FDD_53_4">"A32142"</definedName>
    <definedName name="FDD_53_5">"A32508"</definedName>
    <definedName name="FDD_53_6">"A32873"</definedName>
    <definedName name="FDD_53_7">"A33238"</definedName>
    <definedName name="FDD_53_8">"A33603"</definedName>
    <definedName name="FDD_53_9">"A33969"</definedName>
    <definedName name="FDD_54_0">"A30681"</definedName>
    <definedName name="FDD_54_1">"A31047"</definedName>
    <definedName name="FDD_54_10">"A34334"</definedName>
    <definedName name="FDD_54_11">"A34699"</definedName>
    <definedName name="FDD_54_12">"A35064"</definedName>
    <definedName name="FDD_54_13">"A35430"</definedName>
    <definedName name="FDD_54_14">"A35795"</definedName>
    <definedName name="FDD_54_2">"A31412"</definedName>
    <definedName name="FDD_54_3">"A31777"</definedName>
    <definedName name="FDD_54_4">"A32142"</definedName>
    <definedName name="FDD_54_5">"A32508"</definedName>
    <definedName name="FDD_54_6">"A32873"</definedName>
    <definedName name="FDD_54_7">"A33238"</definedName>
    <definedName name="FDD_54_8">"A33603"</definedName>
    <definedName name="FDD_54_9">"A33969"</definedName>
    <definedName name="FDD_55_0">"A30681"</definedName>
    <definedName name="FDD_55_1">"A31047"</definedName>
    <definedName name="FDD_55_10">"A34334"</definedName>
    <definedName name="FDD_55_11">"A34699"</definedName>
    <definedName name="FDD_55_12">"A35064"</definedName>
    <definedName name="FDD_55_13">"A35430"</definedName>
    <definedName name="FDD_55_14">"A35795"</definedName>
    <definedName name="FDD_55_2">"A31412"</definedName>
    <definedName name="FDD_55_3">"A31777"</definedName>
    <definedName name="FDD_55_4">"A32142"</definedName>
    <definedName name="FDD_55_5">"A32508"</definedName>
    <definedName name="FDD_55_6">"A32873"</definedName>
    <definedName name="FDD_55_7">"A33238"</definedName>
    <definedName name="FDD_55_8">"A33603"</definedName>
    <definedName name="FDD_55_9">"A33969"</definedName>
    <definedName name="FDD_56_0">"A30681"</definedName>
    <definedName name="FDD_56_1">"A31047"</definedName>
    <definedName name="FDD_56_10">"A34334"</definedName>
    <definedName name="FDD_56_11">"A34699"</definedName>
    <definedName name="FDD_56_12">"A35064"</definedName>
    <definedName name="FDD_56_13">"A35430"</definedName>
    <definedName name="FDD_56_14">"A35795"</definedName>
    <definedName name="FDD_56_2">"A31412"</definedName>
    <definedName name="FDD_56_3">"A31777"</definedName>
    <definedName name="FDD_56_4">"A32142"</definedName>
    <definedName name="FDD_56_5">"A32508"</definedName>
    <definedName name="FDD_56_6">"A32873"</definedName>
    <definedName name="FDD_56_7">"A33238"</definedName>
    <definedName name="FDD_56_8">"A33603"</definedName>
    <definedName name="FDD_56_9">"A33969"</definedName>
    <definedName name="FDD_57_0">"A30681"</definedName>
    <definedName name="FDD_57_1">"A31047"</definedName>
    <definedName name="FDD_57_10">"A34334"</definedName>
    <definedName name="FDD_57_11">"A34699"</definedName>
    <definedName name="FDD_57_12">"A35064"</definedName>
    <definedName name="FDD_57_13">"A35430"</definedName>
    <definedName name="FDD_57_14">"A35795"</definedName>
    <definedName name="FDD_57_2">"A31412"</definedName>
    <definedName name="FDD_57_3">"A31777"</definedName>
    <definedName name="FDD_57_4">"A32142"</definedName>
    <definedName name="FDD_57_5">"A32508"</definedName>
    <definedName name="FDD_57_6">"A32873"</definedName>
    <definedName name="FDD_57_7">"A33238"</definedName>
    <definedName name="FDD_57_8">"A33603"</definedName>
    <definedName name="FDD_57_9">"A33969"</definedName>
    <definedName name="FDD_58_0">"A30681"</definedName>
    <definedName name="FDD_58_1">"A31047"</definedName>
    <definedName name="FDD_58_10">"A34334"</definedName>
    <definedName name="FDD_58_11">"A34699"</definedName>
    <definedName name="FDD_58_12">"A35064"</definedName>
    <definedName name="FDD_58_13">"A35430"</definedName>
    <definedName name="FDD_58_14">"A35795"</definedName>
    <definedName name="FDD_58_2">"A31412"</definedName>
    <definedName name="FDD_58_3">"A31777"</definedName>
    <definedName name="FDD_58_4">"A32142"</definedName>
    <definedName name="FDD_58_5">"A32508"</definedName>
    <definedName name="FDD_58_6">"A32873"</definedName>
    <definedName name="FDD_58_7">"A33238"</definedName>
    <definedName name="FDD_58_8">"A33603"</definedName>
    <definedName name="FDD_58_9">"A33969"</definedName>
    <definedName name="FDD_59_0">"A30681"</definedName>
    <definedName name="FDD_59_1">"A31047"</definedName>
    <definedName name="FDD_59_10">"A34334"</definedName>
    <definedName name="FDD_59_11">"A34699"</definedName>
    <definedName name="FDD_59_12">"A35064"</definedName>
    <definedName name="FDD_59_13">"A35430"</definedName>
    <definedName name="FDD_59_14">"A35795"</definedName>
    <definedName name="FDD_59_2">"A31412"</definedName>
    <definedName name="FDD_59_3">"A31777"</definedName>
    <definedName name="FDD_59_4">"A32142"</definedName>
    <definedName name="FDD_59_5">"A32508"</definedName>
    <definedName name="FDD_59_6">"A32873"</definedName>
    <definedName name="FDD_59_7">"A33238"</definedName>
    <definedName name="FDD_59_8">"A33603"</definedName>
    <definedName name="FDD_59_9">"A33969"</definedName>
    <definedName name="FDD_6_0">"A25569"</definedName>
    <definedName name="FDD_60_0">"A30681"</definedName>
    <definedName name="FDD_60_1">"A31047"</definedName>
    <definedName name="FDD_60_10">"A34334"</definedName>
    <definedName name="FDD_60_11">"A34699"</definedName>
    <definedName name="FDD_60_12">"A35064"</definedName>
    <definedName name="FDD_60_13">"A35430"</definedName>
    <definedName name="FDD_60_14">"A35795"</definedName>
    <definedName name="FDD_60_2">"A31412"</definedName>
    <definedName name="FDD_60_3">"A31777"</definedName>
    <definedName name="FDD_60_4">"A32142"</definedName>
    <definedName name="FDD_60_5">"A32508"</definedName>
    <definedName name="FDD_60_6">"A32873"</definedName>
    <definedName name="FDD_60_7">"A33238"</definedName>
    <definedName name="FDD_60_8">"A33603"</definedName>
    <definedName name="FDD_60_9">"A33969"</definedName>
    <definedName name="FDD_61_0">"A30681"</definedName>
    <definedName name="FDD_61_1">"A31047"</definedName>
    <definedName name="FDD_61_10">"A34334"</definedName>
    <definedName name="FDD_61_11">"A34699"</definedName>
    <definedName name="FDD_61_12">"A35064"</definedName>
    <definedName name="FDD_61_13">"A35430"</definedName>
    <definedName name="FDD_61_14">"A35795"</definedName>
    <definedName name="FDD_61_2">"A31412"</definedName>
    <definedName name="FDD_61_3">"A31777"</definedName>
    <definedName name="FDD_61_4">"A32142"</definedName>
    <definedName name="FDD_61_5">"A32508"</definedName>
    <definedName name="FDD_61_6">"A32873"</definedName>
    <definedName name="FDD_61_7">"A33238"</definedName>
    <definedName name="FDD_61_8">"A33603"</definedName>
    <definedName name="FDD_61_9">"A33969"</definedName>
    <definedName name="FDD_62_0">"A30681"</definedName>
    <definedName name="FDD_62_1">"A31047"</definedName>
    <definedName name="FDD_62_10">"A34334"</definedName>
    <definedName name="FDD_62_11">"A34699"</definedName>
    <definedName name="FDD_62_12">"A35064"</definedName>
    <definedName name="FDD_62_13">"A35430"</definedName>
    <definedName name="FDD_62_14">"A35795"</definedName>
    <definedName name="FDD_62_2">"A31412"</definedName>
    <definedName name="FDD_62_3">"A31777"</definedName>
    <definedName name="FDD_62_4">"A32142"</definedName>
    <definedName name="FDD_62_5">"A32508"</definedName>
    <definedName name="FDD_62_6">"A32873"</definedName>
    <definedName name="FDD_62_7">"A33238"</definedName>
    <definedName name="FDD_62_8">"A33603"</definedName>
    <definedName name="FDD_62_9">"A33969"</definedName>
    <definedName name="FDD_63_0">"A30681"</definedName>
    <definedName name="FDD_63_1">"A31047"</definedName>
    <definedName name="FDD_63_10">"A34334"</definedName>
    <definedName name="FDD_63_11">"A34699"</definedName>
    <definedName name="FDD_63_12">"A35064"</definedName>
    <definedName name="FDD_63_13">"A35430"</definedName>
    <definedName name="FDD_63_14">"A35795"</definedName>
    <definedName name="FDD_63_2">"A31412"</definedName>
    <definedName name="FDD_63_3">"A31777"</definedName>
    <definedName name="FDD_63_4">"A32142"</definedName>
    <definedName name="FDD_63_5">"A32508"</definedName>
    <definedName name="FDD_63_6">"A32873"</definedName>
    <definedName name="FDD_63_7">"A33238"</definedName>
    <definedName name="FDD_63_8">"A33603"</definedName>
    <definedName name="FDD_63_9">"A33969"</definedName>
    <definedName name="FDD_64_0">"A30681"</definedName>
    <definedName name="FDD_64_1">"A31047"</definedName>
    <definedName name="FDD_64_10">"A34334"</definedName>
    <definedName name="FDD_64_11">"A34699"</definedName>
    <definedName name="FDD_64_12">"A35064"</definedName>
    <definedName name="FDD_64_13">"A35430"</definedName>
    <definedName name="FDD_64_14">"A35795"</definedName>
    <definedName name="FDD_64_2">"A31412"</definedName>
    <definedName name="FDD_64_3">"A31777"</definedName>
    <definedName name="FDD_64_4">"A32142"</definedName>
    <definedName name="FDD_64_5">"A32508"</definedName>
    <definedName name="FDD_64_6">"A32873"</definedName>
    <definedName name="FDD_64_7">"A33238"</definedName>
    <definedName name="FDD_64_8">"A33603"</definedName>
    <definedName name="FDD_64_9">"A33969"</definedName>
    <definedName name="FDD_65_0">"A30681"</definedName>
    <definedName name="FDD_65_1">"A31047"</definedName>
    <definedName name="FDD_65_10">"A34334"</definedName>
    <definedName name="FDD_65_11">"A34699"</definedName>
    <definedName name="FDD_65_12">"A35064"</definedName>
    <definedName name="FDD_65_13">"A35430"</definedName>
    <definedName name="FDD_65_14">"A35795"</definedName>
    <definedName name="FDD_65_2">"A31412"</definedName>
    <definedName name="FDD_65_3">"A31777"</definedName>
    <definedName name="FDD_65_4">"A32142"</definedName>
    <definedName name="FDD_65_5">"A32508"</definedName>
    <definedName name="FDD_65_6">"A32873"</definedName>
    <definedName name="FDD_65_7">"A33238"</definedName>
    <definedName name="FDD_65_8">"A33603"</definedName>
    <definedName name="FDD_65_9">"A33969"</definedName>
    <definedName name="FDD_66_0">"A30681"</definedName>
    <definedName name="FDD_66_1">"A31047"</definedName>
    <definedName name="FDD_66_10">"A34334"</definedName>
    <definedName name="FDD_66_11">"A34699"</definedName>
    <definedName name="FDD_66_12">"A35064"</definedName>
    <definedName name="FDD_66_13">"A35430"</definedName>
    <definedName name="FDD_66_14">"A35795"</definedName>
    <definedName name="FDD_66_2">"A31412"</definedName>
    <definedName name="FDD_66_3">"A31777"</definedName>
    <definedName name="FDD_66_4">"A32142"</definedName>
    <definedName name="FDD_66_5">"A32508"</definedName>
    <definedName name="FDD_66_6">"A32873"</definedName>
    <definedName name="FDD_66_7">"A33238"</definedName>
    <definedName name="FDD_66_8">"A33603"</definedName>
    <definedName name="FDD_66_9">"A33969"</definedName>
    <definedName name="FDD_67_0">"A30681"</definedName>
    <definedName name="FDD_67_1">"A31047"</definedName>
    <definedName name="FDD_67_10">"A34334"</definedName>
    <definedName name="FDD_67_11">"A34699"</definedName>
    <definedName name="FDD_67_12">"A35064"</definedName>
    <definedName name="FDD_67_13">"A35430"</definedName>
    <definedName name="FDD_67_14">"A35795"</definedName>
    <definedName name="FDD_67_2">"A31412"</definedName>
    <definedName name="FDD_67_3">"A31777"</definedName>
    <definedName name="FDD_67_4">"A32142"</definedName>
    <definedName name="FDD_67_5">"A32508"</definedName>
    <definedName name="FDD_67_6">"A32873"</definedName>
    <definedName name="FDD_67_7">"A33238"</definedName>
    <definedName name="FDD_67_8">"A33603"</definedName>
    <definedName name="FDD_67_9">"A33969"</definedName>
    <definedName name="FDD_68_0">"A30681"</definedName>
    <definedName name="FDD_68_1">"A31047"</definedName>
    <definedName name="FDD_68_10">"A34334"</definedName>
    <definedName name="FDD_68_11">"A34699"</definedName>
    <definedName name="FDD_68_12">"A35064"</definedName>
    <definedName name="FDD_68_13">"A35430"</definedName>
    <definedName name="FDD_68_14">"A35795"</definedName>
    <definedName name="FDD_68_2">"A31412"</definedName>
    <definedName name="FDD_68_3">"A31777"</definedName>
    <definedName name="FDD_68_4">"A32142"</definedName>
    <definedName name="FDD_68_5">"A32508"</definedName>
    <definedName name="FDD_68_6">"A32873"</definedName>
    <definedName name="FDD_68_7">"A33238"</definedName>
    <definedName name="FDD_68_8">"A33603"</definedName>
    <definedName name="FDD_68_9">"A33969"</definedName>
    <definedName name="FDD_69_0">"U30681"</definedName>
    <definedName name="FDD_69_1">"A31047"</definedName>
    <definedName name="FDD_69_10">"A34334"</definedName>
    <definedName name="FDD_69_11">"A34699"</definedName>
    <definedName name="FDD_69_12">"A35064"</definedName>
    <definedName name="FDD_69_13">"A35430"</definedName>
    <definedName name="FDD_69_14">"A35795"</definedName>
    <definedName name="FDD_69_2">"A31412"</definedName>
    <definedName name="FDD_69_3">"A31777"</definedName>
    <definedName name="FDD_69_4">"A32142"</definedName>
    <definedName name="FDD_69_5">"A32508"</definedName>
    <definedName name="FDD_69_6">"A32873"</definedName>
    <definedName name="FDD_69_7">"A33238"</definedName>
    <definedName name="FDD_69_8">"A33603"</definedName>
    <definedName name="FDD_69_9">"A33969"</definedName>
    <definedName name="FDD_7_0">"A25569"</definedName>
    <definedName name="FDD_70_0">"A30681"</definedName>
    <definedName name="FDD_70_1">"A31047"</definedName>
    <definedName name="FDD_70_10">"A34334"</definedName>
    <definedName name="FDD_70_11">"A34699"</definedName>
    <definedName name="FDD_70_12">"A35064"</definedName>
    <definedName name="FDD_70_13">"A35430"</definedName>
    <definedName name="FDD_70_14">"A35795"</definedName>
    <definedName name="FDD_70_2">"A31412"</definedName>
    <definedName name="FDD_70_3">"A31777"</definedName>
    <definedName name="FDD_70_4">"A32142"</definedName>
    <definedName name="FDD_70_5">"A32508"</definedName>
    <definedName name="FDD_70_6">"A32873"</definedName>
    <definedName name="FDD_70_7">"A33238"</definedName>
    <definedName name="FDD_70_8">"A33603"</definedName>
    <definedName name="FDD_70_9">"A33969"</definedName>
    <definedName name="FDD_71_0">"A30681"</definedName>
    <definedName name="FDD_71_1">"A31047"</definedName>
    <definedName name="FDD_71_10">"A34334"</definedName>
    <definedName name="FDD_71_11">"A34699"</definedName>
    <definedName name="FDD_71_12">"A35064"</definedName>
    <definedName name="FDD_71_13">"A35430"</definedName>
    <definedName name="FDD_71_14">"A35795"</definedName>
    <definedName name="FDD_71_2">"A31412"</definedName>
    <definedName name="FDD_71_3">"A31777"</definedName>
    <definedName name="FDD_71_4">"A32142"</definedName>
    <definedName name="FDD_71_5">"A32508"</definedName>
    <definedName name="FDD_71_6">"A32873"</definedName>
    <definedName name="FDD_71_7">"A33238"</definedName>
    <definedName name="FDD_71_8">"A33603"</definedName>
    <definedName name="FDD_71_9">"A33969"</definedName>
    <definedName name="FDD_72_0">"A30681"</definedName>
    <definedName name="FDD_72_1">"A31047"</definedName>
    <definedName name="FDD_72_10">"A34334"</definedName>
    <definedName name="FDD_72_11">"A34699"</definedName>
    <definedName name="FDD_72_12">"A35064"</definedName>
    <definedName name="FDD_72_13">"A35430"</definedName>
    <definedName name="FDD_72_14">"A35795"</definedName>
    <definedName name="FDD_72_2">"A31412"</definedName>
    <definedName name="FDD_72_3">"A31777"</definedName>
    <definedName name="FDD_72_4">"A32142"</definedName>
    <definedName name="FDD_72_5">"A32508"</definedName>
    <definedName name="FDD_72_6">"A32873"</definedName>
    <definedName name="FDD_72_7">"A33238"</definedName>
    <definedName name="FDD_72_8">"A33603"</definedName>
    <definedName name="FDD_72_9">"A33969"</definedName>
    <definedName name="FDD_73_0">"A30681"</definedName>
    <definedName name="FDD_73_1">"A31047"</definedName>
    <definedName name="FDD_73_10">"A34334"</definedName>
    <definedName name="FDD_73_11">"A34699"</definedName>
    <definedName name="FDD_73_12">"A35064"</definedName>
    <definedName name="FDD_73_13">"A35430"</definedName>
    <definedName name="FDD_73_14">"A35795"</definedName>
    <definedName name="FDD_73_2">"A31412"</definedName>
    <definedName name="FDD_73_3">"A31777"</definedName>
    <definedName name="FDD_73_4">"A32142"</definedName>
    <definedName name="FDD_73_5">"A32508"</definedName>
    <definedName name="FDD_73_6">"A32873"</definedName>
    <definedName name="FDD_73_7">"A33238"</definedName>
    <definedName name="FDD_73_8">"A33603"</definedName>
    <definedName name="FDD_73_9">"A33969"</definedName>
    <definedName name="FDD_74_0">"A30681"</definedName>
    <definedName name="FDD_74_1">"A31047"</definedName>
    <definedName name="FDD_74_10">"A34334"</definedName>
    <definedName name="FDD_74_11">"A34699"</definedName>
    <definedName name="FDD_74_12">"A35064"</definedName>
    <definedName name="FDD_74_13">"A35430"</definedName>
    <definedName name="FDD_74_14">"A35795"</definedName>
    <definedName name="FDD_74_2">"A31412"</definedName>
    <definedName name="FDD_74_3">"A31777"</definedName>
    <definedName name="FDD_74_4">"A32142"</definedName>
    <definedName name="FDD_74_5">"A32508"</definedName>
    <definedName name="FDD_74_6">"A32873"</definedName>
    <definedName name="FDD_74_7">"A33238"</definedName>
    <definedName name="FDD_74_8">"A33603"</definedName>
    <definedName name="FDD_74_9">"A33969"</definedName>
    <definedName name="FDD_75_0">"A30681"</definedName>
    <definedName name="FDD_75_1">"A31047"</definedName>
    <definedName name="FDD_75_10">"A34334"</definedName>
    <definedName name="FDD_75_11">"A34699"</definedName>
    <definedName name="FDD_75_12">"A35064"</definedName>
    <definedName name="FDD_75_13">"A35430"</definedName>
    <definedName name="FDD_75_14">"A35795"</definedName>
    <definedName name="FDD_75_2">"A31412"</definedName>
    <definedName name="FDD_75_3">"A31777"</definedName>
    <definedName name="FDD_75_4">"A32142"</definedName>
    <definedName name="FDD_75_5">"A32508"</definedName>
    <definedName name="FDD_75_6">"A32873"</definedName>
    <definedName name="FDD_75_7">"A33238"</definedName>
    <definedName name="FDD_75_8">"A33603"</definedName>
    <definedName name="FDD_75_9">"A33969"</definedName>
    <definedName name="FDD_76_0">"A30681"</definedName>
    <definedName name="FDD_76_1">"A31047"</definedName>
    <definedName name="FDD_76_10">"A34334"</definedName>
    <definedName name="FDD_76_11">"A34699"</definedName>
    <definedName name="FDD_76_12">"A35064"</definedName>
    <definedName name="FDD_76_13">"A35430"</definedName>
    <definedName name="FDD_76_14">"A35795"</definedName>
    <definedName name="FDD_76_2">"A31412"</definedName>
    <definedName name="FDD_76_3">"A31777"</definedName>
    <definedName name="FDD_76_4">"A32142"</definedName>
    <definedName name="FDD_76_5">"A32508"</definedName>
    <definedName name="FDD_76_6">"A32873"</definedName>
    <definedName name="FDD_76_7">"A33238"</definedName>
    <definedName name="FDD_76_8">"A33603"</definedName>
    <definedName name="FDD_76_9">"A33969"</definedName>
    <definedName name="FDD_77_0">"A30681"</definedName>
    <definedName name="FDD_77_1">"A31047"</definedName>
    <definedName name="FDD_77_10">"A34334"</definedName>
    <definedName name="FDD_77_11">"A34699"</definedName>
    <definedName name="FDD_77_12">"A35064"</definedName>
    <definedName name="FDD_77_13">"A35430"</definedName>
    <definedName name="FDD_77_14">"A35795"</definedName>
    <definedName name="FDD_77_2">"A31412"</definedName>
    <definedName name="FDD_77_3">"A31777"</definedName>
    <definedName name="FDD_77_4">"A32142"</definedName>
    <definedName name="FDD_77_5">"A32508"</definedName>
    <definedName name="FDD_77_6">"A32873"</definedName>
    <definedName name="FDD_77_7">"A33238"</definedName>
    <definedName name="FDD_77_8">"A33603"</definedName>
    <definedName name="FDD_77_9">"A33969"</definedName>
    <definedName name="FDD_78_0">"A30681"</definedName>
    <definedName name="FDD_78_1">"A31047"</definedName>
    <definedName name="FDD_78_10">"A34334"</definedName>
    <definedName name="FDD_78_11">"A34699"</definedName>
    <definedName name="FDD_78_12">"A35064"</definedName>
    <definedName name="FDD_78_13">"A35430"</definedName>
    <definedName name="FDD_78_14">"A35795"</definedName>
    <definedName name="FDD_78_2">"A31412"</definedName>
    <definedName name="FDD_78_3">"A31777"</definedName>
    <definedName name="FDD_78_4">"A32142"</definedName>
    <definedName name="FDD_78_5">"A32508"</definedName>
    <definedName name="FDD_78_6">"A32873"</definedName>
    <definedName name="FDD_78_7">"A33238"</definedName>
    <definedName name="FDD_78_8">"A33603"</definedName>
    <definedName name="FDD_78_9">"A33969"</definedName>
    <definedName name="FDD_79_0">"A30681"</definedName>
    <definedName name="FDD_79_1">"A31047"</definedName>
    <definedName name="FDD_79_10">"A34334"</definedName>
    <definedName name="FDD_79_11">"A34699"</definedName>
    <definedName name="FDD_79_12">"A35064"</definedName>
    <definedName name="FDD_79_13">"A35430"</definedName>
    <definedName name="FDD_79_14">"A35795"</definedName>
    <definedName name="FDD_79_2">"A31412"</definedName>
    <definedName name="FDD_79_3">"A31777"</definedName>
    <definedName name="FDD_79_4">"A32142"</definedName>
    <definedName name="FDD_79_5">"A32508"</definedName>
    <definedName name="FDD_79_6">"A32873"</definedName>
    <definedName name="FDD_79_7">"A33238"</definedName>
    <definedName name="FDD_79_8">"A33603"</definedName>
    <definedName name="FDD_79_9">"A33969"</definedName>
    <definedName name="FDD_8_0">"A25569"</definedName>
    <definedName name="FDD_80_0">"A30681"</definedName>
    <definedName name="FDD_80_1">"A31047"</definedName>
    <definedName name="FDD_80_10">"A34334"</definedName>
    <definedName name="FDD_80_11">"A34699"</definedName>
    <definedName name="FDD_80_12">"A35064"</definedName>
    <definedName name="FDD_80_13">"A35430"</definedName>
    <definedName name="FDD_80_14">"A35795"</definedName>
    <definedName name="FDD_80_2">"A31412"</definedName>
    <definedName name="FDD_80_3">"A31777"</definedName>
    <definedName name="FDD_80_4">"A32142"</definedName>
    <definedName name="FDD_80_5">"A32508"</definedName>
    <definedName name="FDD_80_6">"A32873"</definedName>
    <definedName name="FDD_80_7">"A33238"</definedName>
    <definedName name="FDD_80_8">"A33603"</definedName>
    <definedName name="FDD_80_9">"A33969"</definedName>
    <definedName name="FDD_81_0">"A30681"</definedName>
    <definedName name="FDD_81_1">"A31047"</definedName>
    <definedName name="FDD_81_10">"A34334"</definedName>
    <definedName name="FDD_81_11">"A34699"</definedName>
    <definedName name="FDD_81_12">"A35064"</definedName>
    <definedName name="FDD_81_13">"A35430"</definedName>
    <definedName name="FDD_81_14">"A35795"</definedName>
    <definedName name="FDD_81_2">"A31412"</definedName>
    <definedName name="FDD_81_3">"A31777"</definedName>
    <definedName name="FDD_81_4">"A32142"</definedName>
    <definedName name="FDD_81_5">"A32508"</definedName>
    <definedName name="FDD_81_6">"A32873"</definedName>
    <definedName name="FDD_81_7">"A33238"</definedName>
    <definedName name="FDD_81_8">"A33603"</definedName>
    <definedName name="FDD_81_9">"A33969"</definedName>
    <definedName name="FDD_82_0">"A30681"</definedName>
    <definedName name="FDD_82_1">"A31047"</definedName>
    <definedName name="FDD_82_10">"A34334"</definedName>
    <definedName name="FDD_82_11">"A34699"</definedName>
    <definedName name="FDD_82_12">"A35064"</definedName>
    <definedName name="FDD_82_13">"A35430"</definedName>
    <definedName name="FDD_82_14">"A35795"</definedName>
    <definedName name="FDD_82_2">"A31412"</definedName>
    <definedName name="FDD_82_3">"A31777"</definedName>
    <definedName name="FDD_82_4">"A32142"</definedName>
    <definedName name="FDD_82_5">"A32508"</definedName>
    <definedName name="FDD_82_6">"A32873"</definedName>
    <definedName name="FDD_82_7">"A33238"</definedName>
    <definedName name="FDD_82_8">"A33603"</definedName>
    <definedName name="FDD_82_9">"A33969"</definedName>
    <definedName name="FDD_83_0">"A30681"</definedName>
    <definedName name="FDD_83_1">"A31047"</definedName>
    <definedName name="FDD_83_10">"A34334"</definedName>
    <definedName name="FDD_83_11">"A34699"</definedName>
    <definedName name="FDD_83_12">"A35064"</definedName>
    <definedName name="FDD_83_13">"A35430"</definedName>
    <definedName name="FDD_83_14">"A35795"</definedName>
    <definedName name="FDD_83_2">"A31412"</definedName>
    <definedName name="FDD_83_3">"A31777"</definedName>
    <definedName name="FDD_83_4">"A32142"</definedName>
    <definedName name="FDD_83_5">"A32508"</definedName>
    <definedName name="FDD_83_6">"A32873"</definedName>
    <definedName name="FDD_83_7">"A33238"</definedName>
    <definedName name="FDD_83_8">"A33603"</definedName>
    <definedName name="FDD_83_9">"A33969"</definedName>
    <definedName name="FDD_84_0">"A30681"</definedName>
    <definedName name="FDD_84_1">"A31047"</definedName>
    <definedName name="FDD_84_10">"A34334"</definedName>
    <definedName name="FDD_84_11">"A34699"</definedName>
    <definedName name="FDD_84_12">"A35064"</definedName>
    <definedName name="FDD_84_13">"A35430"</definedName>
    <definedName name="FDD_84_14">"A35795"</definedName>
    <definedName name="FDD_84_2">"A31412"</definedName>
    <definedName name="FDD_84_3">"A31777"</definedName>
    <definedName name="FDD_84_4">"A32142"</definedName>
    <definedName name="FDD_84_5">"A32508"</definedName>
    <definedName name="FDD_84_6">"A32873"</definedName>
    <definedName name="FDD_84_7">"A33238"</definedName>
    <definedName name="FDD_84_8">"A33603"</definedName>
    <definedName name="FDD_84_9">"A33969"</definedName>
    <definedName name="FDD_85_0">"A30681"</definedName>
    <definedName name="FDD_85_1">"A31047"</definedName>
    <definedName name="FDD_85_10">"A34334"</definedName>
    <definedName name="FDD_85_11">"A34699"</definedName>
    <definedName name="FDD_85_12">"A35064"</definedName>
    <definedName name="FDD_85_13">"A35430"</definedName>
    <definedName name="FDD_85_14">"A35795"</definedName>
    <definedName name="FDD_85_2">"A31412"</definedName>
    <definedName name="FDD_85_3">"A31777"</definedName>
    <definedName name="FDD_85_4">"A32142"</definedName>
    <definedName name="FDD_85_5">"A32508"</definedName>
    <definedName name="FDD_85_6">"A32873"</definedName>
    <definedName name="FDD_85_7">"A33238"</definedName>
    <definedName name="FDD_85_8">"A33603"</definedName>
    <definedName name="FDD_85_9">"A33969"</definedName>
    <definedName name="FDD_86_0">"A30681"</definedName>
    <definedName name="FDD_86_1">"A31047"</definedName>
    <definedName name="FDD_86_10">"A34334"</definedName>
    <definedName name="FDD_86_11">"A34699"</definedName>
    <definedName name="FDD_86_12">"A35064"</definedName>
    <definedName name="FDD_86_13">"A35430"</definedName>
    <definedName name="FDD_86_14">"A35795"</definedName>
    <definedName name="FDD_86_2">"A31412"</definedName>
    <definedName name="FDD_86_3">"A31777"</definedName>
    <definedName name="FDD_86_4">"A32142"</definedName>
    <definedName name="FDD_86_5">"A32508"</definedName>
    <definedName name="FDD_86_6">"A32873"</definedName>
    <definedName name="FDD_86_7">"A33238"</definedName>
    <definedName name="FDD_86_8">"A33603"</definedName>
    <definedName name="FDD_86_9">"A33969"</definedName>
    <definedName name="FDD_87_0">"A30681"</definedName>
    <definedName name="FDD_87_1">"A31047"</definedName>
    <definedName name="FDD_87_10">"A34334"</definedName>
    <definedName name="FDD_87_11">"A34699"</definedName>
    <definedName name="FDD_87_12">"A35064"</definedName>
    <definedName name="FDD_87_13">"A35430"</definedName>
    <definedName name="FDD_87_14">"A35795"</definedName>
    <definedName name="FDD_87_2">"A31412"</definedName>
    <definedName name="FDD_87_3">"A31777"</definedName>
    <definedName name="FDD_87_4">"A32142"</definedName>
    <definedName name="FDD_87_5">"A32508"</definedName>
    <definedName name="FDD_87_6">"A32873"</definedName>
    <definedName name="FDD_87_7">"A33238"</definedName>
    <definedName name="FDD_87_8">"A33603"</definedName>
    <definedName name="FDD_87_9">"A33969"</definedName>
    <definedName name="FDD_88_0">"A30681"</definedName>
    <definedName name="FDD_88_1">"A31047"</definedName>
    <definedName name="FDD_88_10">"A34334"</definedName>
    <definedName name="FDD_88_11">"A34699"</definedName>
    <definedName name="FDD_88_12">"A35064"</definedName>
    <definedName name="FDD_88_13">"A35430"</definedName>
    <definedName name="FDD_88_14">"A35795"</definedName>
    <definedName name="FDD_88_2">"A31412"</definedName>
    <definedName name="FDD_88_3">"A31777"</definedName>
    <definedName name="FDD_88_4">"A32142"</definedName>
    <definedName name="FDD_88_5">"A32508"</definedName>
    <definedName name="FDD_88_6">"A32873"</definedName>
    <definedName name="FDD_88_7">"A33238"</definedName>
    <definedName name="FDD_88_8">"A33603"</definedName>
    <definedName name="FDD_88_9">"A33969"</definedName>
    <definedName name="FDD_89_0">"A30681"</definedName>
    <definedName name="FDD_89_1">"A31047"</definedName>
    <definedName name="FDD_89_10">"A34334"</definedName>
    <definedName name="FDD_89_11">"A34699"</definedName>
    <definedName name="FDD_89_12">"A35064"</definedName>
    <definedName name="FDD_89_13">"A35430"</definedName>
    <definedName name="FDD_89_14">"A35795"</definedName>
    <definedName name="FDD_89_2">"A31412"</definedName>
    <definedName name="FDD_89_3">"A31777"</definedName>
    <definedName name="FDD_89_4">"A32142"</definedName>
    <definedName name="FDD_89_5">"A32508"</definedName>
    <definedName name="FDD_89_6">"A32873"</definedName>
    <definedName name="FDD_89_7">"A33238"</definedName>
    <definedName name="FDD_89_8">"A33603"</definedName>
    <definedName name="FDD_89_9">"A33969"</definedName>
    <definedName name="FDD_9_0">"A25569"</definedName>
    <definedName name="FDD_90_0">"A30681"</definedName>
    <definedName name="FDD_90_1">"A31047"</definedName>
    <definedName name="FDD_90_10">"A34334"</definedName>
    <definedName name="FDD_90_11">"A34699"</definedName>
    <definedName name="FDD_90_12">"A35064"</definedName>
    <definedName name="FDD_90_13">"A35430"</definedName>
    <definedName name="FDD_90_14">"A35795"</definedName>
    <definedName name="FDD_90_2">"A31412"</definedName>
    <definedName name="FDD_90_3">"A31777"</definedName>
    <definedName name="FDD_90_4">"A32142"</definedName>
    <definedName name="FDD_90_5">"A32508"</definedName>
    <definedName name="FDD_90_6">"A32873"</definedName>
    <definedName name="FDD_90_7">"A33238"</definedName>
    <definedName name="FDD_90_8">"A33603"</definedName>
    <definedName name="FDD_90_9">"A33969"</definedName>
    <definedName name="FDD_91_0">"A30681"</definedName>
    <definedName name="FDD_91_1">"A31047"</definedName>
    <definedName name="FDD_91_10">"A34334"</definedName>
    <definedName name="FDD_91_11">"A34699"</definedName>
    <definedName name="FDD_91_12">"A35064"</definedName>
    <definedName name="FDD_91_13">"A35430"</definedName>
    <definedName name="FDD_91_14">"A35795"</definedName>
    <definedName name="FDD_91_2">"A31412"</definedName>
    <definedName name="FDD_91_3">"A31777"</definedName>
    <definedName name="FDD_91_4">"A32142"</definedName>
    <definedName name="FDD_91_5">"A32508"</definedName>
    <definedName name="FDD_91_6">"A32873"</definedName>
    <definedName name="FDD_91_7">"A33238"</definedName>
    <definedName name="FDD_91_8">"A33603"</definedName>
    <definedName name="FDD_91_9">"A33969"</definedName>
    <definedName name="FDD_92_0">"A30681"</definedName>
    <definedName name="FDD_92_1">"A31047"</definedName>
    <definedName name="FDD_92_10">"A34334"</definedName>
    <definedName name="FDD_92_11">"A34699"</definedName>
    <definedName name="FDD_92_12">"A35064"</definedName>
    <definedName name="FDD_92_13">"A35430"</definedName>
    <definedName name="FDD_92_14">"A35795"</definedName>
    <definedName name="FDD_92_2">"A31412"</definedName>
    <definedName name="FDD_92_3">"A31777"</definedName>
    <definedName name="FDD_92_4">"A32142"</definedName>
    <definedName name="FDD_92_5">"A32508"</definedName>
    <definedName name="FDD_92_6">"A32873"</definedName>
    <definedName name="FDD_92_7">"A33238"</definedName>
    <definedName name="FDD_92_8">"A33603"</definedName>
    <definedName name="FDD_92_9">"A33969"</definedName>
    <definedName name="FDD_93_0">"A30681"</definedName>
    <definedName name="FDD_93_1">"A31047"</definedName>
    <definedName name="FDD_93_10">"A34334"</definedName>
    <definedName name="FDD_93_11">"A34699"</definedName>
    <definedName name="FDD_93_12">"A35064"</definedName>
    <definedName name="FDD_93_13">"A35430"</definedName>
    <definedName name="FDD_93_14">"A35795"</definedName>
    <definedName name="FDD_93_2">"A31412"</definedName>
    <definedName name="FDD_93_3">"A31777"</definedName>
    <definedName name="FDD_93_4">"A32142"</definedName>
    <definedName name="FDD_93_5">"A32508"</definedName>
    <definedName name="FDD_93_6">"A32873"</definedName>
    <definedName name="FDD_93_7">"A33238"</definedName>
    <definedName name="FDD_93_8">"A33603"</definedName>
    <definedName name="FDD_93_9">"A33969"</definedName>
    <definedName name="FDD_94_0">"A30681"</definedName>
    <definedName name="FDD_94_1">"A31047"</definedName>
    <definedName name="FDD_94_10">"A34334"</definedName>
    <definedName name="FDD_94_11">"A34699"</definedName>
    <definedName name="FDD_94_12">"A35064"</definedName>
    <definedName name="FDD_94_13">"A35430"</definedName>
    <definedName name="FDD_94_14">"A35795"</definedName>
    <definedName name="FDD_94_2">"A31412"</definedName>
    <definedName name="FDD_94_3">"A31777"</definedName>
    <definedName name="FDD_94_4">"A32142"</definedName>
    <definedName name="FDD_94_5">"A32508"</definedName>
    <definedName name="FDD_94_6">"A32873"</definedName>
    <definedName name="FDD_94_7">"A33238"</definedName>
    <definedName name="FDD_94_8">"A33603"</definedName>
    <definedName name="FDD_94_9">"A33969"</definedName>
    <definedName name="FDD_95_0">"A30681"</definedName>
    <definedName name="FDD_95_1">"A31047"</definedName>
    <definedName name="FDD_95_10">"A34334"</definedName>
    <definedName name="FDD_95_11">"A34699"</definedName>
    <definedName name="FDD_95_12">"A35064"</definedName>
    <definedName name="FDD_95_13">"A35430"</definedName>
    <definedName name="FDD_95_14">"A35795"</definedName>
    <definedName name="FDD_95_2">"A31412"</definedName>
    <definedName name="FDD_95_3">"A31777"</definedName>
    <definedName name="FDD_95_4">"A32142"</definedName>
    <definedName name="FDD_95_5">"A32508"</definedName>
    <definedName name="FDD_95_6">"A32873"</definedName>
    <definedName name="FDD_95_7">"A33238"</definedName>
    <definedName name="FDD_95_8">"A33603"</definedName>
    <definedName name="FDD_95_9">"A33969"</definedName>
    <definedName name="FDD_96_0">"U30681"</definedName>
    <definedName name="FDD_96_1">"A31047"</definedName>
    <definedName name="FDD_96_10">"A34334"</definedName>
    <definedName name="FDD_96_11">"A34699"</definedName>
    <definedName name="FDD_96_12">"A35064"</definedName>
    <definedName name="FDD_96_13">"A35430"</definedName>
    <definedName name="FDD_96_14">"A35795"</definedName>
    <definedName name="FDD_96_2">"A31412"</definedName>
    <definedName name="FDD_96_3">"A31777"</definedName>
    <definedName name="FDD_96_4">"A32142"</definedName>
    <definedName name="FDD_96_5">"A32508"</definedName>
    <definedName name="FDD_96_6">"A32873"</definedName>
    <definedName name="FDD_96_7">"A33238"</definedName>
    <definedName name="FDD_96_8">"A33603"</definedName>
    <definedName name="FDD_96_9">"A33969"</definedName>
    <definedName name="FDD_97_0">"U30681"</definedName>
    <definedName name="FDD_97_1">"A31047"</definedName>
    <definedName name="FDD_97_10">"A34334"</definedName>
    <definedName name="FDD_97_11">"A34699"</definedName>
    <definedName name="FDD_97_12">"A35064"</definedName>
    <definedName name="FDD_97_13">"A35430"</definedName>
    <definedName name="FDD_97_14">"A35795"</definedName>
    <definedName name="FDD_97_2">"A31412"</definedName>
    <definedName name="FDD_97_3">"A31777"</definedName>
    <definedName name="FDD_97_4">"A32142"</definedName>
    <definedName name="FDD_97_5">"A32508"</definedName>
    <definedName name="FDD_97_6">"A32873"</definedName>
    <definedName name="FDD_97_7">"A33238"</definedName>
    <definedName name="FDD_97_8">"A33603"</definedName>
    <definedName name="FDD_97_9">"A33969"</definedName>
    <definedName name="FDD_98_0">"U30681"</definedName>
    <definedName name="FDD_98_1">"A31047"</definedName>
    <definedName name="FDD_98_10">"A34334"</definedName>
    <definedName name="FDD_98_11">"A34699"</definedName>
    <definedName name="FDD_98_12">"A35064"</definedName>
    <definedName name="FDD_98_13">"A35430"</definedName>
    <definedName name="FDD_98_14">"A35795"</definedName>
    <definedName name="FDD_98_2">"A31412"</definedName>
    <definedName name="FDD_98_3">"A31777"</definedName>
    <definedName name="FDD_98_4">"A32142"</definedName>
    <definedName name="FDD_98_5">"A32508"</definedName>
    <definedName name="FDD_98_6">"A32873"</definedName>
    <definedName name="FDD_98_7">"A33238"</definedName>
    <definedName name="FDD_98_8">"A33603"</definedName>
    <definedName name="FDD_98_9">"A33969"</definedName>
    <definedName name="FDD_99_0">"U30681"</definedName>
    <definedName name="FDD_99_1">"A31047"</definedName>
    <definedName name="FDD_99_10">"A34334"</definedName>
    <definedName name="FDD_99_11">"A34699"</definedName>
    <definedName name="FDD_99_12">"A35064"</definedName>
    <definedName name="FDD_99_13">"A35430"</definedName>
    <definedName name="FDD_99_14">"A35795"</definedName>
    <definedName name="FDD_99_2">"A31412"</definedName>
    <definedName name="FDD_99_3">"A31777"</definedName>
    <definedName name="FDD_99_4">"A32142"</definedName>
    <definedName name="FDD_99_5">"A32508"</definedName>
    <definedName name="FDD_99_6">"A32873"</definedName>
    <definedName name="FDD_99_7">"A33238"</definedName>
    <definedName name="FDD_99_8">"A33603"</definedName>
    <definedName name="FDD_99_9">"A33969"</definedName>
    <definedName name="fds">{"'Directory'!$A$72:$E$91"}</definedName>
    <definedName name="FE">"%,LACTUALS,SYTD,FACCOUNT,V121203"</definedName>
    <definedName name="FJKGLJG">{0,0,0,0;0,0,0,0;0,0,0,0;0,0,0,0;"",0,0,0}</definedName>
    <definedName name="FOOTNOTE">"Picture 1"</definedName>
    <definedName name="FR_CODE_COPY_LINK">" "</definedName>
    <definedName name="FR_CODE_DOWNLOAD_START">" "</definedName>
    <definedName name="FR_CODE_STOCK_LINK">" "</definedName>
    <definedName name="FR_COM_ABBR">"DOW"</definedName>
    <definedName name="FR_COM_ABBR_LINK">" "</definedName>
    <definedName name="FR_COM_AGG">0</definedName>
    <definedName name="FR_COM_NAME_LINK">" "</definedName>
    <definedName name="FR_COU_ABBR">"usa"</definedName>
    <definedName name="FR_DATABOX_DOWNLOAD">"Y"</definedName>
    <definedName name="FR_DISP_HIDDEN">FALSE</definedName>
    <definedName name="FR_END_DATE">"'"</definedName>
    <definedName name="FR_LINKS_OVERRUN">TRUE</definedName>
    <definedName name="FR_LOG_END_DATE">"'"</definedName>
    <definedName name="FR_LOG_START_DATE">"'"</definedName>
    <definedName name="FR_REPORT_TYPE">""</definedName>
    <definedName name="FR_RPT_AREA_LINK">" "</definedName>
    <definedName name="FR_RPT_FOOTER_LINK">" "</definedName>
    <definedName name="FR_RPT_HEADER_LINK">" "</definedName>
    <definedName name="FR_RPT_LINE_SPACING">1</definedName>
    <definedName name="FR_RPT_PAGE_BREAK">0</definedName>
    <definedName name="FR_SDS_KEY">1</definedName>
    <definedName name="FR_SHOW_LINK_MARKER">FALSE</definedName>
    <definedName name="FR_START_DATE">"'"</definedName>
    <definedName name="FR_SYBASE_SERVER">"PNYEQFRD01"</definedName>
    <definedName name="FR_TEMPLATE_KEY">"78828|1"</definedName>
    <definedName name="FR_USE_BILLIONS">FALSE</definedName>
    <definedName name="FR_USE_DIMFAC">TRUE</definedName>
    <definedName name="FR_USE_LOCAL_CCY">FALSE</definedName>
    <definedName name="FR_USE_PRICEFACTORING">FALSE</definedName>
    <definedName name="FR_WORKBOOK">"G:\Business Services\Dris\CPS\Models\CPS model NEW.xls"</definedName>
    <definedName name="fs">{"'Directory'!$A$72:$E$91"}</definedName>
    <definedName name="fsdbdf">"c330"</definedName>
    <definedName name="fse" hidden="1">{#N/A,#N/A,FALSE,"Sheet1"}</definedName>
    <definedName name="fsfas">{"'Directory'!$A$72:$E$91"}</definedName>
    <definedName name="Future_FooterType">"INTERNAL"</definedName>
    <definedName name="F聄D_124_8">"A33603"</definedName>
    <definedName name="GeelCapexFcst" hidden="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GeelCapexFcst_1" hidden="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gfhg">{"'Directory'!$A$72:$E$91"}</definedName>
    <definedName name="ggg">"c1023"</definedName>
    <definedName name="GlideChartMarker">"Chart!A1"</definedName>
    <definedName name="GlideDataMarker">"Data!A1"</definedName>
    <definedName name="GlideHiddenMarker">"Costcurvedata!A1"</definedName>
    <definedName name="GlideMaxCharts">7</definedName>
    <definedName name="goal_type">"N"</definedName>
    <definedName name="gsh">{"'Directory'!$A$72:$E$91"}</definedName>
    <definedName name="GVKey">"024216-01"</definedName>
    <definedName name="h" hidden="1">#REF!</definedName>
    <definedName name="hb">{"'Sheet1'!$A$2:$R$54"}</definedName>
    <definedName name="hg">{"'Sheet1'!$A$2:$R$54"}</definedName>
    <definedName name="hhhhhhhhhhh">{"'Scheda bianca'!$A$1:$L$42"}</definedName>
    <definedName name="High_Confidence">{"Pending Deltek","Commit","Strong Upside"}</definedName>
    <definedName name="hn.ExtDb">FALSE</definedName>
    <definedName name="hn.ModelType">"DEAL"</definedName>
    <definedName name="hn.ModelVersion">1</definedName>
    <definedName name="hn.NoUpload">0</definedName>
    <definedName name="htm">{"'WS Sales by Rep'!$A$24:$L$46"}</definedName>
    <definedName name="htm_cc">{"'WS Sales by Rep'!$A$24:$L$46"}</definedName>
    <definedName name="htm_cc_ws">{"'WS Sales by Rep'!$A$24:$L$46"}</definedName>
    <definedName name="htm_cc_ws4">{"'WS Sales by Rep'!$A$24:$L$46"}</definedName>
    <definedName name="htm_cc2">{"'WS Sales by Rep'!$A$24:$L$46"}</definedName>
    <definedName name="htm_cc2_ws">{"'WS Sales by Rep'!$A$24:$L$46"}</definedName>
    <definedName name="htm_cc3">{"'WS Sales by Rep'!$A$24:$L$46"}</definedName>
    <definedName name="htm_cc3_ws">{"'WS Sales by Rep'!$A$24:$L$46"}</definedName>
    <definedName name="htm_cc4">{"'WS Sales by Rep'!$A$24:$L$46"}</definedName>
    <definedName name="htm_control">{"'monthy'!$A$1:$H$23"}</definedName>
    <definedName name="htm_fac">{"'WS Sales by Rep'!$A$24:$L$46"}</definedName>
    <definedName name="htm_fac2">{"'WS Sales by Rep'!$A$24:$L$46"}</definedName>
    <definedName name="htm_fin">{"'WS Sales by Rep'!$A$24:$L$46"}</definedName>
    <definedName name="htm_fin2">{"'WS Sales by Rep'!$A$24:$L$46"}</definedName>
    <definedName name="htm_fin3">{"'WS Sales by Rep'!$A$24:$L$46"}</definedName>
    <definedName name="htm_fin4">{"'WS Sales by Rep'!$A$24:$L$46"}</definedName>
    <definedName name="htm_fin5">{"'WS Sales by Rep'!$A$24:$L$46"}</definedName>
    <definedName name="htm_ga">{"'WS Sales by Rep'!$A$24:$L$46"}</definedName>
    <definedName name="htm_ga_fin">{"'WS Sales by Rep'!$A$24:$L$46"}</definedName>
    <definedName name="htm_hr">{"'WS Sales by Rep'!$A$24:$L$46"}</definedName>
    <definedName name="htm_hr2">{"'WS Sales by Rep'!$A$24:$L$46"}</definedName>
    <definedName name="htm_plan_cc">{"'WS Sales by Rep'!$A$24:$L$46"}</definedName>
    <definedName name="htm_plan_cc2">{"'WS Sales by Rep'!$A$24:$L$46"}</definedName>
    <definedName name="htm_plan_fin5">{"'WS Sales by Rep'!$A$24:$L$46"}</definedName>
    <definedName name="htm_plana">{"'WS Sales by Rep'!$A$24:$L$46"}</definedName>
    <definedName name="htm_plana_fin">{"'WS Sales by Rep'!$A$24:$L$46"}</definedName>
    <definedName name="htm_planfac">{"'WS Sales by Rep'!$A$24:$L$46"}</definedName>
    <definedName name="htm_planfin">{"'WS Sales by Rep'!$A$24:$L$46"}</definedName>
    <definedName name="htm_planhr">{"'WS Sales by Rep'!$A$24:$L$46"}</definedName>
    <definedName name="htm_ws">{"'WS Sales by Rep'!$A$24:$L$46"}</definedName>
    <definedName name="HTML">{"'PXR_6500'!$A$1:$I$124"}</definedName>
    <definedName name="HTML_CodePage">1252</definedName>
    <definedName name="HTML_Control">{"'subnets'!$A$1:$F$20"}</definedName>
    <definedName name="HTML_Control_BS">{"'Sheet1'!$A$1:$L$21"}</definedName>
    <definedName name="html_control_cc">{"'WS Sales by Rep'!$A$24:$L$46"}</definedName>
    <definedName name="html_control_cc2">{"'WS Sales by Rep'!$A$24:$L$46"}</definedName>
    <definedName name="html_control_cc3">{"'WS Sales by Rep'!$A$24:$L$46"}</definedName>
    <definedName name="html_control_cc4">{"'WS Sales by Rep'!$A$24:$L$46"}</definedName>
    <definedName name="html_control_fac">{"'WS Sales by Rep'!$A$24:$L$46"}</definedName>
    <definedName name="html_control_fac2">{"'WS Sales by Rep'!$A$24:$L$46"}</definedName>
    <definedName name="HTML_Control_fin">{"'WS Sales by Rep'!$A$24:$L$46"}</definedName>
    <definedName name="html_control_fin2">{"'WS Sales by Rep'!$A$24:$L$46"}</definedName>
    <definedName name="html_control_fin3">{"'WS Sales by Rep'!$A$24:$L$46"}</definedName>
    <definedName name="html_control_fin4">{"'WS Sales by Rep'!$A$24:$L$46"}</definedName>
    <definedName name="html_control_fin5">{"'WS Sales by Rep'!$A$24:$L$46"}</definedName>
    <definedName name="html_control_fin6">{"'WS Sales by Rep'!$A$24:$L$46"}</definedName>
    <definedName name="html_control_finance">{"'WS Sales by Rep'!$A$24:$L$46"}</definedName>
    <definedName name="html_control_ga">{"'WS Sales by Rep'!$A$24:$L$46"}</definedName>
    <definedName name="html_control_hr">{"'WS Sales by Rep'!$A$24:$L$46"}</definedName>
    <definedName name="html_control_hr2">{"'WS Sales by Rep'!$A$24:$L$46"}</definedName>
    <definedName name="html_control_plan_cc">{"'WS Sales by Rep'!$A$24:$L$46"}</definedName>
    <definedName name="html_control_plan_cc3">{"'WS Sales by Rep'!$A$24:$L$46"}</definedName>
    <definedName name="html_control_plana">{"'WS Sales by Rep'!$A$24:$L$46"}</definedName>
    <definedName name="html_control_planfac">{"'WS Sales by Rep'!$A$24:$L$46"}</definedName>
    <definedName name="html_control_planfin">{"'WS Sales by Rep'!$A$24:$L$46"}</definedName>
    <definedName name="html_control_planfin2">{"'WS Sales by Rep'!$A$24:$L$46"}</definedName>
    <definedName name="html_control_planhr">{"'WS Sales by Rep'!$A$24:$L$46"}</definedName>
    <definedName name="Html_control1">{"'Perf 96'!$A$1:$P$98"}</definedName>
    <definedName name="HTML_control2">{"'Portadas'!$G$16"}</definedName>
    <definedName name="HTML_Description">""</definedName>
    <definedName name="HTML_Email">""</definedName>
    <definedName name="HTML_Header">"SUBNETS"</definedName>
    <definedName name="HTML_LastUpdate">"01/25/2000"</definedName>
    <definedName name="HTML_LineAfter">TRUE</definedName>
    <definedName name="HTML_LineBefore">FALSE</definedName>
    <definedName name="HTML_Name">"Jerry George"</definedName>
    <definedName name="HTML_OBDlg2">TRUE</definedName>
    <definedName name="HTML_OBDlg4">TRUE</definedName>
    <definedName name="HTML_OS">0</definedName>
    <definedName name="HTML_PathFile">"C:\WWW\IT\network\subnets.htm"</definedName>
    <definedName name="HTML_PathFileMac">"Macintosh HD:HomePageStuff:pc:datasets:implprem.html"</definedName>
    <definedName name="HTML_Title">"Subnets"</definedName>
    <definedName name="HTML1_10">"Syiad.Al-Duri@brr.de"</definedName>
    <definedName name="HTML1_11">-4146</definedName>
    <definedName name="HTML1_12">"E:\public\departments\e710\cost_reduction\activities.htm"</definedName>
    <definedName name="HTML1_2">1</definedName>
    <definedName name="HTML1_3">"BR710 Cost Reduction Programme"</definedName>
    <definedName name="HTML1_4">"Activities"</definedName>
    <definedName name="HTML1_5">"Below is an overview of cost reduction items currently being worked or investigated."</definedName>
    <definedName name="HTML1_6">-4146</definedName>
    <definedName name="HTML1_7">1</definedName>
    <definedName name="HTML1_8">"23/03/98"</definedName>
    <definedName name="HTML1_9">"E710 / Syiad Al-Duri x2016"</definedName>
    <definedName name="HTML10_11">1</definedName>
    <definedName name="HTML10_12">"T:\INTRANET\EXCHANGE\RPI.HTM"</definedName>
    <definedName name="HTML10_2">-4146</definedName>
    <definedName name="HTML10_3">"T:\INTRANET\EXCHANGE\RPI-TEMP.HTM"</definedName>
    <definedName name="HTML11_11">1</definedName>
    <definedName name="HTML11_12">"T:\INTRANET\STATS\BBASE.HTM"</definedName>
    <definedName name="HTML11_2">-4146</definedName>
    <definedName name="HTML11_3">"T:\INTRANET\STATS\BB-TEMP.HTM"</definedName>
    <definedName name="HTML12_11">1</definedName>
    <definedName name="HTML12_12">"T:\INTRANET\EXCHANGE\RPI.HTM"</definedName>
    <definedName name="HTML12_2">-4146</definedName>
    <definedName name="HTML12_3">"T:\INTRANET\EXCHANGE\RPI-TEMP.HTM"</definedName>
    <definedName name="HTML13_11">1</definedName>
    <definedName name="HTML13_12">"T:\INTRANET\EXCHANGE\RPI.HTM"</definedName>
    <definedName name="HTML13_2">-4146</definedName>
    <definedName name="HTML13_3">"T:\INTRANET\EXCHANGE\RPI-TEMP.HTM"</definedName>
    <definedName name="HTML14_11">1</definedName>
    <definedName name="HTML14_12">"T:\INTRANET\EXCHANGE\RPI.HTM"</definedName>
    <definedName name="HTML14_2">-4146</definedName>
    <definedName name="HTML14_3">"T:\INTRANET\EXCHANGE\RPI-TEMP.HTM"</definedName>
    <definedName name="HTML15_11">1</definedName>
    <definedName name="HTML15_12">"T:\INTRANET\EXCHANGE\RPI.HTM"</definedName>
    <definedName name="HTML15_2">-4146</definedName>
    <definedName name="HTML15_3">"T:\INTRANET\EXCHANGE\RPI-TEMP.HTM"</definedName>
    <definedName name="HTML16_11">1</definedName>
    <definedName name="HTML16_12">"U:\ADMIN\LIS\LISWEB\FXRATES\libor98.htm"</definedName>
    <definedName name="HTML16_2">-4146</definedName>
    <definedName name="HTML16_3">"U:\ADMIN\LIS\LISWEB\FXRATES\TEMPLATE.HTM"</definedName>
    <definedName name="HTML17_11">1</definedName>
    <definedName name="HTML17_12">"U:\ADMIN\LIS\LISWEB\FXRATES\YRend97.htm"</definedName>
    <definedName name="HTML17_2">-4146</definedName>
    <definedName name="HTML17_3">"U:\ADMIN\LIS\LISWEB\FXRATES\TEMPLATE.HTM"</definedName>
    <definedName name="HTML18_11">1</definedName>
    <definedName name="HTML18_12">"U:\ADMIN\LIS\LISWEB\FXRATES\YRend96.htm"</definedName>
    <definedName name="HTML18_2">-4146</definedName>
    <definedName name="HTML18_3">"U:\ADMIN\LIS\LISWEB\FXRATES\TEMPLATE.HTM"</definedName>
    <definedName name="HTML19_11">1</definedName>
    <definedName name="HTML19_12">"U:\ADMIN\LIS\LISWEB\FXRATES\YRend95.htm"</definedName>
    <definedName name="HTML19_2">-4146</definedName>
    <definedName name="HTML19_3">"U:\ADMIN\LIS\LISWEB\FXRATES\TEMPLATE.HTM"</definedName>
    <definedName name="HTML2_10">"robert.schulten@corporate.ge.com"</definedName>
    <definedName name="HTML2_11">1</definedName>
    <definedName name="HTML2_12">"E:\public\departments\e710\cost_reduction\PP_Table.htm"</definedName>
    <definedName name="HTML2_2">-4146</definedName>
    <definedName name="HTML2_3">"E:\public\departments\e710\cost_reduction\activities.htm"</definedName>
    <definedName name="HTML2_4">"Consigned Metals Prices"</definedName>
    <definedName name="HTML2_5">"(Cents/Lb.)"</definedName>
    <definedName name="HTML2_6">1</definedName>
    <definedName name="HTML2_7">1</definedName>
    <definedName name="HTML2_8">"3/11/97"</definedName>
    <definedName name="HTML2_9">"Robert M. Schulten"</definedName>
    <definedName name="HTML20_11">1</definedName>
    <definedName name="HTML20_12">"U:\ADMIN\LIS\LISWEB\FXRATES\LIBOR98.HTM"</definedName>
    <definedName name="HTML20_2">-4146</definedName>
    <definedName name="HTML20_3">"U:\ADMIN\LIS\LISWEB\FXRATES\TEMPLATE.HTM"</definedName>
    <definedName name="HTML21_11">1</definedName>
    <definedName name="HTML21_12">"U:\Admin\LIS_Admin\General_Admin\LIS Web\FX Rates\Bbase.htm"</definedName>
    <definedName name="HTML21_2">-4146</definedName>
    <definedName name="HTML21_3">"U:\Admin\LIS_Admin\General_Admin\LIS Web\FX Rates\TEMPLATE.HTM"</definedName>
    <definedName name="HTML22_11">1</definedName>
    <definedName name="HTML22_12">"U:\ADMIN\LIS\LISWEB\FXRATES\LIBOR98.HTM"</definedName>
    <definedName name="HTML22_2">-4146</definedName>
    <definedName name="HTML22_3">"U:\ADMIN\LIS\LISWEB\FXRATES\TEMPLATE.HTM"</definedName>
    <definedName name="HTML23_11">1</definedName>
    <definedName name="HTML23_12">"U:\ADMIN\LIS\LISWEB\FXRATES\LIBOR98.HTM"</definedName>
    <definedName name="HTML23_2">-4146</definedName>
    <definedName name="HTML23_3">"U:\ADMIN\LIS\LISWEB\FXRATES\TEMPLATE.HTM"</definedName>
    <definedName name="HTML24_11">1</definedName>
    <definedName name="HTML24_12">"U:\Admin\LIS_Admin\General_Admin\LIS Web\FX Rates\Bbase.htm"</definedName>
    <definedName name="HTML24_2">-4146</definedName>
    <definedName name="HTML24_3">"U:\Admin\LIS_Admin\General_Admin\LIS Web\FX Rates\TEMPLATE.HTM"</definedName>
    <definedName name="HTML25_11">1</definedName>
    <definedName name="HTML25_12">"U:\ADMIN\LIS\LISWEB\FXRATES\EROFIXED.HTM"</definedName>
    <definedName name="HTML25_2">-4146</definedName>
    <definedName name="HTML25_3">"U:\ADMIN\LIS\LISWEB\FXRATES\TEMPLATE.HTM"</definedName>
    <definedName name="HTML26_11">1</definedName>
    <definedName name="HTML26_12">"U:\ADMIN\LIS\LISWEB\FXRATES\LIBOR98.HTM"</definedName>
    <definedName name="HTML26_2">-4146</definedName>
    <definedName name="HTML26_3">"U:\ADMIN\LIS\LISWEB\FXRATES\TEMPLATE.HTM"</definedName>
    <definedName name="HTML27_11">1</definedName>
    <definedName name="HTML27_12">"U:\ADMIN\LIS\LISWEB\FXRATES\YREND98.HTM"</definedName>
    <definedName name="HTML27_2">-4146</definedName>
    <definedName name="HTML27_3">"U:\ADMIN\LIS\LISWEB\FXRATES\TEMPLATE.HTM"</definedName>
    <definedName name="HTML28_11">1</definedName>
    <definedName name="HTML28_12">"U:\ADMIN\LIS\LISWEB\FXRATES\Mon98.htm"</definedName>
    <definedName name="HTML28_2">-4146</definedName>
    <definedName name="HTML28_3">"U:\ADMIN\LIS\LISWEB\FXRATES\TEMPLATE.HTM"</definedName>
    <definedName name="HTML29_11">1</definedName>
    <definedName name="HTML29_12">"U:\ADMIN\LIS\LISWEB\FXRATES\Monav98.htm"</definedName>
    <definedName name="HTML29_2">-4146</definedName>
    <definedName name="HTML29_3">"U:\ADMIN\LIS\LISWEB\FXRATES\TEMPLATE.HTM"</definedName>
    <definedName name="HTML3_10">"robert.schulten@corporate.ge.com"</definedName>
    <definedName name="HTML3_11">1</definedName>
    <definedName name="HTML3_12">"C:\webpage\MyHTML.htm"</definedName>
    <definedName name="HTML3_2">1</definedName>
    <definedName name="HTML3_3">"Consigned Metals Prices"</definedName>
    <definedName name="HTML3_4">"Consigned Metals Prices"</definedName>
    <definedName name="HTML3_5">"(Cents/lb)"</definedName>
    <definedName name="HTML3_6">-4146</definedName>
    <definedName name="HTML3_7">-4146</definedName>
    <definedName name="HTML3_8">"3/11/97"</definedName>
    <definedName name="HTML3_9">"Robert M. Schulten"</definedName>
    <definedName name="HTML30_11">1</definedName>
    <definedName name="HTML30_12">"U:\ADMIN\LIS\LISWEB\FXRATES\Annave.htm"</definedName>
    <definedName name="HTML30_2">-4146</definedName>
    <definedName name="HTML30_3">"U:\ADMIN\LIS\LISWEB\FXRATES\TEMPLATE.HTM"</definedName>
    <definedName name="HTML31_11">1</definedName>
    <definedName name="HTML31_12">"U:\Admin\LIS_Admin\General_Admin\LIS Web\FX Rates\Libor99.htm"</definedName>
    <definedName name="HTML31_2">-4146</definedName>
    <definedName name="HTML31_3">"U:\Admin\LIS_Admin\General_Admin\LIS Web\FX Rates\TEMPLATE.HTM"</definedName>
    <definedName name="HTML32_10">""</definedName>
    <definedName name="HTML32_11">1</definedName>
    <definedName name="HTML32_12">"U:\Admin\LIS_Admin\General_Admin\LIS Web\FX Rates\Libor99.htm"</definedName>
    <definedName name="HTML32_2">1</definedName>
    <definedName name="HTML32_3">"FX-CURR"</definedName>
    <definedName name="HTML32_4">"LIBORS"</definedName>
    <definedName name="HTML32_5">""</definedName>
    <definedName name="HTML32_6">-4146</definedName>
    <definedName name="HTML32_7">-4146</definedName>
    <definedName name="HTML32_8">"01/02/99"</definedName>
    <definedName name="HTML32_9">"KPMG"</definedName>
    <definedName name="HTML33_11">1</definedName>
    <definedName name="HTML33_12">"U:\Admin\LIS_Admin\General_Admin\LIS Web\FX Rates\Libor99.htm"</definedName>
    <definedName name="HTML33_2">-4146</definedName>
    <definedName name="HTML33_3">"U:\Admin\LIS_Admin\General_Admin\LIS Web\FX Rates\TEMPLATE.HTM"</definedName>
    <definedName name="HTML34_11">1</definedName>
    <definedName name="HTML34_12">"U:\Admin\LIS_Admin\General_Admin\LIS Web\FX Rates\Libor99.htm"</definedName>
    <definedName name="HTML34_2">-4146</definedName>
    <definedName name="HTML34_3">"U:\Admin\LIS_Admin\General_Admin\LIS Web\FX Rates\TEMPLATE.HTM"</definedName>
    <definedName name="HTML35_11">1</definedName>
    <definedName name="HTML35_12">"U:\Admin\LIS_Admin\General_Admin\LIS Web\FX Rates\Libor99.htm"</definedName>
    <definedName name="HTML35_2">-4146</definedName>
    <definedName name="HTML35_3">"U:\Admin\LIS_Admin\General_Admin\LIS Web\FX Rates\TEMPLATE.HTM"</definedName>
    <definedName name="HTML36_11">1</definedName>
    <definedName name="HTML36_12">"U:\Admin\LIS_Admin\General_Admin\LIS Web\FX Rates\MyHTML.htm"</definedName>
    <definedName name="HTML36_2">-4146</definedName>
    <definedName name="HTML36_3">"U:\Admin\LIS_Admin\General_Admin\LIS Web\FX Rates\TEMPLATE.HTM"</definedName>
    <definedName name="HTML37_11">1</definedName>
    <definedName name="HTML37_12">"U:\Admin\LIS_Admin\General_Admin\LIS Web\FX Rates\quart1.htm"</definedName>
    <definedName name="HTML37_2">-4146</definedName>
    <definedName name="HTML37_3">"U:\Admin\LIS_Admin\General_Admin\LIS Web\FX Rates\TEMPLATE.HTM"</definedName>
    <definedName name="HTML38_11">1</definedName>
    <definedName name="HTML38_12">"U:\Admin\LIS_Admin\General_Admin\LIS Web\FX Rates\quart2.htm"</definedName>
    <definedName name="HTML38_2">-4146</definedName>
    <definedName name="HTML38_3">"U:\Admin\LIS_Admin\General_Admin\LIS Web\FX Rates\TEMPLATE.HTM"</definedName>
    <definedName name="HTML39_11">1</definedName>
    <definedName name="HTML39_12">"U:\Admin\LIS_Admin\General_Admin\LIS Web\FX Rates\quart3.htm"</definedName>
    <definedName name="HTML39_2">-4146</definedName>
    <definedName name="HTML39_3">"U:\Admin\LIS_Admin\General_Admin\LIS Web\FX Rates\TEMPLATE.HTM"</definedName>
    <definedName name="HTML4_10">"Emil.Asistores@crtc.x400.gc.ca"</definedName>
    <definedName name="HTML4_11">1</definedName>
    <definedName name="HTML4_12">"T:\INTRANET\EXCHANGE\RPI.HTM"</definedName>
    <definedName name="HTML4_2">-4146</definedName>
    <definedName name="HTML4_3">"T:\INTRANET\EXCHANGE\RPI-TEMP.HTM"</definedName>
    <definedName name="HTML4_4">"BC Tel 1998 Quality Of Service Report"</definedName>
    <definedName name="HTML4_5">""</definedName>
    <definedName name="HTML4_6">-4146</definedName>
    <definedName name="HTML4_7">-4146</definedName>
    <definedName name="HTML4_8">"1997/10/24"</definedName>
    <definedName name="HTML4_9">"Emil Asistores"</definedName>
    <definedName name="HTML40_11">1</definedName>
    <definedName name="HTML40_12">"U:\Admin\LIS_Admin\General_Admin\LIS Web\FX Rates\quart4.htm"</definedName>
    <definedName name="HTML40_2">-4146</definedName>
    <definedName name="HTML40_3">"U:\Admin\LIS_Admin\General_Admin\LIS Web\FX Rates\TEMPLATE.HTM"</definedName>
    <definedName name="HTML41_11">1</definedName>
    <definedName name="HTML41_12">"U:\Admin\LIS_Admin\General_Admin\LIS Web\FX Rates\Libor99.htm"</definedName>
    <definedName name="HTML41_2">-4146</definedName>
    <definedName name="HTML41_3">"U:\Admin\LIS_Admin\General_Admin\LIS Web\FX Rates\TEMPLATE.HTM"</definedName>
    <definedName name="HTML42_11">1</definedName>
    <definedName name="HTML42_12">"U:\Admin\LIS_Admin\General_Admin\LIS Web\FX Rates\Libor.htm"</definedName>
    <definedName name="HTML42_2">-4146</definedName>
    <definedName name="HTML42_3">"U:\Admin\LIS_Admin\General_Admin\LIS Web\FX Rates\TEMPLATE.HTM"</definedName>
    <definedName name="HTML43_11">1</definedName>
    <definedName name="HTML43_12">"U:\Admin\LIS_Admin\General_Admin\LIS Web\FX Rates\Mon99.htm"</definedName>
    <definedName name="HTML43_2">-4146</definedName>
    <definedName name="HTML43_3">"U:\Admin\LIS_Admin\General_Admin\LIS Web\FX Rates\TEMPLATE.HTM"</definedName>
    <definedName name="HTML44_11">1</definedName>
    <definedName name="HTML44_12">"U:\Admin\LIS_Admin\General_Admin\LIS Web\FX Rates\Monav99.htm"</definedName>
    <definedName name="HTML44_2">-4146</definedName>
    <definedName name="HTML44_3">"U:\Admin\LIS_Admin\General_Admin\LIS Web\FX Rates\TEMPLATE.HTM"</definedName>
    <definedName name="HTML45_11">1</definedName>
    <definedName name="HTML45_12">"U:\Admin\LIS_Admin\General_Admin\LIS Web\FX Rates\Yrend99.htm"</definedName>
    <definedName name="HTML45_2">-4146</definedName>
    <definedName name="HTML45_3">"U:\Admin\LIS_Admin\General_Admin\LIS Web\FX Rates\TEMPLATE.HTM"</definedName>
    <definedName name="HTML46_11">1</definedName>
    <definedName name="HTML46_12">"U:\Admin\LIS_Admin\General_Admin\LIS Web\FX Rates\MonavEu99.htm"</definedName>
    <definedName name="HTML46_2">-4146</definedName>
    <definedName name="HTML46_3">"U:\Admin\LIS_Admin\General_Admin\LIS Web\FX Rates\TEMPLATE.HTM"</definedName>
    <definedName name="HTML47_11">1</definedName>
    <definedName name="HTML47_12">"U:\Admin\LIS_Admin\General_Admin\LIS Web\FX Rates\MonEu99.htm"</definedName>
    <definedName name="HTML47_2">-4146</definedName>
    <definedName name="HTML47_3">"U:\Admin\LIS_Admin\General_Admin\LIS Web\FX Rates\TEMPLATE.HTM"</definedName>
    <definedName name="HTML48_11">1</definedName>
    <definedName name="HTML48_12">"U:\Admin\LIS_Admin\General_Admin\LIS Web\FX Rates\quart4.htm"</definedName>
    <definedName name="HTML48_2">-4146</definedName>
    <definedName name="HTML48_3">"U:\Admin\LIS_Admin\General_Admin\LIS Web\FX Rates\TEMPLATE.HTM"</definedName>
    <definedName name="HTML49_11">1</definedName>
    <definedName name="HTML49_12">"U:\Admin\LIS_Admin\General_Admin\LIS Web\FX Rates\Annave.htm"</definedName>
    <definedName name="HTML49_2">-4146</definedName>
    <definedName name="HTML49_3">"U:\Admin\LIS_Admin\General_Admin\LIS Web\FX Rates\TEMPLATE.HTM"</definedName>
    <definedName name="HTML5_10">"Emil.Asistores@crtc.x400.gc.ca"</definedName>
    <definedName name="HTML5_11">1</definedName>
    <definedName name="HTML5_12">"T:\INTRANET\EXCHANGE\RPI.HTM"</definedName>
    <definedName name="HTML5_2">-4146</definedName>
    <definedName name="HTML5_3">"T:\INTRANET\EXCHANGE\RPI-TEMP.HTM"</definedName>
    <definedName name="HTML5_4">"TCI 1998 Quality Of Service Report"</definedName>
    <definedName name="HTML5_5">""</definedName>
    <definedName name="HTML5_6">-4146</definedName>
    <definedName name="HTML5_7">-4146</definedName>
    <definedName name="HTML5_8">"1997/10/30"</definedName>
    <definedName name="HTML5_9">"Emil Asistores"</definedName>
    <definedName name="HTML50_11">1</definedName>
    <definedName name="HTML50_12">"U:\Admin\LIS_Admin\General_Admin\LIS Web\FX Rates\Libor99.htm"</definedName>
    <definedName name="HTML50_2">-4146</definedName>
    <definedName name="HTML50_3">"U:\Admin\LIS_Admin\General_Admin\LIS Web\FX Rates\TEMPLATE.HTM"</definedName>
    <definedName name="HTML51_11">1</definedName>
    <definedName name="HTML51_12">"U:\Admin\LIS_Admin\General_Admin\LIS Web\FX Rates\Bbase.htm"</definedName>
    <definedName name="HTML51_2">-4146</definedName>
    <definedName name="HTML51_3">"U:\Admin\LIS_Admin\General_Admin\LIS Web\FX Rates\TEMPLATE.HTM"</definedName>
    <definedName name="HTML52_11">1</definedName>
    <definedName name="HTML52_12">"U:\Admin\LIS_Admin\General_Admin\LIS Web\FX Rates\Mon98.htm"</definedName>
    <definedName name="HTML52_2">-4146</definedName>
    <definedName name="HTML52_3">"U:\Admin\LIS_Admin\General_Admin\LIS Web\FX Rates\TEMPLATE.HTM"</definedName>
    <definedName name="HTML53_11">1</definedName>
    <definedName name="HTML53_12">"U:\Admin\LIS_Admin\General_Admin\LIS Web\FX Rates\Mon97.htm"</definedName>
    <definedName name="HTML53_2">-4146</definedName>
    <definedName name="HTML53_3">"U:\Admin\LIS_Admin\General_Admin\LIS Web\FX Rates\TEMPLATE.HTM"</definedName>
    <definedName name="HTML54_11">1</definedName>
    <definedName name="HTML54_12">"U:\Admin\LIS_Admin\General_Admin\LIS Web\FX Rates\Mon96.htm"</definedName>
    <definedName name="HTML54_2">-4146</definedName>
    <definedName name="HTML54_3">"U:\Admin\LIS_Admin\General_Admin\LIS Web\FX Rates\TEMPLATE.HTM"</definedName>
    <definedName name="HTML55_11">1</definedName>
    <definedName name="HTML55_12">"U:\Admin\LIS_Admin\General_Admin\LIS Web\FX Rates\Mon95.htm"</definedName>
    <definedName name="HTML55_2">-4146</definedName>
    <definedName name="HTML55_3">"U:\Admin\LIS_Admin\General_Admin\LIS Web\FX Rates\TEMPLATE.HTM"</definedName>
    <definedName name="HTML56_11">1</definedName>
    <definedName name="HTML56_12">"U:\Admin\LIS_Admin\General_Admin\LIS Web\FX Rates\Monav98.htm"</definedName>
    <definedName name="HTML56_2">-4146</definedName>
    <definedName name="HTML56_3">"U:\Admin\LIS_Admin\General_Admin\LIS Web\FX Rates\TEMPLATE.HTM"</definedName>
    <definedName name="HTML57_11">1</definedName>
    <definedName name="HTML57_12">"U:\Admin\LIS_Admin\General_Admin\LIS Web\FX Rates\Monav97.htm"</definedName>
    <definedName name="HTML57_2">-4146</definedName>
    <definedName name="HTML57_3">"U:\Admin\LIS_Admin\General_Admin\LIS Web\FX Rates\TEMPLATE.HTM"</definedName>
    <definedName name="HTML58_11">1</definedName>
    <definedName name="HTML58_12">"U:\Admin\LIS_Admin\General_Admin\LIS Web\FX Rates\Monav96.htm"</definedName>
    <definedName name="HTML58_2">-4146</definedName>
    <definedName name="HTML58_3">"U:\Admin\LIS_Admin\General_Admin\LIS Web\FX Rates\TEMPLATE.HTM"</definedName>
    <definedName name="HTML59_11">1</definedName>
    <definedName name="HTML59_12">"U:\Admin\LIS_Admin\General_Admin\LIS Web\FX Rates\Monav95.htm"</definedName>
    <definedName name="HTML59_2">-4146</definedName>
    <definedName name="HTML59_3">"U:\Admin\LIS_Admin\General_Admin\LIS Web\FX Rates\TEMPLATE.HTM"</definedName>
    <definedName name="HTML6_11">1</definedName>
    <definedName name="HTML6_12">"T:\INTRANET\EXCHANGE\EXCH1997.HTM"</definedName>
    <definedName name="HTML6_2">-4146</definedName>
    <definedName name="HTML6_3">"T:\INTRANET\EXCHANGE\EXCHANGE.HTM"</definedName>
    <definedName name="HTML60_11">1</definedName>
    <definedName name="HTML60_12">"U:\Admin\LIS_Admin\General_Admin\LIS Web\FX Rates\Mon00.htm"</definedName>
    <definedName name="HTML60_2">-4146</definedName>
    <definedName name="HTML60_3">"U:\Admin\LIS_Admin\General_Admin\LIS Web\FX Rates\TEMPLATE.HTM"</definedName>
    <definedName name="HTML61_11">1</definedName>
    <definedName name="HTML61_12">"U:\Admin\LIS_Admin\General_Admin\LIS Web\FX Rates\Monav00.htm"</definedName>
    <definedName name="HTML61_2">-4146</definedName>
    <definedName name="HTML61_3">"U:\Admin\LIS_Admin\General_Admin\LIS Web\FX Rates\TEMPLATE.HTM"</definedName>
    <definedName name="HTML62_11">1</definedName>
    <definedName name="HTML62_12">"U:\Admin\LIS_Admin\General_Admin\LIS Web\FX Rates\MonavEu00.htm"</definedName>
    <definedName name="HTML62_2">-4146</definedName>
    <definedName name="HTML62_3">"U:\Admin\LIS_Admin\General_Admin\LIS Web\FX Rates\TEMPLATE.HTM"</definedName>
    <definedName name="HTML63_11">1</definedName>
    <definedName name="HTML63_12">"U:\Admin\LIS_Admin\General_Admin\LIS Web\FX Rates\MonEu00.htm"</definedName>
    <definedName name="HTML63_2">-4146</definedName>
    <definedName name="HTML63_3">"U:\Admin\LIS_Admin\General_Admin\LIS Web\FX Rates\TEMPLATE.HTM"</definedName>
    <definedName name="HTML64_11">1</definedName>
    <definedName name="HTML64_12">"U:\Admin\LIS_Admin\General_Admin\LIS Web\FX Rates\Libor00.htm"</definedName>
    <definedName name="HTML64_2">-4146</definedName>
    <definedName name="HTML64_3">"U:\Admin\LIS_Admin\General_Admin\LIS Web\FX Rates\TEMPLATE.HTM"</definedName>
    <definedName name="HTML65_11">1</definedName>
    <definedName name="HTML65_12">"U:\Admin\LIS_Admin\General_Admin\LIS Web\FX Rates\Libor00.htm"</definedName>
    <definedName name="HTML65_2">-4146</definedName>
    <definedName name="HTML65_3">"U:\Admin\LIS_Admin\General_Admin\LIS Web\FX Rates\TEMPLATE.HTM"</definedName>
    <definedName name="HTML66_11">1</definedName>
    <definedName name="HTML66_12">"U:\Admin\LIS_Admin\General_Admin\LIS Web\FX Rates\Mon00.htm"</definedName>
    <definedName name="HTML66_2">-4146</definedName>
    <definedName name="HTML66_3">"U:\Admin\LIS_Admin\General_Admin\LIS Web\FX Rates\TEMPLATE.HTM"</definedName>
    <definedName name="HTML67_11">1</definedName>
    <definedName name="HTML67_12">"U:\Admin\LIS_Admin\General_Admin\LIS Web\FX Rates\Monav00.htm"</definedName>
    <definedName name="HTML67_2">-4146</definedName>
    <definedName name="HTML67_3">"U:\Admin\LIS_Admin\General_Admin\LIS Web\FX Rates\TEMPLATE.HTM"</definedName>
    <definedName name="HTML68_11">1</definedName>
    <definedName name="HTML68_12">"U:\Admin\LIS_Admin\General_Admin\LIS Web\FX Rates\MonavEu00.htm"</definedName>
    <definedName name="HTML68_2">-4146</definedName>
    <definedName name="HTML68_3">"U:\Admin\LIS_Admin\General_Admin\LIS Web\FX Rates\TEMPLATE.HTM"</definedName>
    <definedName name="HTML69_11">1</definedName>
    <definedName name="HTML69_12">"U:\Admin\LIS_Admin\General_Admin\LIS Web\FX Rates\MonEu00.htm"</definedName>
    <definedName name="HTML69_2">-4146</definedName>
    <definedName name="HTML69_3">"U:\Admin\LIS_Admin\General_Admin\LIS Web\FX Rates\TEMPLATE.HTM"</definedName>
    <definedName name="HTML7_11">1</definedName>
    <definedName name="HTML7_12">"T:\INTRANET\EXCHANGE\MONAVE97.HTM"</definedName>
    <definedName name="HTML7_2">-4146</definedName>
    <definedName name="HTML7_3">"T:\INTRANET\EXCHANGE\MONTH_AV.HTM"</definedName>
    <definedName name="HTML70_11">1</definedName>
    <definedName name="HTML70_12">"U:\Admin\LIS_Admin\General_Admin\LIS Web\FX Rates\Libor00.htm"</definedName>
    <definedName name="HTML70_2">-4146</definedName>
    <definedName name="HTML70_3">"U:\Admin\LIS_Admin\General_Admin\LIS Web\FX Rates\TEMPLATE.HTM"</definedName>
    <definedName name="HTML71_11">1</definedName>
    <definedName name="HTML71_12">"U:\Admin\LIS_Admin\General_Admin\LIS Web\FX Rates\Mon00.htm"</definedName>
    <definedName name="HTML71_2">-4146</definedName>
    <definedName name="HTML71_3">"U:\Admin\LIS_Admin\General_Admin\LIS Web\FX Rates\TEMPLATE.HTM"</definedName>
    <definedName name="HTML72_11">1</definedName>
    <definedName name="HTML72_12">"U:\Admin\LIS_Admin\General_Admin\LIS Web\FX Rates\Monav00.htm"</definedName>
    <definedName name="HTML72_2">-4146</definedName>
    <definedName name="HTML72_3">"U:\Admin\LIS_Admin\General_Admin\LIS Web\FX Rates\TEMPLATE.HTM"</definedName>
    <definedName name="HTML73_11">1</definedName>
    <definedName name="HTML73_12">"U:\Admin\LIS_Admin\General_Admin\LIS Web\FX Rates\MonavEu00.htm"</definedName>
    <definedName name="HTML73_2">-4146</definedName>
    <definedName name="HTML73_3">"U:\Admin\LIS_Admin\General_Admin\LIS Web\FX Rates\TEMPLATE.HTM"</definedName>
    <definedName name="HTML74_11">1</definedName>
    <definedName name="HTML74_12">"U:\Admin\LIS_Admin\General_Admin\LIS Web\FX Rates\MonEu00.htm"</definedName>
    <definedName name="HTML74_2">-4146</definedName>
    <definedName name="HTML74_3">"U:\Admin\LIS_Admin\General_Admin\LIS Web\FX Rates\TEMPLATE.HTM"</definedName>
    <definedName name="HTML75_11">1</definedName>
    <definedName name="HTML75_12">"U:\Admin\LIS_Admin\General_Admin\LIS Web\FX Rates\MonavEu00.htm"</definedName>
    <definedName name="HTML75_2">-4146</definedName>
    <definedName name="HTML75_3">"U:\Admin\LIS_Admin\General_Admin\LIS Web\FX Rates\TEMPLATE.HTM"</definedName>
    <definedName name="HTML76_11">1</definedName>
    <definedName name="HTML76_12">"U:\Admin\LIS_Admin\General_Admin\LIS Web\FX Rates\MonEu00.htm"</definedName>
    <definedName name="HTML76_2">-4146</definedName>
    <definedName name="HTML76_3">"U:\Admin\LIS_Admin\General_Admin\LIS Web\FX Rates\TEMPLATE.HTM"</definedName>
    <definedName name="HTML77_11">1</definedName>
    <definedName name="HTML77_12">"U:\Admin\LIS_Admin\General_Admin\LIS Web\FX Rates\Mon00.htm"</definedName>
    <definedName name="HTML77_2">-4146</definedName>
    <definedName name="HTML77_3">"U:\Admin\LIS_Admin\General_Admin\LIS Web\FX Rates\TEMPLATE.HTM"</definedName>
    <definedName name="HTML78_11">1</definedName>
    <definedName name="HTML78_12">"U:\Admin\LIS_Admin\General_Admin\LIS Web\FX Rates\Monav00.htm"</definedName>
    <definedName name="HTML78_2">-4146</definedName>
    <definedName name="HTML78_3">"U:\Admin\LIS_Admin\General_Admin\LIS Web\FX Rates\TEMPLATE.HTM"</definedName>
    <definedName name="HTML79_11">1</definedName>
    <definedName name="HTML79_12">"U:\Admin\LIS_Admin\General_Admin\LIS Web\FX Rates\Mon00.htm"</definedName>
    <definedName name="HTML79_2">-4146</definedName>
    <definedName name="HTML79_3">"U:\Admin\LIS_Admin\General_Admin\LIS Web\FX Rates\TEMPLATE.HTM"</definedName>
    <definedName name="HTML8_11">1</definedName>
    <definedName name="HTML8_12">"T:\ADMIN\CEBARKER\INTRANET\STATS\BBASE.HTM"</definedName>
    <definedName name="HTML8_2">-4146</definedName>
    <definedName name="HTML8_3">"T:\ADMIN\CEBARKER\INTRANET\STATS\BB-TEMP.HTM"</definedName>
    <definedName name="HTML80_11">1</definedName>
    <definedName name="HTML80_12">"U:\Admin\LIS_Admin\General_Admin\LIS Web\FX Rates\Monav00.htm"</definedName>
    <definedName name="HTML80_2">-4146</definedName>
    <definedName name="HTML80_3">"U:\Admin\LIS_Admin\General_Admin\LIS Web\FX Rates\TEMPLATE.HTM"</definedName>
    <definedName name="HTML81_11">1</definedName>
    <definedName name="HTML81_12">"U:\Admin\LIS_Admin\General_Admin\LIS Web\FX Rates\MonavEu00.htm"</definedName>
    <definedName name="HTML81_2">-4146</definedName>
    <definedName name="HTML81_3">"U:\Admin\LIS_Admin\General_Admin\LIS Web\FX Rates\TEMPLATE.HTM"</definedName>
    <definedName name="HTML82_11">1</definedName>
    <definedName name="HTML82_12">"U:\Admin\LIS_Admin\General_Admin\LIS Web\FX Rates\MonEu00.htm"</definedName>
    <definedName name="HTML82_2">-4146</definedName>
    <definedName name="HTML82_3">"U:\Admin\LIS_Admin\General_Admin\LIS Web\FX Rates\TEMPLATE.HTM"</definedName>
    <definedName name="HTML83_11">1</definedName>
    <definedName name="HTML83_12">"U:\Admin\LIS_Admin\General_Admin\LIS Web\FX Rates\Libor00.htm"</definedName>
    <definedName name="HTML83_2">-4146</definedName>
    <definedName name="HTML83_3">"U:\Admin\LIS_Admin\General_Admin\LIS Web\FX Rates\TEMPLATE.HTM"</definedName>
    <definedName name="HTML9_11">1</definedName>
    <definedName name="HTML9_12">"T:\INTRANET\EXCHANGE\EXCH1997.HTM"</definedName>
    <definedName name="HTML9_2">-4146</definedName>
    <definedName name="HTML9_3">"T:\INTRANET\EXCHANGE\EXCHANGE.HTM"</definedName>
    <definedName name="htmlcontrol">{"'Scheda bianca'!$A$1:$L$42"}</definedName>
    <definedName name="HTMLCount">2</definedName>
    <definedName name="hu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IDL.Connector.UDF">0</definedName>
    <definedName name="IDL.Connector.Version">"10.0.0.2"</definedName>
    <definedName name="iiiii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iiiiiiiiiiiiiiii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iiiiiiiiiiiiiiiiiiiiiiiiiiiiiiiiiiii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INFO_BI_EXE_NAME">"BICORE.EXE"</definedName>
    <definedName name="INFO_EXE_SERVER_PATH">"C:\Program Files (x86)\Sage Software\Sage MAS 500 Client\Managed Applications\SMIFramework\BICORE.EXE"</definedName>
    <definedName name="INFO_INSTANCE_ID">"0"</definedName>
    <definedName name="INFO_INSTANCE_NAME">"Overall Reporting Statement 2016_20150812_10_25_43_2525.xls"</definedName>
    <definedName name="INFO_REPORT_CODE">"S500-AI01-1-2"</definedName>
    <definedName name="INFO_REPORT_ID">"9"</definedName>
    <definedName name="INFO_REPORT_NAME">"Overall Reporting Statement 2016"</definedName>
    <definedName name="INFO_RUN_USER">""</definedName>
    <definedName name="INFO_RUN_WORKSTATION">"RDPFINANCE"</definedName>
    <definedName name="IQ_1_4_CONSTRUCTION_GROSS_LOANS_FFIEC">"c13402"</definedName>
    <definedName name="IQ_1_4_CONSTRUCTION_LL_REC_DOM_FFIEC">"c12899"</definedName>
    <definedName name="IQ_1_4_CONSTRUCTION_LOAN_COMMITMENTS_UNUSED_FFIEC">"c13244"</definedName>
    <definedName name="IQ_1_4_CONSTRUCTION_LOANS_DUE_30_89_FFIEC">"c13257"</definedName>
    <definedName name="IQ_1_4_CONSTRUCTION_LOANS_DUE_90_FFIEC">"c13285"</definedName>
    <definedName name="IQ_1_4_CONSTRUCTION_LOANS_NON_ACCRUAL_FFIEC">"c13311"</definedName>
    <definedName name="IQ_1_4_CONSTRUCTION_RISK_BASED_FFIEC">"c13423"</definedName>
    <definedName name="IQ_1_4_FAMILY_JUNIOR_LIENS_CHARGE_OFFS_FDIC">"c6605"</definedName>
    <definedName name="IQ_1_4_FAMILY_JUNIOR_LIENS_NET_CHARGE_OFFS_FDIC">"c6643"</definedName>
    <definedName name="IQ_1_4_FAMILY_JUNIOR_LIENS_RECOVERIES_FDIC">"c6624"</definedName>
    <definedName name="IQ_1_4_FAMILY_RES_DOM_FFIEC">"c15269"</definedName>
    <definedName name="IQ_1_4_FAMILY_SENIOR_LIENS_CHARGE_OFFS_FDIC">"c6604"</definedName>
    <definedName name="IQ_1_4_FAMILY_SENIOR_LIENS_NET_CHARGE_OFFS_FDIC">"c6642"</definedName>
    <definedName name="IQ_1_4_FAMILY_SENIOR_LIENS_RECOVERIES_FDIC">"c6623"</definedName>
    <definedName name="IQ_1_4_HOME_EQUITY_NET_LOANS_FDIC">"c6441"</definedName>
    <definedName name="IQ_1_4_RESIDENTIAL_FIRST_LIENS_NET_LOANS_FDIC">"c6439"</definedName>
    <definedName name="IQ_1_4_RESIDENTIAL_JUNIOR_LIENS_NET_LOANS_FDIC">"c6440"</definedName>
    <definedName name="IQ_1_4_RESIDENTIAL_LOANS_FDIC">"c6310"</definedName>
    <definedName name="IQ_30YR_FIXED_MORTGAGE">"c6811"</definedName>
    <definedName name="IQ_30YR_FIXED_MORTGAGE_FC">"c7691"</definedName>
    <definedName name="IQ_30YR_FIXED_MORTGAGE_POP">"c7031"</definedName>
    <definedName name="IQ_30YR_FIXED_MORTGAGE_POP_FC">"c7911"</definedName>
    <definedName name="IQ_30YR_FIXED_MORTGAGE_YOY">"c7251"</definedName>
    <definedName name="IQ_30YR_FIXED_MORTGAGE_YOY_FC">"c8131"</definedName>
    <definedName name="IQ_ABS_AVAIL_SALE_FFIEC">"c12802"</definedName>
    <definedName name="IQ_ABS_FFIEC">"c12788"</definedName>
    <definedName name="IQ_ABS_INVEST_SECURITIES_FFIEC">"c13461"</definedName>
    <definedName name="IQ_ABS_PERIOD">"c13823"</definedName>
    <definedName name="IQ_ACCEPTANCES_OTHER_FOREIGN_BANKS_LL_REC_FFIEC">"c15293"</definedName>
    <definedName name="IQ_ACCEPTANCES_OTHER_US_BANKS_LL_REC_FFIEC">"c15292"</definedName>
    <definedName name="IQ_ACCOUNT_CHANGE">"c1449"</definedName>
    <definedName name="IQ_ACCOUNTING_FFIEC">"c13054"</definedName>
    <definedName name="IQ_ACCOUNTING_STANDARD">"c4539"</definedName>
    <definedName name="IQ_ACCOUNTS_PAY">"c1343"</definedName>
    <definedName name="IQ_ACCR_INT_PAY">"c1"</definedName>
    <definedName name="IQ_ACCR_INT_PAY_CF">"c2"</definedName>
    <definedName name="IQ_ACCR_INT_RECEIV">"c3"</definedName>
    <definedName name="IQ_ACCR_INT_RECEIV_CF">"c4"</definedName>
    <definedName name="IQ_ACCRUED_EXP">"c1341"</definedName>
    <definedName name="IQ_ACCRUED_INTEREST_RECEIVABLE_FFIEC">"c12842"</definedName>
    <definedName name="IQ_ACCT_RECV_10YR_ANN_CAGR">"c6159"</definedName>
    <definedName name="IQ_ACCT_RECV_10YR_ANN_GROWTH">"c1924"</definedName>
    <definedName name="IQ_ACCT_RECV_1YR_ANN_GROWTH">"c1919"</definedName>
    <definedName name="IQ_ACCT_RECV_2YR_ANN_CAGR">"c6155"</definedName>
    <definedName name="IQ_ACCT_RECV_2YR_ANN_GROWTH">"c1920"</definedName>
    <definedName name="IQ_ACCT_RECV_3YR_ANN_CAGR">"c6156"</definedName>
    <definedName name="IQ_ACCT_RECV_3YR_ANN_GROWTH">"c1921"</definedName>
    <definedName name="IQ_ACCT_RECV_5YR_ANN_CAGR">"c6157"</definedName>
    <definedName name="IQ_ACCT_RECV_5YR_ANN_GROWTH">"c1922"</definedName>
    <definedName name="IQ_ACCT_RECV_7YR_ANN_CAGR">"c6158"</definedName>
    <definedName name="IQ_ACCT_RECV_7YR_ANN_GROWTH">"c1923"</definedName>
    <definedName name="IQ_ACCUM_DEP">"c1340"</definedName>
    <definedName name="IQ_ACCUMULATED_PENSION_OBLIGATION">"c2244"</definedName>
    <definedName name="IQ_ACCUMULATED_PENSION_OBLIGATION_DOMESTIC">"c2657"</definedName>
    <definedName name="IQ_ACCUMULATED_PENSION_OBLIGATION_FOREIGN">"c2665"</definedName>
    <definedName name="IQ_ACQ_COST_SUB">"c2125"</definedName>
    <definedName name="IQ_ACQ_COSTS_CAPITALIZED">"c5"</definedName>
    <definedName name="IQ_ACQUIRE_REAL_ESTATE_CF">"c6"</definedName>
    <definedName name="IQ_ACQUIRED_BY_REPORTING_BANK_FDIC">"c6535"</definedName>
    <definedName name="IQ_ACQUISITION_RE_ASSETS">"c1628"</definedName>
    <definedName name="IQ_ACTUAL_PRODUCTION_ALUM">"c9247"</definedName>
    <definedName name="IQ_ACTUAL_PRODUCTION_CATHODE_COP">"c9192"</definedName>
    <definedName name="IQ_ACTUAL_PRODUCTION_COAL">"c9821"</definedName>
    <definedName name="IQ_ACTUAL_PRODUCTION_COP">"c9191"</definedName>
    <definedName name="IQ_ACTUAL_PRODUCTION_DIAM">"c9671"</definedName>
    <definedName name="IQ_ACTUAL_PRODUCTION_GOLD">"c9032"</definedName>
    <definedName name="IQ_ACTUAL_PRODUCTION_IRON">"c9406"</definedName>
    <definedName name="IQ_ACTUAL_PRODUCTION_LEAD">"c9459"</definedName>
    <definedName name="IQ_ACTUAL_PRODUCTION_MANG">"c9512"</definedName>
    <definedName name="IQ_ACTUAL_PRODUCTION_MET_COAL">"c9761"</definedName>
    <definedName name="IQ_ACTUAL_PRODUCTION_MOLYB">"c9724"</definedName>
    <definedName name="IQ_ACTUAL_PRODUCTION_NICK">"c9300"</definedName>
    <definedName name="IQ_ACTUAL_PRODUCTION_PLAT">"c9138"</definedName>
    <definedName name="IQ_ACTUAL_PRODUCTION_SILVER">"c9085"</definedName>
    <definedName name="IQ_ACTUAL_PRODUCTION_STEAM">"c9791"</definedName>
    <definedName name="IQ_ACTUAL_PRODUCTION_TITAN">"c9565"</definedName>
    <definedName name="IQ_ACTUAL_PRODUCTION_URAN">"c9618"</definedName>
    <definedName name="IQ_ACTUAL_PRODUCTION_ZINC">"c9353"</definedName>
    <definedName name="IQ_AD">"c7"</definedName>
    <definedName name="IQ_ADD_PAID_IN">"c1344"</definedName>
    <definedName name="IQ_ADDIN" hidden="1">"AUTO"</definedName>
    <definedName name="IQ_ADDITIONAL_NON_INT_INC_FDIC">"c6574"</definedName>
    <definedName name="IQ_ADDITIONS_NON_ACCRUAL_ASSET_DURING_QTR_FFIEC">"c15349"</definedName>
    <definedName name="IQ_ADJ_AVG_BANK_ASSETS">"c2671"</definedName>
    <definedName name="IQ_ADJUSTABLE_RATE_LOANS_FDIC">"c6375"</definedName>
    <definedName name="IQ_ADJUSTED_NAV_COVERED">"c9963"</definedName>
    <definedName name="IQ_ADJUSTED_NAV_GROUP">"c9949"</definedName>
    <definedName name="IQ_ADMIN_RATIO">"c2784"</definedName>
    <definedName name="IQ_ADVERTISING">"c2246"</definedName>
    <definedName name="IQ_ADVERTISING_MARKETING">"c1566"</definedName>
    <definedName name="IQ_ADVERTISING_MARKETING_EXPENSES_FFIEC">"c13048"</definedName>
    <definedName name="IQ_AE">"c8"</definedName>
    <definedName name="IQ_AE_BNK">"c9"</definedName>
    <definedName name="IQ_AE_BR">"c10"</definedName>
    <definedName name="IQ_AE_FIN">"c11"</definedName>
    <definedName name="IQ_AE_INS">"c12"</definedName>
    <definedName name="IQ_AE_RE">"c6195"</definedName>
    <definedName name="IQ_AE_REIT">"c13"</definedName>
    <definedName name="IQ_AE_UTI">"c14"</definedName>
    <definedName name="IQ_AFFO">"c8756"</definedName>
    <definedName name="IQ_AFFO_PER_SHARE_BASIC">"c8869"</definedName>
    <definedName name="IQ_AFFO_PER_SHARE_DILUTED">"c8870"</definedName>
    <definedName name="IQ_AFS_INVEST_SECURITIES_FFIEC">"c13456"</definedName>
    <definedName name="IQ_AFS_SECURITIES_TIER_1_FFIEC">"c13343"</definedName>
    <definedName name="IQ_AFTER_TAX_INCOME_FDIC">"c6583"</definedName>
    <definedName name="IQ_AG_PROD_FARM_LOANS_DOM_QUARTERLY_AVG_FFIEC">"c15477"</definedName>
    <definedName name="IQ_AGENCY">"c8960"</definedName>
    <definedName name="IQ_AGENCY_INVEST_SECURITIES_FFIEC">"c13458"</definedName>
    <definedName name="IQ_AGG_CORPORATE_SHARES">"c13781"</definedName>
    <definedName name="IQ_AGG_CORPORATE_VALUE">"c13774"</definedName>
    <definedName name="IQ_AGG_ESOP_SHARES">"c13782"</definedName>
    <definedName name="IQ_AGG_ESOP_VALUE">"c13775"</definedName>
    <definedName name="IQ_AGG_FOUNDATION_SHARES">"c13783"</definedName>
    <definedName name="IQ_AGG_FOUNDATION_VALUE">"c13776"</definedName>
    <definedName name="IQ_AGG_HEDGEFUND_SHARES">"c13785"</definedName>
    <definedName name="IQ_AGG_HEDGEFUND_VALUE">"c13778"</definedName>
    <definedName name="IQ_AGG_INSIDER_SHARES">"c13780"</definedName>
    <definedName name="IQ_AGG_INSIDER_VALUE">"c13773"</definedName>
    <definedName name="IQ_AGG_INSTITUTIONAL_SHARES">"c13779"</definedName>
    <definedName name="IQ_AGG_INSTITUTIONAL_VALUE">"c13772"</definedName>
    <definedName name="IQ_AGG_INV_MANAGERS_OVER_TOTAL">"c26967"</definedName>
    <definedName name="IQ_AGG_INV_MANAGERS_SHARES">"c26968"</definedName>
    <definedName name="IQ_AGG_INV_MANAGERS_VALUE">"c26969"</definedName>
    <definedName name="IQ_AGG_OTHER_SHARES">"c13784"</definedName>
    <definedName name="IQ_AGG_OTHER_VALUE">"c13777"</definedName>
    <definedName name="IQ_AGRICULTURAL_GROSS_LOANS_FFIEC">"c13413"</definedName>
    <definedName name="IQ_AGRICULTURAL_LOANS_FOREIGN_FFIEC">"c13481"</definedName>
    <definedName name="IQ_AGRICULTURAL_PRODUCTION_CHARGE_OFFS_FDIC">"c6597"</definedName>
    <definedName name="IQ_AGRICULTURAL_PRODUCTION_CHARGE_OFFS_LESS_THAN_300M_FDIC">"c6655"</definedName>
    <definedName name="IQ_AGRICULTURAL_PRODUCTION_NET_CHARGE_OFFS_FDIC">"c6635"</definedName>
    <definedName name="IQ_AGRICULTURAL_PRODUCTION_NET_CHARGE_OFFS_LESS_THAN_300M_FDIC">"c6657"</definedName>
    <definedName name="IQ_AGRICULTURAL_PRODUCTION_RECOVERIES_FDIC">"c6616"</definedName>
    <definedName name="IQ_AGRICULTURAL_PRODUCTION_RECOVERIES_LESS_THAN_300M_FDIC">"c6656"</definedName>
    <definedName name="IQ_AGRICULTURAL_RISK_BASED_FFIEC">"c13434"</definedName>
    <definedName name="IQ_AH_EARNED">"c2744"</definedName>
    <definedName name="IQ_AH_POLICY_BENEFITS_EXP">"c2789"</definedName>
    <definedName name="IQ_AIR_AIRPLANES_NOT_IN_SERVICE">"c2842"</definedName>
    <definedName name="IQ_AIR_AIRPLANES_SUBLEASED">"c2841"</definedName>
    <definedName name="IQ_AIR_ASK">"c2813"</definedName>
    <definedName name="IQ_AIR_ASK_INCREASE">"c2826"</definedName>
    <definedName name="IQ_AIR_ASM">"c2812"</definedName>
    <definedName name="IQ_AIR_ASM_INCREASE">"c2825"</definedName>
    <definedName name="IQ_AIR_AVG_AGE">"c2843"</definedName>
    <definedName name="IQ_AIR_AVG_PSGR_FARE">"c10029"</definedName>
    <definedName name="IQ_AIR_BREAK_EVEN_FACTOR">"c2822"</definedName>
    <definedName name="IQ_AIR_CAPITAL_LEASE">"c2833"</definedName>
    <definedName name="IQ_AIR_COMPLETION_FACTOR">"c2824"</definedName>
    <definedName name="IQ_AIR_ENPLANED_PSGRS">"c2809"</definedName>
    <definedName name="IQ_AIR_FUEL_CONSUMED">"c2806"</definedName>
    <definedName name="IQ_AIR_FUEL_CONSUMED_L">"c2807"</definedName>
    <definedName name="IQ_AIR_FUEL_COST">"c2803"</definedName>
    <definedName name="IQ_AIR_FUEL_COST_L">"c2804"</definedName>
    <definedName name="IQ_AIR_FUEL_EXP">"c2802"</definedName>
    <definedName name="IQ_AIR_FUEL_EXP_PERCENT">"c2805"</definedName>
    <definedName name="IQ_AIR_LEASED">"c2835"</definedName>
    <definedName name="IQ_AIR_LOAD_FACTOR">"c2823"</definedName>
    <definedName name="IQ_AIR_NEW_AIRPLANES">"c2839"</definedName>
    <definedName name="IQ_AIR_NUMBER_HRS_FLOWN">"c10037"</definedName>
    <definedName name="IQ_AIR_NUMBER_OPERATING_AIRCRAFT_AVG">"c10035"</definedName>
    <definedName name="IQ_AIR_NUMBER_TRIPS_FLOWN">"c10030"</definedName>
    <definedName name="IQ_AIR_OPER_EXP_ASK">"c2821"</definedName>
    <definedName name="IQ_AIR_OPER_EXP_ASM">"c2820"</definedName>
    <definedName name="IQ_AIR_OPER_LEASE">"c2834"</definedName>
    <definedName name="IQ_AIR_OPER_REV_YIELD_ASK">"c2819"</definedName>
    <definedName name="IQ_AIR_OPER_REV_YIELD_ASM">"c2818"</definedName>
    <definedName name="IQ_AIR_OPEX_PER_ASK_EXCL_FUEL">"c10034"</definedName>
    <definedName name="IQ_AIR_OPEX_PER_ASM_EXCL_FUEL">"c10033"</definedName>
    <definedName name="IQ_AIR_OPTIONS">"c2837"</definedName>
    <definedName name="IQ_AIR_ORDERS">"c2836"</definedName>
    <definedName name="IQ_AIR_OWNED">"c2832"</definedName>
    <definedName name="IQ_AIR_PERCENTAGE_SALES_VIA_INTERNET">"c10036"</definedName>
    <definedName name="IQ_AIR_PSGR_HAUL_AVG_LENGTH_KM">"c10032"</definedName>
    <definedName name="IQ_AIR_PSGR_HAUL_AVG_LENGTH_MILES">"c10031"</definedName>
    <definedName name="IQ_AIR_PSGR_REV_YIELD_ASK">"c2817"</definedName>
    <definedName name="IQ_AIR_PSGR_REV_YIELD_ASM">"c2816"</definedName>
    <definedName name="IQ_AIR_PSGR_REV_YIELD_RPK">"c2815"</definedName>
    <definedName name="IQ_AIR_PSGR_REV_YIELD_RPM">"c2814"</definedName>
    <definedName name="IQ_AIR_PURCHASE_RIGHTS">"c2838"</definedName>
    <definedName name="IQ_AIR_RETIRED_AIRPLANES">"c2840"</definedName>
    <definedName name="IQ_AIR_REV_PSGRS_CARRIED">"c2808"</definedName>
    <definedName name="IQ_AIR_REV_SCHEDULED_SERVICE">"c2830"</definedName>
    <definedName name="IQ_AIR_RPK">"c2811"</definedName>
    <definedName name="IQ_AIR_RPM">"c2810"</definedName>
    <definedName name="IQ_AIR_STAGE_LENGTH">"c2828"</definedName>
    <definedName name="IQ_AIR_STAGE_LENGTH_KM">"c2829"</definedName>
    <definedName name="IQ_AIR_TOTAL">"c2831"</definedName>
    <definedName name="IQ_AIR_UTILIZATION">"c2827"</definedName>
    <definedName name="IQ_ALL_OTHER_DEPOSITS_FOREIGN_DEP_FFIEC">"c15347"</definedName>
    <definedName name="IQ_ALL_OTHER_INVEST_UNCONSOL_SUBS_FFIEC">"c15275"</definedName>
    <definedName name="IQ_ALL_OTHER_LEASES_CHARGE_OFFS_FFIEC">"c13185"</definedName>
    <definedName name="IQ_ALL_OTHER_LEASES_RECOV_FFIEC">"c13207"</definedName>
    <definedName name="IQ_ALL_OTHER_LOANS_CHARGE_OFFS_FFIEC">"c13183"</definedName>
    <definedName name="IQ_ALL_OTHER_LOANS_RECOV_FFIEC">"c13205"</definedName>
    <definedName name="IQ_ALL_OTHER_TRADING_LIABILITIES_DOM_FFIEC">"c12942"</definedName>
    <definedName name="IQ_ALLOW_BORROW_CONST">"c15"</definedName>
    <definedName name="IQ_ALLOW_CONST">"c1342"</definedName>
    <definedName name="IQ_ALLOW_DOUBT_ACCT">"c2092"</definedName>
    <definedName name="IQ_ALLOW_EQUITY_CONST">"c16"</definedName>
    <definedName name="IQ_ALLOW_LL">"c17"</definedName>
    <definedName name="IQ_ALLOW_LL_LOSSES_FFIEC">"c12810"</definedName>
    <definedName name="IQ_ALLOWABLE_T2_CAPITAL_FFIEC">"c13150"</definedName>
    <definedName name="IQ_ALLOWANCE_10YR_ANN_CAGR">"c6035"</definedName>
    <definedName name="IQ_ALLOWANCE_10YR_ANN_GROWTH">"c18"</definedName>
    <definedName name="IQ_ALLOWANCE_1YR_ANN_GROWTH">"c19"</definedName>
    <definedName name="IQ_ALLOWANCE_2YR_ANN_CAGR">"c6036"</definedName>
    <definedName name="IQ_ALLOWANCE_2YR_ANN_GROWTH">"c20"</definedName>
    <definedName name="IQ_ALLOWANCE_3YR_ANN_CAGR">"c6037"</definedName>
    <definedName name="IQ_ALLOWANCE_3YR_ANN_GROWTH">"c21"</definedName>
    <definedName name="IQ_ALLOWANCE_5YR_ANN_CAGR">"c6038"</definedName>
    <definedName name="IQ_ALLOWANCE_5YR_ANN_GROWTH">"c22"</definedName>
    <definedName name="IQ_ALLOWANCE_7YR_ANN_CAGR">"c6039"</definedName>
    <definedName name="IQ_ALLOWANCE_7YR_ANN_GROWTH">"c23"</definedName>
    <definedName name="IQ_ALLOWANCE_CHARGE_OFFS">"c24"</definedName>
    <definedName name="IQ_ALLOWANCE_CREDIT_LOSSES_OFF_BS_FFIEC">"c12871"</definedName>
    <definedName name="IQ_ALLOWANCE_LL_LOSSES_T2_FFIEC">"c13146"</definedName>
    <definedName name="IQ_ALLOWANCE_NON_PERF_LOANS">"c25"</definedName>
    <definedName name="IQ_ALLOWANCE_TOTAL_LOANS">"c26"</definedName>
    <definedName name="IQ_ALPHA_SCORE_DATE">"c25923"</definedName>
    <definedName name="IQ_AMENDED_BALANCE_PREVIOUS_YR_FDIC">"c6499"</definedName>
    <definedName name="IQ_AMORT_EXP_IMPAIRMENT_OTHER_INTANGIBLE_ASSETS_FFIEC">"c13026"</definedName>
    <definedName name="IQ_AMORT_EXPENSE_FDIC">"c6677"</definedName>
    <definedName name="IQ_AMORTIZATION">"c1591"</definedName>
    <definedName name="IQ_AMORTIZED_COST_FDIC">"c6426"</definedName>
    <definedName name="IQ_AMOUNT_FINANCIAL_LOC_CONVEYED_FFIEC">"c13250"</definedName>
    <definedName name="IQ_AMOUNT_PERFORMANCE_LOC_CONVEYED_FFIEC">"c13252"</definedName>
    <definedName name="IQ_AMT_OUT">"c2145"</definedName>
    <definedName name="IQ_ANALYST_EMAIL">"c13738"</definedName>
    <definedName name="IQ_ANALYST_NAME">"c13736"</definedName>
    <definedName name="IQ_ANALYST_PHONE">"c13737"</definedName>
    <definedName name="IQ_ANALYST_START_DATE">"c13740"</definedName>
    <definedName name="IQ_ANNU_DISTRIBUTION_UNIT">"c3004"</definedName>
    <definedName name="IQ_ANNUAL_DIVIDEND">"c229"</definedName>
    <definedName name="IQ_ANNUAL_PREMIUM_EQUIVALENT_NEW_BUSINESS">"c9972"</definedName>
    <definedName name="IQ_ANNUALIZED_DIVIDEND">"c1579"</definedName>
    <definedName name="IQ_ANNUITY_LIAB">"c27"</definedName>
    <definedName name="IQ_ANNUITY_PAY">"c28"</definedName>
    <definedName name="IQ_ANNUITY_POLICY_EXP">"c29"</definedName>
    <definedName name="IQ_ANNUITY_REC">"c30"</definedName>
    <definedName name="IQ_ANNUITY_REV">"c31"</definedName>
    <definedName name="IQ_ANNUITY_SALES_FEES_COMMISSIONS_FFIEC">"c13007"</definedName>
    <definedName name="IQ_AP">"c32"</definedName>
    <definedName name="IQ_AP_BNK">"c33"</definedName>
    <definedName name="IQ_AP_BR">"c34"</definedName>
    <definedName name="IQ_AP_FIN">"c35"</definedName>
    <definedName name="IQ_AP_INS">"c36"</definedName>
    <definedName name="IQ_AP_RE">"c6196"</definedName>
    <definedName name="IQ_AP_REIT">"c37"</definedName>
    <definedName name="IQ_AP_UTI">"c38"</definedName>
    <definedName name="IQ_APIC">"c39"</definedName>
    <definedName name="IQ_APPLICABLE_INCOME_TAXES_FTE_FFIEC">"c13853"</definedName>
    <definedName name="IQ_AR">"c40"</definedName>
    <definedName name="IQ_AR_BR">"c41"</definedName>
    <definedName name="IQ_AR_LT">"c42"</definedName>
    <definedName name="IQ_AR_RE">"c6197"</definedName>
    <definedName name="IQ_AR_REIT">"c43"</definedName>
    <definedName name="IQ_AR_TURNS">"c44"</definedName>
    <definedName name="IQ_AR_UTI">"c45"</definedName>
    <definedName name="IQ_ARPU">"c2126"</definedName>
    <definedName name="IQ_ASSET_BACKED_FDIC">"c6301"</definedName>
    <definedName name="IQ_ASSET_MGMT_FEE">"c46"</definedName>
    <definedName name="IQ_ASSET_TURNS">"c47"</definedName>
    <definedName name="IQ_ASSET_WRITEDOWN">"c48"</definedName>
    <definedName name="IQ_ASSET_WRITEDOWN_BNK">"c49"</definedName>
    <definedName name="IQ_ASSET_WRITEDOWN_BR">"c50"</definedName>
    <definedName name="IQ_ASSET_WRITEDOWN_CF">"c51"</definedName>
    <definedName name="IQ_ASSET_WRITEDOWN_CF_BNK">"c52"</definedName>
    <definedName name="IQ_ASSET_WRITEDOWN_CF_BR">"c53"</definedName>
    <definedName name="IQ_ASSET_WRITEDOWN_CF_FIN">"c54"</definedName>
    <definedName name="IQ_ASSET_WRITEDOWN_CF_INS">"c55"</definedName>
    <definedName name="IQ_ASSET_WRITEDOWN_CF_RE">"c6198"</definedName>
    <definedName name="IQ_ASSET_WRITEDOWN_CF_REIT">"c56"</definedName>
    <definedName name="IQ_ASSET_WRITEDOWN_CF_UTI">"c57"</definedName>
    <definedName name="IQ_ASSET_WRITEDOWN_FIN">"c58"</definedName>
    <definedName name="IQ_ASSET_WRITEDOWN_INS">"c59"</definedName>
    <definedName name="IQ_ASSET_WRITEDOWN_RE">"c6199"</definedName>
    <definedName name="IQ_ASSET_WRITEDOWN_REIT">"c60"</definedName>
    <definedName name="IQ_ASSET_WRITEDOWN_SUPPLE">"c13812"</definedName>
    <definedName name="IQ_ASSET_WRITEDOWN_UTI">"c61"</definedName>
    <definedName name="IQ_ASSETS_AP">"c8883"</definedName>
    <definedName name="IQ_ASSETS_AP_ABS">"c8902"</definedName>
    <definedName name="IQ_ASSETS_CAP_LEASE_DEPR">"c2068"</definedName>
    <definedName name="IQ_ASSETS_CAP_LEASE_GROSS">"c2069"</definedName>
    <definedName name="IQ_ASSETS_FAIR_VALUE">"c13843"</definedName>
    <definedName name="IQ_ASSETS_HELD_FDIC">"c6305"</definedName>
    <definedName name="IQ_ASSETS_LEVEL_1">"c13839"</definedName>
    <definedName name="IQ_ASSETS_LEVEL_2">"c13840"</definedName>
    <definedName name="IQ_ASSETS_LEVEL_3">"c13841"</definedName>
    <definedName name="IQ_ASSETS_NAME_AP">"c8921"</definedName>
    <definedName name="IQ_ASSETS_NAME_AP_ABS">"c8940"</definedName>
    <definedName name="IQ_ASSETS_NETTING_OTHER_ADJUSTMENTS">"c13842"</definedName>
    <definedName name="IQ_ASSETS_OPER_LEASE_DEPR">"c2070"</definedName>
    <definedName name="IQ_ASSETS_OPER_LEASE_GROSS">"c2071"</definedName>
    <definedName name="IQ_ASSETS_PER_EMPLOYEE_FDIC">"c6737"</definedName>
    <definedName name="IQ_ASSETS_REPRICE_ASSETS_TOT_FFIEC">"c13454"</definedName>
    <definedName name="IQ_ASSETS_SOLD_1_4_FAMILY_LOANS_FDIC">"c6686"</definedName>
    <definedName name="IQ_ASSETS_SOLD_AUTO_LOANS_FDIC">"c6680"</definedName>
    <definedName name="IQ_ASSETS_SOLD_CL_LOANS_FDIC">"c6681"</definedName>
    <definedName name="IQ_ASSETS_SOLD_CREDIT_CARDS_RECEIVABLES_FDIC">"c6683"</definedName>
    <definedName name="IQ_ASSETS_SOLD_HOME_EQUITY_LINES_FDIC">"c6684"</definedName>
    <definedName name="IQ_ASSETS_SOLD_OTHER_CONSUMER_LOANS_FDIC">"c6682"</definedName>
    <definedName name="IQ_ASSETS_SOLD_OTHER_LOANS_FDIC">"c6685"</definedName>
    <definedName name="IQ_ASSUMED_AH_EARNED">"c2741"</definedName>
    <definedName name="IQ_ASSUMED_EARNED">"c2731"</definedName>
    <definedName name="IQ_ASSUMED_LIFE_EARNED">"c2736"</definedName>
    <definedName name="IQ_ASSUMED_LIFE_IN_FORCE">"c2766"</definedName>
    <definedName name="IQ_ASSUMED_PC_EARNED">"c2746"</definedName>
    <definedName name="IQ_ASSUMED_WRITTEN">"c2725"</definedName>
    <definedName name="IQ_ATM_FEES_FFIEC">"c13042"</definedName>
    <definedName name="IQ_ATM_INTERCHANGE_EXPENSES_FFIEC">"c13056"</definedName>
    <definedName name="IQ_AUDITOR_NAME">"c1539"</definedName>
    <definedName name="IQ_AUDITOR_OPINION">"c1540"</definedName>
    <definedName name="IQ_AUM">"c10043"</definedName>
    <definedName name="IQ_AUM_EQUITY_FUNDS">"c10039"</definedName>
    <definedName name="IQ_AUM_FIXED_INCOME_FUNDS">"c10040"</definedName>
    <definedName name="IQ_AUM_MONEY_MARKET_FUNDS">"c10041"</definedName>
    <definedName name="IQ_AUM_OTHER">"c10042"</definedName>
    <definedName name="IQ_AUTO_REGIST_NEW">"c6923"</definedName>
    <definedName name="IQ_AUTO_REGIST_NEW_APR">"c7583"</definedName>
    <definedName name="IQ_AUTO_REGIST_NEW_APR_FC">"c8463"</definedName>
    <definedName name="IQ_AUTO_REGIST_NEW_FC">"c7803"</definedName>
    <definedName name="IQ_AUTO_REGIST_NEW_POP">"c7143"</definedName>
    <definedName name="IQ_AUTO_REGIST_NEW_POP_FC">"c8023"</definedName>
    <definedName name="IQ_AUTO_REGIST_NEW_YOY">"c7363"</definedName>
    <definedName name="IQ_AUTO_REGIST_NEW_YOY_FC">"c8243"</definedName>
    <definedName name="IQ_AUTO_SALES_DOM">"c6852"</definedName>
    <definedName name="IQ_AUTO_SALES_DOM_APR">"c7512"</definedName>
    <definedName name="IQ_AUTO_SALES_DOM_APR_FC">"c8392"</definedName>
    <definedName name="IQ_AUTO_SALES_DOM_FC">"c7732"</definedName>
    <definedName name="IQ_AUTO_SALES_DOM_POP">"c7072"</definedName>
    <definedName name="IQ_AUTO_SALES_DOM_POP_FC">"c7952"</definedName>
    <definedName name="IQ_AUTO_SALES_DOM_YOY">"c7292"</definedName>
    <definedName name="IQ_AUTO_SALES_DOM_YOY_FC">"c8172"</definedName>
    <definedName name="IQ_AUTO_SALES_FOREIGN">"c6873"</definedName>
    <definedName name="IQ_AUTO_SALES_FOREIGN_APR">"c7533"</definedName>
    <definedName name="IQ_AUTO_SALES_FOREIGN_APR_FC">"c8413"</definedName>
    <definedName name="IQ_AUTO_SALES_FOREIGN_FC">"c7753"</definedName>
    <definedName name="IQ_AUTO_SALES_FOREIGN_POP">"c7093"</definedName>
    <definedName name="IQ_AUTO_SALES_FOREIGN_POP_FC">"c7973"</definedName>
    <definedName name="IQ_AUTO_SALES_FOREIGN_YOY">"c7313"</definedName>
    <definedName name="IQ_AUTO_SALES_FOREIGN_YOY_FC">"c8193"</definedName>
    <definedName name="IQ_AUTO_WRITTEN">"c62"</definedName>
    <definedName name="IQ_AVAIL_FOR_SALE_FAIR_VALUE_TOT_FFIEC">"c15399"</definedName>
    <definedName name="IQ_AVAIL_FOR_SALE_LEVEL_1_FFIEC">"c15421"</definedName>
    <definedName name="IQ_AVAIL_FOR_SALE_LEVEL_2_FFIEC">"c15434"</definedName>
    <definedName name="IQ_AVAIL_FOR_SALE_LEVEL_3_FFIEC">"c15447"</definedName>
    <definedName name="IQ_AVAILABLE_FOR_SALE_FDIC">"c6409"</definedName>
    <definedName name="IQ_AVAILABLE_SALE_SEC_FFIEC">"c12791"</definedName>
    <definedName name="IQ_AVERAGE_ASSETS_FDIC">"c6362"</definedName>
    <definedName name="IQ_AVERAGE_ASSETS_QUART_FDIC">"c6363"</definedName>
    <definedName name="IQ_AVERAGE_DEPOSITS">"c15256"</definedName>
    <definedName name="IQ_AVERAGE_EARNING_ASSETS_FDIC">"c6748"</definedName>
    <definedName name="IQ_AVERAGE_EQUITY_FDIC">"c6749"</definedName>
    <definedName name="IQ_AVERAGE_INTEREST_BEARING_DEPOSITS">"c15254"</definedName>
    <definedName name="IQ_AVERAGE_LOANS_FDIC">"c6750"</definedName>
    <definedName name="IQ_AVERAGE_LOANS_HFI">"c15251"</definedName>
    <definedName name="IQ_AVERAGE_LOANS_HFS">"c15252"</definedName>
    <definedName name="IQ_AVERAGE_NON_INTEREST_BEARING_DEPOSITS">"c15255"</definedName>
    <definedName name="IQ_AVG_BANK_ASSETS">"c2072"</definedName>
    <definedName name="IQ_AVG_BANK_LOANS">"c2073"</definedName>
    <definedName name="IQ_AVG_BROKER_REC">"c63"</definedName>
    <definedName name="IQ_AVG_BROKER_REC_CIQ">"c3612"</definedName>
    <definedName name="IQ_AVG_BROKER_REC_NO">"c64"</definedName>
    <definedName name="IQ_AVG_BROKER_REC_NO_CIQ">"c4657"</definedName>
    <definedName name="IQ_AVG_BROKER_REC_NO_REUT">"c5315"</definedName>
    <definedName name="IQ_AVG_BROKER_REC_REUT">"c3630"</definedName>
    <definedName name="IQ_AVG_CALORIFIC_VALUE_COAL">"c9828"</definedName>
    <definedName name="IQ_AVG_CALORIFIC_VALUE_MET_COAL">"c9764"</definedName>
    <definedName name="IQ_AVG_CALORIFIC_VALUE_STEAM">"c9794"</definedName>
    <definedName name="IQ_AVG_DAILY_VOL">"c65"</definedName>
    <definedName name="IQ_AVG_EMPLOYEES">"c6019"</definedName>
    <definedName name="IQ_AVG_GRADE_ALUM">"c9254"</definedName>
    <definedName name="IQ_AVG_GRADE_COP">"c9201"</definedName>
    <definedName name="IQ_AVG_GRADE_DIAM">"c9678"</definedName>
    <definedName name="IQ_AVG_GRADE_GOLD">"c9039"</definedName>
    <definedName name="IQ_AVG_GRADE_IRON">"c9413"</definedName>
    <definedName name="IQ_AVG_GRADE_LEAD">"c9466"</definedName>
    <definedName name="IQ_AVG_GRADE_MANG">"c9519"</definedName>
    <definedName name="IQ_AVG_GRADE_MOLYB">"c9731"</definedName>
    <definedName name="IQ_AVG_GRADE_NICK">"c9307"</definedName>
    <definedName name="IQ_AVG_GRADE_PLAT">"c9145"</definedName>
    <definedName name="IQ_AVG_GRADE_SILVER">"c9092"</definedName>
    <definedName name="IQ_AVG_GRADE_TITAN">"c9572"</definedName>
    <definedName name="IQ_AVG_GRADE_URAN">"c9625"</definedName>
    <definedName name="IQ_AVG_GRADE_ZINC">"c9360"</definedName>
    <definedName name="IQ_AVG_INDUSTRY_REC">"c4455"</definedName>
    <definedName name="IQ_AVG_INDUSTRY_REC_CIQ">"c4984"</definedName>
    <definedName name="IQ_AVG_INDUSTRY_REC_NO">"c4454"</definedName>
    <definedName name="IQ_AVG_INT_BEAR_LIAB">"c66"</definedName>
    <definedName name="IQ_AVG_INT_BEAR_LIAB_10YR_ANN_CAGR">"c6040"</definedName>
    <definedName name="IQ_AVG_INT_BEAR_LIAB_10YR_ANN_GROWTH">"c67"</definedName>
    <definedName name="IQ_AVG_INT_BEAR_LIAB_1YR_ANN_GROWTH">"c68"</definedName>
    <definedName name="IQ_AVG_INT_BEAR_LIAB_2YR_ANN_CAGR">"c6041"</definedName>
    <definedName name="IQ_AVG_INT_BEAR_LIAB_2YR_ANN_GROWTH">"c69"</definedName>
    <definedName name="IQ_AVG_INT_BEAR_LIAB_3YR_ANN_CAGR">"c6042"</definedName>
    <definedName name="IQ_AVG_INT_BEAR_LIAB_3YR_ANN_GROWTH">"c70"</definedName>
    <definedName name="IQ_AVG_INT_BEAR_LIAB_5YR_ANN_CAGR">"c6043"</definedName>
    <definedName name="IQ_AVG_INT_BEAR_LIAB_5YR_ANN_GROWTH">"c71"</definedName>
    <definedName name="IQ_AVG_INT_BEAR_LIAB_7YR_ANN_CAGR">"c6044"</definedName>
    <definedName name="IQ_AVG_INT_BEAR_LIAB_7YR_ANN_GROWTH">"c72"</definedName>
    <definedName name="IQ_AVG_INT_EARN_ASSETS">"c73"</definedName>
    <definedName name="IQ_AVG_INT_EARN_ASSETS_10YR_ANN_CAGR">"c6045"</definedName>
    <definedName name="IQ_AVG_INT_EARN_ASSETS_10YR_ANN_GROWTH">"c74"</definedName>
    <definedName name="IQ_AVG_INT_EARN_ASSETS_1YR_ANN_GROWTH">"c75"</definedName>
    <definedName name="IQ_AVG_INT_EARN_ASSETS_2YR_ANN_CAGR">"c6046"</definedName>
    <definedName name="IQ_AVG_INT_EARN_ASSETS_2YR_ANN_GROWTH">"c76"</definedName>
    <definedName name="IQ_AVG_INT_EARN_ASSETS_3YR_ANN_CAGR">"c6047"</definedName>
    <definedName name="IQ_AVG_INT_EARN_ASSETS_3YR_ANN_GROWTH">"c77"</definedName>
    <definedName name="IQ_AVG_INT_EARN_ASSETS_5YR_ANN_CAGR">"c6048"</definedName>
    <definedName name="IQ_AVG_INT_EARN_ASSETS_5YR_ANN_GROWTH">"c78"</definedName>
    <definedName name="IQ_AVG_INT_EARN_ASSETS_7YR_ANN_CAGR">"c6049"</definedName>
    <definedName name="IQ_AVG_INT_EARN_ASSETS_7YR_ANN_GROWTH">"c79"</definedName>
    <definedName name="IQ_AVG_MARKETCAP_Z">"c25900"</definedName>
    <definedName name="IQ_AVG_MKTCAP">"c80"</definedName>
    <definedName name="IQ_AVG_PRICE">"c81"</definedName>
    <definedName name="IQ_AVG_PRICE_TARGET" hidden="1">"c82"</definedName>
    <definedName name="IQ_AVG_PRODUCTION_PER_MINE_ALUM">"c9249"</definedName>
    <definedName name="IQ_AVG_PRODUCTION_PER_MINE_COAL">"c9823"</definedName>
    <definedName name="IQ_AVG_PRODUCTION_PER_MINE_COP">"c9194"</definedName>
    <definedName name="IQ_AVG_PRODUCTION_PER_MINE_DIAM">"c9673"</definedName>
    <definedName name="IQ_AVG_PRODUCTION_PER_MINE_GOLD">"c9034"</definedName>
    <definedName name="IQ_AVG_PRODUCTION_PER_MINE_IRON">"c9408"</definedName>
    <definedName name="IQ_AVG_PRODUCTION_PER_MINE_LEAD">"c9461"</definedName>
    <definedName name="IQ_AVG_PRODUCTION_PER_MINE_MANG">"c9514"</definedName>
    <definedName name="IQ_AVG_PRODUCTION_PER_MINE_MOLYB">"c9726"</definedName>
    <definedName name="IQ_AVG_PRODUCTION_PER_MINE_NICK">"c9302"</definedName>
    <definedName name="IQ_AVG_PRODUCTION_PER_MINE_PLAT">"c9140"</definedName>
    <definedName name="IQ_AVG_PRODUCTION_PER_MINE_SILVER">"c9087"</definedName>
    <definedName name="IQ_AVG_PRODUCTION_PER_MINE_TITAN">"c9567"</definedName>
    <definedName name="IQ_AVG_PRODUCTION_PER_MINE_URAN">"c9620"</definedName>
    <definedName name="IQ_AVG_PRODUCTION_PER_MINE_ZINC">"c9355"</definedName>
    <definedName name="IQ_AVG_REAL_PRICE_POST_TREAT_REFINING_ALUM">"c9259"</definedName>
    <definedName name="IQ_AVG_REAL_PRICE_POST_TREAT_REFINING_COP">"c9206"</definedName>
    <definedName name="IQ_AVG_REAL_PRICE_POST_TREAT_REFINING_DIAM">"c9683"</definedName>
    <definedName name="IQ_AVG_REAL_PRICE_POST_TREAT_REFINING_GOLD">"c9044"</definedName>
    <definedName name="IQ_AVG_REAL_PRICE_POST_TREAT_REFINING_IRON">"c9418"</definedName>
    <definedName name="IQ_AVG_REAL_PRICE_POST_TREAT_REFINING_LEAD">"c9471"</definedName>
    <definedName name="IQ_AVG_REAL_PRICE_POST_TREAT_REFINING_MANG">"c9524"</definedName>
    <definedName name="IQ_AVG_REAL_PRICE_POST_TREAT_REFINING_MOLYB">"c9736"</definedName>
    <definedName name="IQ_AVG_REAL_PRICE_POST_TREAT_REFINING_NICK">"c9311"</definedName>
    <definedName name="IQ_AVG_REAL_PRICE_POST_TREAT_REFINING_PLAT">"c9150"</definedName>
    <definedName name="IQ_AVG_REAL_PRICE_POST_TREAT_REFINING_SILVER">"c9097"</definedName>
    <definedName name="IQ_AVG_REAL_PRICE_POST_TREAT_REFINING_TITAN">"c9577"</definedName>
    <definedName name="IQ_AVG_REAL_PRICE_POST_TREAT_REFINING_URAN">"c9630"</definedName>
    <definedName name="IQ_AVG_REAL_PRICE_POST_TREAT_REFINING_ZINC">"c9365"</definedName>
    <definedName name="IQ_AVG_REAL_PRICE_PRE_TREAT_REFINING_ALUM">"c9258"</definedName>
    <definedName name="IQ_AVG_REAL_PRICE_PRE_TREAT_REFINING_COP">"c9205"</definedName>
    <definedName name="IQ_AVG_REAL_PRICE_PRE_TREAT_REFINING_DIAM">"c9682"</definedName>
    <definedName name="IQ_AVG_REAL_PRICE_PRE_TREAT_REFINING_GOLD">"c9043"</definedName>
    <definedName name="IQ_AVG_REAL_PRICE_PRE_TREAT_REFINING_IRON">"c9417"</definedName>
    <definedName name="IQ_AVG_REAL_PRICE_PRE_TREAT_REFINING_LEAD">"c9470"</definedName>
    <definedName name="IQ_AVG_REAL_PRICE_PRE_TREAT_REFINING_MANG">"c9523"</definedName>
    <definedName name="IQ_AVG_REAL_PRICE_PRE_TREAT_REFINING_MOLYB">"c9735"</definedName>
    <definedName name="IQ_AVG_REAL_PRICE_PRE_TREAT_REFINING_NICK">"c9312"</definedName>
    <definedName name="IQ_AVG_REAL_PRICE_PRE_TREAT_REFINING_PLAT">"c9149"</definedName>
    <definedName name="IQ_AVG_REAL_PRICE_PRE_TREAT_REFINING_SILVER">"c9096"</definedName>
    <definedName name="IQ_AVG_REAL_PRICE_PRE_TREAT_REFINING_TITAN">"c9576"</definedName>
    <definedName name="IQ_AVG_REAL_PRICE_PRE_TREAT_REFINING_URAN">"c9629"</definedName>
    <definedName name="IQ_AVG_REAL_PRICE_PRE_TREAT_REFINING_ZINC">"c9364"</definedName>
    <definedName name="IQ_AVG_REALIZED_PRICE_AFTER_HEDGING_ALUM">"c9257"</definedName>
    <definedName name="IQ_AVG_REALIZED_PRICE_AFTER_HEDGING_COAL">"c9830"</definedName>
    <definedName name="IQ_AVG_REALIZED_PRICE_AFTER_HEDGING_COP">"c9204"</definedName>
    <definedName name="IQ_AVG_REALIZED_PRICE_AFTER_HEDGING_DIAM">"c9681"</definedName>
    <definedName name="IQ_AVG_REALIZED_PRICE_AFTER_HEDGING_GOLD">"c9042"</definedName>
    <definedName name="IQ_AVG_REALIZED_PRICE_AFTER_HEDGING_IRON">"c9416"</definedName>
    <definedName name="IQ_AVG_REALIZED_PRICE_AFTER_HEDGING_LEAD">"c9469"</definedName>
    <definedName name="IQ_AVG_REALIZED_PRICE_AFTER_HEDGING_MANG">"c9522"</definedName>
    <definedName name="IQ_AVG_REALIZED_PRICE_AFTER_HEDGING_MET_COAL">"c9766"</definedName>
    <definedName name="IQ_AVG_REALIZED_PRICE_AFTER_HEDGING_MOLYB">"c9734"</definedName>
    <definedName name="IQ_AVG_REALIZED_PRICE_AFTER_HEDGING_NICK">"c9310"</definedName>
    <definedName name="IQ_AVG_REALIZED_PRICE_AFTER_HEDGING_PLAT">"c9148"</definedName>
    <definedName name="IQ_AVG_REALIZED_PRICE_AFTER_HEDGING_SILVER">"c9095"</definedName>
    <definedName name="IQ_AVG_REALIZED_PRICE_AFTER_HEDGING_STEAM">"c9796"</definedName>
    <definedName name="IQ_AVG_REALIZED_PRICE_AFTER_HEDGING_TITAN">"c9575"</definedName>
    <definedName name="IQ_AVG_REALIZED_PRICE_AFTER_HEDGING_URAN">"c9628"</definedName>
    <definedName name="IQ_AVG_REALIZED_PRICE_AFTER_HEDGING_ZINC">"c9363"</definedName>
    <definedName name="IQ_AVG_REALIZED_PRICE_BEFORE_HEDGING_ALUM">"c9256"</definedName>
    <definedName name="IQ_AVG_REALIZED_PRICE_BEFORE_HEDGING_COAL">"c9829"</definedName>
    <definedName name="IQ_AVG_REALIZED_PRICE_BEFORE_HEDGING_COP">"c9203"</definedName>
    <definedName name="IQ_AVG_REALIZED_PRICE_BEFORE_HEDGING_DIAM">"c9680"</definedName>
    <definedName name="IQ_AVG_REALIZED_PRICE_BEFORE_HEDGING_GOLD">"c9041"</definedName>
    <definedName name="IQ_AVG_REALIZED_PRICE_BEFORE_HEDGING_IRON">"c9415"</definedName>
    <definedName name="IQ_AVG_REALIZED_PRICE_BEFORE_HEDGING_LEAD">"c9468"</definedName>
    <definedName name="IQ_AVG_REALIZED_PRICE_BEFORE_HEDGING_MANG">"c9521"</definedName>
    <definedName name="IQ_AVG_REALIZED_PRICE_BEFORE_HEDGING_MET_COAL">"c9765"</definedName>
    <definedName name="IQ_AVG_REALIZED_PRICE_BEFORE_HEDGING_MOLYB">"c9733"</definedName>
    <definedName name="IQ_AVG_REALIZED_PRICE_BEFORE_HEDGING_NICK">"c9309"</definedName>
    <definedName name="IQ_AVG_REALIZED_PRICE_BEFORE_HEDGING_PLAT">"c9147"</definedName>
    <definedName name="IQ_AVG_REALIZED_PRICE_BEFORE_HEDGING_SILVER">"c9094"</definedName>
    <definedName name="IQ_AVG_REALIZED_PRICE_BEFORE_HEDGING_STEAM">"c9795"</definedName>
    <definedName name="IQ_AVG_REALIZED_PRICE_BEFORE_HEDGING_TITAN">"c9574"</definedName>
    <definedName name="IQ_AVG_REALIZED_PRICE_BEFORE_HEDGING_URAN">"c9627"</definedName>
    <definedName name="IQ_AVG_REALIZED_PRICE_BEFORE_HEDGING_ZINC">"c9362"</definedName>
    <definedName name="IQ_AVG_SHAREOUTSTANDING">"c83"</definedName>
    <definedName name="IQ_AVG_TEMP_EMPLOYEES">"c6020"</definedName>
    <definedName name="IQ_AVG_TEV">"c84"</definedName>
    <definedName name="IQ_AVG_TOTAL_ASSETS_LEVERAGE_CAPITAL_FFIEC">"c13159"</definedName>
    <definedName name="IQ_AVG_TOTAL_ASSETS_LEVERAGE_RATIO_FFIEC">"c13154"</definedName>
    <definedName name="IQ_AVG_VOLUME">"c1346"</definedName>
    <definedName name="IQ_AVG_WAGES">"c6812"</definedName>
    <definedName name="IQ_AVG_WAGES_APR">"c7472"</definedName>
    <definedName name="IQ_AVG_WAGES_APR_FC">"c8352"</definedName>
    <definedName name="IQ_AVG_WAGES_FC">"c7692"</definedName>
    <definedName name="IQ_AVG_WAGES_POP">"c7032"</definedName>
    <definedName name="IQ_AVG_WAGES_POP_FC">"c7912"</definedName>
    <definedName name="IQ_AVG_WAGES_YOY">"c7252"</definedName>
    <definedName name="IQ_AVG_WAGES_YOY_FC">"c8132"</definedName>
    <definedName name="IQ_BALANCE_GOODS_APR_FC_UNUSED">"c8353"</definedName>
    <definedName name="IQ_BALANCE_GOODS_APR_FC_UNUSED_UNUSED_UNUSED" hidden="1">"c8353"</definedName>
    <definedName name="IQ_BALANCE_GOODS_APR_UNUSED">"c7473"</definedName>
    <definedName name="IQ_BALANCE_GOODS_APR_UNUSED_UNUSED_UNUSED" hidden="1">"c7473"</definedName>
    <definedName name="IQ_BALANCE_GOODS_FC_UNUSED">"c7693"</definedName>
    <definedName name="IQ_BALANCE_GOODS_FC_UNUSED_UNUSED_UNUSED" hidden="1">"c7693"</definedName>
    <definedName name="IQ_BALANCE_GOODS_POP_FC_UNUSED">"c7913"</definedName>
    <definedName name="IQ_BALANCE_GOODS_POP_FC_UNUSED_UNUSED_UNUSED" hidden="1">"c7913"</definedName>
    <definedName name="IQ_BALANCE_GOODS_POP_UNUSED">"c7033"</definedName>
    <definedName name="IQ_BALANCE_GOODS_POP_UNUSED_UNUSED_UNUSED" hidden="1">"c7033"</definedName>
    <definedName name="IQ_BALANCE_GOODS_REAL">"c6952"</definedName>
    <definedName name="IQ_BALANCE_GOODS_REAL_APR">"c7612"</definedName>
    <definedName name="IQ_BALANCE_GOODS_REAL_APR_FC">"c8492"</definedName>
    <definedName name="IQ_BALANCE_GOODS_REAL_FC">"c7832"</definedName>
    <definedName name="IQ_BALANCE_GOODS_REAL_POP">"c7172"</definedName>
    <definedName name="IQ_BALANCE_GOODS_REAL_POP_FC">"c8052"</definedName>
    <definedName name="IQ_BALANCE_GOODS_REAL_SAAR">"c6953"</definedName>
    <definedName name="IQ_BALANCE_GOODS_REAL_SAAR_APR">"c7613"</definedName>
    <definedName name="IQ_BALANCE_GOODS_REAL_SAAR_APR_FC">"c8493"</definedName>
    <definedName name="IQ_BALANCE_GOODS_REAL_SAAR_FC">"c7833"</definedName>
    <definedName name="IQ_BALANCE_GOODS_REAL_SAAR_POP">"c7173"</definedName>
    <definedName name="IQ_BALANCE_GOODS_REAL_SAAR_POP_FC">"c8053"</definedName>
    <definedName name="IQ_BALANCE_GOODS_REAL_SAAR_USD_APR_FC">"c11893"</definedName>
    <definedName name="IQ_BALANCE_GOODS_REAL_SAAR_USD_FC">"c11890"</definedName>
    <definedName name="IQ_BALANCE_GOODS_REAL_SAAR_USD_POP_FC">"c11891"</definedName>
    <definedName name="IQ_BALANCE_GOODS_REAL_SAAR_USD_YOY_FC">"c11892"</definedName>
    <definedName name="IQ_BALANCE_GOODS_REAL_SAAR_YOY">"c7393"</definedName>
    <definedName name="IQ_BALANCE_GOODS_REAL_SAAR_YOY_FC">"c8273"</definedName>
    <definedName name="IQ_BALANCE_GOODS_REAL_USD_APR_FC">"c11889"</definedName>
    <definedName name="IQ_BALANCE_GOODS_REAL_USD_FC">"c11886"</definedName>
    <definedName name="IQ_BALANCE_GOODS_REAL_USD_POP_FC">"c11887"</definedName>
    <definedName name="IQ_BALANCE_GOODS_REAL_USD_YOY_FC">"c11888"</definedName>
    <definedName name="IQ_BALANCE_GOODS_REAL_YOY">"c7392"</definedName>
    <definedName name="IQ_BALANCE_GOODS_REAL_YOY_FC">"c8272"</definedName>
    <definedName name="IQ_BALANCE_GOODS_SAAR">"c6814"</definedName>
    <definedName name="IQ_BALANCE_GOODS_SAAR_APR">"c7474"</definedName>
    <definedName name="IQ_BALANCE_GOODS_SAAR_APR_FC">"c8354"</definedName>
    <definedName name="IQ_BALANCE_GOODS_SAAR_FC">"c7694"</definedName>
    <definedName name="IQ_BALANCE_GOODS_SAAR_POP">"c7034"</definedName>
    <definedName name="IQ_BALANCE_GOODS_SAAR_POP_FC">"c7914"</definedName>
    <definedName name="IQ_BALANCE_GOODS_SAAR_USD_APR_FC">"c11762"</definedName>
    <definedName name="IQ_BALANCE_GOODS_SAAR_USD_FC">"c11759"</definedName>
    <definedName name="IQ_BALANCE_GOODS_SAAR_USD_POP_FC">"c11760"</definedName>
    <definedName name="IQ_BALANCE_GOODS_SAAR_USD_YOY_FC">"c11761"</definedName>
    <definedName name="IQ_BALANCE_GOODS_SAAR_YOY">"c7254"</definedName>
    <definedName name="IQ_BALANCE_GOODS_SAAR_YOY_FC">"c8134"</definedName>
    <definedName name="IQ_BALANCE_GOODS_UNUSED">"c6813"</definedName>
    <definedName name="IQ_BALANCE_GOODS_UNUSED_UNUSED_UNUSED" hidden="1">"c6813"</definedName>
    <definedName name="IQ_BALANCE_GOODS_USD_APR_FC">"c11758"</definedName>
    <definedName name="IQ_BALANCE_GOODS_USD_FC">"c11755"</definedName>
    <definedName name="IQ_BALANCE_GOODS_USD_POP_FC">"c11756"</definedName>
    <definedName name="IQ_BALANCE_GOODS_USD_YOY_FC">"c11757"</definedName>
    <definedName name="IQ_BALANCE_GOODS_YOY_FC_UNUSED">"c8133"</definedName>
    <definedName name="IQ_BALANCE_GOODS_YOY_FC_UNUSED_UNUSED_UNUSED" hidden="1">"c8133"</definedName>
    <definedName name="IQ_BALANCE_GOODS_YOY_UNUSED">"c7253"</definedName>
    <definedName name="IQ_BALANCE_GOODS_YOY_UNUSED_UNUSED_UNUSED" hidden="1">"c7253"</definedName>
    <definedName name="IQ_BALANCE_SERV_APR_FC_UNUSED">"c8355"</definedName>
    <definedName name="IQ_BALANCE_SERV_APR_FC_UNUSED_UNUSED_UNUSED" hidden="1">"c8355"</definedName>
    <definedName name="IQ_BALANCE_SERV_APR_UNUSED">"c7475"</definedName>
    <definedName name="IQ_BALANCE_SERV_APR_UNUSED_UNUSED_UNUSED" hidden="1">"c7475"</definedName>
    <definedName name="IQ_BALANCE_SERV_FC_UNUSED">"c7695"</definedName>
    <definedName name="IQ_BALANCE_SERV_FC_UNUSED_UNUSED_UNUSED" hidden="1">"c7695"</definedName>
    <definedName name="IQ_BALANCE_SERV_POP_FC_UNUSED">"c7915"</definedName>
    <definedName name="IQ_BALANCE_SERV_POP_FC_UNUSED_UNUSED_UNUSED" hidden="1">"c7915"</definedName>
    <definedName name="IQ_BALANCE_SERV_POP_UNUSED">"c7035"</definedName>
    <definedName name="IQ_BALANCE_SERV_POP_UNUSED_UNUSED_UNUSED" hidden="1">"c7035"</definedName>
    <definedName name="IQ_BALANCE_SERV_SAAR">"c6816"</definedName>
    <definedName name="IQ_BALANCE_SERV_SAAR_APR">"c7476"</definedName>
    <definedName name="IQ_BALANCE_SERV_SAAR_APR_FC">"c8356"</definedName>
    <definedName name="IQ_BALANCE_SERV_SAAR_FC">"c7696"</definedName>
    <definedName name="IQ_BALANCE_SERV_SAAR_POP">"c7036"</definedName>
    <definedName name="IQ_BALANCE_SERV_SAAR_POP_FC">"c7916"</definedName>
    <definedName name="IQ_BALANCE_SERV_SAAR_YOY">"c7256"</definedName>
    <definedName name="IQ_BALANCE_SERV_SAAR_YOY_FC">"c8136"</definedName>
    <definedName name="IQ_BALANCE_SERV_UNUSED">"c6815"</definedName>
    <definedName name="IQ_BALANCE_SERV_UNUSED_UNUSED_UNUSED" hidden="1">"c6815"</definedName>
    <definedName name="IQ_BALANCE_SERV_USD_APR_FC">"c11766"</definedName>
    <definedName name="IQ_BALANCE_SERV_USD_FC">"c11763"</definedName>
    <definedName name="IQ_BALANCE_SERV_USD_POP_FC">"c11764"</definedName>
    <definedName name="IQ_BALANCE_SERV_USD_YOY_FC">"c11765"</definedName>
    <definedName name="IQ_BALANCE_SERV_YOY_FC_UNUSED">"c8135"</definedName>
    <definedName name="IQ_BALANCE_SERV_YOY_FC_UNUSED_UNUSED_UNUSED" hidden="1">"c8135"</definedName>
    <definedName name="IQ_BALANCE_SERV_YOY_UNUSED">"c7255"</definedName>
    <definedName name="IQ_BALANCE_SERV_YOY_UNUSED_UNUSED_UNUSED" hidden="1">"c7255"</definedName>
    <definedName name="IQ_BALANCE_SERVICES_REAL">"c6954"</definedName>
    <definedName name="IQ_BALANCE_SERVICES_REAL_APR">"c7614"</definedName>
    <definedName name="IQ_BALANCE_SERVICES_REAL_APR_FC">"c8494"</definedName>
    <definedName name="IQ_BALANCE_SERVICES_REAL_FC">"c7834"</definedName>
    <definedName name="IQ_BALANCE_SERVICES_REAL_POP">"c7174"</definedName>
    <definedName name="IQ_BALANCE_SERVICES_REAL_POP_FC">"c8054"</definedName>
    <definedName name="IQ_BALANCE_SERVICES_REAL_SAAR">"c6955"</definedName>
    <definedName name="IQ_BALANCE_SERVICES_REAL_SAAR_APR">"c7615"</definedName>
    <definedName name="IQ_BALANCE_SERVICES_REAL_SAAR_APR_FC">"c8495"</definedName>
    <definedName name="IQ_BALANCE_SERVICES_REAL_SAAR_FC">"c7835"</definedName>
    <definedName name="IQ_BALANCE_SERVICES_REAL_SAAR_POP">"c7175"</definedName>
    <definedName name="IQ_BALANCE_SERVICES_REAL_SAAR_POP_FC">"c8055"</definedName>
    <definedName name="IQ_BALANCE_SERVICES_REAL_SAAR_YOY">"c7395"</definedName>
    <definedName name="IQ_BALANCE_SERVICES_REAL_SAAR_YOY_FC">"c8275"</definedName>
    <definedName name="IQ_BALANCE_SERVICES_REAL_USD_APR_FC">"c11897"</definedName>
    <definedName name="IQ_BALANCE_SERVICES_REAL_USD_FC">"c11894"</definedName>
    <definedName name="IQ_BALANCE_SERVICES_REAL_USD_POP_FC">"c11895"</definedName>
    <definedName name="IQ_BALANCE_SERVICES_REAL_USD_YOY_FC">"c11896"</definedName>
    <definedName name="IQ_BALANCE_SERVICES_REAL_YOY">"c7394"</definedName>
    <definedName name="IQ_BALANCE_SERVICES_REAL_YOY_FC">"c8274"</definedName>
    <definedName name="IQ_BALANCE_TRADE_APR_FC_UNUSED">"c8357"</definedName>
    <definedName name="IQ_BALANCE_TRADE_APR_FC_UNUSED_UNUSED_UNUSED" hidden="1">"c8357"</definedName>
    <definedName name="IQ_BALANCE_TRADE_APR_UNUSED">"c7477"</definedName>
    <definedName name="IQ_BALANCE_TRADE_APR_UNUSED_UNUSED_UNUSED" hidden="1">"c7477"</definedName>
    <definedName name="IQ_BALANCE_TRADE_FC_UNUSED">"c7697"</definedName>
    <definedName name="IQ_BALANCE_TRADE_FC_UNUSED_UNUSED_UNUSED" hidden="1">"c7697"</definedName>
    <definedName name="IQ_BALANCE_TRADE_POP_FC_UNUSED">"c7917"</definedName>
    <definedName name="IQ_BALANCE_TRADE_POP_FC_UNUSED_UNUSED_UNUSED" hidden="1">"c7917"</definedName>
    <definedName name="IQ_BALANCE_TRADE_POP_UNUSED">"c7037"</definedName>
    <definedName name="IQ_BALANCE_TRADE_POP_UNUSED_UNUSED_UNUSED" hidden="1">"c7037"</definedName>
    <definedName name="IQ_BALANCE_TRADE_REAL">"c6956"</definedName>
    <definedName name="IQ_BALANCE_TRADE_REAL_APR">"c7616"</definedName>
    <definedName name="IQ_BALANCE_TRADE_REAL_APR_FC">"c8496"</definedName>
    <definedName name="IQ_BALANCE_TRADE_REAL_FC">"c7836"</definedName>
    <definedName name="IQ_BALANCE_TRADE_REAL_POP">"c7176"</definedName>
    <definedName name="IQ_BALANCE_TRADE_REAL_POP_FC">"c8056"</definedName>
    <definedName name="IQ_BALANCE_TRADE_REAL_SAAR">"c6957"</definedName>
    <definedName name="IQ_BALANCE_TRADE_REAL_SAAR_APR">"c7617"</definedName>
    <definedName name="IQ_BALANCE_TRADE_REAL_SAAR_APR_FC">"c8497"</definedName>
    <definedName name="IQ_BALANCE_TRADE_REAL_SAAR_FC">"c7837"</definedName>
    <definedName name="IQ_BALANCE_TRADE_REAL_SAAR_POP">"c7177"</definedName>
    <definedName name="IQ_BALANCE_TRADE_REAL_SAAR_POP_FC">"c8057"</definedName>
    <definedName name="IQ_BALANCE_TRADE_REAL_SAAR_USD_APR_FC">"c11905"</definedName>
    <definedName name="IQ_BALANCE_TRADE_REAL_SAAR_USD_FC">"c11902"</definedName>
    <definedName name="IQ_BALANCE_TRADE_REAL_SAAR_USD_POP_FC">"c11903"</definedName>
    <definedName name="IQ_BALANCE_TRADE_REAL_SAAR_USD_YOY_FC">"c11904"</definedName>
    <definedName name="IQ_BALANCE_TRADE_REAL_SAAR_YOY">"c7397"</definedName>
    <definedName name="IQ_BALANCE_TRADE_REAL_SAAR_YOY_FC">"c8277"</definedName>
    <definedName name="IQ_BALANCE_TRADE_REAL_USD_APR_FC">"c11901"</definedName>
    <definedName name="IQ_BALANCE_TRADE_REAL_USD_FC">"c11898"</definedName>
    <definedName name="IQ_BALANCE_TRADE_REAL_USD_POP_FC">"c11899"</definedName>
    <definedName name="IQ_BALANCE_TRADE_REAL_USD_YOY_FC">"c11900"</definedName>
    <definedName name="IQ_BALANCE_TRADE_REAL_YOY">"c7396"</definedName>
    <definedName name="IQ_BALANCE_TRADE_REAL_YOY_FC">"c8276"</definedName>
    <definedName name="IQ_BALANCE_TRADE_SAAR">"c6818"</definedName>
    <definedName name="IQ_BALANCE_TRADE_SAAR_APR">"c7478"</definedName>
    <definedName name="IQ_BALANCE_TRADE_SAAR_APR_FC">"c8358"</definedName>
    <definedName name="IQ_BALANCE_TRADE_SAAR_FC">"c7698"</definedName>
    <definedName name="IQ_BALANCE_TRADE_SAAR_POP">"c7038"</definedName>
    <definedName name="IQ_BALANCE_TRADE_SAAR_POP_FC">"c7918"</definedName>
    <definedName name="IQ_BALANCE_TRADE_SAAR_USD_APR_FC">"c11774"</definedName>
    <definedName name="IQ_BALANCE_TRADE_SAAR_USD_FC">"c11771"</definedName>
    <definedName name="IQ_BALANCE_TRADE_SAAR_USD_POP_FC">"c11772"</definedName>
    <definedName name="IQ_BALANCE_TRADE_SAAR_USD_YOY_FC">"c11773"</definedName>
    <definedName name="IQ_BALANCE_TRADE_SAAR_YOY">"c7258"</definedName>
    <definedName name="IQ_BALANCE_TRADE_SAAR_YOY_FC">"c8138"</definedName>
    <definedName name="IQ_BALANCE_TRADE_UNUSED">"c6817"</definedName>
    <definedName name="IQ_BALANCE_TRADE_UNUSED_UNUSED_UNUSED" hidden="1">"c6817"</definedName>
    <definedName name="IQ_BALANCE_TRADE_USD_APR_FC">"c11770"</definedName>
    <definedName name="IQ_BALANCE_TRADE_USD_FC">"c11767"</definedName>
    <definedName name="IQ_BALANCE_TRADE_USD_POP_FC">"c11768"</definedName>
    <definedName name="IQ_BALANCE_TRADE_USD_YOY_FC">"c11769"</definedName>
    <definedName name="IQ_BALANCE_TRADE_YOY_FC_UNUSED">"c8137"</definedName>
    <definedName name="IQ_BALANCE_TRADE_YOY_FC_UNUSED_UNUSED_UNUSED" hidden="1">"c8137"</definedName>
    <definedName name="IQ_BALANCE_TRADE_YOY_UNUSED">"c7257"</definedName>
    <definedName name="IQ_BALANCE_TRADE_YOY_UNUSED_UNUSED_UNUSED" hidden="1">"c7257"</definedName>
    <definedName name="IQ_BALANCES_DUE_DEPOSITORY_INSTITUTIONS_FDIC">"c6389"</definedName>
    <definedName name="IQ_BALANCES_DUE_FOREIGN_FDIC">"c6391"</definedName>
    <definedName name="IQ_BALANCES_DUE_FRB_FDIC">"c6393"</definedName>
    <definedName name="IQ_BANK_BENEFICIARY_FDIC">"c6505"</definedName>
    <definedName name="IQ_BANK_DEBT">"c2544"</definedName>
    <definedName name="IQ_BANK_DEBT_PCT">"c2545"</definedName>
    <definedName name="IQ_BANK_GUARANTOR_FDIC">"c6506"</definedName>
    <definedName name="IQ_BANK_LOAN_LIST">"c13507"</definedName>
    <definedName name="IQ_BANK_PREMISES_FDIC">"c6329"</definedName>
    <definedName name="IQ_BANK_SECURITIZATION_1_4_FAMILY_LOANS_FDIC">"c6721"</definedName>
    <definedName name="IQ_BANK_SECURITIZATION_AUTO_LOANS_FDIC">"c6715"</definedName>
    <definedName name="IQ_BANK_SECURITIZATION_CL_LOANS_FDIC">"c6716"</definedName>
    <definedName name="IQ_BANK_SECURITIZATION_CREDIT_CARDS_RECEIVABLES_FDIC">"c6718"</definedName>
    <definedName name="IQ_BANK_SECURITIZATION_HOME_EQUITY_LINES_FDIC">"c6719"</definedName>
    <definedName name="IQ_BANK_SECURITIZATION_OTHER_CONSUMER_LOANS_FDIC">"c6717"</definedName>
    <definedName name="IQ_BANK_SECURITIZATION_OTHER_LOANS_FDIC">"c6720"</definedName>
    <definedName name="IQ_BANKING_FEES_OPERATING_INC_FFIEC">"c13386"</definedName>
    <definedName name="IQ_BANKS_FOREIGN_COUNTRIES_NON_TRANS_ACCTS_FFIEC">"c15326"</definedName>
    <definedName name="IQ_BANKS_FOREIGN_COUNTRIES_TOTAL_DEPOSITS_FDIC">"c6475"</definedName>
    <definedName name="IQ_BANKS_FOREIGN_COUNTRIES_TRANS_ACCTS_FFIEC">"c15318"</definedName>
    <definedName name="IQ_BASIC_EPS_EXCL">"c85"</definedName>
    <definedName name="IQ_BASIC_EPS_INCL">"c86"</definedName>
    <definedName name="IQ_BASIC_NORMAL_EPS">"c1592"</definedName>
    <definedName name="IQ_BASIC_OUTSTANDING_CURRENT_EST">"c4128"</definedName>
    <definedName name="IQ_BASIC_OUTSTANDING_CURRENT_HIGH_EST">"c4129"</definedName>
    <definedName name="IQ_BASIC_OUTSTANDING_CURRENT_LOW_EST">"c4130"</definedName>
    <definedName name="IQ_BASIC_OUTSTANDING_CURRENT_MEDIAN_EST">"c4131"</definedName>
    <definedName name="IQ_BASIC_OUTSTANDING_CURRENT_NUM_EST">"c4132"</definedName>
    <definedName name="IQ_BASIC_OUTSTANDING_CURRENT_STDDEV_EST">"c4133"</definedName>
    <definedName name="IQ_BASIC_OUTSTANDING_EST">"c4134"</definedName>
    <definedName name="IQ_BASIC_OUTSTANDING_HIGH_EST">"c4135"</definedName>
    <definedName name="IQ_BASIC_OUTSTANDING_LOW_EST">"c4136"</definedName>
    <definedName name="IQ_BASIC_OUTSTANDING_MEDIAN_EST">"c4137"</definedName>
    <definedName name="IQ_BASIC_OUTSTANDING_NUM_EST">"c4138"</definedName>
    <definedName name="IQ_BASIC_OUTSTANDING_STDDEV_EST">"c4139"</definedName>
    <definedName name="IQ_BASIC_WEIGHT">"c87"</definedName>
    <definedName name="IQ_BASIC_WEIGHT_EST">"c4140"</definedName>
    <definedName name="IQ_BASIC_WEIGHT_GUIDANCE">"c4141"</definedName>
    <definedName name="IQ_BASIC_WEIGHT_HIGH_EST">"c4142"</definedName>
    <definedName name="IQ_BASIC_WEIGHT_LOW_EST">"c4143"</definedName>
    <definedName name="IQ_BASIC_WEIGHT_MEDIAN_EST">"c4144"</definedName>
    <definedName name="IQ_BASIC_WEIGHT_NUM_EST">"c4145"</definedName>
    <definedName name="IQ_BASIC_WEIGHT_STDDEV_EST">"c4146"</definedName>
    <definedName name="IQ_BENCHMARK_SECURITY">"c2154"</definedName>
    <definedName name="IQ_BENCHMARK_SPRD">"c2153"</definedName>
    <definedName name="IQ_BENCHMARK_YIELD">"c8955"</definedName>
    <definedName name="IQ_BETA">"c2133"</definedName>
    <definedName name="IQ_BETA_1YR">"c1966"</definedName>
    <definedName name="IQ_BETA_1YR_RSQ">"c2132"</definedName>
    <definedName name="IQ_BETA_2YR">"c1965"</definedName>
    <definedName name="IQ_BETA_2YR_RSQ">"c2131"</definedName>
    <definedName name="IQ_BETA_5YR">"c88"</definedName>
    <definedName name="IQ_BETA_5YR_RSQ">"c2130"</definedName>
    <definedName name="IQ_BIG_INT_BEAR_CD">"c89"</definedName>
    <definedName name="IQ_BIZ_SEG_ASSETS">"c90"</definedName>
    <definedName name="IQ_BIZ_SEG_EBT">"c91"</definedName>
    <definedName name="IQ_BIZ_SEG_GP">"c92"</definedName>
    <definedName name="IQ_BIZ_SEG_NI">"c93"</definedName>
    <definedName name="IQ_BIZ_SEG_OPER_INC">"c94"</definedName>
    <definedName name="IQ_BIZ_SEG_REV">"c95"</definedName>
    <definedName name="IQ_BOARD_MEMBER">"c96"</definedName>
    <definedName name="IQ_BOARD_MEMBER_ASSISTANT_EMAIL">"c15179"</definedName>
    <definedName name="IQ_BOARD_MEMBER_ASSISTANT_FAX">"c15181"</definedName>
    <definedName name="IQ_BOARD_MEMBER_ASSISTANT_NAME">"c15178"</definedName>
    <definedName name="IQ_BOARD_MEMBER_ASSISTANT_PHONE">"c15180"</definedName>
    <definedName name="IQ_BOARD_MEMBER_BACKGROUND">"c2101"</definedName>
    <definedName name="IQ_BOARD_MEMBER_DIRECT_FAX">"c15176"</definedName>
    <definedName name="IQ_BOARD_MEMBER_DIRECT_PHONE">"c15175"</definedName>
    <definedName name="IQ_BOARD_MEMBER_EMAIL">"c15177"</definedName>
    <definedName name="IQ_BOARD_MEMBER_FAX">"c2100"</definedName>
    <definedName name="IQ_BOARD_MEMBER_ID">"c13756"</definedName>
    <definedName name="IQ_BOARD_MEMBER_MAIN_FAX">"c15174"</definedName>
    <definedName name="IQ_BOARD_MEMBER_MAIN_PHONE">"c15173"</definedName>
    <definedName name="IQ_BOARD_MEMBER_OFFICE">"c2098"</definedName>
    <definedName name="IQ_BOARD_MEMBER_OFFICE_ADDRESS">"c15172"</definedName>
    <definedName name="IQ_BOARD_MEMBER_PHONE">"c2099"</definedName>
    <definedName name="IQ_BOARD_MEMBER_TITLE">"c97"</definedName>
    <definedName name="IQ_BOND_COUPON">"c2183"</definedName>
    <definedName name="IQ_BOND_COUPON_TYPE">"c2184"</definedName>
    <definedName name="IQ_BOND_LIST">"c13505"</definedName>
    <definedName name="IQ_BOND_PRICE">"c2162"</definedName>
    <definedName name="IQ_BONDRATING_FITCH" hidden="1">"IQ_BONDRATING_FITCH"</definedName>
    <definedName name="IQ_BONDRATING_FITCH_DATE">"c241"</definedName>
    <definedName name="IQ_BONDRATING_MOODYS">"IQ_BONDRATING_MOODYS"</definedName>
    <definedName name="IQ_BONDRATING_SP" hidden="1">"IQ_BONDRATING_SP"</definedName>
    <definedName name="IQ_BONDRATING_SP_DATE">"c242"</definedName>
    <definedName name="IQ_BOOK_VALUE" hidden="1">"IQ_BOOK_VALUE"</definedName>
    <definedName name="IQ_BORROWED_MONEY_QUARTERLY_AVG_FFIEC">"c13091"</definedName>
    <definedName name="IQ_BORROWINGS_LESS_1YR_ASSETS_TOT_FFIEC">"c13450"</definedName>
    <definedName name="IQ_BROK_COMISSION">"c98"</definedName>
    <definedName name="IQ_BROK_COMMISSION">"c3514"</definedName>
    <definedName name="IQ_BROKER_DEPOSIT_LESS_THAN_100000_1_YR_LESS_FFIEC">"c15307"</definedName>
    <definedName name="IQ_BROKER_DEPOSIT_LESS_THAN_100000_1_YR_MORE_FFIEC">"c15308"</definedName>
    <definedName name="IQ_BROKER_DEPOSIT_LESS_THAN_100000_FFIEC">"c15306"</definedName>
    <definedName name="IQ_BROKER_DEPOSIT_MORE_THAN_100000_1_YR_LESS_FFIEC">"c15310"</definedName>
    <definedName name="IQ_BROKER_DEPOSIT_MORE_THAN_100000_1_YR_MORE_FFIEC">"c15311"</definedName>
    <definedName name="IQ_BROKER_DEPOSIT_MORE_THAN_100000_FFIEC">"c15309"</definedName>
    <definedName name="IQ_BROKERED_DEPOSITS_FDIC">"c6486"</definedName>
    <definedName name="IQ_BUDGET_BALANCE_APR_FC_UNUSED">"c8359"</definedName>
    <definedName name="IQ_BUDGET_BALANCE_APR_FC_UNUSED_UNUSED_UNUSED" hidden="1">"c8359"</definedName>
    <definedName name="IQ_BUDGET_BALANCE_APR_UNUSED">"c7479"</definedName>
    <definedName name="IQ_BUDGET_BALANCE_APR_UNUSED_UNUSED_UNUSED" hidden="1">"c7479"</definedName>
    <definedName name="IQ_BUDGET_BALANCE_FC_UNUSED">"c7699"</definedName>
    <definedName name="IQ_BUDGET_BALANCE_FC_UNUSED_UNUSED_UNUSED" hidden="1">"c7699"</definedName>
    <definedName name="IQ_BUDGET_BALANCE_POP_FC_UNUSED">"c7919"</definedName>
    <definedName name="IQ_BUDGET_BALANCE_POP_FC_UNUSED_UNUSED_UNUSED" hidden="1">"c7919"</definedName>
    <definedName name="IQ_BUDGET_BALANCE_POP_UNUSED">"c7039"</definedName>
    <definedName name="IQ_BUDGET_BALANCE_POP_UNUSED_UNUSED_UNUSED" hidden="1">"c7039"</definedName>
    <definedName name="IQ_BUDGET_BALANCE_SAAR">"c6820"</definedName>
    <definedName name="IQ_BUDGET_BALANCE_SAAR_APR">"c7480"</definedName>
    <definedName name="IQ_BUDGET_BALANCE_SAAR_APR_FC">"c8360"</definedName>
    <definedName name="IQ_BUDGET_BALANCE_SAAR_FC">"c7700"</definedName>
    <definedName name="IQ_BUDGET_BALANCE_SAAR_POP">"c7040"</definedName>
    <definedName name="IQ_BUDGET_BALANCE_SAAR_POP_FC">"c7920"</definedName>
    <definedName name="IQ_BUDGET_BALANCE_SAAR_YOY">"c7260"</definedName>
    <definedName name="IQ_BUDGET_BALANCE_SAAR_YOY_FC">"c8140"</definedName>
    <definedName name="IQ_BUDGET_BALANCE_UNUSED">"c6819"</definedName>
    <definedName name="IQ_BUDGET_BALANCE_UNUSED_UNUSED_UNUSED" hidden="1">"c6819"</definedName>
    <definedName name="IQ_BUDGET_BALANCE_YOY_FC_UNUSED">"c8139"</definedName>
    <definedName name="IQ_BUDGET_BALANCE_YOY_FC_UNUSED_UNUSED_UNUSED" hidden="1">"c8139"</definedName>
    <definedName name="IQ_BUDGET_BALANCE_YOY_UNUSED">"c7259"</definedName>
    <definedName name="IQ_BUDGET_BALANCE_YOY_UNUSED_UNUSED_UNUSED" hidden="1">"c7259"</definedName>
    <definedName name="IQ_BUDGET_RECEIPTS_APR_FC_UNUSED">"c8361"</definedName>
    <definedName name="IQ_BUDGET_RECEIPTS_APR_FC_UNUSED_UNUSED_UNUSED" hidden="1">"c8361"</definedName>
    <definedName name="IQ_BUDGET_RECEIPTS_APR_UNUSED">"c7481"</definedName>
    <definedName name="IQ_BUDGET_RECEIPTS_APR_UNUSED_UNUSED_UNUSED" hidden="1">"c7481"</definedName>
    <definedName name="IQ_BUDGET_RECEIPTS_FC_UNUSED">"c7701"</definedName>
    <definedName name="IQ_BUDGET_RECEIPTS_FC_UNUSED_UNUSED_UNUSED" hidden="1">"c7701"</definedName>
    <definedName name="IQ_BUDGET_RECEIPTS_POP_FC_UNUSED">"c7921"</definedName>
    <definedName name="IQ_BUDGET_RECEIPTS_POP_FC_UNUSED_UNUSED_UNUSED" hidden="1">"c7921"</definedName>
    <definedName name="IQ_BUDGET_RECEIPTS_POP_UNUSED">"c7041"</definedName>
    <definedName name="IQ_BUDGET_RECEIPTS_POP_UNUSED_UNUSED_UNUSED" hidden="1">"c7041"</definedName>
    <definedName name="IQ_BUDGET_RECEIPTS_UNUSED">"c6821"</definedName>
    <definedName name="IQ_BUDGET_RECEIPTS_UNUSED_UNUSED_UNUSED" hidden="1">"c6821"</definedName>
    <definedName name="IQ_BUDGET_RECEIPTS_YOY_FC_UNUSED">"c8141"</definedName>
    <definedName name="IQ_BUDGET_RECEIPTS_YOY_FC_UNUSED_UNUSED_UNUSED" hidden="1">"c8141"</definedName>
    <definedName name="IQ_BUDGET_RECEIPTS_YOY_UNUSED">"c7261"</definedName>
    <definedName name="IQ_BUDGET_RECEIPTS_YOY_UNUSED_UNUSED_UNUSED" hidden="1">"c7261"</definedName>
    <definedName name="IQ_BUDGET_SPENDING">"c6822"</definedName>
    <definedName name="IQ_BUDGET_SPENDING_APR">"c7482"</definedName>
    <definedName name="IQ_BUDGET_SPENDING_APR_FC">"c8362"</definedName>
    <definedName name="IQ_BUDGET_SPENDING_FC">"c7702"</definedName>
    <definedName name="IQ_BUDGET_SPENDING_POP">"c7042"</definedName>
    <definedName name="IQ_BUDGET_SPENDING_POP_FC">"c7922"</definedName>
    <definedName name="IQ_BUDGET_SPENDING_REAL">"c6958"</definedName>
    <definedName name="IQ_BUDGET_SPENDING_REAL_APR">"c7618"</definedName>
    <definedName name="IQ_BUDGET_SPENDING_REAL_APR_FC">"c8498"</definedName>
    <definedName name="IQ_BUDGET_SPENDING_REAL_FC">"c7838"</definedName>
    <definedName name="IQ_BUDGET_SPENDING_REAL_POP">"c7178"</definedName>
    <definedName name="IQ_BUDGET_SPENDING_REAL_POP_FC">"c8058"</definedName>
    <definedName name="IQ_BUDGET_SPENDING_REAL_SAAR">"c6959"</definedName>
    <definedName name="IQ_BUDGET_SPENDING_REAL_SAAR_APR">"c7619"</definedName>
    <definedName name="IQ_BUDGET_SPENDING_REAL_SAAR_APR_FC">"c8499"</definedName>
    <definedName name="IQ_BUDGET_SPENDING_REAL_SAAR_FC">"c7839"</definedName>
    <definedName name="IQ_BUDGET_SPENDING_REAL_SAAR_POP">"c7179"</definedName>
    <definedName name="IQ_BUDGET_SPENDING_REAL_SAAR_POP_FC">"c8059"</definedName>
    <definedName name="IQ_BUDGET_SPENDING_REAL_SAAR_USD">"c11906"</definedName>
    <definedName name="IQ_BUDGET_SPENDING_REAL_SAAR_USD_APR">"c11909"</definedName>
    <definedName name="IQ_BUDGET_SPENDING_REAL_SAAR_USD_POP">"c11907"</definedName>
    <definedName name="IQ_BUDGET_SPENDING_REAL_SAAR_USD_YOY">"c11908"</definedName>
    <definedName name="IQ_BUDGET_SPENDING_REAL_SAAR_YOY">"c7399"</definedName>
    <definedName name="IQ_BUDGET_SPENDING_REAL_SAAR_YOY_FC">"c8279"</definedName>
    <definedName name="IQ_BUDGET_SPENDING_REAL_YOY">"c7398"</definedName>
    <definedName name="IQ_BUDGET_SPENDING_REAL_YOY_FC">"c8278"</definedName>
    <definedName name="IQ_BUDGET_SPENDING_SAAR">"c6823"</definedName>
    <definedName name="IQ_BUDGET_SPENDING_SAAR_APR">"c7483"</definedName>
    <definedName name="IQ_BUDGET_SPENDING_SAAR_APR_FC">"c8363"</definedName>
    <definedName name="IQ_BUDGET_SPENDING_SAAR_FC">"c7703"</definedName>
    <definedName name="IQ_BUDGET_SPENDING_SAAR_POP">"c7043"</definedName>
    <definedName name="IQ_BUDGET_SPENDING_SAAR_POP_FC">"c7923"</definedName>
    <definedName name="IQ_BUDGET_SPENDING_SAAR_USD_APR_FC">"c11782"</definedName>
    <definedName name="IQ_BUDGET_SPENDING_SAAR_USD_FC">"c11779"</definedName>
    <definedName name="IQ_BUDGET_SPENDING_SAAR_USD_POP_FC">"c11780"</definedName>
    <definedName name="IQ_BUDGET_SPENDING_SAAR_USD_YOY_FC">"c11781"</definedName>
    <definedName name="IQ_BUDGET_SPENDING_SAAR_YOY">"c7263"</definedName>
    <definedName name="IQ_BUDGET_SPENDING_SAAR_YOY_FC">"c8143"</definedName>
    <definedName name="IQ_BUDGET_SPENDING_USD_APR_FC">"c11778"</definedName>
    <definedName name="IQ_BUDGET_SPENDING_USD_FC">"c11775"</definedName>
    <definedName name="IQ_BUDGET_SPENDING_USD_POP_FC">"c11776"</definedName>
    <definedName name="IQ_BUDGET_SPENDING_USD_YOY_FC">"c11777"</definedName>
    <definedName name="IQ_BUDGET_SPENDING_YOY">"c7262"</definedName>
    <definedName name="IQ_BUDGET_SPENDING_YOY_FC">"c8142"</definedName>
    <definedName name="IQ_BUILDINGS">"c99"</definedName>
    <definedName name="IQ_BUS_SEG_ASSETS">"c4067"</definedName>
    <definedName name="IQ_BUS_SEG_ASSETS_ABS">"c4089"</definedName>
    <definedName name="IQ_BUS_SEG_ASSETS_TOTAL">"c4112"</definedName>
    <definedName name="IQ_BUS_SEG_CAPEX">"c4079"</definedName>
    <definedName name="IQ_BUS_SEG_CAPEX_ABS">"c4101"</definedName>
    <definedName name="IQ_BUS_SEG_CAPEX_TOTAL">"c4116"</definedName>
    <definedName name="IQ_BUS_SEG_DA">"c4078"</definedName>
    <definedName name="IQ_BUS_SEG_DA_ABS">"c4100"</definedName>
    <definedName name="IQ_BUS_SEG_DA_TOTAL">"c4115"</definedName>
    <definedName name="IQ_BUS_SEG_EARNINGS_OP">"c4063"</definedName>
    <definedName name="IQ_BUS_SEG_EARNINGS_OP_ABS">"c4085"</definedName>
    <definedName name="IQ_BUS_SEG_EARNINGS_OP_TOTAL">"c4108"</definedName>
    <definedName name="IQ_BUS_SEG_EBT">"c4064"</definedName>
    <definedName name="IQ_BUS_SEG_EBT_ABS">"c4086"</definedName>
    <definedName name="IQ_BUS_SEG_EBT_TOTAL">"c4110"</definedName>
    <definedName name="IQ_BUS_SEG_GP">"c4066"</definedName>
    <definedName name="IQ_BUS_SEG_GP_ABS">"c4088"</definedName>
    <definedName name="IQ_BUS_SEG_GP_TOTAL">"c4109"</definedName>
    <definedName name="IQ_BUS_SEG_INC_TAX">"c4077"</definedName>
    <definedName name="IQ_BUS_SEG_INC_TAX_ABS">"c4099"</definedName>
    <definedName name="IQ_BUS_SEG_INC_TAX_TOTAL">"c4114"</definedName>
    <definedName name="IQ_BUS_SEG_INTEREST_EXP">"c4076"</definedName>
    <definedName name="IQ_BUS_SEG_INTEREST_EXP_ABS">"c4098"</definedName>
    <definedName name="IQ_BUS_SEG_INTEREST_EXP_TOTAL">"c4113"</definedName>
    <definedName name="IQ_BUS_SEG_NAME">"c5482"</definedName>
    <definedName name="IQ_BUS_SEG_NAME_ABS">"c5483"</definedName>
    <definedName name="IQ_BUS_SEG_NI">"c4065"</definedName>
    <definedName name="IQ_BUS_SEG_NI_ABS">"c4087"</definedName>
    <definedName name="IQ_BUS_SEG_NI_TOTAL">"c4111"</definedName>
    <definedName name="IQ_BUS_SEG_OPER_INC">"c4062"</definedName>
    <definedName name="IQ_BUS_SEG_OPER_INC_ABS">"c4084"</definedName>
    <definedName name="IQ_BUS_SEG_OPER_INC_TOTAL">"c4107"</definedName>
    <definedName name="IQ_BUS_SEG_REV">"c4068"</definedName>
    <definedName name="IQ_BUS_SEG_REV_ABS">"c4090"</definedName>
    <definedName name="IQ_BUS_SEG_REV_TOTAL">"c4106"</definedName>
    <definedName name="IQ_BUSINESS_COMBINATIONS_FFIEC">"c12967"</definedName>
    <definedName name="IQ_BUSINESS_DESCRIPTION">"c322"</definedName>
    <definedName name="IQ_BV_ACT_OR_EST_CIQ">"c5068"</definedName>
    <definedName name="IQ_BV_ACT_OR_EST_REUT">"c5471"</definedName>
    <definedName name="IQ_BV_ACT_OR_EST_THOM">"c5308"</definedName>
    <definedName name="IQ_BV_EST">"c5624"</definedName>
    <definedName name="IQ_BV_EST_REUT">"c5403"</definedName>
    <definedName name="IQ_BV_EST_THOM">"c5147"</definedName>
    <definedName name="IQ_BV_HIGH_EST">"c5626"</definedName>
    <definedName name="IQ_BV_HIGH_EST_REUT">"c5405"</definedName>
    <definedName name="IQ_BV_HIGH_EST_THOM">"c5149"</definedName>
    <definedName name="IQ_BV_LOW_EST">"c5627"</definedName>
    <definedName name="IQ_BV_LOW_EST_REUT">"c5406"</definedName>
    <definedName name="IQ_BV_LOW_EST_THOM">"c5150"</definedName>
    <definedName name="IQ_BV_MEDIAN_EST">"c5625"</definedName>
    <definedName name="IQ_BV_MEDIAN_EST_REUT">"c5404"</definedName>
    <definedName name="IQ_BV_MEDIAN_EST_THOM">"c5148"</definedName>
    <definedName name="IQ_BV_NUM_EST">"c5628"</definedName>
    <definedName name="IQ_BV_NUM_EST_REUT">"c5407"</definedName>
    <definedName name="IQ_BV_NUM_EST_THOM">"c5151"</definedName>
    <definedName name="IQ_BV_OVER_SHARES">"c1349"</definedName>
    <definedName name="IQ_BV_SHARE">"c100"</definedName>
    <definedName name="IQ_BV_SHARE_ACT_OR_EST">"c3587"</definedName>
    <definedName name="IQ_BV_SHARE_ACT_OR_EST_REUT">"c5477"</definedName>
    <definedName name="IQ_BV_SHARE_EST">"c3541"</definedName>
    <definedName name="IQ_BV_SHARE_EST_REUT">"c5439"</definedName>
    <definedName name="IQ_BV_SHARE_HIGH_EST">"c3542"</definedName>
    <definedName name="IQ_BV_SHARE_HIGH_EST_REUT">"c5441"</definedName>
    <definedName name="IQ_BV_SHARE_LOW_EST">"c3543"</definedName>
    <definedName name="IQ_BV_SHARE_LOW_EST_REUT">"c5442"</definedName>
    <definedName name="IQ_BV_SHARE_MEDIAN_EST">"c3544"</definedName>
    <definedName name="IQ_BV_SHARE_MEDIAN_EST_REUT">"c5440"</definedName>
    <definedName name="IQ_BV_SHARE_NUM_EST">"c3539"</definedName>
    <definedName name="IQ_BV_SHARE_NUM_EST_REUT">"c5443"</definedName>
    <definedName name="IQ_BV_SHARE_STDDEV_EST">"c3540"</definedName>
    <definedName name="IQ_BV_SHARE_STDDEV_EST_REUT">"c5444"</definedName>
    <definedName name="IQ_BV_STDDEV_EST">"c5629"</definedName>
    <definedName name="IQ_BV_STDDEV_EST_REUT">"c5408"</definedName>
    <definedName name="IQ_BV_STDDEV_EST_THOM">"c5152"</definedName>
    <definedName name="IQ_CA_AP">"c8881"</definedName>
    <definedName name="IQ_CA_AP_ABS">"c8900"</definedName>
    <definedName name="IQ_CA_NAME_AP">"c8919"</definedName>
    <definedName name="IQ_CA_NAME_AP_ABS">"c8938"</definedName>
    <definedName name="IQ_CABLE_ARPU">"c2869"</definedName>
    <definedName name="IQ_CABLE_ARPU_ANALOG">"c2864"</definedName>
    <definedName name="IQ_CABLE_ARPU_BASIC">"c2866"</definedName>
    <definedName name="IQ_CABLE_ARPU_BBAND">"c2867"</definedName>
    <definedName name="IQ_CABLE_ARPU_DIG">"c2865"</definedName>
    <definedName name="IQ_CABLE_ARPU_PHONE">"c2868"</definedName>
    <definedName name="IQ_CABLE_BASIC_PENETRATION">"c2850"</definedName>
    <definedName name="IQ_CABLE_BBAND_PENETRATION">"c2852"</definedName>
    <definedName name="IQ_CABLE_BBAND_PENETRATION_THP">"c2851"</definedName>
    <definedName name="IQ_CABLE_CHURN">"c2874"</definedName>
    <definedName name="IQ_CABLE_CHURN_BASIC">"c2871"</definedName>
    <definedName name="IQ_CABLE_CHURN_BBAND">"c2872"</definedName>
    <definedName name="IQ_CABLE_CHURN_DIG">"c2870"</definedName>
    <definedName name="IQ_CABLE_CHURN_PHONE">"c2873"</definedName>
    <definedName name="IQ_CABLE_HOMES_PER_MILE">"c2849"</definedName>
    <definedName name="IQ_CABLE_HP_BBAND">"c2845"</definedName>
    <definedName name="IQ_CABLE_HP_DIG">"c2844"</definedName>
    <definedName name="IQ_CABLE_HP_PHONE">"c2846"</definedName>
    <definedName name="IQ_CABLE_MILES_PASSED">"c2848"</definedName>
    <definedName name="IQ_CABLE_OTHER_REV">"c2882"</definedName>
    <definedName name="IQ_CABLE_PHONE_PENETRATION">"c2853"</definedName>
    <definedName name="IQ_CABLE_PROGRAMMING_COSTS">"c2884"</definedName>
    <definedName name="IQ_CABLE_REV_ADVERT">"c2880"</definedName>
    <definedName name="IQ_CABLE_REV_ANALOG">"c2875"</definedName>
    <definedName name="IQ_CABLE_REV_BASIC">"c2877"</definedName>
    <definedName name="IQ_CABLE_REV_BBAND">"c2878"</definedName>
    <definedName name="IQ_CABLE_REV_COMMERCIAL">"c2881"</definedName>
    <definedName name="IQ_CABLE_REV_DIG">"c2876"</definedName>
    <definedName name="IQ_CABLE_REV_PHONE">"c2879"</definedName>
    <definedName name="IQ_CABLE_RGU">"c2863"</definedName>
    <definedName name="IQ_CABLE_SUBS_ANALOG">"c2855"</definedName>
    <definedName name="IQ_CABLE_SUBS_BASIC">"c2857"</definedName>
    <definedName name="IQ_CABLE_SUBS_BBAND">"c2858"</definedName>
    <definedName name="IQ_CABLE_SUBS_BUNDLED">"c2861"</definedName>
    <definedName name="IQ_CABLE_SUBS_DIG">"c2856"</definedName>
    <definedName name="IQ_CABLE_SUBS_NON_VIDEO">"c2860"</definedName>
    <definedName name="IQ_CABLE_SUBS_PHONE">"c2859"</definedName>
    <definedName name="IQ_CABLE_SUBS_TOTAL">"c2862"</definedName>
    <definedName name="IQ_CABLE_THP">"c2847"</definedName>
    <definedName name="IQ_CABLE_TOTAL_PENETRATION">"c2854"</definedName>
    <definedName name="IQ_CABLE_TOTAL_REV">"c2883"</definedName>
    <definedName name="IQ_CAL_Q">"c101"</definedName>
    <definedName name="IQ_CAL_Q_EST">"c6796"</definedName>
    <definedName name="IQ_CAL_Q_EST_CIQ">"c6808"</definedName>
    <definedName name="IQ_CAL_Q_EST_REUT">"c6800"</definedName>
    <definedName name="IQ_CAL_Y">"c102"</definedName>
    <definedName name="IQ_CAL_Y_EST">"c6797"</definedName>
    <definedName name="IQ_CAL_Y_EST_CIQ">"c6809"</definedName>
    <definedName name="IQ_CAL_Y_EST_REUT">"c6801"</definedName>
    <definedName name="IQ_CALC_TYPE_BS">"c3086"</definedName>
    <definedName name="IQ_CALC_TYPE_CF">"c3085"</definedName>
    <definedName name="IQ_CALC_TYPE_IS">"c3084"</definedName>
    <definedName name="IQ_CALL_DATE_SCHEDULE">"c2481"</definedName>
    <definedName name="IQ_CALL_FEATURE">"c2197"</definedName>
    <definedName name="IQ_CALL_PRICE_SCHEDULE">"c2482"</definedName>
    <definedName name="IQ_CALLABLE">"c2196"</definedName>
    <definedName name="IQ_CAP_LOSS_CF_1YR">"c3474"</definedName>
    <definedName name="IQ_CAP_LOSS_CF_2YR">"c3475"</definedName>
    <definedName name="IQ_CAP_LOSS_CF_3YR">"c3476"</definedName>
    <definedName name="IQ_CAP_LOSS_CF_4YR">"c3477"</definedName>
    <definedName name="IQ_CAP_LOSS_CF_5YR">"c3478"</definedName>
    <definedName name="IQ_CAP_LOSS_CF_AFTER_FIVE">"c3479"</definedName>
    <definedName name="IQ_CAP_LOSS_CF_MAX_YEAR">"c3482"</definedName>
    <definedName name="IQ_CAP_LOSS_CF_NO_EXP">"c3480"</definedName>
    <definedName name="IQ_CAP_LOSS_CF_TOTAL">"c3481"</definedName>
    <definedName name="IQ_CAP_UTIL_RATE">"c6824"</definedName>
    <definedName name="IQ_CAP_UTIL_RATE_POP">"c7044"</definedName>
    <definedName name="IQ_CAP_UTIL_RATE_YOY">"c7264"</definedName>
    <definedName name="IQ_CAPEX">"c103"</definedName>
    <definedName name="IQ_CAPEX_10YR_ANN_CAGR">"c6050"</definedName>
    <definedName name="IQ_CAPEX_10YR_ANN_GROWTH">"c104"</definedName>
    <definedName name="IQ_CAPEX_1YR_ANN_GROWTH">"c105"</definedName>
    <definedName name="IQ_CAPEX_2YR_ANN_CAGR">"c6051"</definedName>
    <definedName name="IQ_CAPEX_2YR_ANN_GROWTH">"c106"</definedName>
    <definedName name="IQ_CAPEX_3YR_ANN_CAGR">"c6052"</definedName>
    <definedName name="IQ_CAPEX_3YR_ANN_GROWTH">"c107"</definedName>
    <definedName name="IQ_CAPEX_5YR_ANN_CAGR">"c6053"</definedName>
    <definedName name="IQ_CAPEX_5YR_ANN_GROWTH">"c108"</definedName>
    <definedName name="IQ_CAPEX_7YR_ANN_CAGR">"c6054"</definedName>
    <definedName name="IQ_CAPEX_7YR_ANN_GROWTH">"c109"</definedName>
    <definedName name="IQ_CAPEX_ACT_OR_EST">"c3584"</definedName>
    <definedName name="IQ_CAPEX_ACT_OR_EST_REUT">"c5474"</definedName>
    <definedName name="IQ_CAPEX_BNK">"c110"</definedName>
    <definedName name="IQ_CAPEX_BR">"c111"</definedName>
    <definedName name="IQ_CAPEX_EST">"c3523"</definedName>
    <definedName name="IQ_CAPEX_EST_REUT">"c3969"</definedName>
    <definedName name="IQ_CAPEX_FIN">"c112"</definedName>
    <definedName name="IQ_CAPEX_GUIDANCE">"c4150"</definedName>
    <definedName name="IQ_CAPEX_HIGH_EST">"c3524"</definedName>
    <definedName name="IQ_CAPEX_HIGH_EST_REUT">"c3971"</definedName>
    <definedName name="IQ_CAPEX_HIGH_GUIDANCE">"c4180"</definedName>
    <definedName name="IQ_CAPEX_INS">"c113"</definedName>
    <definedName name="IQ_CAPEX_LOW_EST">"c3525"</definedName>
    <definedName name="IQ_CAPEX_LOW_EST_REUT">"c3972"</definedName>
    <definedName name="IQ_CAPEX_LOW_GUIDANCE">"c4220"</definedName>
    <definedName name="IQ_CAPEX_MEDIAN_EST">"c3526"</definedName>
    <definedName name="IQ_CAPEX_MEDIAN_EST_REUT">"c3970"</definedName>
    <definedName name="IQ_CAPEX_NUM_EST">"c3521"</definedName>
    <definedName name="IQ_CAPEX_NUM_EST_REUT">"c3973"</definedName>
    <definedName name="IQ_CAPEX_STDDEV_EST">"c3522"</definedName>
    <definedName name="IQ_CAPEX_STDDEV_EST_REUT">"c3974"</definedName>
    <definedName name="IQ_CAPEX_UTI">"c114"</definedName>
    <definedName name="IQ_CAPITAL_ALLOCATION_ADJUSTMENT_FOREIGN_FFIEC">"c15389"</definedName>
    <definedName name="IQ_CAPITAL_LEASE">"c1350"</definedName>
    <definedName name="IQ_CAPITAL_LEASES">"c115"</definedName>
    <definedName name="IQ_CAPITAL_LEASES_TOTAL">"c3031"</definedName>
    <definedName name="IQ_CAPITAL_LEASES_TOTAL_PCT">"c2506"</definedName>
    <definedName name="IQ_CAPITAL_RAISED_PERIOD_COVERED">"c9959"</definedName>
    <definedName name="IQ_CAPITAL_RAISED_PERIOD_GROUP">"c9945"</definedName>
    <definedName name="IQ_CAPITALIZED_INTEREST">"c2076"</definedName>
    <definedName name="IQ_CAPITALIZED_INTEREST_BOP">"c3459"</definedName>
    <definedName name="IQ_CAPITALIZED_INTEREST_EOP">"c3464"</definedName>
    <definedName name="IQ_CAPITALIZED_INTEREST_EXP">"c3461"</definedName>
    <definedName name="IQ_CAPITALIZED_INTEREST_OTHER_ADJ">"c3463"</definedName>
    <definedName name="IQ_CAPITALIZED_INTEREST_WRITE_OFF">"c3462"</definedName>
    <definedName name="IQ_CASH">"c1458"</definedName>
    <definedName name="IQ_CASH_ACQUIRE_CF">"c1630"</definedName>
    <definedName name="IQ_CASH_BALANCES_DUE_FFIEC">"c12773"</definedName>
    <definedName name="IQ_CASH_BANKS_FOREIGN_COUNTRIES_DOM_FFIEC">"c15289"</definedName>
    <definedName name="IQ_CASH_COLLECTION_UNPOSTED_DEBITS_CURRENCY_FFIEC">"c15279"</definedName>
    <definedName name="IQ_CASH_COLLECTION_UNPOSTED_DEBITS_DOM_FFIEC">"c15286"</definedName>
    <definedName name="IQ_CASH_CONVERSION">"c117"</definedName>
    <definedName name="IQ_CASH_COST_ALUM">"c9252"</definedName>
    <definedName name="IQ_CASH_COST_COAL">"c9825"</definedName>
    <definedName name="IQ_CASH_COST_COP">"c9199"</definedName>
    <definedName name="IQ_CASH_COST_DIAM">"c9676"</definedName>
    <definedName name="IQ_CASH_COST_GOLD">"c9037"</definedName>
    <definedName name="IQ_CASH_COST_IRON">"c9411"</definedName>
    <definedName name="IQ_CASH_COST_LEAD">"c9464"</definedName>
    <definedName name="IQ_CASH_COST_MANG">"c9517"</definedName>
    <definedName name="IQ_CASH_COST_MET_COAL">"c9762"</definedName>
    <definedName name="IQ_CASH_COST_MOLYB">"c9729"</definedName>
    <definedName name="IQ_CASH_COST_NICK">"c9305"</definedName>
    <definedName name="IQ_CASH_COST_PLAT">"c9143"</definedName>
    <definedName name="IQ_CASH_COST_SILVER">"c9090"</definedName>
    <definedName name="IQ_CASH_COST_STEAM">"c9792"</definedName>
    <definedName name="IQ_CASH_COST_TITAN">"c9570"</definedName>
    <definedName name="IQ_CASH_COST_URAN">"c9623"</definedName>
    <definedName name="IQ_CASH_COST_ZINC">"c9358"</definedName>
    <definedName name="IQ_CASH_DEPOSITORY_INSTIT_US_DOM_FFIEC">"c15288"</definedName>
    <definedName name="IQ_CASH_DIVIDENDS_NET_INCOME_FDIC">"c6738"</definedName>
    <definedName name="IQ_CASH_DUE_BANKS">"c1351"</definedName>
    <definedName name="IQ_CASH_DUE_OTHER_FED_RESERVE_BANKS_DOM_FFIEC">"c15290"</definedName>
    <definedName name="IQ_CASH_DUE_OTHER_FED_RESERVE_BANKS_FFIEC">"c15284"</definedName>
    <definedName name="IQ_CASH_DUE_US_BRANCH_FOREIGN_BANK_FFIEC">"c15280"</definedName>
    <definedName name="IQ_CASH_EPS_ACT_OR_EST">"c5638"</definedName>
    <definedName name="IQ_CASH_EPS_EST">"c5631"</definedName>
    <definedName name="IQ_CASH_EPS_HIGH_EST">"c5633"</definedName>
    <definedName name="IQ_CASH_EPS_LOW_EST">"c5634"</definedName>
    <definedName name="IQ_CASH_EPS_MEDIAN_EST">"c5632"</definedName>
    <definedName name="IQ_CASH_EPS_NUM_EST">"c5635"</definedName>
    <definedName name="IQ_CASH_EPS_STDDEV_EST">"c5636"</definedName>
    <definedName name="IQ_CASH_EQUIV">"c118"</definedName>
    <definedName name="IQ_CASH_FINAN">"c119"</definedName>
    <definedName name="IQ_CASH_FINAN_AP">"c8890"</definedName>
    <definedName name="IQ_CASH_FINAN_AP_ABS">"c8909"</definedName>
    <definedName name="IQ_CASH_FINAN_NAME_AP">"c8928"</definedName>
    <definedName name="IQ_CASH_FINAN_NAME_AP_ABS">"c8947"</definedName>
    <definedName name="IQ_CASH_FINAN_SUBTOTAL_AP">"c10111"</definedName>
    <definedName name="IQ_CASH_FLOW_ACT_OR_EST">"c4154"</definedName>
    <definedName name="IQ_CASH_FLOW_ACT_OR_EST_CIQ">"c4566"</definedName>
    <definedName name="IQ_CASH_FLOW_EST">"c4153"</definedName>
    <definedName name="IQ_CASH_FLOW_GUIDANCE">"c4155"</definedName>
    <definedName name="IQ_CASH_FLOW_HIGH_EST">"c4156"</definedName>
    <definedName name="IQ_CASH_FLOW_HIGH_GUIDANCE">"c4201"</definedName>
    <definedName name="IQ_CASH_FLOW_LOW_EST">"c4157"</definedName>
    <definedName name="IQ_CASH_FLOW_LOW_GUIDANCE">"c4241"</definedName>
    <definedName name="IQ_CASH_FLOW_MEDIAN_EST">"c4158"</definedName>
    <definedName name="IQ_CASH_FLOW_NUM_EST">"c4159"</definedName>
    <definedName name="IQ_CASH_FLOW_STDDEV_EST">"c4160"</definedName>
    <definedName name="IQ_CASH_FOREIGN_BRANCH_OTHER_US_BANKS_FFIEC">"c15282"</definedName>
    <definedName name="IQ_CASH_IN_PROCESS_FDIC">"c6386"</definedName>
    <definedName name="IQ_CASH_INTEREST">"c120"</definedName>
    <definedName name="IQ_CASH_INTEREST_FINAN">"c6295"</definedName>
    <definedName name="IQ_CASH_INTEREST_INVEST">"c6294"</definedName>
    <definedName name="IQ_CASH_INTEREST_NET">"c12753"</definedName>
    <definedName name="IQ_CASH_INTEREST_OPER">"c6293"</definedName>
    <definedName name="IQ_CASH_INTEREST_RECEIVED">"c12754"</definedName>
    <definedName name="IQ_CASH_INVEST">"c121"</definedName>
    <definedName name="IQ_CASH_INVEST_AP">"c8889"</definedName>
    <definedName name="IQ_CASH_INVEST_AP_ABS">"c8908"</definedName>
    <definedName name="IQ_CASH_INVEST_NAME_AP">"c8927"</definedName>
    <definedName name="IQ_CASH_INVEST_NAME_AP_ABS">"c8946"</definedName>
    <definedName name="IQ_CASH_INVEST_SUBTOTAL_AP">"c8991"</definedName>
    <definedName name="IQ_CASH_OPER">"c122"</definedName>
    <definedName name="IQ_CASH_OPER_ACT_OR_EST">"c4164"</definedName>
    <definedName name="IQ_CASH_OPER_ACT_OR_EST_CIQ">"c4576"</definedName>
    <definedName name="IQ_CASH_OPER_AP">"c8888"</definedName>
    <definedName name="IQ_CASH_OPER_AP_ABS">"c8907"</definedName>
    <definedName name="IQ_CASH_OPER_EST">"c4163"</definedName>
    <definedName name="IQ_CASH_OPER_GUIDANCE">"c4165"</definedName>
    <definedName name="IQ_CASH_OPER_HIGH_EST">"c4166"</definedName>
    <definedName name="IQ_CASH_OPER_HIGH_GUIDANCE">"c4185"</definedName>
    <definedName name="IQ_CASH_OPER_LOW_EST">"c4244"</definedName>
    <definedName name="IQ_CASH_OPER_LOW_GUIDANCE">"c4225"</definedName>
    <definedName name="IQ_CASH_OPER_MEDIAN_EST">"c4245"</definedName>
    <definedName name="IQ_CASH_OPER_NAME_AP">"c8926"</definedName>
    <definedName name="IQ_CASH_OPER_NAME_AP_ABS">"c8945"</definedName>
    <definedName name="IQ_CASH_OPER_NUM_EST">"c4246"</definedName>
    <definedName name="IQ_CASH_OPER_STDDEV_EST">"c4247"</definedName>
    <definedName name="IQ_CASH_OPER_SUBTOTAL_AP">"c8990"</definedName>
    <definedName name="IQ_CASH_OTHER_ADJ_AP">"c8891"</definedName>
    <definedName name="IQ_CASH_OTHER_ADJ_AP_ABS">"c8910"</definedName>
    <definedName name="IQ_CASH_OTHER_ADJ_NAME_AP">"c8929"</definedName>
    <definedName name="IQ_CASH_OTHER_ADJ_NAME_AP_ABS">"c8948"</definedName>
    <definedName name="IQ_CASH_OTHER_BANKS_FOREIGN_COUNTRIES_FFIEC">"c15283"</definedName>
    <definedName name="IQ_CASH_OTHER_US_COMM_BANK_DEP_INSTIT_FFIEC">"c15281"</definedName>
    <definedName name="IQ_CASH_SEGREG">"c123"</definedName>
    <definedName name="IQ_CASH_SHARE">"c1911"</definedName>
    <definedName name="IQ_CASH_ST">"c1355"</definedName>
    <definedName name="IQ_CASH_ST_INVEST">"c124"</definedName>
    <definedName name="IQ_CASH_ST_INVEST_EST">"c4249"</definedName>
    <definedName name="IQ_CASH_ST_INVEST_GUIDANCE">"c4250"</definedName>
    <definedName name="IQ_CASH_ST_INVEST_HIGH_EST">"c4251"</definedName>
    <definedName name="IQ_CASH_ST_INVEST_HIGH_GUIDANCE">"c4195"</definedName>
    <definedName name="IQ_CASH_ST_INVEST_LOW_EST">"c4252"</definedName>
    <definedName name="IQ_CASH_ST_INVEST_LOW_GUIDANCE">"c4235"</definedName>
    <definedName name="IQ_CASH_ST_INVEST_MEDIAN_EST">"c4253"</definedName>
    <definedName name="IQ_CASH_ST_INVEST_NUM_EST">"c4254"</definedName>
    <definedName name="IQ_CASH_ST_INVEST_STDDEV_EST">"c4255"</definedName>
    <definedName name="IQ_CASH_STRUCTURED_PRODUCTS_AVAIL_SALE_FFIEC">"c15263"</definedName>
    <definedName name="IQ_CASH_STRUCTURED_PRODUCTS_FFIEC">"c15260"</definedName>
    <definedName name="IQ_CASH_TAXES">"c125"</definedName>
    <definedName name="IQ_CASH_TAXES_FINAN">"c6292"</definedName>
    <definedName name="IQ_CASH_TAXES_INVEST">"c6291"</definedName>
    <definedName name="IQ_CASH_TAXES_OPER">"c6290"</definedName>
    <definedName name="IQ_CCE_FDIC">"c6296"</definedName>
    <definedName name="IQ_CDS_5YR_CIQID">"c11751"</definedName>
    <definedName name="IQ_CDS_ASK">"c6027"</definedName>
    <definedName name="IQ_CDS_BID">"c6026"</definedName>
    <definedName name="IQ_CDS_COUPON">"c15234"</definedName>
    <definedName name="IQ_CDS_CURRENCY">"c6031"</definedName>
    <definedName name="IQ_CDS_DERIVATIVES_BENEFICIARY_FFIEC">"c13119"</definedName>
    <definedName name="IQ_CDS_DERIVATIVES_GUARANTOR_FFIEC">"c13112"</definedName>
    <definedName name="IQ_CDS_EVAL_DATE">"c6029"</definedName>
    <definedName name="IQ_CDS_LIST">"c13510"</definedName>
    <definedName name="IQ_CDS_LOAN_LIST">"c13518"</definedName>
    <definedName name="IQ_CDS_MID">"c6028"</definedName>
    <definedName name="IQ_CDS_NAME">"c6034"</definedName>
    <definedName name="IQ_CDS_NEXT_SERIES_ID">"c15231"</definedName>
    <definedName name="IQ_CDS_PREV_SERIES_ID">"c15232"</definedName>
    <definedName name="IQ_CDS_PRICE_TYPE">"c15233"</definedName>
    <definedName name="IQ_CDS_SENIOR_LIST">"c13508"</definedName>
    <definedName name="IQ_CDS_SUB_LIST">"c13509"</definedName>
    <definedName name="IQ_CDS_TERM">"c6030"</definedName>
    <definedName name="IQ_CDS_TYPE">"c6025"</definedName>
    <definedName name="IQ_CEDED_AH_EARNED">"c2743"</definedName>
    <definedName name="IQ_CEDED_CLAIM_EXP_INCUR">"c2756"</definedName>
    <definedName name="IQ_CEDED_CLAIM_EXP_PAID">"c2759"</definedName>
    <definedName name="IQ_CEDED_CLAIM_EXP_RES">"c2753"</definedName>
    <definedName name="IQ_CEDED_EARNED">"c2733"</definedName>
    <definedName name="IQ_CEDED_LIFE_EARNED">"c2738"</definedName>
    <definedName name="IQ_CEDED_LIFE_IN_FORCE">"c2768"</definedName>
    <definedName name="IQ_CEDED_PC_EARNED">"c2748"</definedName>
    <definedName name="IQ_CEDED_WRITTEN">"c2727"</definedName>
    <definedName name="IQ_CEO_ID">"c15210"</definedName>
    <definedName name="IQ_CEO_NAME">"c15209"</definedName>
    <definedName name="IQ_CERTIFIED_OFFICIAL_CHECKS_TRANS_ACCTS_FFIEC">"c15320"</definedName>
    <definedName name="IQ_CFO_10YR_ANN_CAGR">"c6055"</definedName>
    <definedName name="IQ_CFO_10YR_ANN_GROWTH">"c126"</definedName>
    <definedName name="IQ_CFO_1YR_ANN_GROWTH">"c127"</definedName>
    <definedName name="IQ_CFO_2YR_ANN_CAGR">"c6056"</definedName>
    <definedName name="IQ_CFO_2YR_ANN_GROWTH">"c128"</definedName>
    <definedName name="IQ_CFO_3YR_ANN_CAGR">"c6057"</definedName>
    <definedName name="IQ_CFO_3YR_ANN_GROWTH">"c129"</definedName>
    <definedName name="IQ_CFO_5YR_ANN_CAGR">"c6058"</definedName>
    <definedName name="IQ_CFO_5YR_ANN_GROWTH">"c130"</definedName>
    <definedName name="IQ_CFO_7YR_ANN_CAGR">"c6059"</definedName>
    <definedName name="IQ_CFO_7YR_ANN_GROWTH">"c131"</definedName>
    <definedName name="IQ_CFO_CURRENT_LIAB">"c132"</definedName>
    <definedName name="IQ_CFO_ID">"c15212"</definedName>
    <definedName name="IQ_CFO_NAME">"c15211"</definedName>
    <definedName name="IQ_CFPS_ACT_OR_EST">"c2217"</definedName>
    <definedName name="IQ_CFPS_ACT_OR_EST_REUT">"c5463"</definedName>
    <definedName name="IQ_CFPS_EST">"c1667"</definedName>
    <definedName name="IQ_CFPS_EST_REUT">"c3844"</definedName>
    <definedName name="IQ_CFPS_GUIDANCE">"c4256"</definedName>
    <definedName name="IQ_CFPS_HIGH_EST">"c1669"</definedName>
    <definedName name="IQ_CFPS_HIGH_EST_REUT">"c3846"</definedName>
    <definedName name="IQ_CFPS_HIGH_GUIDANCE">"c4167"</definedName>
    <definedName name="IQ_CFPS_LOW_EST">"c1670"</definedName>
    <definedName name="IQ_CFPS_LOW_EST_REUT">"c3847"</definedName>
    <definedName name="IQ_CFPS_LOW_GUIDANCE">"c4207"</definedName>
    <definedName name="IQ_CFPS_MEDIAN_EST">"c1668"</definedName>
    <definedName name="IQ_CFPS_MEDIAN_EST_REUT">"c3845"</definedName>
    <definedName name="IQ_CFPS_NUM_EST">"c1671"</definedName>
    <definedName name="IQ_CFPS_NUM_EST_REUT">"c3848"</definedName>
    <definedName name="IQ_CFPS_STDDEV_EST">"c1672"</definedName>
    <definedName name="IQ_CFPS_STDDEV_EST_REUT">"c3849"</definedName>
    <definedName name="IQ_CH">110000</definedName>
    <definedName name="IQ_CHAIRMAN_ID">"c15218"</definedName>
    <definedName name="IQ_CHAIRMAN_NAME">"c15217"</definedName>
    <definedName name="IQ_CHANGE_AP">"c133"</definedName>
    <definedName name="IQ_CHANGE_AP_BNK">"c134"</definedName>
    <definedName name="IQ_CHANGE_AP_BR">"c135"</definedName>
    <definedName name="IQ_CHANGE_AP_FIN">"c136"</definedName>
    <definedName name="IQ_CHANGE_AP_INS">"c137"</definedName>
    <definedName name="IQ_CHANGE_AP_RE">"c6200"</definedName>
    <definedName name="IQ_CHANGE_AP_REIT">"c138"</definedName>
    <definedName name="IQ_CHANGE_AP_UTI">"c139"</definedName>
    <definedName name="IQ_CHANGE_AR">"c140"</definedName>
    <definedName name="IQ_CHANGE_AR_BNK">"c141"</definedName>
    <definedName name="IQ_CHANGE_AR_BR">"c142"</definedName>
    <definedName name="IQ_CHANGE_AR_FIN">"c143"</definedName>
    <definedName name="IQ_CHANGE_AR_INS">"c144"</definedName>
    <definedName name="IQ_CHANGE_AR_RE">"c6201"</definedName>
    <definedName name="IQ_CHANGE_AR_REIT">"c145"</definedName>
    <definedName name="IQ_CHANGE_AR_UTI">"c146"</definedName>
    <definedName name="IQ_CHANGE_DEF_TAX">"c147"</definedName>
    <definedName name="IQ_CHANGE_DEF_TAX_TOTAL">"c15557"</definedName>
    <definedName name="IQ_CHANGE_DEPOSIT_ACCT">"c148"</definedName>
    <definedName name="IQ_CHANGE_FAIR_VALUE_FINANCIAL_LIAB_T1_FFIEC">"c13138"</definedName>
    <definedName name="IQ_CHANGE_FAIR_VALUE_OPTIONS_FFIEC">"c13045"</definedName>
    <definedName name="IQ_CHANGE_INC_TAX">"c149"</definedName>
    <definedName name="IQ_CHANGE_INS_RES_LIAB">"c150"</definedName>
    <definedName name="IQ_CHANGE_INVENT">"c6826"</definedName>
    <definedName name="IQ_CHANGE_INVENT_APR">"c7486"</definedName>
    <definedName name="IQ_CHANGE_INVENT_POP">"c7046"</definedName>
    <definedName name="IQ_CHANGE_INVENT_REAL_APR_FC_UNUSED">"c8500"</definedName>
    <definedName name="IQ_CHANGE_INVENT_REAL_APR_FC_UNUSED_UNUSED_UNUSED" hidden="1">"c8500"</definedName>
    <definedName name="IQ_CHANGE_INVENT_REAL_APR_UNUSED">"c7620"</definedName>
    <definedName name="IQ_CHANGE_INVENT_REAL_APR_UNUSED_UNUSED_UNUSED" hidden="1">"c7620"</definedName>
    <definedName name="IQ_CHANGE_INVENT_REAL_FC_UNUSED">"c7840"</definedName>
    <definedName name="IQ_CHANGE_INVENT_REAL_FC_UNUSED_UNUSED_UNUSED" hidden="1">"c7840"</definedName>
    <definedName name="IQ_CHANGE_INVENT_REAL_POP_FC_UNUSED">"c8060"</definedName>
    <definedName name="IQ_CHANGE_INVENT_REAL_POP_FC_UNUSED_UNUSED_UNUSED" hidden="1">"c8060"</definedName>
    <definedName name="IQ_CHANGE_INVENT_REAL_POP_UNUSED">"c7180"</definedName>
    <definedName name="IQ_CHANGE_INVENT_REAL_POP_UNUSED_UNUSED_UNUSED" hidden="1">"c7180"</definedName>
    <definedName name="IQ_CHANGE_INVENT_REAL_SAAR">"c6962"</definedName>
    <definedName name="IQ_CHANGE_INVENT_REAL_SAAR_APR">"c7622"</definedName>
    <definedName name="IQ_CHANGE_INVENT_REAL_SAAR_APR_FC">"c8502"</definedName>
    <definedName name="IQ_CHANGE_INVENT_REAL_SAAR_FC">"c7842"</definedName>
    <definedName name="IQ_CHANGE_INVENT_REAL_SAAR_POP">"c7182"</definedName>
    <definedName name="IQ_CHANGE_INVENT_REAL_SAAR_POP_FC">"c8062"</definedName>
    <definedName name="IQ_CHANGE_INVENT_REAL_SAAR_USD_APR_FC">"c11917"</definedName>
    <definedName name="IQ_CHANGE_INVENT_REAL_SAAR_USD_FC">"c11914"</definedName>
    <definedName name="IQ_CHANGE_INVENT_REAL_SAAR_USD_POP_FC">"c11915"</definedName>
    <definedName name="IQ_CHANGE_INVENT_REAL_SAAR_USD_YOY_FC">"c11916"</definedName>
    <definedName name="IQ_CHANGE_INVENT_REAL_SAAR_YOY">"c7402"</definedName>
    <definedName name="IQ_CHANGE_INVENT_REAL_SAAR_YOY_FC">"c8282"</definedName>
    <definedName name="IQ_CHANGE_INVENT_REAL_UNUSED">"c6960"</definedName>
    <definedName name="IQ_CHANGE_INVENT_REAL_UNUSED_UNUSED_UNUSED" hidden="1">"c6960"</definedName>
    <definedName name="IQ_CHANGE_INVENT_REAL_USD_APR_FC">"c11913"</definedName>
    <definedName name="IQ_CHANGE_INVENT_REAL_USD_FC">"c11910"</definedName>
    <definedName name="IQ_CHANGE_INVENT_REAL_USD_POP_FC">"c11911"</definedName>
    <definedName name="IQ_CHANGE_INVENT_REAL_USD_YOY_FC">"c11912"</definedName>
    <definedName name="IQ_CHANGE_INVENT_REAL_YOY_FC_UNUSED">"c8280"</definedName>
    <definedName name="IQ_CHANGE_INVENT_REAL_YOY_FC_UNUSED_UNUSED_UNUSED" hidden="1">"c8280"</definedName>
    <definedName name="IQ_CHANGE_INVENT_REAL_YOY_UNUSED">"c7400"</definedName>
    <definedName name="IQ_CHANGE_INVENT_REAL_YOY_UNUSED_UNUSED_UNUSED" hidden="1">"c7400"</definedName>
    <definedName name="IQ_CHANGE_INVENT_SAAR">"c6827"</definedName>
    <definedName name="IQ_CHANGE_INVENT_SAAR_APR">"c7487"</definedName>
    <definedName name="IQ_CHANGE_INVENT_SAAR_APR_FC">"c8367"</definedName>
    <definedName name="IQ_CHANGE_INVENT_SAAR_FC">"c7707"</definedName>
    <definedName name="IQ_CHANGE_INVENT_SAAR_POP">"c7047"</definedName>
    <definedName name="IQ_CHANGE_INVENT_SAAR_POP_FC">"c7927"</definedName>
    <definedName name="IQ_CHANGE_INVENT_SAAR_YOY">"c7267"</definedName>
    <definedName name="IQ_CHANGE_INVENT_SAAR_YOY_FC">"c8147"</definedName>
    <definedName name="IQ_CHANGE_INVENT_YOY">"c7266"</definedName>
    <definedName name="IQ_CHANGE_INVENTORY">"c151"</definedName>
    <definedName name="IQ_CHANGE_NET_OPER_ASSETS">"c3592"</definedName>
    <definedName name="IQ_CHANGE_NET_WORKING_CAPITAL">"c1909"</definedName>
    <definedName name="IQ_CHANGE_OTHER_NET_OPER_ASSETS">"c3593"</definedName>
    <definedName name="IQ_CHANGE_OTHER_NET_OPER_ASSETS_BNK">"c3594"</definedName>
    <definedName name="IQ_CHANGE_OTHER_NET_OPER_ASSETS_BR">"c3595"</definedName>
    <definedName name="IQ_CHANGE_OTHER_NET_OPER_ASSETS_FIN">"c3596"</definedName>
    <definedName name="IQ_CHANGE_OTHER_NET_OPER_ASSETS_INS">"c3597"</definedName>
    <definedName name="IQ_CHANGE_OTHER_NET_OPER_ASSETS_RE">"c6285"</definedName>
    <definedName name="IQ_CHANGE_OTHER_NET_OPER_ASSETS_REIT">"c3598"</definedName>
    <definedName name="IQ_CHANGE_OTHER_NET_OPER_ASSETS_UTI">"c3599"</definedName>
    <definedName name="IQ_CHANGE_OTHER_WORK_CAP">"c152"</definedName>
    <definedName name="IQ_CHANGE_OTHER_WORK_CAP_BNK">"c153"</definedName>
    <definedName name="IQ_CHANGE_OTHER_WORK_CAP_BR">"c154"</definedName>
    <definedName name="IQ_CHANGE_OTHER_WORK_CAP_FIN">"c155"</definedName>
    <definedName name="IQ_CHANGE_OTHER_WORK_CAP_INS">"c156"</definedName>
    <definedName name="IQ_CHANGE_OTHER_WORK_CAP_REIT">"c157"</definedName>
    <definedName name="IQ_CHANGE_OTHER_WORK_CAP_UTI">"c158"</definedName>
    <definedName name="IQ_CHANGE_PRIVATE_INVENT">"c6828"</definedName>
    <definedName name="IQ_CHANGE_PRIVATE_INVENT_APR">"c7488"</definedName>
    <definedName name="IQ_CHANGE_PRIVATE_INVENT_APR_FC">"c8368"</definedName>
    <definedName name="IQ_CHANGE_PRIVATE_INVENT_FC">"c7708"</definedName>
    <definedName name="IQ_CHANGE_PRIVATE_INVENT_POP">"c7048"</definedName>
    <definedName name="IQ_CHANGE_PRIVATE_INVENT_POP_FC">"c7928"</definedName>
    <definedName name="IQ_CHANGE_PRIVATE_INVENT_YOY">"c7268"</definedName>
    <definedName name="IQ_CHANGE_PRIVATE_INVENT_YOY_FC">"c8148"</definedName>
    <definedName name="IQ_CHANGE_TRADING_ASSETS">"c159"</definedName>
    <definedName name="IQ_CHANGE_UNEARN_REV">"c160"</definedName>
    <definedName name="IQ_CHANGE_WORK_CAP">"c161"</definedName>
    <definedName name="IQ_CHANGES_WORK_CAP">"c1357"</definedName>
    <definedName name="IQ_CHARGE_OFFS_1_4_FAMILY_FDIC">"c6756"</definedName>
    <definedName name="IQ_CHARGE_OFFS_1_4_FAMILY_LOANS_FDIC">"c6714"</definedName>
    <definedName name="IQ_CHARGE_OFFS_AUTO_LOANS_FDIC">"c6708"</definedName>
    <definedName name="IQ_CHARGE_OFFS_CL_LOANS_FDIC">"c6709"</definedName>
    <definedName name="IQ_CHARGE_OFFS_COMMERCIAL_INDUSTRIAL_FDIC">"c6759"</definedName>
    <definedName name="IQ_CHARGE_OFFS_COMMERCIAL_RE_FDIC">"c6754"</definedName>
    <definedName name="IQ_CHARGE_OFFS_COMMERCIAL_RE_NOT_SECURED_FDIC">"c6764"</definedName>
    <definedName name="IQ_CHARGE_OFFS_CONSTRUCTION_DEVELOPMENT_FDIC">"c6753"</definedName>
    <definedName name="IQ_CHARGE_OFFS_CREDIT_CARDS_FDIC">"c6761"</definedName>
    <definedName name="IQ_CHARGE_OFFS_CREDIT_CARDS_RECEIVABLES_FDIC">"c6711"</definedName>
    <definedName name="IQ_CHARGE_OFFS_GROSS">"c162"</definedName>
    <definedName name="IQ_CHARGE_OFFS_HOME_EQUITY_FDIC">"c6757"</definedName>
    <definedName name="IQ_CHARGE_OFFS_HOME_EQUITY_LINES_FDIC">"c6712"</definedName>
    <definedName name="IQ_CHARGE_OFFS_INDIVIDUALS_FDIC">"c6760"</definedName>
    <definedName name="IQ_CHARGE_OFFS_MULTI_FAMILY_FDIC">"c6755"</definedName>
    <definedName name="IQ_CHARGE_OFFS_NET">"c163"</definedName>
    <definedName name="IQ_CHARGE_OFFS_OTHER_1_4_FAMILY_FDIC">"c6758"</definedName>
    <definedName name="IQ_CHARGE_OFFS_OTHER_CONSUMER_LOANS_FDIC">"c6710"</definedName>
    <definedName name="IQ_CHARGE_OFFS_OTHER_INDIVIDUAL_FDIC">"c6762"</definedName>
    <definedName name="IQ_CHARGE_OFFS_OTHER_LOANS_FDIC">"c6763"</definedName>
    <definedName name="IQ_CHARGE_OFFS_OTHER_LOANS_OTHER_FDIC">"c6713"</definedName>
    <definedName name="IQ_CHARGE_OFFS_RE_LOANS_FDIC">"c6752"</definedName>
    <definedName name="IQ_CHARGE_OFFS_RECOVERED">"c164"</definedName>
    <definedName name="IQ_CHARGE_OFFS_TOTAL_AVG_LOANS">"c165"</definedName>
    <definedName name="IQ_CHICAGO_PMI">"c6829"</definedName>
    <definedName name="IQ_CHICAGO_PMI_APR">"c7489"</definedName>
    <definedName name="IQ_CHICAGO_PMI_APR_FC">"c8369"</definedName>
    <definedName name="IQ_CHICAGO_PMI_FC">"c7709"</definedName>
    <definedName name="IQ_CHICAGO_PMI_POP">"c7049"</definedName>
    <definedName name="IQ_CHICAGO_PMI_POP_FC">"c7929"</definedName>
    <definedName name="IQ_CHICAGO_PMI_YOY">"c7269"</definedName>
    <definedName name="IQ_CHICAGO_PMI_YOY_FC">"c8149"</definedName>
    <definedName name="IQ_CITY">"c166"</definedName>
    <definedName name="IQ_CL_AP">"c8884"</definedName>
    <definedName name="IQ_CL_AP_ABS">"c8903"</definedName>
    <definedName name="IQ_CL_DUE_AFTER_FIVE">"c167"</definedName>
    <definedName name="IQ_CL_DUE_CY">"c168"</definedName>
    <definedName name="IQ_CL_DUE_CY1">"c169"</definedName>
    <definedName name="IQ_CL_DUE_CY2">"c170"</definedName>
    <definedName name="IQ_CL_DUE_CY3">"c171"</definedName>
    <definedName name="IQ_CL_DUE_CY4">"c172"</definedName>
    <definedName name="IQ_CL_DUE_NEXT_FIVE">"c173"</definedName>
    <definedName name="IQ_CL_NAME_AP">"c8922"</definedName>
    <definedName name="IQ_CL_NAME_AP_ABS">"c8941"</definedName>
    <definedName name="IQ_CL_OBLIGATION_IMMEDIATE">"c2253"</definedName>
    <definedName name="IQ_CLAIMS_ADJUSTMENT_EXP_PC_FFIEC">"c13100"</definedName>
    <definedName name="IQ_CLASS_MARKETCAP">"c13512"</definedName>
    <definedName name="IQ_CLASS_SHARESOUTSTANDING">"c13513"</definedName>
    <definedName name="IQ_CLASSA_OPTIONS_BEG_OS">"c2679"</definedName>
    <definedName name="IQ_CLASSA_OPTIONS_CANCELLED">"c2682"</definedName>
    <definedName name="IQ_CLASSA_OPTIONS_END_OS">"c2683"</definedName>
    <definedName name="IQ_CLASSA_OPTIONS_EXERCISABLE_END_OS">"c5809"</definedName>
    <definedName name="IQ_CLASSA_OPTIONS_EXERCISED">"c2681"</definedName>
    <definedName name="IQ_CLASSA_OPTIONS_GRANTED">"c2680"</definedName>
    <definedName name="IQ_CLASSA_OPTIONS_STRIKE_PRICE_BEG_OS">"c5810"</definedName>
    <definedName name="IQ_CLASSA_OPTIONS_STRIKE_PRICE_CANCELLED">"c5812"</definedName>
    <definedName name="IQ_CLASSA_OPTIONS_STRIKE_PRICE_EXERCISABLE">"c5813"</definedName>
    <definedName name="IQ_CLASSA_OPTIONS_STRIKE_PRICE_EXERCISED">"c5811"</definedName>
    <definedName name="IQ_CLASSA_OPTIONS_STRIKE_PRICE_OS">"c2684"</definedName>
    <definedName name="IQ_CLASSA_OUTSTANDING_BS_DATE">"c1971"</definedName>
    <definedName name="IQ_CLASSA_OUTSTANDING_FILING_DATE">"c1973"</definedName>
    <definedName name="IQ_CLASSA_STRIKE_PRICE_GRANTED">"c2685"</definedName>
    <definedName name="IQ_CLASSA_WARRANTS_BEG_OS">"c2705"</definedName>
    <definedName name="IQ_CLASSA_WARRANTS_CANCELLED">"c2708"</definedName>
    <definedName name="IQ_CLASSA_WARRANTS_END_OS">"c2709"</definedName>
    <definedName name="IQ_CLASSA_WARRANTS_EXERCISED">"c2707"</definedName>
    <definedName name="IQ_CLASSA_WARRANTS_ISSUED">"c2706"</definedName>
    <definedName name="IQ_CLASSA_WARRANTS_STRIKE_PRICE_ISSUED">"c2711"</definedName>
    <definedName name="IQ_CLASSA_WARRANTS_STRIKE_PRICE_OS">"c2710"</definedName>
    <definedName name="IQ_CLASSB_OUTSTANDING_BS_DATE">"c1972"</definedName>
    <definedName name="IQ_CLASSB_OUTSTANDING_FILING_DATE">"c1974"</definedName>
    <definedName name="IQ_CLOSED_END_1_4_FAM_LOANS_TOT_LOANS_FFIEC">"c13866"</definedName>
    <definedName name="IQ_CLOSED_END_1_4_FIRST_LIENS_TRADING_DOM_FFIEC">"c12928"</definedName>
    <definedName name="IQ_CLOSED_END_1_4_JR_LIENS_LL_REC_DOM_FFIEC">"c12904"</definedName>
    <definedName name="IQ_CLOSED_END_1_4_JUNIOR_LIENS_TRADING_DOM_FFIEC">"c12929"</definedName>
    <definedName name="IQ_CLOSED_END_SEC_1_4_1ST_LIENS_CHARGE_OFFS_FFIEC">"c13169"</definedName>
    <definedName name="IQ_CLOSED_END_SEC_1_4_1ST_LIENS_DUE_30_89_FFIEC">"c13261"</definedName>
    <definedName name="IQ_CLOSED_END_SEC_1_4_1ST_LIENS_DUE_90_FFIEC">"c13289"</definedName>
    <definedName name="IQ_CLOSED_END_SEC_1_4_1ST_LIENS_NON_ACCRUAL_FFIEC">"c13315"</definedName>
    <definedName name="IQ_CLOSED_END_SEC_1_4_1ST_LIENS_RECOV_FFIEC">"c13191"</definedName>
    <definedName name="IQ_CLOSED_END_SEC_1_4_JR_LIENS_CHARGE_OFFS_FFIEC">"c13170"</definedName>
    <definedName name="IQ_CLOSED_END_SEC_1_4_JR_LIENS_DUE_30_89_FFIEC">"c13262"</definedName>
    <definedName name="IQ_CLOSED_END_SEC_1_4_JR_LIENS_DUE_90_FFIEC">"c13290"</definedName>
    <definedName name="IQ_CLOSED_END_SEC_1_4_JR_LIENS_NON_ACCRUAL_FFIEC">"c13316"</definedName>
    <definedName name="IQ_CLOSED_END_SEC_1_4_JR_LIENS_RECOV_FFIEC">"c13192"</definedName>
    <definedName name="IQ_CLOSED_END_SEC_1_4_RESIDENT_CHARGE_OFFS_FFIEC">"c15397"</definedName>
    <definedName name="IQ_CLOSED_END_SEC_1_4_RESIDENT_DUE_30_89_FFIEC">"c15413"</definedName>
    <definedName name="IQ_CLOSED_END_SEC_1_4_RESIDENT_DUE_90_FFIEC">"c15417"</definedName>
    <definedName name="IQ_CLOSED_END_SEC_1_4_RESIDENT_NON_ACCRUAL_FFIEC">"c15460"</definedName>
    <definedName name="IQ_CLOSED_END_SEC_1_4_RESIDENT_RECOV_FFIEC">"c15398"</definedName>
    <definedName name="IQ_CLOSED_END_SECURED_1_4_FIRST_LIENS_LL_REC_DOM_FFIEC">"c12903"</definedName>
    <definedName name="IQ_CLOSED_LOANS_GROSS_LOANS_FFIEC">"c13399"</definedName>
    <definedName name="IQ_CLOSED_LOANS_RISK_BASED_FFIEC">"c13420"</definedName>
    <definedName name="IQ_CLOSEPRICE">"c174"</definedName>
    <definedName name="IQ_CLOSEPRICE_ADJ">"c2115"</definedName>
    <definedName name="IQ_CMBS_ISSUED_AVAIL_SALE_FFIEC">"c12800"</definedName>
    <definedName name="IQ_CMBS_ISSUED_FFIEC">"c12786"</definedName>
    <definedName name="IQ_CMO_FDIC">"c6406"</definedName>
    <definedName name="IQ_COGS">"c175"</definedName>
    <definedName name="IQ_COLLATERAL_TYPE">"c8954"</definedName>
    <definedName name="IQ_COLLECTION_DOMESTIC_FDIC">"c6387"</definedName>
    <definedName name="IQ_COM_TARGET_PRICE">"c13606"</definedName>
    <definedName name="IQ_COM_TARGET_PRICE_CIQ">"c13599"</definedName>
    <definedName name="IQ_COM_TARGET_PRICE_HIGH">"c13607"</definedName>
    <definedName name="IQ_COM_TARGET_PRICE_HIGH_CIQ">"c13600"</definedName>
    <definedName name="IQ_COM_TARGET_PRICE_LOW">"c13608"</definedName>
    <definedName name="IQ_COM_TARGET_PRICE_LOW_CIQ">"c13601"</definedName>
    <definedName name="IQ_COM_TARGET_PRICE_MEDIAN">"c13609"</definedName>
    <definedName name="IQ_COM_TARGET_PRICE_MEDIAN_CIQ">"c13602"</definedName>
    <definedName name="IQ_COM_TARGET_PRICE_NUM">"c13604"</definedName>
    <definedName name="IQ_COM_TARGET_PRICE_NUM_CIQ">"c13597"</definedName>
    <definedName name="IQ_COM_TARGET_PRICE_STDDEV">"c13605"</definedName>
    <definedName name="IQ_COM_TARGET_PRICE_STDDEV_CIQ">"c13598"</definedName>
    <definedName name="IQ_COMBINED_RATIO">"c176"</definedName>
    <definedName name="IQ_COMM_BANKS_OTHER_DEP_INST_US_TRANS_ACCTS_FFIEC">"c15317"</definedName>
    <definedName name="IQ_COMM_BANKS_OTHER_INST_US_NON_TRANS_ACCTS_FFIEC">"c15325"</definedName>
    <definedName name="IQ_COMM_IND_LOANS_TOT_LOANS_FFIEC">"c13874"</definedName>
    <definedName name="IQ_COMM_INDUSTRIAL_LOANS_FFIEC">"c12821"</definedName>
    <definedName name="IQ_COMM_INDUSTRIAL_NON_US_LL_REC_FFIEC">"c12888"</definedName>
    <definedName name="IQ_COMM_INDUSTRIAL_US_LL_REC_FFIEC">"c12887"</definedName>
    <definedName name="IQ_COMM_RE_FARM_LOANS_TOT_LOANS_FFIEC">"c13872"</definedName>
    <definedName name="IQ_COMM_RE_NONFARM_NONRES_TOT_LOANS_FFIEC">"c13871"</definedName>
    <definedName name="IQ_COMMERCIAL_BANKS_DEPOSITS_FOREIGN_FDIC">"c6480"</definedName>
    <definedName name="IQ_COMMERCIAL_BANKS_LOANS_FDIC">"c6434"</definedName>
    <definedName name="IQ_COMMERCIAL_BANKS_NONTRANSACTION_ACCOUNTS_FDIC">"c6548"</definedName>
    <definedName name="IQ_COMMERCIAL_BANKS_TOTAL_DEPOSITS_FDIC">"c6474"</definedName>
    <definedName name="IQ_COMMERCIAL_BANKS_TOTAL_LOANS_FOREIGN_FDIC">"c6444"</definedName>
    <definedName name="IQ_COMMERCIAL_BANKS_TRANSACTION_ACCOUNTS_FDIC">"c6540"</definedName>
    <definedName name="IQ_COMMERCIAL_DOM">"c177"</definedName>
    <definedName name="IQ_COMMERCIAL_FIRE_WRITTEN">"c178"</definedName>
    <definedName name="IQ_COMMERCIAL_INDUSTRIAL_CHARGE_OFFS_FDIC">"c6598"</definedName>
    <definedName name="IQ_COMMERCIAL_INDUSTRIAL_DOM_QUARTERLY_AVG_FFIEC">"c15478"</definedName>
    <definedName name="IQ_COMMERCIAL_INDUSTRIAL_GROSS_LOANS_FFIEC">"c13410"</definedName>
    <definedName name="IQ_COMMERCIAL_INDUSTRIAL_LOANS_DUE_30_89_FFIEC">"c13271"</definedName>
    <definedName name="IQ_COMMERCIAL_INDUSTRIAL_LOANS_DUE_90_FFIEC">"c13297"</definedName>
    <definedName name="IQ_COMMERCIAL_INDUSTRIAL_LOANS_LL_REC_DOM_FFIEC">"c12910"</definedName>
    <definedName name="IQ_COMMERCIAL_INDUSTRIAL_LOANS_NET_FDIC">"c6317"</definedName>
    <definedName name="IQ_COMMERCIAL_INDUSTRIAL_LOANS_NON_ACCRUAL_FFIEC">"c13323"</definedName>
    <definedName name="IQ_COMMERCIAL_INDUSTRIAL_NET_CHARGE_OFFS_FDIC">"c6636"</definedName>
    <definedName name="IQ_COMMERCIAL_INDUSTRIAL_NON_US_CHARGE_OFFS_FFIEC">"c13179"</definedName>
    <definedName name="IQ_COMMERCIAL_INDUSTRIAL_NON_US_DUE_30_89_FFIEC">"c15415"</definedName>
    <definedName name="IQ_COMMERCIAL_INDUSTRIAL_NON_US_DUE_90_FFIEC">"c15419"</definedName>
    <definedName name="IQ_COMMERCIAL_INDUSTRIAL_NON_US_NON_ACCRUAL_FFIEC">"c15464"</definedName>
    <definedName name="IQ_COMMERCIAL_INDUSTRIAL_NON_US_RECOV_FFIEC">"c13201"</definedName>
    <definedName name="IQ_COMMERCIAL_INDUSTRIAL_RECOVERIES_FDIC">"c6617"</definedName>
    <definedName name="IQ_COMMERCIAL_INDUSTRIAL_RISK_BASED_FFIEC">"c13431"</definedName>
    <definedName name="IQ_COMMERCIAL_INDUSTRIAL_TOTAL_LOANS_FOREIGN_FDIC">"c6451"</definedName>
    <definedName name="IQ_COMMERCIAL_INDUSTRIAL_TRADING_DOM_FFIEC">"c12932"</definedName>
    <definedName name="IQ_COMMERCIAL_INDUSTRIAL_US_CHARGE_OFFS_FFIEC">"c13178"</definedName>
    <definedName name="IQ_COMMERCIAL_INDUSTRIAL_US_DUE_30_89_FFIEC">"c15414"</definedName>
    <definedName name="IQ_COMMERCIAL_INDUSTRIAL_US_DUE_90_FFIEC">"c15418"</definedName>
    <definedName name="IQ_COMMERCIAL_INDUSTRIAL_US_NON_ACCRUAL_FFIEC">"c15463"</definedName>
    <definedName name="IQ_COMMERCIAL_INDUSTRIAL_US_RECOV_FFIEC">"c13200"</definedName>
    <definedName name="IQ_COMMERCIAL_MORT">"c179"</definedName>
    <definedName name="IQ_COMMERCIAL_OTHER_LOC_FFIEC">"c13253"</definedName>
    <definedName name="IQ_COMMERCIAL_PAPER_ASSETS_TOT_FFIEC">"c13449"</definedName>
    <definedName name="IQ_COMMERCIAL_PAPER_FFIEC">"c12863"</definedName>
    <definedName name="IQ_COMMERCIAL_RE_CONSTRUCTION_LAND_DEV_FDIC">"c6526"</definedName>
    <definedName name="IQ_COMMERCIAL_RE_GROSS_LOANS_FFIEC">"c13400"</definedName>
    <definedName name="IQ_COMMERCIAL_RE_LOANS_FDIC">"c6312"</definedName>
    <definedName name="IQ_COMMERCIAL_RE_RISK_BASED_FFIEC">"c13421"</definedName>
    <definedName name="IQ_COMMISS_FEES">"c180"</definedName>
    <definedName name="IQ_COMMISSION_DEF">"c181"</definedName>
    <definedName name="IQ_COMMITMENTS_BUY_SEC_OTHER_OFF_BS_FFIEC">"c13128"</definedName>
    <definedName name="IQ_COMMITMENTS_COMMERCIAL_RE_UNUSED_FFIEC">"c13243"</definedName>
    <definedName name="IQ_COMMITMENTS_MATURITY_EXCEEDING_1YR_FDIC">"c6531"</definedName>
    <definedName name="IQ_COMMITMENTS_NOT_SECURED_RE_FDIC">"c6528"</definedName>
    <definedName name="IQ_COMMITMENTS_SECURED_RE_FDIC">"c6527"</definedName>
    <definedName name="IQ_COMMITMENTS_SELL_SEC_OTHER_OFF_BS_FFIEC">"c13129"</definedName>
    <definedName name="IQ_COMMODITY_EXPOSURE_FFIEC">"c13061"</definedName>
    <definedName name="IQ_COMMODITY_EXPOSURES_FDIC">"c6665"</definedName>
    <definedName name="IQ_COMMON">"c182"</definedName>
    <definedName name="IQ_COMMON_APIC">"c183"</definedName>
    <definedName name="IQ_COMMON_APIC_BNK">"c184"</definedName>
    <definedName name="IQ_COMMON_APIC_BR">"c185"</definedName>
    <definedName name="IQ_COMMON_APIC_FIN">"c186"</definedName>
    <definedName name="IQ_COMMON_APIC_INS">"c187"</definedName>
    <definedName name="IQ_COMMON_APIC_RE">"c6202"</definedName>
    <definedName name="IQ_COMMON_APIC_REIT">"c188"</definedName>
    <definedName name="IQ_COMMON_APIC_UTI">"c189"</definedName>
    <definedName name="IQ_COMMON_DIV">"c3006"</definedName>
    <definedName name="IQ_COMMON_DIV_CF">"c190"</definedName>
    <definedName name="IQ_COMMON_EQUITY_10YR_ANN_CAGR">"c6060"</definedName>
    <definedName name="IQ_COMMON_EQUITY_10YR_ANN_GROWTH">"c191"</definedName>
    <definedName name="IQ_COMMON_EQUITY_1YR_ANN_GROWTH">"c192"</definedName>
    <definedName name="IQ_COMMON_EQUITY_2YR_ANN_CAGR">"c6061"</definedName>
    <definedName name="IQ_COMMON_EQUITY_2YR_ANN_GROWTH">"c193"</definedName>
    <definedName name="IQ_COMMON_EQUITY_3YR_ANN_CAGR">"c6062"</definedName>
    <definedName name="IQ_COMMON_EQUITY_3YR_ANN_GROWTH">"c194"</definedName>
    <definedName name="IQ_COMMON_EQUITY_5YR_ANN_CAGR">"c6063"</definedName>
    <definedName name="IQ_COMMON_EQUITY_5YR_ANN_GROWTH">"c195"</definedName>
    <definedName name="IQ_COMMON_EQUITY_7YR_ANN_CAGR">"c6064"</definedName>
    <definedName name="IQ_COMMON_EQUITY_7YR_ANN_GROWTH">"c196"</definedName>
    <definedName name="IQ_COMMON_FDIC">"c6350"</definedName>
    <definedName name="IQ_COMMON_ISSUED">"c197"</definedName>
    <definedName name="IQ_COMMON_ISSUED_BNK">"c198"</definedName>
    <definedName name="IQ_COMMON_ISSUED_BR">"c199"</definedName>
    <definedName name="IQ_COMMON_ISSUED_FIN">"c200"</definedName>
    <definedName name="IQ_COMMON_ISSUED_INS">"c201"</definedName>
    <definedName name="IQ_COMMON_ISSUED_RE">"c6203"</definedName>
    <definedName name="IQ_COMMON_ISSUED_REIT">"c202"</definedName>
    <definedName name="IQ_COMMON_ISSUED_UTI">"c203"</definedName>
    <definedName name="IQ_COMMON_PER_ADR">"c204"</definedName>
    <definedName name="IQ_COMMON_PREF_DIV_CF">"c205"</definedName>
    <definedName name="IQ_COMMON_REP">"c206"</definedName>
    <definedName name="IQ_COMMON_REP_BNK">"c207"</definedName>
    <definedName name="IQ_COMMON_REP_BR">"c208"</definedName>
    <definedName name="IQ_COMMON_REP_FIN">"c209"</definedName>
    <definedName name="IQ_COMMON_REP_INS">"c210"</definedName>
    <definedName name="IQ_COMMON_REP_RE">"c6204"</definedName>
    <definedName name="IQ_COMMON_REP_REIT">"c211"</definedName>
    <definedName name="IQ_COMMON_REP_UTI">"c212"</definedName>
    <definedName name="IQ_COMMON_STOCK">"c1358"</definedName>
    <definedName name="IQ_COMMON_STOCK_FFIEC">"c12876"</definedName>
    <definedName name="IQ_COMP_BENEFITS">"c213"</definedName>
    <definedName name="IQ_COMPANY_ADDRESS">"c214"</definedName>
    <definedName name="IQ_COMPANY_ID">"c3513"</definedName>
    <definedName name="IQ_COMPANY_NAME">"c215"</definedName>
    <definedName name="IQ_COMPANY_NAME_LONG">"c1585"</definedName>
    <definedName name="IQ_COMPANY_NOTE">"c6792"</definedName>
    <definedName name="IQ_COMPANY_PHONE">"c216"</definedName>
    <definedName name="IQ_COMPANY_STATUS">"c2097"</definedName>
    <definedName name="IQ_COMPANY_STREET1">"c217"</definedName>
    <definedName name="IQ_COMPANY_STREET2">"c218"</definedName>
    <definedName name="IQ_COMPANY_TICKER">"c219"</definedName>
    <definedName name="IQ_COMPANY_TICKER_NO_EXCH">"c15490"</definedName>
    <definedName name="IQ_COMPANY_TYPE">"c2096"</definedName>
    <definedName name="IQ_COMPANY_WEBSITE">"c220"</definedName>
    <definedName name="IQ_COMPANY_ZIP">"c221"</definedName>
    <definedName name="IQ_COMPETITOR_ALL">"c13754"</definedName>
    <definedName name="IQ_COMPETITOR_NAMED_BY_COMPANY">"c13751"</definedName>
    <definedName name="IQ_COMPETITOR_NAMED_BY_COMPETITOR">"c13752"</definedName>
    <definedName name="IQ_COMPETITOR_NAMED_BY_THIRDPARTY">"c13753"</definedName>
    <definedName name="IQ_COMPOSITE_CYCLICAL_IND">"c6830"</definedName>
    <definedName name="IQ_COMPOSITE_CYCLICAL_IND_APR">"c7490"</definedName>
    <definedName name="IQ_COMPOSITE_CYCLICAL_IND_APR_FC">"c8370"</definedName>
    <definedName name="IQ_COMPOSITE_CYCLICAL_IND_FC">"c7710"</definedName>
    <definedName name="IQ_COMPOSITE_CYCLICAL_IND_POP">"c7050"</definedName>
    <definedName name="IQ_COMPOSITE_CYCLICAL_IND_POP_FC">"c7930"</definedName>
    <definedName name="IQ_COMPOSITE_CYCLICAL_IND_YOY">"c7270"</definedName>
    <definedName name="IQ_COMPOSITE_CYCLICAL_IND_YOY_FC">"c8150"</definedName>
    <definedName name="IQ_CONSOL_BEDS">"c8782"</definedName>
    <definedName name="IQ_CONSOL_PROP_OPERATIONAL">"c8758"</definedName>
    <definedName name="IQ_CONSOL_PROP_OTHER_OWNED">"c8760"</definedName>
    <definedName name="IQ_CONSOL_PROP_TOTAL">"c8761"</definedName>
    <definedName name="IQ_CONSOL_PROP_UNDEVELOPED">"c8759"</definedName>
    <definedName name="IQ_CONSOL_ROOMS">"c8786"</definedName>
    <definedName name="IQ_CONSOL_SQ_FT_OPERATIONAL">"c8774"</definedName>
    <definedName name="IQ_CONSOL_SQ_FT_OTHER_OWNED">"c8776"</definedName>
    <definedName name="IQ_CONSOL_SQ_FT_TOTAL">"c8777"</definedName>
    <definedName name="IQ_CONSOL_SQ_FT_UNDEVELOPED">"c8775"</definedName>
    <definedName name="IQ_CONSOL_UNITS_OPERATIONAL">"c8766"</definedName>
    <definedName name="IQ_CONSOL_UNITS_OTHER_OWNED">"c8768"</definedName>
    <definedName name="IQ_CONSOL_UNITS_TOTAL">"c8769"</definedName>
    <definedName name="IQ_CONSOL_UNITS_UNDEVELOPED">"c8767"</definedName>
    <definedName name="IQ_CONSOLIDATED_ASSETS_QUARTERLY_AVG_FFIEC">"c13087"</definedName>
    <definedName name="IQ_CONSOLIDATED_NI_FOREIGN_FFIEC">"c15396"</definedName>
    <definedName name="IQ_CONST_LAND_DEV_LOANS_TOT_LOANS_FFIEC">"c13865"</definedName>
    <definedName name="IQ_CONST_LAND_DEVELOP_OTHER_DOM_CHARGE_OFFS_FFIEC">"c13628"</definedName>
    <definedName name="IQ_CONST_LAND_DEVELOP_OTHER_DOM_RECOV_FFIEC">"c13632"</definedName>
    <definedName name="IQ_CONSTRUCTION_DEV_LOANS_FDIC">"c6313"</definedName>
    <definedName name="IQ_CONSTRUCTION_LAND_DEV_DOM_FFIEC">"c15267"</definedName>
    <definedName name="IQ_CONSTRUCTION_LAND_DEVELOPMENT_CHARGE_OFFS_FDIC">"c6594"</definedName>
    <definedName name="IQ_CONSTRUCTION_LAND_DEVELOPMENT_NET_CHARGE_OFFS_FDIC">"c6632"</definedName>
    <definedName name="IQ_CONSTRUCTION_LAND_DEVELOPMENT_RECOVERIES_FDIC">"c6613"</definedName>
    <definedName name="IQ_CONSTRUCTION_LL_REC_DOM_FFIEC">"c12900"</definedName>
    <definedName name="IQ_CONSTRUCTION_LOANS">"c222"</definedName>
    <definedName name="IQ_CONSTRUCTION_LOANS_DOM_DUE_30_89_FFIEC">"c13256"</definedName>
    <definedName name="IQ_CONSTRUCTION_LOANS_DOM_DUE_90_FFIEC">"c13284"</definedName>
    <definedName name="IQ_CONSTRUCTION_LOANS_DOM_NON_ACCRUAL_FFIEC">"c13310"</definedName>
    <definedName name="IQ_CONSTRUCTION_LOANS_GROSS_LOANS_FFIEC">"c13401"</definedName>
    <definedName name="IQ_CONSTRUCTION_RISK_BASED_FFIEC">"c13422"</definedName>
    <definedName name="IQ_CONSULTING_FFIEC">"c13055"</definedName>
    <definedName name="IQ_CONSUMER_COMFORT">"c6831"</definedName>
    <definedName name="IQ_CONSUMER_COMFORT_APR">"c7491"</definedName>
    <definedName name="IQ_CONSUMER_COMFORT_APR_FC">"c8371"</definedName>
    <definedName name="IQ_CONSUMER_COMFORT_FC">"c7711"</definedName>
    <definedName name="IQ_CONSUMER_COMFORT_POP">"c7051"</definedName>
    <definedName name="IQ_CONSUMER_COMFORT_POP_FC">"c7931"</definedName>
    <definedName name="IQ_CONSUMER_CONFIDENCE">"c6832"</definedName>
    <definedName name="IQ_CONSUMER_CONFIDENCE_APR">"c7492"</definedName>
    <definedName name="IQ_CONSUMER_CONFIDENCE_APR_FC">"c8372"</definedName>
    <definedName name="IQ_CONSUMER_CONFIDENCE_FC">"c7712"</definedName>
    <definedName name="IQ_CONSUMER_CONFIDENCE_POP">"c7052"</definedName>
    <definedName name="IQ_CONSUMER_CONFIDENCE_POP_FC">"c7932"</definedName>
    <definedName name="IQ_CONSUMER_CONFIDENCE_YOY">"c7272"</definedName>
    <definedName name="IQ_CONSUMER_CONFIDENCE_YOY_FC">"c8152"</definedName>
    <definedName name="IQ_CONSUMER_LEASES_LL_REC_FFIEC">"c12895"</definedName>
    <definedName name="IQ_CONSUMER_LENDING">"c6833"</definedName>
    <definedName name="IQ_CONSUMER_LENDING_APR">"c7493"</definedName>
    <definedName name="IQ_CONSUMER_LENDING_APR_FC">"c8373"</definedName>
    <definedName name="IQ_CONSUMER_LENDING_FC">"c7713"</definedName>
    <definedName name="IQ_CONSUMER_LENDING_GROSS">"c6878"</definedName>
    <definedName name="IQ_CONSUMER_LENDING_GROSS_APR">"c7538"</definedName>
    <definedName name="IQ_CONSUMER_LENDING_GROSS_APR_FC">"c8418"</definedName>
    <definedName name="IQ_CONSUMER_LENDING_GROSS_FC">"c7758"</definedName>
    <definedName name="IQ_CONSUMER_LENDING_GROSS_POP">"c7098"</definedName>
    <definedName name="IQ_CONSUMER_LENDING_GROSS_POP_FC">"c7978"</definedName>
    <definedName name="IQ_CONSUMER_LENDING_GROSS_YOY">"c7318"</definedName>
    <definedName name="IQ_CONSUMER_LENDING_GROSS_YOY_FC">"c8198"</definedName>
    <definedName name="IQ_CONSUMER_LENDING_NET">"c6922"</definedName>
    <definedName name="IQ_CONSUMER_LENDING_NET_APR">"c7582"</definedName>
    <definedName name="IQ_CONSUMER_LENDING_NET_APR_FC">"c8462"</definedName>
    <definedName name="IQ_CONSUMER_LENDING_NET_FC">"c7802"</definedName>
    <definedName name="IQ_CONSUMER_LENDING_NET_POP">"c7142"</definedName>
    <definedName name="IQ_CONSUMER_LENDING_NET_POP_FC">"c8022"</definedName>
    <definedName name="IQ_CONSUMER_LENDING_NET_YOY">"c7362"</definedName>
    <definedName name="IQ_CONSUMER_LENDING_NET_YOY_FC">"c8242"</definedName>
    <definedName name="IQ_CONSUMER_LENDING_POP">"c7053"</definedName>
    <definedName name="IQ_CONSUMER_LENDING_POP_FC">"c7933"</definedName>
    <definedName name="IQ_CONSUMER_LENDING_TOTAL">"c7018"</definedName>
    <definedName name="IQ_CONSUMER_LENDING_TOTAL_APR">"c7678"</definedName>
    <definedName name="IQ_CONSUMER_LENDING_TOTAL_APR_FC">"c8558"</definedName>
    <definedName name="IQ_CONSUMER_LENDING_TOTAL_FC">"c7898"</definedName>
    <definedName name="IQ_CONSUMER_LENDING_TOTAL_POP">"c7238"</definedName>
    <definedName name="IQ_CONSUMER_LENDING_TOTAL_POP_FC">"c8118"</definedName>
    <definedName name="IQ_CONSUMER_LENDING_TOTAL_YOY">"c7458"</definedName>
    <definedName name="IQ_CONSUMER_LENDING_TOTAL_YOY_FC">"c8338"</definedName>
    <definedName name="IQ_CONSUMER_LENDING_YOY">"c7273"</definedName>
    <definedName name="IQ_CONSUMER_LENDING_YOY_FC">"c8153"</definedName>
    <definedName name="IQ_CONSUMER_LOANS">"c223"</definedName>
    <definedName name="IQ_CONSUMER_LOANS_LL_REC_DOM_FFIEC">"c12911"</definedName>
    <definedName name="IQ_CONSUMER_LOANS_TOT_LOANS_FFIEC">"c13875"</definedName>
    <definedName name="IQ_CONSUMER_SPENDING">"c6834"</definedName>
    <definedName name="IQ_CONSUMER_SPENDING_APR">"c7494"</definedName>
    <definedName name="IQ_CONSUMER_SPENDING_APR_FC">"c8374"</definedName>
    <definedName name="IQ_CONSUMER_SPENDING_DURABLE">"c6835"</definedName>
    <definedName name="IQ_CONSUMER_SPENDING_DURABLE_APR">"c7495"</definedName>
    <definedName name="IQ_CONSUMER_SPENDING_DURABLE_APR_FC">"c8375"</definedName>
    <definedName name="IQ_CONSUMER_SPENDING_DURABLE_FC">"c7715"</definedName>
    <definedName name="IQ_CONSUMER_SPENDING_DURABLE_POP">"c7055"</definedName>
    <definedName name="IQ_CONSUMER_SPENDING_DURABLE_POP_FC">"c7935"</definedName>
    <definedName name="IQ_CONSUMER_SPENDING_DURABLE_REAL">"c6964"</definedName>
    <definedName name="IQ_CONSUMER_SPENDING_DURABLE_REAL_APR">"c7624"</definedName>
    <definedName name="IQ_CONSUMER_SPENDING_DURABLE_REAL_APR_FC">"c8504"</definedName>
    <definedName name="IQ_CONSUMER_SPENDING_DURABLE_REAL_FC">"c7844"</definedName>
    <definedName name="IQ_CONSUMER_SPENDING_DURABLE_REAL_POP">"c7184"</definedName>
    <definedName name="IQ_CONSUMER_SPENDING_DURABLE_REAL_POP_FC">"c8064"</definedName>
    <definedName name="IQ_CONSUMER_SPENDING_DURABLE_REAL_SAAR">"c6965"</definedName>
    <definedName name="IQ_CONSUMER_SPENDING_DURABLE_REAL_SAAR_APR">"c7625"</definedName>
    <definedName name="IQ_CONSUMER_SPENDING_DURABLE_REAL_SAAR_APR_FC">"c8505"</definedName>
    <definedName name="IQ_CONSUMER_SPENDING_DURABLE_REAL_SAAR_FC">"c7845"</definedName>
    <definedName name="IQ_CONSUMER_SPENDING_DURABLE_REAL_SAAR_POP">"c7185"</definedName>
    <definedName name="IQ_CONSUMER_SPENDING_DURABLE_REAL_SAAR_POP_FC">"c8065"</definedName>
    <definedName name="IQ_CONSUMER_SPENDING_DURABLE_REAL_SAAR_YOY">"c7405"</definedName>
    <definedName name="IQ_CONSUMER_SPENDING_DURABLE_REAL_SAAR_YOY_FC">"c8285"</definedName>
    <definedName name="IQ_CONSUMER_SPENDING_DURABLE_REAL_YOY">"c7404"</definedName>
    <definedName name="IQ_CONSUMER_SPENDING_DURABLE_REAL_YOY_FC">"c8284"</definedName>
    <definedName name="IQ_CONSUMER_SPENDING_DURABLE_YOY">"c7275"</definedName>
    <definedName name="IQ_CONSUMER_SPENDING_DURABLE_YOY_FC">"c8155"</definedName>
    <definedName name="IQ_CONSUMER_SPENDING_FC">"c7714"</definedName>
    <definedName name="IQ_CONSUMER_SPENDING_NONDURABLE">"c6836"</definedName>
    <definedName name="IQ_CONSUMER_SPENDING_NONDURABLE_APR">"c7496"</definedName>
    <definedName name="IQ_CONSUMER_SPENDING_NONDURABLE_APR_FC">"c8376"</definedName>
    <definedName name="IQ_CONSUMER_SPENDING_NONDURABLE_FC">"c7716"</definedName>
    <definedName name="IQ_CONSUMER_SPENDING_NONDURABLE_POP">"c7056"</definedName>
    <definedName name="IQ_CONSUMER_SPENDING_NONDURABLE_POP_FC">"c7936"</definedName>
    <definedName name="IQ_CONSUMER_SPENDING_NONDURABLE_REAL">"c6966"</definedName>
    <definedName name="IQ_CONSUMER_SPENDING_NONDURABLE_REAL_APR">"c7626"</definedName>
    <definedName name="IQ_CONSUMER_SPENDING_NONDURABLE_REAL_APR_FC">"c8506"</definedName>
    <definedName name="IQ_CONSUMER_SPENDING_NONDURABLE_REAL_FC">"c7846"</definedName>
    <definedName name="IQ_CONSUMER_SPENDING_NONDURABLE_REAL_POP">"c7186"</definedName>
    <definedName name="IQ_CONSUMER_SPENDING_NONDURABLE_REAL_POP_FC">"c8066"</definedName>
    <definedName name="IQ_CONSUMER_SPENDING_NONDURABLE_REAL_SAAR">"c6967"</definedName>
    <definedName name="IQ_CONSUMER_SPENDING_NONDURABLE_REAL_SAAR_APR">"c7627"</definedName>
    <definedName name="IQ_CONSUMER_SPENDING_NONDURABLE_REAL_SAAR_APR_FC">"c8507"</definedName>
    <definedName name="IQ_CONSUMER_SPENDING_NONDURABLE_REAL_SAAR_FC">"c7847"</definedName>
    <definedName name="IQ_CONSUMER_SPENDING_NONDURABLE_REAL_SAAR_POP">"c7187"</definedName>
    <definedName name="IQ_CONSUMER_SPENDING_NONDURABLE_REAL_SAAR_POP_FC">"c8067"</definedName>
    <definedName name="IQ_CONSUMER_SPENDING_NONDURABLE_REAL_SAAR_YOY">"c7407"</definedName>
    <definedName name="IQ_CONSUMER_SPENDING_NONDURABLE_REAL_SAAR_YOY_FC">"c8287"</definedName>
    <definedName name="IQ_CONSUMER_SPENDING_NONDURABLE_REAL_YOY">"c7406"</definedName>
    <definedName name="IQ_CONSUMER_SPENDING_NONDURABLE_REAL_YOY_FC">"c8286"</definedName>
    <definedName name="IQ_CONSUMER_SPENDING_NONDURABLE_YOY">"c7276"</definedName>
    <definedName name="IQ_CONSUMER_SPENDING_NONDURABLE_YOY_FC">"c8156"</definedName>
    <definedName name="IQ_CONSUMER_SPENDING_POP">"c7054"</definedName>
    <definedName name="IQ_CONSUMER_SPENDING_POP_FC">"c7934"</definedName>
    <definedName name="IQ_CONSUMER_SPENDING_REAL">"c6963"</definedName>
    <definedName name="IQ_CONSUMER_SPENDING_REAL_APR">"c7623"</definedName>
    <definedName name="IQ_CONSUMER_SPENDING_REAL_APR_FC">"c8503"</definedName>
    <definedName name="IQ_CONSUMER_SPENDING_REAL_FC">"c7843"</definedName>
    <definedName name="IQ_CONSUMER_SPENDING_REAL_POP">"c7183"</definedName>
    <definedName name="IQ_CONSUMER_SPENDING_REAL_POP_FC">"c8063"</definedName>
    <definedName name="IQ_CONSUMER_SPENDING_REAL_SAAR">"c6968"</definedName>
    <definedName name="IQ_CONSUMER_SPENDING_REAL_SAAR_APR">"c7628"</definedName>
    <definedName name="IQ_CONSUMER_SPENDING_REAL_SAAR_APR_FC">"c8508"</definedName>
    <definedName name="IQ_CONSUMER_SPENDING_REAL_SAAR_FC">"c7848"</definedName>
    <definedName name="IQ_CONSUMER_SPENDING_REAL_SAAR_POP">"c7188"</definedName>
    <definedName name="IQ_CONSUMER_SPENDING_REAL_SAAR_POP_FC">"c8068"</definedName>
    <definedName name="IQ_CONSUMER_SPENDING_REAL_SAAR_YOY">"c7408"</definedName>
    <definedName name="IQ_CONSUMER_SPENDING_REAL_SAAR_YOY_FC">"c8288"</definedName>
    <definedName name="IQ_CONSUMER_SPENDING_REAL_USD_APR_FC">"c11921"</definedName>
    <definedName name="IQ_CONSUMER_SPENDING_REAL_USD_FC">"c11918"</definedName>
    <definedName name="IQ_CONSUMER_SPENDING_REAL_USD_POP_FC">"c11919"</definedName>
    <definedName name="IQ_CONSUMER_SPENDING_REAL_USD_YOY_FC">"c11920"</definedName>
    <definedName name="IQ_CONSUMER_SPENDING_REAL_YOY">"c7403"</definedName>
    <definedName name="IQ_CONSUMER_SPENDING_REAL_YOY_FC">"c8283"</definedName>
    <definedName name="IQ_CONSUMER_SPENDING_SERVICES">"c6837"</definedName>
    <definedName name="IQ_CONSUMER_SPENDING_SERVICES_APR">"c7497"</definedName>
    <definedName name="IQ_CONSUMER_SPENDING_SERVICES_APR_FC">"c8377"</definedName>
    <definedName name="IQ_CONSUMER_SPENDING_SERVICES_FC">"c7717"</definedName>
    <definedName name="IQ_CONSUMER_SPENDING_SERVICES_POP">"c7057"</definedName>
    <definedName name="IQ_CONSUMER_SPENDING_SERVICES_POP_FC">"c7937"</definedName>
    <definedName name="IQ_CONSUMER_SPENDING_SERVICES_REAL">"c6969"</definedName>
    <definedName name="IQ_CONSUMER_SPENDING_SERVICES_REAL_APR">"c7629"</definedName>
    <definedName name="IQ_CONSUMER_SPENDING_SERVICES_REAL_APR_FC">"c8509"</definedName>
    <definedName name="IQ_CONSUMER_SPENDING_SERVICES_REAL_FC">"c7849"</definedName>
    <definedName name="IQ_CONSUMER_SPENDING_SERVICES_REAL_POP">"c7189"</definedName>
    <definedName name="IQ_CONSUMER_SPENDING_SERVICES_REAL_POP_FC">"c8069"</definedName>
    <definedName name="IQ_CONSUMER_SPENDING_SERVICES_REAL_SAAR">"c6970"</definedName>
    <definedName name="IQ_CONSUMER_SPENDING_SERVICES_REAL_SAAR_APR">"c7630"</definedName>
    <definedName name="IQ_CONSUMER_SPENDING_SERVICES_REAL_SAAR_APR_FC">"c8510"</definedName>
    <definedName name="IQ_CONSUMER_SPENDING_SERVICES_REAL_SAAR_FC">"c7850"</definedName>
    <definedName name="IQ_CONSUMER_SPENDING_SERVICES_REAL_SAAR_POP">"c7190"</definedName>
    <definedName name="IQ_CONSUMER_SPENDING_SERVICES_REAL_SAAR_POP_FC">"c8070"</definedName>
    <definedName name="IQ_CONSUMER_SPENDING_SERVICES_REAL_SAAR_YOY">"c7410"</definedName>
    <definedName name="IQ_CONSUMER_SPENDING_SERVICES_REAL_SAAR_YOY_FC">"c8290"</definedName>
    <definedName name="IQ_CONSUMER_SPENDING_SERVICES_REAL_YOY">"c7409"</definedName>
    <definedName name="IQ_CONSUMER_SPENDING_SERVICES_REAL_YOY_FC">"c8289"</definedName>
    <definedName name="IQ_CONSUMER_SPENDING_SERVICES_YOY">"c7277"</definedName>
    <definedName name="IQ_CONSUMER_SPENDING_SERVICES_YOY_FC">"c8157"</definedName>
    <definedName name="IQ_CONSUMER_SPENDING_YOY">"c7274"</definedName>
    <definedName name="IQ_CONSUMER_SPENDING_YOY_FC">"c8154"</definedName>
    <definedName name="IQ_CONTRACTS_OTHER_COMMODITIES_EQUITIES._FDIC" hidden="1">"c6522"</definedName>
    <definedName name="IQ_CONTRACTS_OTHER_COMMODITIES_EQUITIES_FDIC">"c6522"</definedName>
    <definedName name="IQ_CONTRIBUTOR_CIQID">"c13742"</definedName>
    <definedName name="IQ_CONTRIBUTOR_NAME">"c13735"</definedName>
    <definedName name="IQ_CONTRIBUTOR_START_DATE">"c13741"</definedName>
    <definedName name="IQ_CONV_DATE">"c2191"</definedName>
    <definedName name="IQ_CONV_EXP_DATE">"c3043"</definedName>
    <definedName name="IQ_CONV_PREMIUM">"c2195"</definedName>
    <definedName name="IQ_CONV_PRICE">"c2193"</definedName>
    <definedName name="IQ_CONV_RATE" hidden="1">"c2192"</definedName>
    <definedName name="IQ_CONV_RATIO">"c2192"</definedName>
    <definedName name="IQ_CONV_SECURITY">"c2189"</definedName>
    <definedName name="IQ_CONV_SECURITY_ISSUER">"c2190"</definedName>
    <definedName name="IQ_CONV_SECURITY_PRICE">"c2194"</definedName>
    <definedName name="IQ_CONVERSION_COMMON_FFIEC">"c12964"</definedName>
    <definedName name="IQ_CONVERSION_PREF_FFIEC">"c12962"</definedName>
    <definedName name="IQ_CONVERT">"c2536"</definedName>
    <definedName name="IQ_CONVERT_DEBT">"c224"</definedName>
    <definedName name="IQ_CONVERT_PCT">"c2537"</definedName>
    <definedName name="IQ_CONVEXITY">"c2182"</definedName>
    <definedName name="IQ_CONVEYED_TO_OTHERS_FDIC">"c6534"</definedName>
    <definedName name="IQ_COO_ID">"c15222"</definedName>
    <definedName name="IQ_COO_NAME">"c15221"</definedName>
    <definedName name="IQ_CORE_CAPITAL_RATIO_FDIC">"c6745"</definedName>
    <definedName name="IQ_CORE_DEPOSITS_ASSETS_TOT_FFIEC">"c13442"</definedName>
    <definedName name="IQ_CORE_DEPOSITS_FFIEC">"c13862"</definedName>
    <definedName name="IQ_CORE_DEPOSITS_TOT_DEPOSITS_FFIEC">"c13911"</definedName>
    <definedName name="IQ_CORE_TIER_ONE_CAPITAL">"c15244"</definedName>
    <definedName name="IQ_CORE_TIER_ONE_CAPITAL_RATIO">"c15240"</definedName>
    <definedName name="IQ_CORP_GOODS_PRICE_INDEX_APR_FC_UNUSED">"c8381"</definedName>
    <definedName name="IQ_CORP_GOODS_PRICE_INDEX_APR_FC_UNUSED_UNUSED_UNUSED" hidden="1">"c8381"</definedName>
    <definedName name="IQ_CORP_GOODS_PRICE_INDEX_APR_UNUSED">"c7501"</definedName>
    <definedName name="IQ_CORP_GOODS_PRICE_INDEX_APR_UNUSED_UNUSED_UNUSED" hidden="1">"c7501"</definedName>
    <definedName name="IQ_CORP_GOODS_PRICE_INDEX_FC_UNUSED">"c7721"</definedName>
    <definedName name="IQ_CORP_GOODS_PRICE_INDEX_FC_UNUSED_UNUSED_UNUSED" hidden="1">"c7721"</definedName>
    <definedName name="IQ_CORP_GOODS_PRICE_INDEX_POP_FC_UNUSED">"c7941"</definedName>
    <definedName name="IQ_CORP_GOODS_PRICE_INDEX_POP_FC_UNUSED_UNUSED_UNUSED" hidden="1">"c7941"</definedName>
    <definedName name="IQ_CORP_GOODS_PRICE_INDEX_POP_UNUSED">"c7061"</definedName>
    <definedName name="IQ_CORP_GOODS_PRICE_INDEX_POP_UNUSED_UNUSED_UNUSED" hidden="1">"c7061"</definedName>
    <definedName name="IQ_CORP_GOODS_PRICE_INDEX_UNUSED">"c6841"</definedName>
    <definedName name="IQ_CORP_GOODS_PRICE_INDEX_UNUSED_UNUSED_UNUSED" hidden="1">"c6841"</definedName>
    <definedName name="IQ_CORP_GOODS_PRICE_INDEX_YOY_FC_UNUSED">"c8161"</definedName>
    <definedName name="IQ_CORP_GOODS_PRICE_INDEX_YOY_FC_UNUSED_UNUSED_UNUSED" hidden="1">"c8161"</definedName>
    <definedName name="IQ_CORP_GOODS_PRICE_INDEX_YOY_UNUSED">"c7281"</definedName>
    <definedName name="IQ_CORP_GOODS_PRICE_INDEX_YOY_UNUSED_UNUSED_UNUSED" hidden="1">"c7281"</definedName>
    <definedName name="IQ_CORP_PROFITS">"c6843"</definedName>
    <definedName name="IQ_CORP_PROFITS_AFTER_TAX_SAAR">"c6842"</definedName>
    <definedName name="IQ_CORP_PROFITS_AFTER_TAX_SAAR_APR">"c7502"</definedName>
    <definedName name="IQ_CORP_PROFITS_AFTER_TAX_SAAR_APR_FC">"c8382"</definedName>
    <definedName name="IQ_CORP_PROFITS_AFTER_TAX_SAAR_FC">"c7722"</definedName>
    <definedName name="IQ_CORP_PROFITS_AFTER_TAX_SAAR_POP">"c7062"</definedName>
    <definedName name="IQ_CORP_PROFITS_AFTER_TAX_SAAR_POP_FC">"c7942"</definedName>
    <definedName name="IQ_CORP_PROFITS_AFTER_TAX_SAAR_YOY">"c7282"</definedName>
    <definedName name="IQ_CORP_PROFITS_AFTER_TAX_SAAR_YOY_FC">"c8162"</definedName>
    <definedName name="IQ_CORP_PROFITS_APR">"c7503"</definedName>
    <definedName name="IQ_CORP_PROFITS_APR_FC">"c8383"</definedName>
    <definedName name="IQ_CORP_PROFITS_FC">"c7723"</definedName>
    <definedName name="IQ_CORP_PROFITS_POP">"c7063"</definedName>
    <definedName name="IQ_CORP_PROFITS_POP_FC">"c7943"</definedName>
    <definedName name="IQ_CORP_PROFITS_SAAR">"c6844"</definedName>
    <definedName name="IQ_CORP_PROFITS_SAAR_APR">"c7504"</definedName>
    <definedName name="IQ_CORP_PROFITS_SAAR_APR_FC">"c8384"</definedName>
    <definedName name="IQ_CORP_PROFITS_SAAR_FC">"c7724"</definedName>
    <definedName name="IQ_CORP_PROFITS_SAAR_POP">"c7064"</definedName>
    <definedName name="IQ_CORP_PROFITS_SAAR_POP_FC">"c7944"</definedName>
    <definedName name="IQ_CORP_PROFITS_SAAR_YOY">"c7284"</definedName>
    <definedName name="IQ_CORP_PROFITS_SAAR_YOY_FC">"c8164"</definedName>
    <definedName name="IQ_CORP_PROFITS_YOY">"c7283"</definedName>
    <definedName name="IQ_CORP_PROFITS_YOY_FC">"c8163"</definedName>
    <definedName name="IQ_CORPORATE_OVER_TOTAL">"c13767"</definedName>
    <definedName name="IQ_COST_BORROWED_FUNDS_FFIEC">"c13492"</definedName>
    <definedName name="IQ_COST_BORROWING">"c2936"</definedName>
    <definedName name="IQ_COST_BORROWINGS">"c225"</definedName>
    <definedName name="IQ_COST_CAPITAL_NEW_BUSINESS">"c9968"</definedName>
    <definedName name="IQ_COST_FOREIGN_DEPOSITS_FFIEC">"c13490"</definedName>
    <definedName name="IQ_COST_FUNDS_PURCHASED_FFIEC">"c13491"</definedName>
    <definedName name="IQ_COST_INT_DEPOSITS_FFIEC">"c13489"</definedName>
    <definedName name="IQ_COST_OF_FUNDING_ASSETS_FDIC">"c6725"</definedName>
    <definedName name="IQ_COST_REV">"c226"</definedName>
    <definedName name="IQ_COST_REVENUE">"c1359"</definedName>
    <definedName name="IQ_COST_SAVINGS">"c227"</definedName>
    <definedName name="IQ_COST_SERVICE">"c228"</definedName>
    <definedName name="IQ_COST_SOLVENCY_CAPITAL_COVERED">"c9965"</definedName>
    <definedName name="IQ_COST_SOLVENCY_CAPITAL_GROUP">"c9951"</definedName>
    <definedName name="IQ_COST_TOTAL_BORROWINGS">"c229"</definedName>
    <definedName name="IQ_COUNTRY_NAME">"c230"</definedName>
    <definedName name="IQ_COUNTRY_NAME_ECON">"c11752"</definedName>
    <definedName name="IQ_COUPON_FORMULA">"c8965"</definedName>
    <definedName name="IQ_COVERAGE_RATIO">"c15243"</definedName>
    <definedName name="IQ_COVERED_POPS">"c2124"</definedName>
    <definedName name="IQ_CP">"c2495"</definedName>
    <definedName name="IQ_CP_PCT">"c2496"</definedName>
    <definedName name="IQ_CPI">"c6845"</definedName>
    <definedName name="IQ_CPI_APR">"c7505"</definedName>
    <definedName name="IQ_CPI_APR_FC">"c8385"</definedName>
    <definedName name="IQ_CPI_CORE">"c6838"</definedName>
    <definedName name="IQ_CPI_CORE_APR">"c7498"</definedName>
    <definedName name="IQ_CPI_CORE_POP">"c7058"</definedName>
    <definedName name="IQ_CPI_CORE_YOY">"c7278"</definedName>
    <definedName name="IQ_CPI_FC">"c7725"</definedName>
    <definedName name="IQ_CPI_POP">"c7065"</definedName>
    <definedName name="IQ_CPI_POP_FC">"c7945"</definedName>
    <definedName name="IQ_CPI_YOY">"c7285"</definedName>
    <definedName name="IQ_CPI_YOY_FC">"c8165"</definedName>
    <definedName name="IQ_CQ">5000</definedName>
    <definedName name="IQ_CREDIT_CARD_CHARGE_OFFS_FDIC">"c6652"</definedName>
    <definedName name="IQ_CREDIT_CARD_FEE">"c231"</definedName>
    <definedName name="IQ_CREDIT_CARD_FEE_BNK">"c231"</definedName>
    <definedName name="IQ_CREDIT_CARD_FEE_FIN">"c1583"</definedName>
    <definedName name="IQ_CREDIT_CARD_GROSS_LOANS_FFIEC">"c13412"</definedName>
    <definedName name="IQ_CREDIT_CARD_INTERCHANGE_FEES_FFIEC">"c13046"</definedName>
    <definedName name="IQ_CREDIT_CARD_LINES_FDIC">"c6525"</definedName>
    <definedName name="IQ_CREDIT_CARD_LINES_UNUSED_FFIEC">"c13242"</definedName>
    <definedName name="IQ_CREDIT_CARD_LOANS_CHARGE_OFFS_FFIEC">"c13180"</definedName>
    <definedName name="IQ_CREDIT_CARD_LOANS_DOM_QUARTERLY_AVG_FFIEC">"c15480"</definedName>
    <definedName name="IQ_CREDIT_CARD_LOANS_DUE_30_89_FFIEC">"c13272"</definedName>
    <definedName name="IQ_CREDIT_CARD_LOANS_DUE_90_FFIEC">"c13298"</definedName>
    <definedName name="IQ_CREDIT_CARD_LOANS_FDIC">"c6319"</definedName>
    <definedName name="IQ_CREDIT_CARD_LOANS_NON_ACCRUAL_FFIEC">"c13324"</definedName>
    <definedName name="IQ_CREDIT_CARD_LOANS_RECOV_FFIEC">"c13202"</definedName>
    <definedName name="IQ_CREDIT_CARD_NET_CHARGE_OFFS_FDIC">"c6654"</definedName>
    <definedName name="IQ_CREDIT_CARD_RECOVERIES_FDIC">"c6653"</definedName>
    <definedName name="IQ_CREDIT_CARD_RISK_BASED_FFIEC">"c13433"</definedName>
    <definedName name="IQ_CREDIT_CARDS_CONSUMER_LOANS_FFIEC">"c12822"</definedName>
    <definedName name="IQ_CREDIT_CARDS_LL_REC_FFIEC">"c12889"</definedName>
    <definedName name="IQ_CREDIT_CARDS_LOANS_TRADING_DOM_FFIEC">"c12933"</definedName>
    <definedName name="IQ_CREDIT_EXPOSURE">"c10038"</definedName>
    <definedName name="IQ_CREDIT_EXPOSURE_FFIEC">"c13062"</definedName>
    <definedName name="IQ_CREDIT_LOSS_CF">"c232"</definedName>
    <definedName name="IQ_CREDIT_LOSS_PROVISION_NET_CHARGE_OFFS_FDIC">"c6734"</definedName>
    <definedName name="IQ_CREDIT_LOSSES_DERIVATIVES_FFIEC">"c13068"</definedName>
    <definedName name="IQ_CREDIT_OPTIONS_DERIVATIVES_BENEFICIARY_FFIEC">"c13121"</definedName>
    <definedName name="IQ_CREDIT_OPTIONS_DERIVATIVES_GUARANTOR_FFIEC">"c13114"</definedName>
    <definedName name="IQ_CUMULATIVE_PREFERREDS_T2_FFIEC">"c13145"</definedName>
    <definedName name="IQ_CUMULATIVE_SPLIT_FACTOR">"c2094"</definedName>
    <definedName name="IQ_CURR_ACCT_BALANCE_APR_FC_UNUSED">"c8387"</definedName>
    <definedName name="IQ_CURR_ACCT_BALANCE_APR_FC_UNUSED_UNUSED_UNUSED" hidden="1">"c8387"</definedName>
    <definedName name="IQ_CURR_ACCT_BALANCE_APR_UNUSED">"c7507"</definedName>
    <definedName name="IQ_CURR_ACCT_BALANCE_APR_UNUSED_UNUSED_UNUSED" hidden="1">"c7507"</definedName>
    <definedName name="IQ_CURR_ACCT_BALANCE_FC_UNUSED">"c7727"</definedName>
    <definedName name="IQ_CURR_ACCT_BALANCE_FC_UNUSED_UNUSED_UNUSED" hidden="1">"c7727"</definedName>
    <definedName name="IQ_CURR_ACCT_BALANCE_PCT">"c6846"</definedName>
    <definedName name="IQ_CURR_ACCT_BALANCE_PCT_FC">"c7726"</definedName>
    <definedName name="IQ_CURR_ACCT_BALANCE_PCT_POP">"c7066"</definedName>
    <definedName name="IQ_CURR_ACCT_BALANCE_PCT_POP_FC">"c7946"</definedName>
    <definedName name="IQ_CURR_ACCT_BALANCE_PCT_YOY">"c7286"</definedName>
    <definedName name="IQ_CURR_ACCT_BALANCE_PCT_YOY_FC">"c8166"</definedName>
    <definedName name="IQ_CURR_ACCT_BALANCE_POP_FC_UNUSED">"c7947"</definedName>
    <definedName name="IQ_CURR_ACCT_BALANCE_POP_FC_UNUSED_UNUSED_UNUSED" hidden="1">"c7947"</definedName>
    <definedName name="IQ_CURR_ACCT_BALANCE_POP_UNUSED">"c7067"</definedName>
    <definedName name="IQ_CURR_ACCT_BALANCE_POP_UNUSED_UNUSED_UNUSED" hidden="1">"c7067"</definedName>
    <definedName name="IQ_CURR_ACCT_BALANCE_SAAR">"c6848"</definedName>
    <definedName name="IQ_CURR_ACCT_BALANCE_SAAR_APR">"c7508"</definedName>
    <definedName name="IQ_CURR_ACCT_BALANCE_SAAR_APR_FC">"c8388"</definedName>
    <definedName name="IQ_CURR_ACCT_BALANCE_SAAR_FC">"c7728"</definedName>
    <definedName name="IQ_CURR_ACCT_BALANCE_SAAR_POP">"c7068"</definedName>
    <definedName name="IQ_CURR_ACCT_BALANCE_SAAR_POP_FC">"c7948"</definedName>
    <definedName name="IQ_CURR_ACCT_BALANCE_SAAR_USD_APR_FC">"c11797"</definedName>
    <definedName name="IQ_CURR_ACCT_BALANCE_SAAR_USD_FC">"c11794"</definedName>
    <definedName name="IQ_CURR_ACCT_BALANCE_SAAR_USD_POP_FC">"c11795"</definedName>
    <definedName name="IQ_CURR_ACCT_BALANCE_SAAR_USD_YOY_FC">"c11796"</definedName>
    <definedName name="IQ_CURR_ACCT_BALANCE_SAAR_YOY">"c7288"</definedName>
    <definedName name="IQ_CURR_ACCT_BALANCE_SAAR_YOY_FC">"c8168"</definedName>
    <definedName name="IQ_CURR_ACCT_BALANCE_UNUSED">"c6847"</definedName>
    <definedName name="IQ_CURR_ACCT_BALANCE_UNUSED_UNUSED_UNUSED" hidden="1">"c6847"</definedName>
    <definedName name="IQ_CURR_ACCT_BALANCE_USD">"c11786"</definedName>
    <definedName name="IQ_CURR_ACCT_BALANCE_USD_APR">"c11789"</definedName>
    <definedName name="IQ_CURR_ACCT_BALANCE_USD_APR_FC">"c11793"</definedName>
    <definedName name="IQ_CURR_ACCT_BALANCE_USD_FC">"c11790"</definedName>
    <definedName name="IQ_CURR_ACCT_BALANCE_USD_POP">"c11787"</definedName>
    <definedName name="IQ_CURR_ACCT_BALANCE_USD_POP_FC">"c11791"</definedName>
    <definedName name="IQ_CURR_ACCT_BALANCE_USD_YOY">"c11788"</definedName>
    <definedName name="IQ_CURR_ACCT_BALANCE_USD_YOY_FC">"c11792"</definedName>
    <definedName name="IQ_CURR_ACCT_BALANCE_YOY_FC_UNUSED">"c8167"</definedName>
    <definedName name="IQ_CURR_ACCT_BALANCE_YOY_FC_UNUSED_UNUSED_UNUSED" hidden="1">"c8167"</definedName>
    <definedName name="IQ_CURR_ACCT_BALANCE_YOY_UNUSED">"c7287"</definedName>
    <definedName name="IQ_CURR_ACCT_BALANCE_YOY_UNUSED_UNUSED_UNUSED" hidden="1">"c7287"</definedName>
    <definedName name="IQ_CURR_ACCT_INC_RECEIPTS">"c6849"</definedName>
    <definedName name="IQ_CURR_ACCT_INC_RECEIPTS_APR">"c7509"</definedName>
    <definedName name="IQ_CURR_ACCT_INC_RECEIPTS_APR_FC">"c8389"</definedName>
    <definedName name="IQ_CURR_ACCT_INC_RECEIPTS_FC">"c7729"</definedName>
    <definedName name="IQ_CURR_ACCT_INC_RECEIPTS_POP">"c7069"</definedName>
    <definedName name="IQ_CURR_ACCT_INC_RECEIPTS_POP_FC">"c7949"</definedName>
    <definedName name="IQ_CURR_ACCT_INC_RECEIPTS_YOY">"c7289"</definedName>
    <definedName name="IQ_CURR_ACCT_INC_RECEIPTS_YOY_FC">"c8169"</definedName>
    <definedName name="IQ_CURR_DOMESTIC_TAXES">"c2074"</definedName>
    <definedName name="IQ_CURR_FOREIGN_TAXES">"c2075"</definedName>
    <definedName name="IQ_CURRENCY_COIN_DOM_FFIEC">"c15287"</definedName>
    <definedName name="IQ_CURRENCY_COIN_DOMESTIC_FDIC">"c6388"</definedName>
    <definedName name="IQ_CURRENCY_FACTOR_BS">"c233"</definedName>
    <definedName name="IQ_CURRENCY_FACTOR_IS">"c234"</definedName>
    <definedName name="IQ_CURRENCY_GAIN">"c235"</definedName>
    <definedName name="IQ_CURRENCY_GAIN_BR">"c236"</definedName>
    <definedName name="IQ_CURRENCY_GAIN_FIN">"c237"</definedName>
    <definedName name="IQ_CURRENCY_GAIN_INS">"c238"</definedName>
    <definedName name="IQ_CURRENCY_GAIN_RE">"c6205"</definedName>
    <definedName name="IQ_CURRENCY_GAIN_REIT">"c239"</definedName>
    <definedName name="IQ_CURRENCY_GAIN_UTI">"c240"</definedName>
    <definedName name="IQ_CURRENT_BENCHMARK">"c6780"</definedName>
    <definedName name="IQ_CURRENT_BENCHMARK_CIQID">"c6781"</definedName>
    <definedName name="IQ_CURRENT_BENCHMARK_MATURITY">"c6782"</definedName>
    <definedName name="IQ_CURRENT_PORT">"c241"</definedName>
    <definedName name="IQ_CURRENT_PORT_BNK">"c242"</definedName>
    <definedName name="IQ_CURRENT_PORT_DEBT">"c243"</definedName>
    <definedName name="IQ_CURRENT_PORT_DEBT_BNK">"c244"</definedName>
    <definedName name="IQ_CURRENT_PORT_DEBT_BR">"c1567"</definedName>
    <definedName name="IQ_CURRENT_PORT_DEBT_FIN">"c1568"</definedName>
    <definedName name="IQ_CURRENT_PORT_DEBT_INS">"c1569"</definedName>
    <definedName name="IQ_CURRENT_PORT_DEBT_RE">"c6283"</definedName>
    <definedName name="IQ_CURRENT_PORT_DEBT_REIT">"c1570"</definedName>
    <definedName name="IQ_CURRENT_PORT_DEBT_UTI">"c1571"</definedName>
    <definedName name="IQ_CURRENT_PORT_FHLB_DEBT">"c5657"</definedName>
    <definedName name="IQ_CURRENT_PORT_LEASES">"c245"</definedName>
    <definedName name="IQ_CURRENT_PORT_PCT">"c2541"</definedName>
    <definedName name="IQ_CURRENT_RATIO">"c246"</definedName>
    <definedName name="IQ_CUSIP">"c2245"</definedName>
    <definedName name="IQ_CUSTOMER_LIAB_ACCEPTANCES_OUT_FFIEC">"c12835"</definedName>
    <definedName name="IQ_CY">10000</definedName>
    <definedName name="IQ_DA">"c247"</definedName>
    <definedName name="IQ_DA_BR">"c248"</definedName>
    <definedName name="IQ_DA_CF">"c249"</definedName>
    <definedName name="IQ_DA_CF_BNK">"c250"</definedName>
    <definedName name="IQ_DA_CF_BR">"c251"</definedName>
    <definedName name="IQ_DA_CF_FIN">"c252"</definedName>
    <definedName name="IQ_DA_CF_INS">"c253"</definedName>
    <definedName name="IQ_DA_CF_RE">"c6206"</definedName>
    <definedName name="IQ_DA_CF_REIT">"c254"</definedName>
    <definedName name="IQ_DA_CF_UTI">"c255"</definedName>
    <definedName name="IQ_DA_EBITDA">"c5528"</definedName>
    <definedName name="IQ_DA_FIN">"c256"</definedName>
    <definedName name="IQ_DA_INS">"c257"</definedName>
    <definedName name="IQ_DA_RE">"c6207"</definedName>
    <definedName name="IQ_DA_REIT">"c258"</definedName>
    <definedName name="IQ_DA_SUPPL">"c259"</definedName>
    <definedName name="IQ_DA_SUPPL_BR">"c260"</definedName>
    <definedName name="IQ_DA_SUPPL_CF">"c261"</definedName>
    <definedName name="IQ_DA_SUPPL_CF_BNK">"c262"</definedName>
    <definedName name="IQ_DA_SUPPL_CF_BR">"c263"</definedName>
    <definedName name="IQ_DA_SUPPL_CF_FIN">"c264"</definedName>
    <definedName name="IQ_DA_SUPPL_CF_INS">"c265"</definedName>
    <definedName name="IQ_DA_SUPPL_CF_RE">"c6208"</definedName>
    <definedName name="IQ_DA_SUPPL_CF_REIT">"c266"</definedName>
    <definedName name="IQ_DA_SUPPL_CF_UTI">"c267"</definedName>
    <definedName name="IQ_DA_SUPPL_FIN">"c268"</definedName>
    <definedName name="IQ_DA_SUPPL_INS">"c269"</definedName>
    <definedName name="IQ_DA_SUPPL_RE">"c6209"</definedName>
    <definedName name="IQ_DA_SUPPL_REIT">"c270"</definedName>
    <definedName name="IQ_DA_SUPPL_UTI">"c271"</definedName>
    <definedName name="IQ_DA_UTI">"c272"</definedName>
    <definedName name="IQ_DAILY">500000</definedName>
    <definedName name="IQ_DATA_PROCESSING_EXP_FFIEC">"c13047"</definedName>
    <definedName name="IQ_DATED_DATE">"c2185"</definedName>
    <definedName name="IQ_DAY_COUNT">"c2161"</definedName>
    <definedName name="IQ_DAYS_COVER_SHORT">"c1578"</definedName>
    <definedName name="IQ_DAYS_DELAY">"c8963"</definedName>
    <definedName name="IQ_DAYS_INVENTORY_OUT">"c273"</definedName>
    <definedName name="IQ_DAYS_PAY_OUTST">"c1362"</definedName>
    <definedName name="IQ_DAYS_PAYABLE_OUT">"c274"</definedName>
    <definedName name="IQ_DAYS_SALES_OUT">"c275"</definedName>
    <definedName name="IQ_DAYS_SALES_OUTST">"c1363"</definedName>
    <definedName name="IQ_DEBT_1_5_INVEST_SECURITIES_FFIEC">"c13465"</definedName>
    <definedName name="IQ_DEBT_ADJ">"c2515"</definedName>
    <definedName name="IQ_DEBT_ADJ_PCT">"c2516"</definedName>
    <definedName name="IQ_DEBT_EQUITY_EST">"c4257"</definedName>
    <definedName name="IQ_DEBT_EQUITY_HIGH_EST">"c4258"</definedName>
    <definedName name="IQ_DEBT_EQUITY_LOW_EST">"c4259"</definedName>
    <definedName name="IQ_DEBT_EQUITY_MEDIAN_EST">"c4260"</definedName>
    <definedName name="IQ_DEBT_EQUITY_NUM_EST">"c4261"</definedName>
    <definedName name="IQ_DEBT_EQUITY_STDDEV_EST">"c4262"</definedName>
    <definedName name="IQ_DEBT_EQUIV_NET_PBO">"c2938"</definedName>
    <definedName name="IQ_DEBT_EQUIV_OPER_LEASE">"c2935"</definedName>
    <definedName name="IQ_DEBT_LESS_1YR_INVEST_SECURITIES_FFIEC">"c13464"</definedName>
    <definedName name="IQ_DEBT_MATURING_MORE_THAN_ONE_YEAR_FFIEC">"c13164"</definedName>
    <definedName name="IQ_DEBT_MATURING_WITHIN_ONE_YEAR_FFIEC">"c13163"</definedName>
    <definedName name="IQ_DEBT_SEC_OVER_5YR_INVEST_SECURITIES_FFIEC">"c13466"</definedName>
    <definedName name="IQ_DEBT_SECURITIES_FOREIGN_FFIEC">"c13484"</definedName>
    <definedName name="IQ_DEBT_SECURITIES_OTHER_ASSETS_DUE_30_89_FFIEC">"c13279"</definedName>
    <definedName name="IQ_DEBT_SECURITIES_OTHER_ASSETS_DUE_90_FFIEC">"c13305"</definedName>
    <definedName name="IQ_DEBT_SECURITIES_OTHER_ASSETS_NON_ACCRUAL_FFIEC">"c13331"</definedName>
    <definedName name="IQ_DECREASE_INT_EXPENSE_FFIEC">"c13064"</definedName>
    <definedName name="IQ_DEDUCTIONS_TOTAL_RISK_BASED_CAPITAL_FFIEC">"c13152"</definedName>
    <definedName name="IQ_DEF_ACQ_CST">"c1364"</definedName>
    <definedName name="IQ_DEF_AMORT">"c276"</definedName>
    <definedName name="IQ_DEF_AMORT_BNK">"c277"</definedName>
    <definedName name="IQ_DEF_AMORT_BR">"c278"</definedName>
    <definedName name="IQ_DEF_AMORT_FIN">"c279"</definedName>
    <definedName name="IQ_DEF_AMORT_INS">"c280"</definedName>
    <definedName name="IQ_DEF_AMORT_REIT">"c281"</definedName>
    <definedName name="IQ_DEF_AMORT_UTI">"c282"</definedName>
    <definedName name="IQ_DEF_BENEFIT_INTEREST_COST">"c283"</definedName>
    <definedName name="IQ_DEF_BENEFIT_INTEREST_COST_DOMESTIC">"c2652"</definedName>
    <definedName name="IQ_DEF_BENEFIT_INTEREST_COST_FOREIGN">"c2660"</definedName>
    <definedName name="IQ_DEF_BENEFIT_OTHER_COST">"c284"</definedName>
    <definedName name="IQ_DEF_BENEFIT_OTHER_COST_DOMESTIC">"c2654"</definedName>
    <definedName name="IQ_DEF_BENEFIT_OTHER_COST_FOREIGN">"c2662"</definedName>
    <definedName name="IQ_DEF_BENEFIT_ROA">"c285"</definedName>
    <definedName name="IQ_DEF_BENEFIT_ROA_DOMESTIC">"c2653"</definedName>
    <definedName name="IQ_DEF_BENEFIT_ROA_FOREIGN">"c2661"</definedName>
    <definedName name="IQ_DEF_BENEFIT_SERVICE_COST">"c286"</definedName>
    <definedName name="IQ_DEF_BENEFIT_SERVICE_COST_DOMESTIC">"c2651"</definedName>
    <definedName name="IQ_DEF_BENEFIT_SERVICE_COST_FOREIGN">"c2659"</definedName>
    <definedName name="IQ_DEF_BENEFIT_TOTAL_COST">"c287"</definedName>
    <definedName name="IQ_DEF_BENEFIT_TOTAL_COST_DOMESTIC">"c2655"</definedName>
    <definedName name="IQ_DEF_BENEFIT_TOTAL_COST_FOREIGN">"c2663"</definedName>
    <definedName name="IQ_DEF_CHARGES_BR">"c288"</definedName>
    <definedName name="IQ_DEF_CHARGES_CF">"c289"</definedName>
    <definedName name="IQ_DEF_CHARGES_FIN">"c290"</definedName>
    <definedName name="IQ_DEF_CHARGES_INS">"c291"</definedName>
    <definedName name="IQ_DEF_CHARGES_LT">"c292"</definedName>
    <definedName name="IQ_DEF_CHARGES_LT_BNK">"c293"</definedName>
    <definedName name="IQ_DEF_CHARGES_LT_BR">"c294"</definedName>
    <definedName name="IQ_DEF_CHARGES_LT_FIN">"c295"</definedName>
    <definedName name="IQ_DEF_CHARGES_LT_INS">"c296"</definedName>
    <definedName name="IQ_DEF_CHARGES_LT_RE">"c6210"</definedName>
    <definedName name="IQ_DEF_CHARGES_LT_REIT">"c297"</definedName>
    <definedName name="IQ_DEF_CHARGES_LT_UTI">"c298"</definedName>
    <definedName name="IQ_DEF_CHARGES_RE">"c6211"</definedName>
    <definedName name="IQ_DEF_CHARGES_REIT">"c299"</definedName>
    <definedName name="IQ_DEF_CONTRIBUTION_TOTAL_COST">"c300"</definedName>
    <definedName name="IQ_DEF_INC_TAX">"c1365"</definedName>
    <definedName name="IQ_DEF_POLICY_ACQ_COSTS">"c301"</definedName>
    <definedName name="IQ_DEF_POLICY_ACQ_COSTS_CF">"c302"</definedName>
    <definedName name="IQ_DEF_POLICY_AMORT">"c303"</definedName>
    <definedName name="IQ_DEF_SPENDING_REAL_SAAR">"c6971"</definedName>
    <definedName name="IQ_DEF_SPENDING_REAL_SAAR_APR">"c7631"</definedName>
    <definedName name="IQ_DEF_SPENDING_REAL_SAAR_APR_FC">"c8511"</definedName>
    <definedName name="IQ_DEF_SPENDING_REAL_SAAR_FC">"c7851"</definedName>
    <definedName name="IQ_DEF_SPENDING_REAL_SAAR_POP">"c7191"</definedName>
    <definedName name="IQ_DEF_SPENDING_REAL_SAAR_POP_FC">"c8071"</definedName>
    <definedName name="IQ_DEF_SPENDING_REAL_SAAR_YOY">"c7411"</definedName>
    <definedName name="IQ_DEF_SPENDING_REAL_SAAR_YOY_FC">"c8291"</definedName>
    <definedName name="IQ_DEF_TAX_ASSET_LT_BR">"c304"</definedName>
    <definedName name="IQ_DEF_TAX_ASSET_LT_FIN">"c305"</definedName>
    <definedName name="IQ_DEF_TAX_ASSET_LT_INS">"c306"</definedName>
    <definedName name="IQ_DEF_TAX_ASSET_LT_RE">"c6212"</definedName>
    <definedName name="IQ_DEF_TAX_ASSET_LT_REIT">"c307"</definedName>
    <definedName name="IQ_DEF_TAX_ASSET_LT_UTI">"c308"</definedName>
    <definedName name="IQ_DEF_TAX_ASSETS_CURRENT">"c309"</definedName>
    <definedName name="IQ_DEF_TAX_ASSETS_LT">"c310"</definedName>
    <definedName name="IQ_DEF_TAX_ASSETS_LT_BNK">"c311"</definedName>
    <definedName name="IQ_DEF_TAX_LIAB_CURRENT">"c312"</definedName>
    <definedName name="IQ_DEF_TAX_LIAB_LT">"c313"</definedName>
    <definedName name="IQ_DEF_TAX_LIAB_LT_BNK">"c314"</definedName>
    <definedName name="IQ_DEF_TAX_LIAB_LT_BR">"c315"</definedName>
    <definedName name="IQ_DEF_TAX_LIAB_LT_FIN">"c316"</definedName>
    <definedName name="IQ_DEF_TAX_LIAB_LT_INS">"c317"</definedName>
    <definedName name="IQ_DEF_TAX_LIAB_LT_RE">"c6213"</definedName>
    <definedName name="IQ_DEF_TAX_LIAB_LT_REIT">"c318"</definedName>
    <definedName name="IQ_DEF_TAX_LIAB_LT_UTI">"c319"</definedName>
    <definedName name="IQ_DEFERRED_DOMESTIC_TAXES">"c2077"</definedName>
    <definedName name="IQ_DEFERRED_FOREIGN_TAXES">"c2078"</definedName>
    <definedName name="IQ_DEFERRED_INC_TAX">"c1447"</definedName>
    <definedName name="IQ_DEFERRED_TAX_ASSETS_FFIEC">"c12843"</definedName>
    <definedName name="IQ_DEFERRED_TAX_ASSETS_T1_FFIEC">"c13141"</definedName>
    <definedName name="IQ_DEFERRED_TAX_LIAB_FFIEC">"c12870"</definedName>
    <definedName name="IQ_DEFERRED_TAXES">"c1356"</definedName>
    <definedName name="IQ_DEMAND_DEP">"c320"</definedName>
    <definedName name="IQ_DEMAND_DEPOSITS_COMMERCIAL_BANK_SUBS_FFIEC">"c12945"</definedName>
    <definedName name="IQ_DEMAND_DEPOSITS_FDIC">"c6489"</definedName>
    <definedName name="IQ_DEMAND_DEPOSITS_TOT_DEPOSITS_FFIEC">"c13902"</definedName>
    <definedName name="IQ_DEPOSIT_ACCOUNTS_LESS_THAN_100K_FDIC">"c6494"</definedName>
    <definedName name="IQ_DEPOSIT_ACCOUNTS_MORE_THAN_100K_FDIC">"c6492"</definedName>
    <definedName name="IQ_DEPOSITORY_INST_ACCEPTANCES_LL_REC_DOM_FFIEC">"c12908"</definedName>
    <definedName name="IQ_DEPOSITORY_INST_GROSS_LOANS_FFIEC">"c13409"</definedName>
    <definedName name="IQ_DEPOSITORY_INST_RISK_BASED_FFIEC">"c13430"</definedName>
    <definedName name="IQ_DEPOSITORY_INSTITUTIONS_CHARGE_OFFS_FDIC">"c6596"</definedName>
    <definedName name="IQ_DEPOSITORY_INSTITUTIONS_NET_CHARGE_OFFS_FDIC">"c6634"</definedName>
    <definedName name="IQ_DEPOSITORY_INSTITUTIONS_RECOVERIES_FDIC">"c6615"</definedName>
    <definedName name="IQ_DEPOSITS_100K_MORE_ASSETS_TOT_FFIEC">"c13444"</definedName>
    <definedName name="IQ_DEPOSITS_DOM_FFIEC">"c12850"</definedName>
    <definedName name="IQ_DEPOSITS_FAIR_VALUE_TOT_FFIEC">"c13213"</definedName>
    <definedName name="IQ_DEPOSITS_FIN">"c321"</definedName>
    <definedName name="IQ_DEPOSITS_FOREIGN_BANKS_FOREIGN_AGENCIES_FFIEC">"c15344"</definedName>
    <definedName name="IQ_DEPOSITS_FOREIGN_FFIEC">"c12853"</definedName>
    <definedName name="IQ_DEPOSITS_HELD_DOMESTIC_FDIC">"c6340"</definedName>
    <definedName name="IQ_DEPOSITS_HELD_FOREIGN_FDIC">"c6341"</definedName>
    <definedName name="IQ_DEPOSITS_INTEREST_SECURITIES">"c5509"</definedName>
    <definedName name="IQ_DEPOSITS_LESS_100K_COMMERCIAL_BANK_SUBS_FFIEC">"c12948"</definedName>
    <definedName name="IQ_DEPOSITS_LESS_THAN_100K_AFTER_THREE_YEARS_FDIC">"c6464"</definedName>
    <definedName name="IQ_DEPOSITS_LESS_THAN_100K_THREE_MONTHS_FDIC">"c6461"</definedName>
    <definedName name="IQ_DEPOSITS_LESS_THAN_100K_THREE_YEARS_FDIC">"c6463"</definedName>
    <definedName name="IQ_DEPOSITS_LESS_THAN_100K_TWELVE_MONTHS_FDIC">"c6462"</definedName>
    <definedName name="IQ_DEPOSITS_LEVEL_1_FFIEC">"c13221"</definedName>
    <definedName name="IQ_DEPOSITS_LEVEL_2_FFIEC">"c13229"</definedName>
    <definedName name="IQ_DEPOSITS_LEVEL_3_FFIEC">"c13237"</definedName>
    <definedName name="IQ_DEPOSITS_MORE_100K_COMMERCIAL_BANK_SUBS_FFIEC">"c12949"</definedName>
    <definedName name="IQ_DEPOSITS_MORE_THAN_100K_AFTER_THREE_YEARS_FDIC">"c6469"</definedName>
    <definedName name="IQ_DEPOSITS_MORE_THAN_100K_THREE_MONTHS_FDIC">"c6466"</definedName>
    <definedName name="IQ_DEPOSITS_MORE_THAN_100K_THREE_YEARS_FDIC">"c6468"</definedName>
    <definedName name="IQ_DEPOSITS_MORE_THAN_100K_TWELVE_MONTHS_FDIC">"c6467"</definedName>
    <definedName name="IQ_DEPRE_AMORT">"c1360"</definedName>
    <definedName name="IQ_DEPRE_AMORT_SUPPL">"c1593"</definedName>
    <definedName name="IQ_DEPRE_DEPLE">"c1361"</definedName>
    <definedName name="IQ_DEPRE_SUPP">"c1443"</definedName>
    <definedName name="IQ_DEPRECIATION_RENTAL_ASSETS">"c26972"</definedName>
    <definedName name="IQ_DEPRECIATION_RENTAL_ASSETS_CF">"c26973"</definedName>
    <definedName name="IQ_DERIVATIVE_ASSETS_FAIR_VALUE_TOT_FFIEC">"c15403"</definedName>
    <definedName name="IQ_DERIVATIVE_ASSETS_LEVEL_1_FFIEC">"c15425"</definedName>
    <definedName name="IQ_DERIVATIVE_ASSETS_LEVEL_2_FFIEC">"c15438"</definedName>
    <definedName name="IQ_DERIVATIVE_ASSETS_LEVEL_3_FFIEC">"c15451"</definedName>
    <definedName name="IQ_DERIVATIVE_LIABILITIES_FAIR_VALUE_TOT_FFIEC">"c15407"</definedName>
    <definedName name="IQ_DERIVATIVE_LIABILITIES_LEVEL_1_FFIEC">"c15429"</definedName>
    <definedName name="IQ_DERIVATIVE_LIABILITIES_LEVEL_2_FFIEC">"c15442"</definedName>
    <definedName name="IQ_DERIVATIVE_LIABILITIES_LEVEL_3_FFIEC">"c15455"</definedName>
    <definedName name="IQ_DERIVATIVES_FDIC">"c6523"</definedName>
    <definedName name="IQ_DERIVATIVES_NEGATIVE_FAIR_VALUE_DOM_FFIEC">"c12943"</definedName>
    <definedName name="IQ_DERIVATIVES_NEGATIVE_VALUE_FFIEC">"c12861"</definedName>
    <definedName name="IQ_DERIVATIVES_POS_FAIR_VALUE_FFIEC">"c12827"</definedName>
    <definedName name="IQ_DERIVATIVES_POSITIVE_FAIR_VALUE_TRADING_DOM_FFIEC">"c12938"</definedName>
    <definedName name="IQ_DESCRIPTION_LONG">"c1520"</definedName>
    <definedName name="IQ_DEVELOP_LAND">"c323"</definedName>
    <definedName name="IQ_DIC">"c13834"</definedName>
    <definedName name="IQ_DIFF_LASTCLOSE_TARGET_PRICE">"c1854"</definedName>
    <definedName name="IQ_DIFF_LASTCLOSE_TARGET_PRICE_CIQ">"c4767"</definedName>
    <definedName name="IQ_DIFF_LASTCLOSE_TARGET_PRICE_REUT">"c5436"</definedName>
    <definedName name="IQ_DILUT_ADJUST">"c1621"</definedName>
    <definedName name="IQ_DILUT_EPS_EXCL">"c324"</definedName>
    <definedName name="IQ_DILUT_EPS_INCL">"c325"</definedName>
    <definedName name="IQ_DILUT_EPS_NORM">"c1903"</definedName>
    <definedName name="IQ_DILUT_NI">"c2079"</definedName>
    <definedName name="IQ_DILUT_NORMAL_EPS">"c1594"</definedName>
    <definedName name="IQ_DILUT_OUTSTANDING_CURRENT_EST">"c4263"</definedName>
    <definedName name="IQ_DILUT_OUTSTANDING_CURRENT_HIGH_EST">"c4264"</definedName>
    <definedName name="IQ_DILUT_OUTSTANDING_CURRENT_LOW_EST">"c4265"</definedName>
    <definedName name="IQ_DILUT_OUTSTANDING_CURRENT_MEDIAN_EST">"c4266"</definedName>
    <definedName name="IQ_DILUT_OUTSTANDING_CURRENT_NUM_EST">"c4267"</definedName>
    <definedName name="IQ_DILUT_OUTSTANDING_CURRENT_STDDEV_EST">"c4268"</definedName>
    <definedName name="IQ_DILUT_WEIGHT">"c326"</definedName>
    <definedName name="IQ_DILUT_WEIGHT_EST">"c4269"</definedName>
    <definedName name="IQ_DILUT_WEIGHT_GUIDANCE">"c4270"</definedName>
    <definedName name="IQ_DILUT_WEIGHT_HIGH_EST">"c4271"</definedName>
    <definedName name="IQ_DILUT_WEIGHT_LOW_EST">"c4272"</definedName>
    <definedName name="IQ_DILUT_WEIGHT_MEDIAN_EST">"c4273"</definedName>
    <definedName name="IQ_DILUT_WEIGHT_NUM_EST">"c4274"</definedName>
    <definedName name="IQ_DILUT_WEIGHT_STDDEV_EST">"c4275"</definedName>
    <definedName name="IQ_DIRECT_AH_EARNED">"c2740"</definedName>
    <definedName name="IQ_DIRECT_EARNED">"c2730"</definedName>
    <definedName name="IQ_DIRECT_INDIRECT_RE_VENTURES_FFIEC">"c15266"</definedName>
    <definedName name="IQ_DIRECT_INDIRECT_RE_VENTURES_UNCONSOL_FFIEC">"c15274"</definedName>
    <definedName name="IQ_DIRECT_LIFE_EARNED">"c2735"</definedName>
    <definedName name="IQ_DIRECT_LIFE_IN_FORCE">"c2765"</definedName>
    <definedName name="IQ_DIRECT_PC_EARNED">"c2745"</definedName>
    <definedName name="IQ_DIRECT_WRITTEN">"c2724"</definedName>
    <definedName name="IQ_DIRECTORS_FEES_FFIEC">"c13049"</definedName>
    <definedName name="IQ_DISALLOWED_DEFERRED_TAX_ASSETS_FFIEC">"c13157"</definedName>
    <definedName name="IQ_DISALLOWED_GOODWILL_INTANGIBLE_ASSETS_FFIEC">"c13155"</definedName>
    <definedName name="IQ_DISALLOWED_GOODWILL_INTANGIBLES_T1_FFIEC">"c13137"</definedName>
    <definedName name="IQ_DISALLOWED_SERVICING_ASSETS_FFIEC">"c13156"</definedName>
    <definedName name="IQ_DISALLOWED_SERVICING_ASSETS_T1_FFIEC">"c13140"</definedName>
    <definedName name="IQ_DISCONT_OPER">"c1367"</definedName>
    <definedName name="IQ_DISCOUNT_RATE_PENSION_DOMESTIC">"c327"</definedName>
    <definedName name="IQ_DISCOUNT_RATE_PENSION_FOREIGN">"c328"</definedName>
    <definedName name="IQ_DISPOSABLE_PERSONAL_INC">"c6850"</definedName>
    <definedName name="IQ_DISPOSABLE_PERSONAL_INC_APR">"c7510"</definedName>
    <definedName name="IQ_DISPOSABLE_PERSONAL_INC_APR_FC">"c8390"</definedName>
    <definedName name="IQ_DISPOSABLE_PERSONAL_INC_FC">"c7730"</definedName>
    <definedName name="IQ_DISPOSABLE_PERSONAL_INC_POP">"c7070"</definedName>
    <definedName name="IQ_DISPOSABLE_PERSONAL_INC_POP_FC">"c7950"</definedName>
    <definedName name="IQ_DISPOSABLE_PERSONAL_INC_REAL">"c11922"</definedName>
    <definedName name="IQ_DISPOSABLE_PERSONAL_INC_REAL_APR">"c11925"</definedName>
    <definedName name="IQ_DISPOSABLE_PERSONAL_INC_REAL_POP">"c11923"</definedName>
    <definedName name="IQ_DISPOSABLE_PERSONAL_INC_REAL_YOY">"c11924"</definedName>
    <definedName name="IQ_DISPOSABLE_PERSONAL_INC_SAAR">"c6851"</definedName>
    <definedName name="IQ_DISPOSABLE_PERSONAL_INC_SAAR_APR">"c7511"</definedName>
    <definedName name="IQ_DISPOSABLE_PERSONAL_INC_SAAR_APR_FC">"c8391"</definedName>
    <definedName name="IQ_DISPOSABLE_PERSONAL_INC_SAAR_FC">"c7731"</definedName>
    <definedName name="IQ_DISPOSABLE_PERSONAL_INC_SAAR_POP">"c7071"</definedName>
    <definedName name="IQ_DISPOSABLE_PERSONAL_INC_SAAR_POP_FC">"c7951"</definedName>
    <definedName name="IQ_DISPOSABLE_PERSONAL_INC_SAAR_USD_APR_FC">"c11805"</definedName>
    <definedName name="IQ_DISPOSABLE_PERSONAL_INC_SAAR_USD_FC">"c11802"</definedName>
    <definedName name="IQ_DISPOSABLE_PERSONAL_INC_SAAR_USD_POP_FC">"c11803"</definedName>
    <definedName name="IQ_DISPOSABLE_PERSONAL_INC_SAAR_USD_YOY_FC">"c11804"</definedName>
    <definedName name="IQ_DISPOSABLE_PERSONAL_INC_SAAR_YOY">"c7291"</definedName>
    <definedName name="IQ_DISPOSABLE_PERSONAL_INC_SAAR_YOY_FC">"c8171"</definedName>
    <definedName name="IQ_DISPOSABLE_PERSONAL_INC_USD_APR_FC">"c11801"</definedName>
    <definedName name="IQ_DISPOSABLE_PERSONAL_INC_USD_FC">"c11798"</definedName>
    <definedName name="IQ_DISPOSABLE_PERSONAL_INC_USD_POP_FC">"c11799"</definedName>
    <definedName name="IQ_DISPOSABLE_PERSONAL_INC_USD_YOY_FC">"c11800"</definedName>
    <definedName name="IQ_DISPOSABLE_PERSONAL_INC_YOY">"c7290"</definedName>
    <definedName name="IQ_DISPOSABLE_PERSONAL_INC_YOY_FC">"c8170"</definedName>
    <definedName name="IQ_DISTR_EXCESS_EARN">"c329"</definedName>
    <definedName name="IQ_DISTRIBUTABLE_CASH">"c3002"</definedName>
    <definedName name="IQ_DISTRIBUTABLE_CASH_ACT_OR_EST">"c4278"</definedName>
    <definedName name="IQ_DISTRIBUTABLE_CASH_ACT_OR_EST_CIQ">"c4803"</definedName>
    <definedName name="IQ_DISTRIBUTABLE_CASH_EST">"c4277"</definedName>
    <definedName name="IQ_DISTRIBUTABLE_CASH_EST_CIQ">"c4802"</definedName>
    <definedName name="IQ_DISTRIBUTABLE_CASH_GUIDANCE">"c4279"</definedName>
    <definedName name="IQ_DISTRIBUTABLE_CASH_HIGH_EST">"c4280"</definedName>
    <definedName name="IQ_DISTRIBUTABLE_CASH_HIGH_EST_CIQ">"c4805"</definedName>
    <definedName name="IQ_DISTRIBUTABLE_CASH_HIGH_GUIDANCE">"c4198"</definedName>
    <definedName name="IQ_DISTRIBUTABLE_CASH_LOW_EST">"c4281"</definedName>
    <definedName name="IQ_DISTRIBUTABLE_CASH_LOW_EST_CIQ">"c4806"</definedName>
    <definedName name="IQ_DISTRIBUTABLE_CASH_LOW_GUIDANCE">"c4238"</definedName>
    <definedName name="IQ_DISTRIBUTABLE_CASH_MEDIAN_EST">"c4282"</definedName>
    <definedName name="IQ_DISTRIBUTABLE_CASH_MEDIAN_EST_CIQ">"c4807"</definedName>
    <definedName name="IQ_DISTRIBUTABLE_CASH_NUM_EST">"c4283"</definedName>
    <definedName name="IQ_DISTRIBUTABLE_CASH_NUM_EST_CIQ">"c4808"</definedName>
    <definedName name="IQ_DISTRIBUTABLE_CASH_PAYOUT">"c3005"</definedName>
    <definedName name="IQ_DISTRIBUTABLE_CASH_SHARE">"c3003"</definedName>
    <definedName name="IQ_DISTRIBUTABLE_CASH_SHARE_ACT_OR_EST">"c4286"</definedName>
    <definedName name="IQ_DISTRIBUTABLE_CASH_SHARE_ACT_OR_EST_CIQ">"c4811"</definedName>
    <definedName name="IQ_DISTRIBUTABLE_CASH_SHARE_EST">"c4285"</definedName>
    <definedName name="IQ_DISTRIBUTABLE_CASH_SHARE_EST_CIQ">"c4810"</definedName>
    <definedName name="IQ_DISTRIBUTABLE_CASH_SHARE_GUIDANCE">"c4287"</definedName>
    <definedName name="IQ_DISTRIBUTABLE_CASH_SHARE_HIGH_EST">"c4288"</definedName>
    <definedName name="IQ_DISTRIBUTABLE_CASH_SHARE_HIGH_EST_CIQ">"c4813"</definedName>
    <definedName name="IQ_DISTRIBUTABLE_CASH_SHARE_HIGH_GUIDANCE">"c4199"</definedName>
    <definedName name="IQ_DISTRIBUTABLE_CASH_SHARE_LOW_EST">"c4289"</definedName>
    <definedName name="IQ_DISTRIBUTABLE_CASH_SHARE_LOW_EST_CIQ">"c4814"</definedName>
    <definedName name="IQ_DISTRIBUTABLE_CASH_SHARE_LOW_GUIDANCE">"c4239"</definedName>
    <definedName name="IQ_DISTRIBUTABLE_CASH_SHARE_MEDIAN_EST">"c4290"</definedName>
    <definedName name="IQ_DISTRIBUTABLE_CASH_SHARE_MEDIAN_EST_CIQ">"c4815"</definedName>
    <definedName name="IQ_DISTRIBUTABLE_CASH_SHARE_NUM_EST">"c4291"</definedName>
    <definedName name="IQ_DISTRIBUTABLE_CASH_SHARE_NUM_EST_CIQ">"c4816"</definedName>
    <definedName name="IQ_DISTRIBUTABLE_CASH_SHARE_STDDEV_EST">"c4292"</definedName>
    <definedName name="IQ_DISTRIBUTABLE_CASH_SHARE_STDDEV_EST_CIQ">"c4817"</definedName>
    <definedName name="IQ_DISTRIBUTABLE_CASH_STDDEV_EST">"c4294"</definedName>
    <definedName name="IQ_DISTRIBUTABLE_CASH_STDDEV_EST_CIQ">"c4819"</definedName>
    <definedName name="IQ_DIV_AMOUNT">"c3041"</definedName>
    <definedName name="IQ_DIV_PAYMENT_DATE">"c2205"</definedName>
    <definedName name="IQ_DIV_PAYMENT_DATE_1" hidden="1">"c2205"</definedName>
    <definedName name="IQ_DIV_PAYMENT_TYPE">"c12752"</definedName>
    <definedName name="IQ_DIV_RECORD_DATE">"c2204"</definedName>
    <definedName name="IQ_DIV_RECORD_DATE_1" hidden="1">"c2204"</definedName>
    <definedName name="IQ_DIV_SHARE">"c330"</definedName>
    <definedName name="IQ_DIVEST_CF">"c331"</definedName>
    <definedName name="IQ_DIVID_SHARE">"c1366"</definedName>
    <definedName name="IQ_DIVIDEND_EST">"c4296"</definedName>
    <definedName name="IQ_DIVIDEND_HIGH_EST">"c4297"</definedName>
    <definedName name="IQ_DIVIDEND_LOW_EST">"c4298"</definedName>
    <definedName name="IQ_DIVIDEND_MEDIAN_EST">"c4299"</definedName>
    <definedName name="IQ_DIVIDEND_NUM_EST">"c4300"</definedName>
    <definedName name="IQ_DIVIDEND_STDDEV_EST">"c4301"</definedName>
    <definedName name="IQ_DIVIDEND_YIELD">"c332"</definedName>
    <definedName name="IQ_DIVIDENDS_DECLARED_COMMON_FDIC">"c6659"</definedName>
    <definedName name="IQ_DIVIDENDS_DECLARED_COMMON_FFIEC">"c12969"</definedName>
    <definedName name="IQ_DIVIDENDS_DECLARED_PREFERRED_FDIC">"c6658"</definedName>
    <definedName name="IQ_DIVIDENDS_DECLARED_PREFERRED_FFIEC">"c12968"</definedName>
    <definedName name="IQ_DIVIDENDS_FDIC">"c6660"</definedName>
    <definedName name="IQ_DIVIDENDS_NET_INCOME_FFIEC">"c13349"</definedName>
    <definedName name="IQ_DIVIDENDS_PAID_DECLARED_PERIOD_COVERED">"c9960"</definedName>
    <definedName name="IQ_DIVIDENDS_PAID_DECLARED_PERIOD_GROUP">"c9946"</definedName>
    <definedName name="IQ_DNB_OTHER_EXP_INC_TAX_US">"c6787"</definedName>
    <definedName name="IQ_DNTM" hidden="1">700000</definedName>
    <definedName name="IQ_DO">"c333"</definedName>
    <definedName name="IQ_DO_ASSETS_CURRENT">"c334"</definedName>
    <definedName name="IQ_DO_ASSETS_LT">"c335"</definedName>
    <definedName name="IQ_DO_CF">"c336"</definedName>
    <definedName name="IQ_DOC_CLAUSE">"c6032"</definedName>
    <definedName name="IQ_DOM_OFFICE_DEPOSITS_TOT_DEPOSITS_FFIEC">"c13910"</definedName>
    <definedName name="IQ_DPAC">"c2801"</definedName>
    <definedName name="IQ_DPAC_ACC">"c2799"</definedName>
    <definedName name="IQ_DPAC_AMORT">"c2795"</definedName>
    <definedName name="IQ_DPAC_BEG">"c2791"</definedName>
    <definedName name="IQ_DPAC_COMMISSIONS">"c2792"</definedName>
    <definedName name="IQ_DPAC_END">"c2801"</definedName>
    <definedName name="IQ_DPAC_FX">"c2798"</definedName>
    <definedName name="IQ_DPAC_OTHER_ADJ">"c2800"</definedName>
    <definedName name="IQ_DPAC_OTHERS">"c2793"</definedName>
    <definedName name="IQ_DPAC_PERIOD">"c2794"</definedName>
    <definedName name="IQ_DPAC_REAL_GAIN">"c2797"</definedName>
    <definedName name="IQ_DPAC_UNREAL_GAIN">"c2796"</definedName>
    <definedName name="IQ_DPS_10YR_ANN_CAGR">"c6065"</definedName>
    <definedName name="IQ_DPS_10YR_ANN_GROWTH">"c337"</definedName>
    <definedName name="IQ_DPS_1YR_ANN_GROWTH">"c338"</definedName>
    <definedName name="IQ_DPS_2YR_ANN_CAGR">"c6066"</definedName>
    <definedName name="IQ_DPS_2YR_ANN_GROWTH">"c339"</definedName>
    <definedName name="IQ_DPS_3YR_ANN_CAGR">"c6067"</definedName>
    <definedName name="IQ_DPS_3YR_ANN_GROWTH">"c340"</definedName>
    <definedName name="IQ_DPS_5YR_ANN_CAGR">"c6068"</definedName>
    <definedName name="IQ_DPS_5YR_ANN_GROWTH">"c341"</definedName>
    <definedName name="IQ_DPS_7YR_ANN_CAGR">"c6069"</definedName>
    <definedName name="IQ_DPS_7YR_ANN_GROWTH">"c342"</definedName>
    <definedName name="IQ_DPS_ACT_OR_EST">"c2218"</definedName>
    <definedName name="IQ_DPS_ACT_OR_EST_REUT">"c5464"</definedName>
    <definedName name="IQ_DPS_EST">"c1674"</definedName>
    <definedName name="IQ_DPS_EST_BOTTOM_UP">"c5493"</definedName>
    <definedName name="IQ_DPS_EST_BOTTOM_UP_REUT">"c5501"</definedName>
    <definedName name="IQ_DPS_EST_REUT">"c3851"</definedName>
    <definedName name="IQ_DPS_GUIDANCE">"c4302"</definedName>
    <definedName name="IQ_DPS_HIGH_EST">"c1676"</definedName>
    <definedName name="IQ_DPS_HIGH_EST_REUT">"c3853"</definedName>
    <definedName name="IQ_DPS_HIGH_GUIDANCE">"c4168"</definedName>
    <definedName name="IQ_DPS_LOW_EST">"c1677"</definedName>
    <definedName name="IQ_DPS_LOW_EST_REUT">"c3854"</definedName>
    <definedName name="IQ_DPS_LOW_GUIDANCE">"c4208"</definedName>
    <definedName name="IQ_DPS_MEDIAN_EST">"c1675"</definedName>
    <definedName name="IQ_DPS_MEDIAN_EST_REUT">"c3852"</definedName>
    <definedName name="IQ_DPS_NUM_EST">"c1678"</definedName>
    <definedName name="IQ_DPS_NUM_EST_REUT">"c3855"</definedName>
    <definedName name="IQ_DPS_STDDEV_EST">"c1679"</definedName>
    <definedName name="IQ_DPS_STDDEV_EST_REUT">"c3856"</definedName>
    <definedName name="IQ_DURABLE_INVENTORIES">"c6853"</definedName>
    <definedName name="IQ_DURABLE_INVENTORIES_APR">"c7513"</definedName>
    <definedName name="IQ_DURABLE_INVENTORIES_APR_FC">"c8393"</definedName>
    <definedName name="IQ_DURABLE_INVENTORIES_FC">"c7733"</definedName>
    <definedName name="IQ_DURABLE_INVENTORIES_POP">"c7073"</definedName>
    <definedName name="IQ_DURABLE_INVENTORIES_POP_FC">"c7953"</definedName>
    <definedName name="IQ_DURABLE_INVENTORIES_YOY">"c7293"</definedName>
    <definedName name="IQ_DURABLE_INVENTORIES_YOY_FC">"c8173"</definedName>
    <definedName name="IQ_DURABLE_ORDERS">"c6854"</definedName>
    <definedName name="IQ_DURABLE_ORDERS_APR">"c7514"</definedName>
    <definedName name="IQ_DURABLE_ORDERS_APR_FC">"c8394"</definedName>
    <definedName name="IQ_DURABLE_ORDERS_FC">"c7734"</definedName>
    <definedName name="IQ_DURABLE_ORDERS_POP">"c7074"</definedName>
    <definedName name="IQ_DURABLE_ORDERS_POP_FC">"c7954"</definedName>
    <definedName name="IQ_DURABLE_ORDERS_YOY">"c7294"</definedName>
    <definedName name="IQ_DURABLE_ORDERS_YOY_FC">"c8174"</definedName>
    <definedName name="IQ_DURABLE_SHIPMENTS">"c6855"</definedName>
    <definedName name="IQ_DURABLE_SHIPMENTS_APR">"c7515"</definedName>
    <definedName name="IQ_DURABLE_SHIPMENTS_APR_FC">"c8395"</definedName>
    <definedName name="IQ_DURABLE_SHIPMENTS_FC">"c7735"</definedName>
    <definedName name="IQ_DURABLE_SHIPMENTS_POP">"c7075"</definedName>
    <definedName name="IQ_DURABLE_SHIPMENTS_POP_FC">"c7955"</definedName>
    <definedName name="IQ_DURABLE_SHIPMENTS_YOY">"c7295"</definedName>
    <definedName name="IQ_DURABLE_SHIPMENTS_YOY_FC">"c8175"</definedName>
    <definedName name="IQ_DURATION">"c2181"</definedName>
    <definedName name="IQ_EARNING_ASSET_YIELD">"c343"</definedName>
    <definedName name="IQ_EARNING_ASSETS_AVG_ASSETS_FFIEC">"c13354"</definedName>
    <definedName name="IQ_EARNING_ASSETS_FDIC">"c6360"</definedName>
    <definedName name="IQ_EARNING_ASSETS_QUARTERLY_AVG_FFIEC">"c13086"</definedName>
    <definedName name="IQ_EARNING_ASSETS_REPRICE_ASSETS_TOT_FFIEC">"c13451"</definedName>
    <definedName name="IQ_EARNING_ASSETS_YIELD_FDIC">"c6724"</definedName>
    <definedName name="IQ_EARNING_CO">"c344"</definedName>
    <definedName name="IQ_EARNING_CO_10YR_ANN_CAGR">"c6070"</definedName>
    <definedName name="IQ_EARNING_CO_10YR_ANN_GROWTH">"c345"</definedName>
    <definedName name="IQ_EARNING_CO_1YR_ANN_GROWTH">"c346"</definedName>
    <definedName name="IQ_EARNING_CO_2YR_ANN_CAGR">"c6071"</definedName>
    <definedName name="IQ_EARNING_CO_2YR_ANN_GROWTH">"c347"</definedName>
    <definedName name="IQ_EARNING_CO_3YR_ANN_CAGR">"c6072"</definedName>
    <definedName name="IQ_EARNING_CO_3YR_ANN_GROWTH">"c348"</definedName>
    <definedName name="IQ_EARNING_CO_5YR_ANN_CAGR">"c6073"</definedName>
    <definedName name="IQ_EARNING_CO_5YR_ANN_GROWTH">"c349"</definedName>
    <definedName name="IQ_EARNING_CO_7YR_ANN_CAGR">"c6074"</definedName>
    <definedName name="IQ_EARNING_CO_7YR_ANN_GROWTH">"c350"</definedName>
    <definedName name="IQ_EARNING_CO_MARGIN">"c351"</definedName>
    <definedName name="IQ_EARNINGS_ANNOUNCE_DATE">"c1649"</definedName>
    <definedName name="IQ_EARNINGS_ANNOUNCE_DATE_CIQ">"c4656"</definedName>
    <definedName name="IQ_EARNINGS_ANNOUNCE_DATE_REUT">"c5314"</definedName>
    <definedName name="IQ_EARNINGS_CO_FFIEC">"c13032"</definedName>
    <definedName name="IQ_EARNINGS_COVERAGE_LOSSES_FFIEC">"c13351"</definedName>
    <definedName name="IQ_EARNINGS_COVERAGE_NET_CHARGE_OFFS_FDIC">"c6735"</definedName>
    <definedName name="IQ_EARNINGS_LIFE_INSURANCE_FFIEC">"c13041"</definedName>
    <definedName name="IQ_EARNINGS_PERIOD_COVERED">"c9958"</definedName>
    <definedName name="IQ_EARNINGS_PERIOD_GROUP">"c9944"</definedName>
    <definedName name="IQ_EBIT">"c352"</definedName>
    <definedName name="IQ_EBIT_10K" hidden="1">"IQ_EBIT_10K"</definedName>
    <definedName name="IQ_EBIT_10K1">"IQ_EBIT_10K"</definedName>
    <definedName name="IQ_EBIT_10Q" hidden="1">"IQ_EBIT_10Q"</definedName>
    <definedName name="IQ_EBIT_10Q1" hidden="1">"IQ_EBIT_10Q1"</definedName>
    <definedName name="IQ_EBIT_10YR_ANN_CAGR">"c6075"</definedName>
    <definedName name="IQ_EBIT_10YR_ANN_GROWTH">"c353"</definedName>
    <definedName name="IQ_EBIT_1YR_ANN_GROWTH">"c354"</definedName>
    <definedName name="IQ_EBIT_2YR_ANN_CAGR">"c6076"</definedName>
    <definedName name="IQ_EBIT_2YR_ANN_GROWTH">"c355"</definedName>
    <definedName name="IQ_EBIT_3YR_ANN_CAGR">"c6077"</definedName>
    <definedName name="IQ_EBIT_3YR_ANN_GROWTH">"c356"</definedName>
    <definedName name="IQ_EBIT_5YR_ANN_CAGR">"c6078"</definedName>
    <definedName name="IQ_EBIT_5YR_ANN_GROWTH">"c357"</definedName>
    <definedName name="IQ_EBIT_7YR_ANN_CAGR">"c6079"</definedName>
    <definedName name="IQ_EBIT_7YR_ANN_GROWTH">"c358"</definedName>
    <definedName name="IQ_EBIT_ACT_OR_EST">"c2219"</definedName>
    <definedName name="IQ_EBIT_ACT_OR_EST_REUT">"c5465"</definedName>
    <definedName name="IQ_EBIT_EQ_INC">"c3498"</definedName>
    <definedName name="IQ_EBIT_EQ_INC_EXCL_SBC">"c3502"</definedName>
    <definedName name="IQ_EBIT_EST">"c1681"</definedName>
    <definedName name="IQ_EBIT_EST_REUT">"c5333"</definedName>
    <definedName name="IQ_EBIT_EXCL_SBC">"c3082"</definedName>
    <definedName name="IQ_EBIT_GROWTH_1" hidden="1">"IQ_EBIT_GROWTH_1"</definedName>
    <definedName name="IQ_EBIT_GROWTH_2" hidden="1">"IQ_EBIT_GROWTH_2"</definedName>
    <definedName name="IQ_EBIT_GUIDANCE">"c4303"</definedName>
    <definedName name="IQ_EBIT_GW_ACT_OR_EST">"c4306"</definedName>
    <definedName name="IQ_EBIT_GW_EST">"c4305"</definedName>
    <definedName name="IQ_EBIT_GW_GUIDANCE">"c4307"</definedName>
    <definedName name="IQ_EBIT_GW_HIGH_EST">"c4308"</definedName>
    <definedName name="IQ_EBIT_GW_HIGH_GUIDANCE">"c4171"</definedName>
    <definedName name="IQ_EBIT_GW_LOW_EST">"c4309"</definedName>
    <definedName name="IQ_EBIT_GW_LOW_GUIDANCE">"c4211"</definedName>
    <definedName name="IQ_EBIT_GW_MEDIAN_EST">"c4310"</definedName>
    <definedName name="IQ_EBIT_GW_NUM_EST">"c4311"</definedName>
    <definedName name="IQ_EBIT_GW_STDDEV_EST">"c4312"</definedName>
    <definedName name="IQ_EBIT_HIGH_EST">"c1683"</definedName>
    <definedName name="IQ_EBIT_HIGH_EST_REUT">"c5335"</definedName>
    <definedName name="IQ_EBIT_HIGH_GUIDANCE">"c4172"</definedName>
    <definedName name="IQ_EBIT_INT">"c360"</definedName>
    <definedName name="IQ_EBIT_LOW_EST">"c1684"</definedName>
    <definedName name="IQ_EBIT_LOW_EST_REUT">"c5336"</definedName>
    <definedName name="IQ_EBIT_LOW_GUIDANCE">"c4212"</definedName>
    <definedName name="IQ_EBIT_MARGIN">"c359"</definedName>
    <definedName name="IQ_EBIT_MEDIAN_EST">"c1682"</definedName>
    <definedName name="IQ_EBIT_MEDIAN_EST_REUT">"c5334"</definedName>
    <definedName name="IQ_EBIT_NET_INT">"c360"</definedName>
    <definedName name="IQ_EBIT_NUM_EST">"c1685"</definedName>
    <definedName name="IQ_EBIT_NUM_EST_REUT">"c5337"</definedName>
    <definedName name="IQ_EBIT_OVER_IE">"c1369"</definedName>
    <definedName name="IQ_EBIT_SBC_ACT_OR_EST">"c4316"</definedName>
    <definedName name="IQ_EBIT_SBC_ACT_OR_EST_CIQ">"c4841"</definedName>
    <definedName name="IQ_EBIT_SBC_EST">"c4315"</definedName>
    <definedName name="IQ_EBIT_SBC_GUIDANCE">"c4317"</definedName>
    <definedName name="IQ_EBIT_SBC_GW_ACT_OR_EST">"c4320"</definedName>
    <definedName name="IQ_EBIT_SBC_GW_ACT_OR_EST_CIQ">"c4845"</definedName>
    <definedName name="IQ_EBIT_SBC_GW_EST">"c4319"</definedName>
    <definedName name="IQ_EBIT_SBC_GW_GUIDANCE">"c4321"</definedName>
    <definedName name="IQ_EBIT_SBC_GW_HIGH_EST">"c4322"</definedName>
    <definedName name="IQ_EBIT_SBC_GW_HIGH_GUIDANCE">"c4193"</definedName>
    <definedName name="IQ_EBIT_SBC_GW_LOW_EST">"c4323"</definedName>
    <definedName name="IQ_EBIT_SBC_GW_LOW_GUIDANCE">"c4233"</definedName>
    <definedName name="IQ_EBIT_SBC_GW_MEDIAN_EST">"c4324"</definedName>
    <definedName name="IQ_EBIT_SBC_GW_NUM_EST">"c4325"</definedName>
    <definedName name="IQ_EBIT_SBC_GW_STDDEV_EST">"c4326"</definedName>
    <definedName name="IQ_EBIT_SBC_HIGH_EST">"c4328"</definedName>
    <definedName name="IQ_EBIT_SBC_HIGH_GUIDANCE">"c4192"</definedName>
    <definedName name="IQ_EBIT_SBC_LOW_EST">"c4329"</definedName>
    <definedName name="IQ_EBIT_SBC_LOW_GUIDANCE">"c4232"</definedName>
    <definedName name="IQ_EBIT_SBC_MEDIAN_EST">"c4330"</definedName>
    <definedName name="IQ_EBIT_SBC_NUM_EST">"c4331"</definedName>
    <definedName name="IQ_EBIT_SBC_STDDEV_EST">"c4332"</definedName>
    <definedName name="IQ_EBIT_STDDEV_EST">"c1686"</definedName>
    <definedName name="IQ_EBIT_STDDEV_EST_REUT">"c5338"</definedName>
    <definedName name="IQ_EBITA">"c1910"</definedName>
    <definedName name="IQ_EBITA_10YR_ANN_CAGR">"c6184"</definedName>
    <definedName name="IQ_EBITA_10YR_ANN_GROWTH">"c1954"</definedName>
    <definedName name="IQ_EBITA_1YR_ANN_GROWTH">"c1949"</definedName>
    <definedName name="IQ_EBITA_2YR_ANN_CAGR">"c6180"</definedName>
    <definedName name="IQ_EBITA_2YR_ANN_GROWTH">"c1950"</definedName>
    <definedName name="IQ_EBITA_3YR_ANN_CAGR">"c6181"</definedName>
    <definedName name="IQ_EBITA_3YR_ANN_GROWTH">"c1951"</definedName>
    <definedName name="IQ_EBITA_5YR_ANN_CAGR">"c6182"</definedName>
    <definedName name="IQ_EBITA_5YR_ANN_GROWTH">"c1952"</definedName>
    <definedName name="IQ_EBITA_7YR_ANN_CAGR">"c6183"</definedName>
    <definedName name="IQ_EBITA_7YR_ANN_GROWTH">"c1953"</definedName>
    <definedName name="IQ_EBITA_EQ_INC">"c3497"</definedName>
    <definedName name="IQ_EBITA_EQ_INC_EXCL_SBC">"c3501"</definedName>
    <definedName name="IQ_EBITA_EXCL_SBC">"c3080"</definedName>
    <definedName name="IQ_EBITA_MARGIN">"c1963"</definedName>
    <definedName name="IQ_EBITDA">"c361"</definedName>
    <definedName name="IQ_EBITDA_10K" hidden="1">"IQ_EBITDA_10K"</definedName>
    <definedName name="IQ_EBITDA_10Q" hidden="1">"IQ_EBITDA_10Q"</definedName>
    <definedName name="IQ_EBITDA_10Q1" hidden="1">"IQ_EBITDA_10Q1"</definedName>
    <definedName name="IQ_EBITDA_10YR_ANN_CAGR">"c6080"</definedName>
    <definedName name="IQ_EBITDA_10YR_ANN_GROWTH">"c362"</definedName>
    <definedName name="IQ_EBITDA_1YR_ANN_GROWTH">"c363"</definedName>
    <definedName name="IQ_EBITDA_2YR_ANN_CAGR">"c6081"</definedName>
    <definedName name="IQ_EBITDA_2YR_ANN_GROWTH">"c364"</definedName>
    <definedName name="IQ_EBITDA_3YR_ANN_CAGR">"c6082"</definedName>
    <definedName name="IQ_EBITDA_3YR_ANN_GROWTH">"c365"</definedName>
    <definedName name="IQ_EBITDA_5YR_ANN_CAGR">"c6083"</definedName>
    <definedName name="IQ_EBITDA_5YR_ANN_GROWTH">"c366"</definedName>
    <definedName name="IQ_EBITDA_7YR_ANN_CAGR">"c6084"</definedName>
    <definedName name="IQ_EBITDA_7YR_ANN_GROWTH">"c367"</definedName>
    <definedName name="IQ_EBITDA_ACT_OR_EST">"c2215"</definedName>
    <definedName name="IQ_EBITDA_ACT_OR_EST_CIQ">"c5060"</definedName>
    <definedName name="IQ_EBITDA_ACT_OR_EST_REUT">"c5462"</definedName>
    <definedName name="IQ_EBITDA_CAPEX_INT">"c368"</definedName>
    <definedName name="IQ_EBITDA_CAPEX_NET_INT">"c368"</definedName>
    <definedName name="IQ_EBITDA_CAPEX_OVER_TOTAL_IE">"c1370"</definedName>
    <definedName name="IQ_EBITDA_EQ_INC">"c3496"</definedName>
    <definedName name="IQ_EBITDA_EQ_INC_EXCL_SBC">"c3500"</definedName>
    <definedName name="IQ_EBITDA_EST">"c369"</definedName>
    <definedName name="IQ_EBITDA_EST_CIQ">"c3622"</definedName>
    <definedName name="IQ_EBITDA_EST_REUT">"c3640"</definedName>
    <definedName name="IQ_EBITDA_EXCL_SBC">"c3081"</definedName>
    <definedName name="IQ_EBITDA_GROWTH_1" hidden="1">"IQ_EBITDA_GROWTH_1"</definedName>
    <definedName name="IQ_EBITDA_GROWTH_2" hidden="1">"IQ_EBITDA_GROWTH_2"</definedName>
    <definedName name="IQ_EBITDA_GUIDANCE">"c4334"</definedName>
    <definedName name="IQ_EBITDA_HIGH_EST">"c370"</definedName>
    <definedName name="IQ_EBITDA_HIGH_EST_CIQ">"c3624"</definedName>
    <definedName name="IQ_EBITDA_HIGH_EST_REUT">"c3642"</definedName>
    <definedName name="IQ_EBITDA_HIGH_GUIDANCE">"c4170"</definedName>
    <definedName name="IQ_EBITDA_INT">"c373"</definedName>
    <definedName name="IQ_EBITDA_LOW_EST">"c371"</definedName>
    <definedName name="IQ_EBITDA_LOW_EST_CIQ">"c3625"</definedName>
    <definedName name="IQ_EBITDA_LOW_EST_REUT">"c3643"</definedName>
    <definedName name="IQ_EBITDA_LOW_GUIDANCE">"c4210"</definedName>
    <definedName name="IQ_EBITDA_MARGIN">"c372"</definedName>
    <definedName name="IQ_EBITDA_MEDIAN_EST">"c1663"</definedName>
    <definedName name="IQ_EBITDA_MEDIAN_EST_CIQ">"c3623"</definedName>
    <definedName name="IQ_EBITDA_MEDIAN_EST_REUT">"c3641"</definedName>
    <definedName name="IQ_EBITDA_NET_INT">"c373"</definedName>
    <definedName name="IQ_EBITDA_NO_EST">"c267"</definedName>
    <definedName name="IQ_EBITDA_NUM_EST">"c374"</definedName>
    <definedName name="IQ_EBITDA_NUM_EST_CIQ">"c3626"</definedName>
    <definedName name="IQ_EBITDA_NUM_EST_REUT">"c3644"</definedName>
    <definedName name="IQ_EBITDA_OVER_TOTAL_IE">"c1371"</definedName>
    <definedName name="IQ_EBITDA_SBC_ACT_OR_EST">"c4337"</definedName>
    <definedName name="IQ_EBITDA_SBC_ACT_OR_EST_CIQ">"c4862"</definedName>
    <definedName name="IQ_EBITDA_SBC_EST">"c4336"</definedName>
    <definedName name="IQ_EBITDA_SBC_GUIDANCE">"c4338"</definedName>
    <definedName name="IQ_EBITDA_SBC_HIGH_EST">"c4339"</definedName>
    <definedName name="IQ_EBITDA_SBC_HIGH_GUIDANCE">"c4194"</definedName>
    <definedName name="IQ_EBITDA_SBC_LOW_EST">"c4340"</definedName>
    <definedName name="IQ_EBITDA_SBC_LOW_GUIDANCE">"c4234"</definedName>
    <definedName name="IQ_EBITDA_SBC_MEDIAN_EST">"c4341"</definedName>
    <definedName name="IQ_EBITDA_SBC_NUM_EST">"c4342"</definedName>
    <definedName name="IQ_EBITDA_SBC_STDDEV_EST">"c4343"</definedName>
    <definedName name="IQ_EBITDA_STDDEV_EST">"c375"</definedName>
    <definedName name="IQ_EBITDA_STDDEV_EST_CIQ">"c3627"</definedName>
    <definedName name="IQ_EBITDA_STDDEV_EST_REUT">"c3645"</definedName>
    <definedName name="IQ_EBITDAR">"c2989"</definedName>
    <definedName name="IQ_EBITDAR_EQ_INC">"c3499"</definedName>
    <definedName name="IQ_EBITDAR_EQ_INC_EXCL_SBC">"c3503"</definedName>
    <definedName name="IQ_EBITDAR_EXCL_SBC">"c3083"</definedName>
    <definedName name="IQ_EBT">"c376"</definedName>
    <definedName name="IQ_EBT_BNK">"c377"</definedName>
    <definedName name="IQ_EBT_BR">"c378"</definedName>
    <definedName name="IQ_EBT_EXCL">"c379"</definedName>
    <definedName name="IQ_EBT_EXCL_BNK">"c380"</definedName>
    <definedName name="IQ_EBT_EXCL_BR">"c381"</definedName>
    <definedName name="IQ_EBT_EXCL_FIN">"c382"</definedName>
    <definedName name="IQ_EBT_EXCL_INS">"c383"</definedName>
    <definedName name="IQ_EBT_EXCL_MARGIN">"c1462"</definedName>
    <definedName name="IQ_EBT_EXCL_RE">"c6214"</definedName>
    <definedName name="IQ_EBT_EXCL_REIT">"c384"</definedName>
    <definedName name="IQ_EBT_EXCL_UTI">"c385"</definedName>
    <definedName name="IQ_EBT_FFIEC">"c13029"</definedName>
    <definedName name="IQ_EBT_FIN">"c386"</definedName>
    <definedName name="IQ_EBT_FTE_FFIEC">"c13037"</definedName>
    <definedName name="IQ_EBT_GAAP_GUIDANCE">"c4345"</definedName>
    <definedName name="IQ_EBT_GAAP_HIGH_GUIDANCE">"c4174"</definedName>
    <definedName name="IQ_EBT_GAAP_LOW_GUIDANCE">"c4214"</definedName>
    <definedName name="IQ_EBT_GUIDANCE">"c4346"</definedName>
    <definedName name="IQ_EBT_GW_GUIDANCE">"c4347"</definedName>
    <definedName name="IQ_EBT_GW_HIGH_GUIDANCE">"c4175"</definedName>
    <definedName name="IQ_EBT_GW_LOW_GUIDANCE">"c4215"</definedName>
    <definedName name="IQ_EBT_HIGH_GUIDANCE">"c4173"</definedName>
    <definedName name="IQ_EBT_INCL_MARGIN">"c387"</definedName>
    <definedName name="IQ_EBT_INS">"c388"</definedName>
    <definedName name="IQ_EBT_LOW_GUIDANCE">"c4213"</definedName>
    <definedName name="IQ_EBT_RE">"c6215"</definedName>
    <definedName name="IQ_EBT_REIT">"c389"</definedName>
    <definedName name="IQ_EBT_SBC_ACT_OR_EST">"c4350"</definedName>
    <definedName name="IQ_EBT_SBC_ACT_OR_EST_CIQ">"c4875"</definedName>
    <definedName name="IQ_EBT_SBC_EST">"c4349"</definedName>
    <definedName name="IQ_EBT_SBC_GUIDANCE">"c4351"</definedName>
    <definedName name="IQ_EBT_SBC_GW_ACT_OR_EST">"c4354"</definedName>
    <definedName name="IQ_EBT_SBC_GW_ACT_OR_EST_CIQ">"c4879"</definedName>
    <definedName name="IQ_EBT_SBC_GW_EST">"c4353"</definedName>
    <definedName name="IQ_EBT_SBC_GW_GUIDANCE">"c4355"</definedName>
    <definedName name="IQ_EBT_SBC_GW_HIGH_EST">"c4356"</definedName>
    <definedName name="IQ_EBT_SBC_GW_HIGH_GUIDANCE">"c4191"</definedName>
    <definedName name="IQ_EBT_SBC_GW_LOW_EST">"c4357"</definedName>
    <definedName name="IQ_EBT_SBC_GW_LOW_GUIDANCE">"c4231"</definedName>
    <definedName name="IQ_EBT_SBC_GW_MEDIAN_EST">"c4358"</definedName>
    <definedName name="IQ_EBT_SBC_GW_NUM_EST">"c4359"</definedName>
    <definedName name="IQ_EBT_SBC_GW_STDDEV_EST">"c4360"</definedName>
    <definedName name="IQ_EBT_SBC_HIGH_EST">"c4362"</definedName>
    <definedName name="IQ_EBT_SBC_HIGH_GUIDANCE">"c4190"</definedName>
    <definedName name="IQ_EBT_SBC_LOW_EST">"c4363"</definedName>
    <definedName name="IQ_EBT_SBC_LOW_GUIDANCE">"c4230"</definedName>
    <definedName name="IQ_EBT_SBC_MEDIAN_EST">"c4364"</definedName>
    <definedName name="IQ_EBT_SBC_NUM_EST">"c4365"</definedName>
    <definedName name="IQ_EBT_SBC_STDDEV_EST">"c4366"</definedName>
    <definedName name="IQ_EBT_SUBTOTAL_AP">"c8982"</definedName>
    <definedName name="IQ_EBT_UTI">"c390"</definedName>
    <definedName name="IQ_ECO_METRIC_6810">"c6810"</definedName>
    <definedName name="IQ_ECO_METRIC_6811">"c6811"</definedName>
    <definedName name="IQ_ECO_METRIC_6812">"c6812"</definedName>
    <definedName name="IQ_ECO_METRIC_6813">"c6813"</definedName>
    <definedName name="IQ_ECO_METRIC_6814">"c6814"</definedName>
    <definedName name="IQ_ECO_METRIC_6815">"c6815"</definedName>
    <definedName name="IQ_ECO_METRIC_6816">"c6816"</definedName>
    <definedName name="IQ_ECO_METRIC_6817">"c6817"</definedName>
    <definedName name="IQ_ECO_METRIC_6818">"c6818"</definedName>
    <definedName name="IQ_ECO_METRIC_6819">"c6819"</definedName>
    <definedName name="IQ_ECO_METRIC_6820">"c6820"</definedName>
    <definedName name="IQ_ECO_METRIC_6821">"c6821"</definedName>
    <definedName name="IQ_ECO_METRIC_6822">"c6822"</definedName>
    <definedName name="IQ_ECO_METRIC_6823">"c6823"</definedName>
    <definedName name="IQ_ECO_METRIC_6824">"c6824"</definedName>
    <definedName name="IQ_ECO_METRIC_6825">"c6825"</definedName>
    <definedName name="IQ_ECO_METRIC_6825_UNUSED">"c6825"</definedName>
    <definedName name="IQ_ECO_METRIC_6825_UNUSED_UNUSED_UNUSED" hidden="1">"c6825"</definedName>
    <definedName name="IQ_ECO_METRIC_6826">"c6826"</definedName>
    <definedName name="IQ_ECO_METRIC_6827">"c6827"</definedName>
    <definedName name="IQ_ECO_METRIC_6828">"c6828"</definedName>
    <definedName name="IQ_ECO_METRIC_6829">"c6829"</definedName>
    <definedName name="IQ_ECO_METRIC_6830">"c6830"</definedName>
    <definedName name="IQ_ECO_METRIC_6831">"c6831"</definedName>
    <definedName name="IQ_ECO_METRIC_6832">"c6832"</definedName>
    <definedName name="IQ_ECO_METRIC_6833">"c6833"</definedName>
    <definedName name="IQ_ECO_METRIC_6834">"c6834"</definedName>
    <definedName name="IQ_ECO_METRIC_6835">"c6835"</definedName>
    <definedName name="IQ_ECO_METRIC_6836">"c6836"</definedName>
    <definedName name="IQ_ECO_METRIC_6837">"c6837"</definedName>
    <definedName name="IQ_ECO_METRIC_6838">"c6838"</definedName>
    <definedName name="IQ_ECO_METRIC_6839">"c6839"</definedName>
    <definedName name="IQ_ECO_METRIC_6839_UNUSED">"c6839"</definedName>
    <definedName name="IQ_ECO_METRIC_6839_UNUSED_UNUSED_UNUSED" hidden="1">"c6839"</definedName>
    <definedName name="IQ_ECO_METRIC_6840">"c6840"</definedName>
    <definedName name="IQ_ECO_METRIC_6841">"c6841"</definedName>
    <definedName name="IQ_ECO_METRIC_6842">"c6842"</definedName>
    <definedName name="IQ_ECO_METRIC_6843">"c6843"</definedName>
    <definedName name="IQ_ECO_METRIC_6844">"c6844"</definedName>
    <definedName name="IQ_ECO_METRIC_6845">"c6845"</definedName>
    <definedName name="IQ_ECO_METRIC_6846">"c6846"</definedName>
    <definedName name="IQ_ECO_METRIC_6847">"c6847"</definedName>
    <definedName name="IQ_ECO_METRIC_6848">"c6848"</definedName>
    <definedName name="IQ_ECO_METRIC_6849">"c6849"</definedName>
    <definedName name="IQ_ECO_METRIC_6850">"c6850"</definedName>
    <definedName name="IQ_ECO_METRIC_6851">"c6851"</definedName>
    <definedName name="IQ_ECO_METRIC_6852">"c6852"</definedName>
    <definedName name="IQ_ECO_METRIC_6853">"c6853"</definedName>
    <definedName name="IQ_ECO_METRIC_6854">"c6854"</definedName>
    <definedName name="IQ_ECO_METRIC_6855">"c6855"</definedName>
    <definedName name="IQ_ECO_METRIC_6856">"c6856"</definedName>
    <definedName name="IQ_ECO_METRIC_6857">"c6857"</definedName>
    <definedName name="IQ_ECO_METRIC_6858">"c6858"</definedName>
    <definedName name="IQ_ECO_METRIC_6859">"c6859"</definedName>
    <definedName name="IQ_ECO_METRIC_6860">"c6860"</definedName>
    <definedName name="IQ_ECO_METRIC_6861">"c6861"</definedName>
    <definedName name="IQ_ECO_METRIC_6862">"c6862"</definedName>
    <definedName name="IQ_ECO_METRIC_6863">"c6863"</definedName>
    <definedName name="IQ_ECO_METRIC_6864">"c6864"</definedName>
    <definedName name="IQ_ECO_METRIC_6865">"c6865"</definedName>
    <definedName name="IQ_ECO_METRIC_6866">"c6866"</definedName>
    <definedName name="IQ_ECO_METRIC_6867">"c6867"</definedName>
    <definedName name="IQ_ECO_METRIC_6868">"c6868"</definedName>
    <definedName name="IQ_ECO_METRIC_6869">"c6869"</definedName>
    <definedName name="IQ_ECO_METRIC_6870">"c6870"</definedName>
    <definedName name="IQ_ECO_METRIC_6871">"c6871"</definedName>
    <definedName name="IQ_ECO_METRIC_6872">"c6872"</definedName>
    <definedName name="IQ_ECO_METRIC_6873">"c6873"</definedName>
    <definedName name="IQ_ECO_METRIC_6874">"c6874"</definedName>
    <definedName name="IQ_ECO_METRIC_6875">"c6875"</definedName>
    <definedName name="IQ_ECO_METRIC_6876">"c6876"</definedName>
    <definedName name="IQ_ECO_METRIC_6877">"c6877"</definedName>
    <definedName name="IQ_ECO_METRIC_6878">"c6878"</definedName>
    <definedName name="IQ_ECO_METRIC_6879">"c6879"</definedName>
    <definedName name="IQ_ECO_METRIC_6880">"c6880"</definedName>
    <definedName name="IQ_ECO_METRIC_6881">"c6881"</definedName>
    <definedName name="IQ_ECO_METRIC_6882">"c6882"</definedName>
    <definedName name="IQ_ECO_METRIC_6883">"c6883"</definedName>
    <definedName name="IQ_ECO_METRIC_6884">"c6884"</definedName>
    <definedName name="IQ_ECO_METRIC_6885">"c6885"</definedName>
    <definedName name="IQ_ECO_METRIC_6886">"c6886"</definedName>
    <definedName name="IQ_ECO_METRIC_6887">"c6887"</definedName>
    <definedName name="IQ_ECO_METRIC_6888">"c6888"</definedName>
    <definedName name="IQ_ECO_METRIC_6889">"c6889"</definedName>
    <definedName name="IQ_ECO_METRIC_6890">"c6890"</definedName>
    <definedName name="IQ_ECO_METRIC_6891">"c6891"</definedName>
    <definedName name="IQ_ECO_METRIC_6892">"c6892"</definedName>
    <definedName name="IQ_ECO_METRIC_6893">"c6893"</definedName>
    <definedName name="IQ_ECO_METRIC_6894">"c6894"</definedName>
    <definedName name="IQ_ECO_METRIC_6895">"c6895"</definedName>
    <definedName name="IQ_ECO_METRIC_6896">"c6896"</definedName>
    <definedName name="IQ_ECO_METRIC_6896_UNUSED">"c6896"</definedName>
    <definedName name="IQ_ECO_METRIC_6896_UNUSED_UNUSED_UNUSED" hidden="1">"c6896"</definedName>
    <definedName name="IQ_ECO_METRIC_6897">"c6897"</definedName>
    <definedName name="IQ_ECO_METRIC_6897_UNUSED">"c6897"</definedName>
    <definedName name="IQ_ECO_METRIC_6897_UNUSED_UNUSED_UNUSED" hidden="1">"c6897"</definedName>
    <definedName name="IQ_ECO_METRIC_6899">"c6899"</definedName>
    <definedName name="IQ_ECO_METRIC_6900">"c6900"</definedName>
    <definedName name="IQ_ECO_METRIC_6901">"c6901"</definedName>
    <definedName name="IQ_ECO_METRIC_6902">"c6902"</definedName>
    <definedName name="IQ_ECO_METRIC_6903">"c6903"</definedName>
    <definedName name="IQ_ECO_METRIC_6904">"c6904"</definedName>
    <definedName name="IQ_ECO_METRIC_6905">"c6905"</definedName>
    <definedName name="IQ_ECO_METRIC_6906">"c6906"</definedName>
    <definedName name="IQ_ECO_METRIC_6907">"c6907"</definedName>
    <definedName name="IQ_ECO_METRIC_6908">"c6908"</definedName>
    <definedName name="IQ_ECO_METRIC_6909">"c6909"</definedName>
    <definedName name="IQ_ECO_METRIC_6910">"c6910"</definedName>
    <definedName name="IQ_ECO_METRIC_6911">"c6911"</definedName>
    <definedName name="IQ_ECO_METRIC_6912">"c6912"</definedName>
    <definedName name="IQ_ECO_METRIC_6913">"c6913"</definedName>
    <definedName name="IQ_ECO_METRIC_6914">"c6914"</definedName>
    <definedName name="IQ_ECO_METRIC_6915">"c6915"</definedName>
    <definedName name="IQ_ECO_METRIC_6916">"c6916"</definedName>
    <definedName name="IQ_ECO_METRIC_6917">"c6917"</definedName>
    <definedName name="IQ_ECO_METRIC_6918">"c6918"</definedName>
    <definedName name="IQ_ECO_METRIC_6919">"c6919"</definedName>
    <definedName name="IQ_ECO_METRIC_6920">"c6920"</definedName>
    <definedName name="IQ_ECO_METRIC_6921">"c6921"</definedName>
    <definedName name="IQ_ECO_METRIC_6922">"c6922"</definedName>
    <definedName name="IQ_ECO_METRIC_6923">"c6923"</definedName>
    <definedName name="IQ_ECO_METRIC_6924">"c6924"</definedName>
    <definedName name="IQ_ECO_METRIC_6925">"c6925"</definedName>
    <definedName name="IQ_ECO_METRIC_6926">"c6926"</definedName>
    <definedName name="IQ_ECO_METRIC_6927">"c6927"</definedName>
    <definedName name="IQ_ECO_METRIC_6928">"c6928"</definedName>
    <definedName name="IQ_ECO_METRIC_6929">"c6929"</definedName>
    <definedName name="IQ_ECO_METRIC_6930">"c6930"</definedName>
    <definedName name="IQ_ECO_METRIC_6931">"c6931"</definedName>
    <definedName name="IQ_ECO_METRIC_6932">"c6932"</definedName>
    <definedName name="IQ_ECO_METRIC_6933">"c6933"</definedName>
    <definedName name="IQ_ECO_METRIC_6934">"c6934"</definedName>
    <definedName name="IQ_ECO_METRIC_6935">"c6935"</definedName>
    <definedName name="IQ_ECO_METRIC_6936">"c6936"</definedName>
    <definedName name="IQ_ECO_METRIC_6937">"c6937"</definedName>
    <definedName name="IQ_ECO_METRIC_6938">"c6938"</definedName>
    <definedName name="IQ_ECO_METRIC_6939">"c6939"</definedName>
    <definedName name="IQ_ECO_METRIC_6940">"c6940"</definedName>
    <definedName name="IQ_ECO_METRIC_6941">"c6941"</definedName>
    <definedName name="IQ_ECO_METRIC_6942">"c6942"</definedName>
    <definedName name="IQ_ECO_METRIC_6943">"c6943"</definedName>
    <definedName name="IQ_ECO_METRIC_6944">"c6944"</definedName>
    <definedName name="IQ_ECO_METRIC_6945">"c6945"</definedName>
    <definedName name="IQ_ECO_METRIC_6946">"c6946"</definedName>
    <definedName name="IQ_ECO_METRIC_6947">"c6947"</definedName>
    <definedName name="IQ_ECO_METRIC_6948">"c6948"</definedName>
    <definedName name="IQ_ECO_METRIC_6949">"c6949"</definedName>
    <definedName name="IQ_ECO_METRIC_6950">"c6950"</definedName>
    <definedName name="IQ_ECO_METRIC_6951">"c6951"</definedName>
    <definedName name="IQ_ECO_METRIC_6952">"c6952"</definedName>
    <definedName name="IQ_ECO_METRIC_6953">"c6953"</definedName>
    <definedName name="IQ_ECO_METRIC_6954">"c6954"</definedName>
    <definedName name="IQ_ECO_METRIC_6955">"c6955"</definedName>
    <definedName name="IQ_ECO_METRIC_6956">"c6956"</definedName>
    <definedName name="IQ_ECO_METRIC_6957">"c6957"</definedName>
    <definedName name="IQ_ECO_METRIC_6958">"c6958"</definedName>
    <definedName name="IQ_ECO_METRIC_6959">"c6959"</definedName>
    <definedName name="IQ_ECO_METRIC_6960">"c6960"</definedName>
    <definedName name="IQ_ECO_METRIC_6962">"c6962"</definedName>
    <definedName name="IQ_ECO_METRIC_6963">"c6963"</definedName>
    <definedName name="IQ_ECO_METRIC_6964">"c6964"</definedName>
    <definedName name="IQ_ECO_METRIC_6965">"c6965"</definedName>
    <definedName name="IQ_ECO_METRIC_6966">"c6966"</definedName>
    <definedName name="IQ_ECO_METRIC_6967">"c6967"</definedName>
    <definedName name="IQ_ECO_METRIC_6968">"c6968"</definedName>
    <definedName name="IQ_ECO_METRIC_6969">"c6969"</definedName>
    <definedName name="IQ_ECO_METRIC_6970">"c6970"</definedName>
    <definedName name="IQ_ECO_METRIC_6971">"c6971"</definedName>
    <definedName name="IQ_ECO_METRIC_6972">"c6972"</definedName>
    <definedName name="IQ_ECO_METRIC_6973">"c6973"</definedName>
    <definedName name="IQ_ECO_METRIC_6974">"c6974"</definedName>
    <definedName name="IQ_ECO_METRIC_6975">"c6975"</definedName>
    <definedName name="IQ_ECO_METRIC_6976">"c6976"</definedName>
    <definedName name="IQ_ECO_METRIC_6977">"c6977"</definedName>
    <definedName name="IQ_ECO_METRIC_6978">"c6978"</definedName>
    <definedName name="IQ_ECO_METRIC_6979">"c6979"</definedName>
    <definedName name="IQ_ECO_METRIC_6980">"c6980"</definedName>
    <definedName name="IQ_ECO_METRIC_6981">"c6981"</definedName>
    <definedName name="IQ_ECO_METRIC_6982">"c6982"</definedName>
    <definedName name="IQ_ECO_METRIC_6983">"c6983"</definedName>
    <definedName name="IQ_ECO_METRIC_6984">"c6984"</definedName>
    <definedName name="IQ_ECO_METRIC_6985">"c6985"</definedName>
    <definedName name="IQ_ECO_METRIC_6986">"c6986"</definedName>
    <definedName name="IQ_ECO_METRIC_6987">"c6987"</definedName>
    <definedName name="IQ_ECO_METRIC_6988">"c6988"</definedName>
    <definedName name="IQ_ECO_METRIC_6988_UNUSED">"c6988"</definedName>
    <definedName name="IQ_ECO_METRIC_6988_UNUSED_UNUSED_UNUSED" hidden="1">"c6988"</definedName>
    <definedName name="IQ_ECO_METRIC_6989">"c6989"</definedName>
    <definedName name="IQ_ECO_METRIC_6990">"c6990"</definedName>
    <definedName name="IQ_ECO_METRIC_6991">"c6991"</definedName>
    <definedName name="IQ_ECO_METRIC_6992">"c6992"</definedName>
    <definedName name="IQ_ECO_METRIC_6993">"c6993"</definedName>
    <definedName name="IQ_ECO_METRIC_6994">"c6994"</definedName>
    <definedName name="IQ_ECO_METRIC_6995">"c6995"</definedName>
    <definedName name="IQ_ECO_METRIC_6996">"c6996"</definedName>
    <definedName name="IQ_ECO_METRIC_6997">"c6997"</definedName>
    <definedName name="IQ_ECO_METRIC_6998">"c6998"</definedName>
    <definedName name="IQ_ECO_METRIC_7000">"c7000"</definedName>
    <definedName name="IQ_ECO_METRIC_7001">"c7001"</definedName>
    <definedName name="IQ_ECO_METRIC_7002">"c7002"</definedName>
    <definedName name="IQ_ECO_METRIC_7003">"c7003"</definedName>
    <definedName name="IQ_ECO_METRIC_7004">"c7004"</definedName>
    <definedName name="IQ_ECO_METRIC_7005">"c7005"</definedName>
    <definedName name="IQ_ECO_METRIC_7006">"c7006"</definedName>
    <definedName name="IQ_ECO_METRIC_7007">"c7007"</definedName>
    <definedName name="IQ_ECO_METRIC_7008">"c7008"</definedName>
    <definedName name="IQ_ECO_METRIC_7009">"c7009"</definedName>
    <definedName name="IQ_ECO_METRIC_7010">"c7010"</definedName>
    <definedName name="IQ_ECO_METRIC_7011">"c7011"</definedName>
    <definedName name="IQ_ECO_METRIC_7012">"c7012"</definedName>
    <definedName name="IQ_ECO_METRIC_7013">"c7013"</definedName>
    <definedName name="IQ_ECO_METRIC_7015">"c7015"</definedName>
    <definedName name="IQ_ECO_METRIC_7016">"c7016"</definedName>
    <definedName name="IQ_ECO_METRIC_7017">"c7017"</definedName>
    <definedName name="IQ_ECO_METRIC_7018">"c7018"</definedName>
    <definedName name="IQ_ECO_METRIC_7019">"c7019"</definedName>
    <definedName name="IQ_ECO_METRIC_7020">"c7020"</definedName>
    <definedName name="IQ_ECO_METRIC_7021">"c7021"</definedName>
    <definedName name="IQ_ECO_METRIC_7023">"c7023"</definedName>
    <definedName name="IQ_ECO_METRIC_7024">"c7024"</definedName>
    <definedName name="IQ_ECO_METRIC_7025">"c7025"</definedName>
    <definedName name="IQ_ECO_METRIC_7026">"c7026"</definedName>
    <definedName name="IQ_ECO_METRIC_7027">"c7027"</definedName>
    <definedName name="IQ_ECO_METRIC_7028">"c7028"</definedName>
    <definedName name="IQ_ECO_METRIC_7029">"c7029"</definedName>
    <definedName name="IQ_ECO_METRIC_7030">"c7030"</definedName>
    <definedName name="IQ_ECO_METRIC_7031">"c7031"</definedName>
    <definedName name="IQ_ECO_METRIC_7032">"c7032"</definedName>
    <definedName name="IQ_ECO_METRIC_7033">"c7033"</definedName>
    <definedName name="IQ_ECO_METRIC_7034">"c7034"</definedName>
    <definedName name="IQ_ECO_METRIC_7035">"c7035"</definedName>
    <definedName name="IQ_ECO_METRIC_7036">"c7036"</definedName>
    <definedName name="IQ_ECO_METRIC_7037">"c7037"</definedName>
    <definedName name="IQ_ECO_METRIC_7038">"c7038"</definedName>
    <definedName name="IQ_ECO_METRIC_7039">"c7039"</definedName>
    <definedName name="IQ_ECO_METRIC_7040">"c7040"</definedName>
    <definedName name="IQ_ECO_METRIC_7041">"c7041"</definedName>
    <definedName name="IQ_ECO_METRIC_7042">"c7042"</definedName>
    <definedName name="IQ_ECO_METRIC_7043">"c7043"</definedName>
    <definedName name="IQ_ECO_METRIC_7044">"c7044"</definedName>
    <definedName name="IQ_ECO_METRIC_7045">"c7045"</definedName>
    <definedName name="IQ_ECO_METRIC_7045_UNUSED">"c7045"</definedName>
    <definedName name="IQ_ECO_METRIC_7045_UNUSED_UNUSED_UNUSED" hidden="1">"c7045"</definedName>
    <definedName name="IQ_ECO_METRIC_7046">"c7046"</definedName>
    <definedName name="IQ_ECO_METRIC_7047">"c7047"</definedName>
    <definedName name="IQ_ECO_METRIC_7048">"c7048"</definedName>
    <definedName name="IQ_ECO_METRIC_7049">"c7049"</definedName>
    <definedName name="IQ_ECO_METRIC_7050">"c7050"</definedName>
    <definedName name="IQ_ECO_METRIC_7051">"c7051"</definedName>
    <definedName name="IQ_ECO_METRIC_7052">"c7052"</definedName>
    <definedName name="IQ_ECO_METRIC_7053">"c7053"</definedName>
    <definedName name="IQ_ECO_METRIC_7054">"c7054"</definedName>
    <definedName name="IQ_ECO_METRIC_7055">"c7055"</definedName>
    <definedName name="IQ_ECO_METRIC_7056">"c7056"</definedName>
    <definedName name="IQ_ECO_METRIC_7057">"c7057"</definedName>
    <definedName name="IQ_ECO_METRIC_7058">"c7058"</definedName>
    <definedName name="IQ_ECO_METRIC_7059">"c7059"</definedName>
    <definedName name="IQ_ECO_METRIC_7059_UNUSED">"c7059"</definedName>
    <definedName name="IQ_ECO_METRIC_7059_UNUSED_UNUSED_UNUSED" hidden="1">"c7059"</definedName>
    <definedName name="IQ_ECO_METRIC_7060">"c7060"</definedName>
    <definedName name="IQ_ECO_METRIC_7061">"c7061"</definedName>
    <definedName name="IQ_ECO_METRIC_7062">"c7062"</definedName>
    <definedName name="IQ_ECO_METRIC_7063">"c7063"</definedName>
    <definedName name="IQ_ECO_METRIC_7064">"c7064"</definedName>
    <definedName name="IQ_ECO_METRIC_7065">"c7065"</definedName>
    <definedName name="IQ_ECO_METRIC_7066">"c7066"</definedName>
    <definedName name="IQ_ECO_METRIC_7067">"c7067"</definedName>
    <definedName name="IQ_ECO_METRIC_7068">"c7068"</definedName>
    <definedName name="IQ_ECO_METRIC_7069">"c7069"</definedName>
    <definedName name="IQ_ECO_METRIC_7070">"c7070"</definedName>
    <definedName name="IQ_ECO_METRIC_7071">"c7071"</definedName>
    <definedName name="IQ_ECO_METRIC_7072">"c7072"</definedName>
    <definedName name="IQ_ECO_METRIC_7073">"c7073"</definedName>
    <definedName name="IQ_ECO_METRIC_7074">"c7074"</definedName>
    <definedName name="IQ_ECO_METRIC_7075">"c7075"</definedName>
    <definedName name="IQ_ECO_METRIC_7076">"c7076"</definedName>
    <definedName name="IQ_ECO_METRIC_7077">"c7077"</definedName>
    <definedName name="IQ_ECO_METRIC_7078">"c7078"</definedName>
    <definedName name="IQ_ECO_METRIC_7079">"c7079"</definedName>
    <definedName name="IQ_ECO_METRIC_7080">"c7080"</definedName>
    <definedName name="IQ_ECO_METRIC_7081">"c7081"</definedName>
    <definedName name="IQ_ECO_METRIC_7082">"c7082"</definedName>
    <definedName name="IQ_ECO_METRIC_7083">"c7083"</definedName>
    <definedName name="IQ_ECO_METRIC_7084">"c7084"</definedName>
    <definedName name="IQ_ECO_METRIC_7085">"c7085"</definedName>
    <definedName name="IQ_ECO_METRIC_7086">"c7086"</definedName>
    <definedName name="IQ_ECO_METRIC_7087">"c7087"</definedName>
    <definedName name="IQ_ECO_METRIC_7088">"c7088"</definedName>
    <definedName name="IQ_ECO_METRIC_7089">"c7089"</definedName>
    <definedName name="IQ_ECO_METRIC_7090">"c7090"</definedName>
    <definedName name="IQ_ECO_METRIC_7091">"c7091"</definedName>
    <definedName name="IQ_ECO_METRIC_7092">"c7092"</definedName>
    <definedName name="IQ_ECO_METRIC_7093">"c7093"</definedName>
    <definedName name="IQ_ECO_METRIC_7094">"c7094"</definedName>
    <definedName name="IQ_ECO_METRIC_7095">"c7095"</definedName>
    <definedName name="IQ_ECO_METRIC_7096">"c7096"</definedName>
    <definedName name="IQ_ECO_METRIC_7097">"c7097"</definedName>
    <definedName name="IQ_ECO_METRIC_7098">"c7098"</definedName>
    <definedName name="IQ_ECO_METRIC_7099">"c7099"</definedName>
    <definedName name="IQ_ECO_METRIC_7100">"c7100"</definedName>
    <definedName name="IQ_ECO_METRIC_7101">"c7101"</definedName>
    <definedName name="IQ_ECO_METRIC_7102">"c7102"</definedName>
    <definedName name="IQ_ECO_METRIC_7103">"c7103"</definedName>
    <definedName name="IQ_ECO_METRIC_7104">"c7104"</definedName>
    <definedName name="IQ_ECO_METRIC_7105">"c7105"</definedName>
    <definedName name="IQ_ECO_METRIC_7106">"c7106"</definedName>
    <definedName name="IQ_ECO_METRIC_7107">"c7107"</definedName>
    <definedName name="IQ_ECO_METRIC_7108">"c7108"</definedName>
    <definedName name="IQ_ECO_METRIC_7109">"c7109"</definedName>
    <definedName name="IQ_ECO_METRIC_7110">"c7110"</definedName>
    <definedName name="IQ_ECO_METRIC_7111">"c7111"</definedName>
    <definedName name="IQ_ECO_METRIC_7112">"c7112"</definedName>
    <definedName name="IQ_ECO_METRIC_7113">"c7113"</definedName>
    <definedName name="IQ_ECO_METRIC_7114">"c7114"</definedName>
    <definedName name="IQ_ECO_METRIC_7115">"c7115"</definedName>
    <definedName name="IQ_ECO_METRIC_7116">"c7116"</definedName>
    <definedName name="IQ_ECO_METRIC_7116_UNUSED">"c7116"</definedName>
    <definedName name="IQ_ECO_METRIC_7116_UNUSED_UNUSED_UNUSED" hidden="1">"c7116"</definedName>
    <definedName name="IQ_ECO_METRIC_7117">"c7117"</definedName>
    <definedName name="IQ_ECO_METRIC_7117_UNUSED">"c7117"</definedName>
    <definedName name="IQ_ECO_METRIC_7117_UNUSED_UNUSED_UNUSED" hidden="1">"c7117"</definedName>
    <definedName name="IQ_ECO_METRIC_7119">"c7119"</definedName>
    <definedName name="IQ_ECO_METRIC_7120">"c7120"</definedName>
    <definedName name="IQ_ECO_METRIC_7121">"c7121"</definedName>
    <definedName name="IQ_ECO_METRIC_7122">"c7122"</definedName>
    <definedName name="IQ_ECO_METRIC_7123">"c7123"</definedName>
    <definedName name="IQ_ECO_METRIC_7124">"c7124"</definedName>
    <definedName name="IQ_ECO_METRIC_7125">"c7125"</definedName>
    <definedName name="IQ_ECO_METRIC_7126">"c7126"</definedName>
    <definedName name="IQ_ECO_METRIC_7127">"c7127"</definedName>
    <definedName name="IQ_ECO_METRIC_7128">"c7128"</definedName>
    <definedName name="IQ_ECO_METRIC_7129">"c7129"</definedName>
    <definedName name="IQ_ECO_METRIC_7130">"c7130"</definedName>
    <definedName name="IQ_ECO_METRIC_7131">"c7131"</definedName>
    <definedName name="IQ_ECO_METRIC_7132">"c7132"</definedName>
    <definedName name="IQ_ECO_METRIC_7133">"c7133"</definedName>
    <definedName name="IQ_ECO_METRIC_7134">"c7134"</definedName>
    <definedName name="IQ_ECO_METRIC_7135">"c7135"</definedName>
    <definedName name="IQ_ECO_METRIC_7136">"c7136"</definedName>
    <definedName name="IQ_ECO_METRIC_7137">"c7137"</definedName>
    <definedName name="IQ_ECO_METRIC_7138">"c7138"</definedName>
    <definedName name="IQ_ECO_METRIC_7139">"c7139"</definedName>
    <definedName name="IQ_ECO_METRIC_7140">"c7140"</definedName>
    <definedName name="IQ_ECO_METRIC_7141">"c7141"</definedName>
    <definedName name="IQ_ECO_METRIC_7142">"c7142"</definedName>
    <definedName name="IQ_ECO_METRIC_7143">"c7143"</definedName>
    <definedName name="IQ_ECO_METRIC_7144">"c7144"</definedName>
    <definedName name="IQ_ECO_METRIC_7145">"c7145"</definedName>
    <definedName name="IQ_ECO_METRIC_7146">"c7146"</definedName>
    <definedName name="IQ_ECO_METRIC_7147">"c7147"</definedName>
    <definedName name="IQ_ECO_METRIC_7148">"c7148"</definedName>
    <definedName name="IQ_ECO_METRIC_7149">"c7149"</definedName>
    <definedName name="IQ_ECO_METRIC_7150">"c7150"</definedName>
    <definedName name="IQ_ECO_METRIC_7151">"c7151"</definedName>
    <definedName name="IQ_ECO_METRIC_7152">"c7152"</definedName>
    <definedName name="IQ_ECO_METRIC_7153">"c7153"</definedName>
    <definedName name="IQ_ECO_METRIC_7154">"c7154"</definedName>
    <definedName name="IQ_ECO_METRIC_7155">"c7155"</definedName>
    <definedName name="IQ_ECO_METRIC_7156">"c7156"</definedName>
    <definedName name="IQ_ECO_METRIC_7157">"c7157"</definedName>
    <definedName name="IQ_ECO_METRIC_7158">"c7158"</definedName>
    <definedName name="IQ_ECO_METRIC_7159">"c7159"</definedName>
    <definedName name="IQ_ECO_METRIC_7160">"c7160"</definedName>
    <definedName name="IQ_ECO_METRIC_7161">"c7161"</definedName>
    <definedName name="IQ_ECO_METRIC_7162">"c7162"</definedName>
    <definedName name="IQ_ECO_METRIC_7163">"c7163"</definedName>
    <definedName name="IQ_ECO_METRIC_7164">"c7164"</definedName>
    <definedName name="IQ_ECO_METRIC_7165">"c7165"</definedName>
    <definedName name="IQ_ECO_METRIC_7166">"c7166"</definedName>
    <definedName name="IQ_ECO_METRIC_7167">"c7167"</definedName>
    <definedName name="IQ_ECO_METRIC_7168">"c7168"</definedName>
    <definedName name="IQ_ECO_METRIC_7169">"c7169"</definedName>
    <definedName name="IQ_ECO_METRIC_7170">"c7170"</definedName>
    <definedName name="IQ_ECO_METRIC_7171">"c7171"</definedName>
    <definedName name="IQ_ECO_METRIC_7172">"c7172"</definedName>
    <definedName name="IQ_ECO_METRIC_7173">"c7173"</definedName>
    <definedName name="IQ_ECO_METRIC_7174">"c7174"</definedName>
    <definedName name="IQ_ECO_METRIC_7175">"c7175"</definedName>
    <definedName name="IQ_ECO_METRIC_7176">"c7176"</definedName>
    <definedName name="IQ_ECO_METRIC_7177">"c7177"</definedName>
    <definedName name="IQ_ECO_METRIC_7178">"c7178"</definedName>
    <definedName name="IQ_ECO_METRIC_7179">"c7179"</definedName>
    <definedName name="IQ_ECO_METRIC_7180">"c7180"</definedName>
    <definedName name="IQ_ECO_METRIC_7182">"c7182"</definedName>
    <definedName name="IQ_ECO_METRIC_7183">"c7183"</definedName>
    <definedName name="IQ_ECO_METRIC_7184">"c7184"</definedName>
    <definedName name="IQ_ECO_METRIC_7185">"c7185"</definedName>
    <definedName name="IQ_ECO_METRIC_7186">"c7186"</definedName>
    <definedName name="IQ_ECO_METRIC_7187">"c7187"</definedName>
    <definedName name="IQ_ECO_METRIC_7188">"c7188"</definedName>
    <definedName name="IQ_ECO_METRIC_7189">"c7189"</definedName>
    <definedName name="IQ_ECO_METRIC_7190">"c7190"</definedName>
    <definedName name="IQ_ECO_METRIC_7191">"c7191"</definedName>
    <definedName name="IQ_ECO_METRIC_7192">"c7192"</definedName>
    <definedName name="IQ_ECO_METRIC_7193">"c7193"</definedName>
    <definedName name="IQ_ECO_METRIC_7194">"c7194"</definedName>
    <definedName name="IQ_ECO_METRIC_7195">"c7195"</definedName>
    <definedName name="IQ_ECO_METRIC_7196">"c7196"</definedName>
    <definedName name="IQ_ECO_METRIC_7197">"c7197"</definedName>
    <definedName name="IQ_ECO_METRIC_7198">"c7198"</definedName>
    <definedName name="IQ_ECO_METRIC_7199">"c7199"</definedName>
    <definedName name="IQ_ECO_METRIC_7200">"c7200"</definedName>
    <definedName name="IQ_ECO_METRIC_7201">"c7201"</definedName>
    <definedName name="IQ_ECO_METRIC_7202">"c7202"</definedName>
    <definedName name="IQ_ECO_METRIC_7203">"c7203"</definedName>
    <definedName name="IQ_ECO_METRIC_7204">"c7204"</definedName>
    <definedName name="IQ_ECO_METRIC_7205">"c7205"</definedName>
    <definedName name="IQ_ECO_METRIC_7206">"c7206"</definedName>
    <definedName name="IQ_ECO_METRIC_7207">"c7207"</definedName>
    <definedName name="IQ_ECO_METRIC_7208">"c7208"</definedName>
    <definedName name="IQ_ECO_METRIC_7208_UNUSED">"c7208"</definedName>
    <definedName name="IQ_ECO_METRIC_7208_UNUSED_UNUSED_UNUSED" hidden="1">"c7208"</definedName>
    <definedName name="IQ_ECO_METRIC_7209">"c7209"</definedName>
    <definedName name="IQ_ECO_METRIC_7210">"c7210"</definedName>
    <definedName name="IQ_ECO_METRIC_7211">"c7211"</definedName>
    <definedName name="IQ_ECO_METRIC_7212">"c7212"</definedName>
    <definedName name="IQ_ECO_METRIC_7213">"c7213"</definedName>
    <definedName name="IQ_ECO_METRIC_7214">"c7214"</definedName>
    <definedName name="IQ_ECO_METRIC_7215">"c7215"</definedName>
    <definedName name="IQ_ECO_METRIC_7216">"c7216"</definedName>
    <definedName name="IQ_ECO_METRIC_7217">"c7217"</definedName>
    <definedName name="IQ_ECO_METRIC_7218">"c7218"</definedName>
    <definedName name="IQ_ECO_METRIC_7220">"c7220"</definedName>
    <definedName name="IQ_ECO_METRIC_7221">"c7221"</definedName>
    <definedName name="IQ_ECO_METRIC_7222">"c7222"</definedName>
    <definedName name="IQ_ECO_METRIC_7223">"c7223"</definedName>
    <definedName name="IQ_ECO_METRIC_7224">"c7224"</definedName>
    <definedName name="IQ_ECO_METRIC_7225">"c7225"</definedName>
    <definedName name="IQ_ECO_METRIC_7226">"c7226"</definedName>
    <definedName name="IQ_ECO_METRIC_7227">"c7227"</definedName>
    <definedName name="IQ_ECO_METRIC_7228">"c7228"</definedName>
    <definedName name="IQ_ECO_METRIC_7229">"c7229"</definedName>
    <definedName name="IQ_ECO_METRIC_7230">"c7230"</definedName>
    <definedName name="IQ_ECO_METRIC_7231">"c7231"</definedName>
    <definedName name="IQ_ECO_METRIC_7232">"c7232"</definedName>
    <definedName name="IQ_ECO_METRIC_7233">"c7233"</definedName>
    <definedName name="IQ_ECO_METRIC_7235">"c7235"</definedName>
    <definedName name="IQ_ECO_METRIC_7236">"c7236"</definedName>
    <definedName name="IQ_ECO_METRIC_7237">"c7237"</definedName>
    <definedName name="IQ_ECO_METRIC_7238">"c7238"</definedName>
    <definedName name="IQ_ECO_METRIC_7239">"c7239"</definedName>
    <definedName name="IQ_ECO_METRIC_7240">"c7240"</definedName>
    <definedName name="IQ_ECO_METRIC_7241">"c7241"</definedName>
    <definedName name="IQ_ECO_METRIC_7243">"c7243"</definedName>
    <definedName name="IQ_ECO_METRIC_7244">"c7244"</definedName>
    <definedName name="IQ_ECO_METRIC_7245">"c7245"</definedName>
    <definedName name="IQ_ECO_METRIC_7246">"c7246"</definedName>
    <definedName name="IQ_ECO_METRIC_7247">"c7247"</definedName>
    <definedName name="IQ_ECO_METRIC_7248">"c7248"</definedName>
    <definedName name="IQ_ECO_METRIC_7249">"c7249"</definedName>
    <definedName name="IQ_ECO_METRIC_7250">"c7250"</definedName>
    <definedName name="IQ_ECO_METRIC_7251">"c7251"</definedName>
    <definedName name="IQ_ECO_METRIC_7252">"c7252"</definedName>
    <definedName name="IQ_ECO_METRIC_7253">"c7253"</definedName>
    <definedName name="IQ_ECO_METRIC_7254">"c7254"</definedName>
    <definedName name="IQ_ECO_METRIC_7255">"c7255"</definedName>
    <definedName name="IQ_ECO_METRIC_7256">"c7256"</definedName>
    <definedName name="IQ_ECO_METRIC_7257">"c7257"</definedName>
    <definedName name="IQ_ECO_METRIC_7258">"c7258"</definedName>
    <definedName name="IQ_ECO_METRIC_7259">"c7259"</definedName>
    <definedName name="IQ_ECO_METRIC_7260">"c7260"</definedName>
    <definedName name="IQ_ECO_METRIC_7261">"c7261"</definedName>
    <definedName name="IQ_ECO_METRIC_7262">"c7262"</definedName>
    <definedName name="IQ_ECO_METRIC_7263">"c7263"</definedName>
    <definedName name="IQ_ECO_METRIC_7264">"c7264"</definedName>
    <definedName name="IQ_ECO_METRIC_7265">"c7265"</definedName>
    <definedName name="IQ_ECO_METRIC_7265_UNUSED">"c7265"</definedName>
    <definedName name="IQ_ECO_METRIC_7265_UNUSED_UNUSED_UNUSED" hidden="1">"c7265"</definedName>
    <definedName name="IQ_ECO_METRIC_7266">"c7266"</definedName>
    <definedName name="IQ_ECO_METRIC_7267">"c7267"</definedName>
    <definedName name="IQ_ECO_METRIC_7268">"c7268"</definedName>
    <definedName name="IQ_ECO_METRIC_7269">"c7269"</definedName>
    <definedName name="IQ_ECO_METRIC_7270">"c7270"</definedName>
    <definedName name="IQ_ECO_METRIC_7272">"c7272"</definedName>
    <definedName name="IQ_ECO_METRIC_7273">"c7273"</definedName>
    <definedName name="IQ_ECO_METRIC_7274">"c7274"</definedName>
    <definedName name="IQ_ECO_METRIC_7275">"c7275"</definedName>
    <definedName name="IQ_ECO_METRIC_7276">"c7276"</definedName>
    <definedName name="IQ_ECO_METRIC_7277">"c7277"</definedName>
    <definedName name="IQ_ECO_METRIC_7278">"c7278"</definedName>
    <definedName name="IQ_ECO_METRIC_7279">"c7279"</definedName>
    <definedName name="IQ_ECO_METRIC_7279_UNUSED">"c7279"</definedName>
    <definedName name="IQ_ECO_METRIC_7279_UNUSED_UNUSED_UNUSED" hidden="1">"c7279"</definedName>
    <definedName name="IQ_ECO_METRIC_7280">"c7280"</definedName>
    <definedName name="IQ_ECO_METRIC_7281">"c7281"</definedName>
    <definedName name="IQ_ECO_METRIC_7282">"c7282"</definedName>
    <definedName name="IQ_ECO_METRIC_7283">"c7283"</definedName>
    <definedName name="IQ_ECO_METRIC_7284">"c7284"</definedName>
    <definedName name="IQ_ECO_METRIC_7285">"c7285"</definedName>
    <definedName name="IQ_ECO_METRIC_7286">"c7286"</definedName>
    <definedName name="IQ_ECO_METRIC_7287">"c7287"</definedName>
    <definedName name="IQ_ECO_METRIC_7288">"c7288"</definedName>
    <definedName name="IQ_ECO_METRIC_7289">"c7289"</definedName>
    <definedName name="IQ_ECO_METRIC_7290">"c7290"</definedName>
    <definedName name="IQ_ECO_METRIC_7291">"c7291"</definedName>
    <definedName name="IQ_ECO_METRIC_7292">"c7292"</definedName>
    <definedName name="IQ_ECO_METRIC_7293">"c7293"</definedName>
    <definedName name="IQ_ECO_METRIC_7294">"c7294"</definedName>
    <definedName name="IQ_ECO_METRIC_7295">"c7295"</definedName>
    <definedName name="IQ_ECO_METRIC_7296">"c7296"</definedName>
    <definedName name="IQ_ECO_METRIC_7297">"c7297"</definedName>
    <definedName name="IQ_ECO_METRIC_7298">"c7298"</definedName>
    <definedName name="IQ_ECO_METRIC_7299">"c7299"</definedName>
    <definedName name="IQ_ECO_METRIC_7300">"c7300"</definedName>
    <definedName name="IQ_ECO_METRIC_7301">"c7301"</definedName>
    <definedName name="IQ_ECO_METRIC_7302">"c7302"</definedName>
    <definedName name="IQ_ECO_METRIC_7303">"c7303"</definedName>
    <definedName name="IQ_ECO_METRIC_7304">"c7304"</definedName>
    <definedName name="IQ_ECO_METRIC_7305">"c7305"</definedName>
    <definedName name="IQ_ECO_METRIC_7306">"c7306"</definedName>
    <definedName name="IQ_ECO_METRIC_7307">"c7307"</definedName>
    <definedName name="IQ_ECO_METRIC_7308">"c7308"</definedName>
    <definedName name="IQ_ECO_METRIC_7309">"c7309"</definedName>
    <definedName name="IQ_ECO_METRIC_7310">"c7310"</definedName>
    <definedName name="IQ_ECO_METRIC_7311">"c7311"</definedName>
    <definedName name="IQ_ECO_METRIC_7312">"c7312"</definedName>
    <definedName name="IQ_ECO_METRIC_7313">"c7313"</definedName>
    <definedName name="IQ_ECO_METRIC_7314">"c7314"</definedName>
    <definedName name="IQ_ECO_METRIC_7315">"c7315"</definedName>
    <definedName name="IQ_ECO_METRIC_7316">"c7316"</definedName>
    <definedName name="IQ_ECO_METRIC_7317">"c7317"</definedName>
    <definedName name="IQ_ECO_METRIC_7318">"c7318"</definedName>
    <definedName name="IQ_ECO_METRIC_7319">"c7319"</definedName>
    <definedName name="IQ_ECO_METRIC_7320">"c7320"</definedName>
    <definedName name="IQ_ECO_METRIC_7321">"c7321"</definedName>
    <definedName name="IQ_ECO_METRIC_7322">"c7322"</definedName>
    <definedName name="IQ_ECO_METRIC_7323">"c7323"</definedName>
    <definedName name="IQ_ECO_METRIC_7324">"c7324"</definedName>
    <definedName name="IQ_ECO_METRIC_7325">"c7325"</definedName>
    <definedName name="IQ_ECO_METRIC_7326">"c7326"</definedName>
    <definedName name="IQ_ECO_METRIC_7327">"c7327"</definedName>
    <definedName name="IQ_ECO_METRIC_7328">"c7328"</definedName>
    <definedName name="IQ_ECO_METRIC_7329">"c7329"</definedName>
    <definedName name="IQ_ECO_METRIC_7330">"c7330"</definedName>
    <definedName name="IQ_ECO_METRIC_7331">"c7331"</definedName>
    <definedName name="IQ_ECO_METRIC_7332">"c7332"</definedName>
    <definedName name="IQ_ECO_METRIC_7333">"c7333"</definedName>
    <definedName name="IQ_ECO_METRIC_7334">"c7334"</definedName>
    <definedName name="IQ_ECO_METRIC_7335">"c7335"</definedName>
    <definedName name="IQ_ECO_METRIC_7336">"c7336"</definedName>
    <definedName name="IQ_ECO_METRIC_7336_UNUSED">"c7336"</definedName>
    <definedName name="IQ_ECO_METRIC_7336_UNUSED_UNUSED_UNUSED" hidden="1">"c7336"</definedName>
    <definedName name="IQ_ECO_METRIC_7337">"c7337"</definedName>
    <definedName name="IQ_ECO_METRIC_7337_UNUSED">"c7337"</definedName>
    <definedName name="IQ_ECO_METRIC_7337_UNUSED_UNUSED_UNUSED" hidden="1">"c7337"</definedName>
    <definedName name="IQ_ECO_METRIC_7339">"c7339"</definedName>
    <definedName name="IQ_ECO_METRIC_7341">"c7341"</definedName>
    <definedName name="IQ_ECO_METRIC_7342">"c7342"</definedName>
    <definedName name="IQ_ECO_METRIC_7343">"c7343"</definedName>
    <definedName name="IQ_ECO_METRIC_7344">"c7344"</definedName>
    <definedName name="IQ_ECO_METRIC_7345">"c7345"</definedName>
    <definedName name="IQ_ECO_METRIC_7346">"c7346"</definedName>
    <definedName name="IQ_ECO_METRIC_7347">"c7347"</definedName>
    <definedName name="IQ_ECO_METRIC_7348">"c7348"</definedName>
    <definedName name="IQ_ECO_METRIC_7349">"c7349"</definedName>
    <definedName name="IQ_ECO_METRIC_7350">"c7350"</definedName>
    <definedName name="IQ_ECO_METRIC_7351">"c7351"</definedName>
    <definedName name="IQ_ECO_METRIC_7352">"c7352"</definedName>
    <definedName name="IQ_ECO_METRIC_7353">"c7353"</definedName>
    <definedName name="IQ_ECO_METRIC_7354">"c7354"</definedName>
    <definedName name="IQ_ECO_METRIC_7355">"c7355"</definedName>
    <definedName name="IQ_ECO_METRIC_7356">"c7356"</definedName>
    <definedName name="IQ_ECO_METRIC_7357">"c7357"</definedName>
    <definedName name="IQ_ECO_METRIC_7358">"c7358"</definedName>
    <definedName name="IQ_ECO_METRIC_7359">"c7359"</definedName>
    <definedName name="IQ_ECO_METRIC_7360">"c7360"</definedName>
    <definedName name="IQ_ECO_METRIC_7361">"c7361"</definedName>
    <definedName name="IQ_ECO_METRIC_7362">"c7362"</definedName>
    <definedName name="IQ_ECO_METRIC_7363">"c7363"</definedName>
    <definedName name="IQ_ECO_METRIC_7364">"c7364"</definedName>
    <definedName name="IQ_ECO_METRIC_7365">"c7365"</definedName>
    <definedName name="IQ_ECO_METRIC_7366">"c7366"</definedName>
    <definedName name="IQ_ECO_METRIC_7367">"c7367"</definedName>
    <definedName name="IQ_ECO_METRIC_7368">"c7368"</definedName>
    <definedName name="IQ_ECO_METRIC_7369">"c7369"</definedName>
    <definedName name="IQ_ECO_METRIC_7370">"c7370"</definedName>
    <definedName name="IQ_ECO_METRIC_7371">"c7371"</definedName>
    <definedName name="IQ_ECO_METRIC_7372">"c7372"</definedName>
    <definedName name="IQ_ECO_METRIC_7373">"c7373"</definedName>
    <definedName name="IQ_ECO_METRIC_7374">"c7374"</definedName>
    <definedName name="IQ_ECO_METRIC_7375">"c7375"</definedName>
    <definedName name="IQ_ECO_METRIC_7376">"c7376"</definedName>
    <definedName name="IQ_ECO_METRIC_7377">"c7377"</definedName>
    <definedName name="IQ_ECO_METRIC_7378">"c7378"</definedName>
    <definedName name="IQ_ECO_METRIC_7379">"c7379"</definedName>
    <definedName name="IQ_ECO_METRIC_7380">"c7380"</definedName>
    <definedName name="IQ_ECO_METRIC_7381">"c7381"</definedName>
    <definedName name="IQ_ECO_METRIC_7382">"c7382"</definedName>
    <definedName name="IQ_ECO_METRIC_7383">"c7383"</definedName>
    <definedName name="IQ_ECO_METRIC_7384">"c7384"</definedName>
    <definedName name="IQ_ECO_METRIC_7385">"c7385"</definedName>
    <definedName name="IQ_ECO_METRIC_7386">"c7386"</definedName>
    <definedName name="IQ_ECO_METRIC_7387">"c7387"</definedName>
    <definedName name="IQ_ECO_METRIC_7388">"c7388"</definedName>
    <definedName name="IQ_ECO_METRIC_7389">"c7389"</definedName>
    <definedName name="IQ_ECO_METRIC_7390">"c7390"</definedName>
    <definedName name="IQ_ECO_METRIC_7391">"c7391"</definedName>
    <definedName name="IQ_ECO_METRIC_7392">"c7392"</definedName>
    <definedName name="IQ_ECO_METRIC_7393">"c7393"</definedName>
    <definedName name="IQ_ECO_METRIC_7394">"c7394"</definedName>
    <definedName name="IQ_ECO_METRIC_7395">"c7395"</definedName>
    <definedName name="IQ_ECO_METRIC_7396">"c7396"</definedName>
    <definedName name="IQ_ECO_METRIC_7397">"c7397"</definedName>
    <definedName name="IQ_ECO_METRIC_7398">"c7398"</definedName>
    <definedName name="IQ_ECO_METRIC_7399">"c7399"</definedName>
    <definedName name="IQ_ECO_METRIC_7400">"c7400"</definedName>
    <definedName name="IQ_ECO_METRIC_7402">"c7402"</definedName>
    <definedName name="IQ_ECO_METRIC_7403">"c7403"</definedName>
    <definedName name="IQ_ECO_METRIC_7404">"c7404"</definedName>
    <definedName name="IQ_ECO_METRIC_7405">"c7405"</definedName>
    <definedName name="IQ_ECO_METRIC_7406">"c7406"</definedName>
    <definedName name="IQ_ECO_METRIC_7407">"c7407"</definedName>
    <definedName name="IQ_ECO_METRIC_7408">"c7408"</definedName>
    <definedName name="IQ_ECO_METRIC_7409">"c7409"</definedName>
    <definedName name="IQ_ECO_METRIC_7410">"c7410"</definedName>
    <definedName name="IQ_ECO_METRIC_7411">"c7411"</definedName>
    <definedName name="IQ_ECO_METRIC_7412">"c7412"</definedName>
    <definedName name="IQ_ECO_METRIC_7413">"c7413"</definedName>
    <definedName name="IQ_ECO_METRIC_7414">"c7414"</definedName>
    <definedName name="IQ_ECO_METRIC_7415">"c7415"</definedName>
    <definedName name="IQ_ECO_METRIC_7416">"c7416"</definedName>
    <definedName name="IQ_ECO_METRIC_7417">"c7417"</definedName>
    <definedName name="IQ_ECO_METRIC_7418">"c7418"</definedName>
    <definedName name="IQ_ECO_METRIC_7419">"c7419"</definedName>
    <definedName name="IQ_ECO_METRIC_7420">"c7420"</definedName>
    <definedName name="IQ_ECO_METRIC_7421">"c7421"</definedName>
    <definedName name="IQ_ECO_METRIC_7422">"c7422"</definedName>
    <definedName name="IQ_ECO_METRIC_7423">"c7423"</definedName>
    <definedName name="IQ_ECO_METRIC_7424">"c7424"</definedName>
    <definedName name="IQ_ECO_METRIC_7425">"c7425"</definedName>
    <definedName name="IQ_ECO_METRIC_7426">"c7426"</definedName>
    <definedName name="IQ_ECO_METRIC_7427">"c7427"</definedName>
    <definedName name="IQ_ECO_METRIC_7428">"c7428"</definedName>
    <definedName name="IQ_ECO_METRIC_7428_UNUSED">"c7428"</definedName>
    <definedName name="IQ_ECO_METRIC_7428_UNUSED_UNUSED_UNUSED" hidden="1">"c7428"</definedName>
    <definedName name="IQ_ECO_METRIC_7429">"c7429"</definedName>
    <definedName name="IQ_ECO_METRIC_7430">"c7430"</definedName>
    <definedName name="IQ_ECO_METRIC_7431">"c7431"</definedName>
    <definedName name="IQ_ECO_METRIC_7432">"c7432"</definedName>
    <definedName name="IQ_ECO_METRIC_7433">"c7433"</definedName>
    <definedName name="IQ_ECO_METRIC_7434">"c7434"</definedName>
    <definedName name="IQ_ECO_METRIC_7435">"c7435"</definedName>
    <definedName name="IQ_ECO_METRIC_7436">"c7436"</definedName>
    <definedName name="IQ_ECO_METRIC_7437">"c7437"</definedName>
    <definedName name="IQ_ECO_METRIC_7438">"c7438"</definedName>
    <definedName name="IQ_ECO_METRIC_7440">"c7440"</definedName>
    <definedName name="IQ_ECO_METRIC_7441">"c7441"</definedName>
    <definedName name="IQ_ECO_METRIC_7442">"c7442"</definedName>
    <definedName name="IQ_ECO_METRIC_7443">"c7443"</definedName>
    <definedName name="IQ_ECO_METRIC_7444">"c7444"</definedName>
    <definedName name="IQ_ECO_METRIC_7445">"c7445"</definedName>
    <definedName name="IQ_ECO_METRIC_7446">"c7446"</definedName>
    <definedName name="IQ_ECO_METRIC_7447">"c7447"</definedName>
    <definedName name="IQ_ECO_METRIC_7448">"c7448"</definedName>
    <definedName name="IQ_ECO_METRIC_7449">"c7449"</definedName>
    <definedName name="IQ_ECO_METRIC_7450">"c7450"</definedName>
    <definedName name="IQ_ECO_METRIC_7451">"c7451"</definedName>
    <definedName name="IQ_ECO_METRIC_7452">"c7452"</definedName>
    <definedName name="IQ_ECO_METRIC_7453">"c7453"</definedName>
    <definedName name="IQ_ECO_METRIC_7455">"c7455"</definedName>
    <definedName name="IQ_ECO_METRIC_7456">"c7456"</definedName>
    <definedName name="IQ_ECO_METRIC_7457">"c7457"</definedName>
    <definedName name="IQ_ECO_METRIC_7458">"c7458"</definedName>
    <definedName name="IQ_ECO_METRIC_7459">"c7459"</definedName>
    <definedName name="IQ_ECO_METRIC_7460">"c7460"</definedName>
    <definedName name="IQ_ECO_METRIC_7461">"c7461"</definedName>
    <definedName name="IQ_ECO_METRIC_7463">"c7463"</definedName>
    <definedName name="IQ_ECO_METRIC_7464">"c7464"</definedName>
    <definedName name="IQ_ECO_METRIC_7465">"c7465"</definedName>
    <definedName name="IQ_ECO_METRIC_7466">"c7466"</definedName>
    <definedName name="IQ_ECO_METRIC_7467">"c7467"</definedName>
    <definedName name="IQ_ECO_METRIC_7468">"c7468"</definedName>
    <definedName name="IQ_ECO_METRIC_7469">"c7469"</definedName>
    <definedName name="IQ_ECO_METRIC_7470">"c7470"</definedName>
    <definedName name="IQ_ECO_METRIC_7472">"c7472"</definedName>
    <definedName name="IQ_ECO_METRIC_7473">"c7473"</definedName>
    <definedName name="IQ_ECO_METRIC_7474">"c7474"</definedName>
    <definedName name="IQ_ECO_METRIC_7475">"c7475"</definedName>
    <definedName name="IQ_ECO_METRIC_7476">"c7476"</definedName>
    <definedName name="IQ_ECO_METRIC_7477">"c7477"</definedName>
    <definedName name="IQ_ECO_METRIC_7478">"c7478"</definedName>
    <definedName name="IQ_ECO_METRIC_7479">"c7479"</definedName>
    <definedName name="IQ_ECO_METRIC_7480">"c7480"</definedName>
    <definedName name="IQ_ECO_METRIC_7481">"c7481"</definedName>
    <definedName name="IQ_ECO_METRIC_7482">"c7482"</definedName>
    <definedName name="IQ_ECO_METRIC_7483">"c7483"</definedName>
    <definedName name="IQ_ECO_METRIC_7486">"c7486"</definedName>
    <definedName name="IQ_ECO_METRIC_7487">"c7487"</definedName>
    <definedName name="IQ_ECO_METRIC_7488">"c7488"</definedName>
    <definedName name="IQ_ECO_METRIC_7489">"c7489"</definedName>
    <definedName name="IQ_ECO_METRIC_7490">"c7490"</definedName>
    <definedName name="IQ_ECO_METRIC_7491">"c7491"</definedName>
    <definedName name="IQ_ECO_METRIC_7492">"c7492"</definedName>
    <definedName name="IQ_ECO_METRIC_7493">"c7493"</definedName>
    <definedName name="IQ_ECO_METRIC_7494">"c7494"</definedName>
    <definedName name="IQ_ECO_METRIC_7495">"c7495"</definedName>
    <definedName name="IQ_ECO_METRIC_7496">"c7496"</definedName>
    <definedName name="IQ_ECO_METRIC_7497">"c7497"</definedName>
    <definedName name="IQ_ECO_METRIC_7498">"c7498"</definedName>
    <definedName name="IQ_ECO_METRIC_7500">"c7500"</definedName>
    <definedName name="IQ_ECO_METRIC_7501">"c7501"</definedName>
    <definedName name="IQ_ECO_METRIC_7502">"c7502"</definedName>
    <definedName name="IQ_ECO_METRIC_7503">"c7503"</definedName>
    <definedName name="IQ_ECO_METRIC_7504">"c7504"</definedName>
    <definedName name="IQ_ECO_METRIC_7505">"c7505"</definedName>
    <definedName name="IQ_ECO_METRIC_7507">"c7507"</definedName>
    <definedName name="IQ_ECO_METRIC_7508">"c7508"</definedName>
    <definedName name="IQ_ECO_METRIC_7509">"c7509"</definedName>
    <definedName name="IQ_ECO_METRIC_7510">"c7510"</definedName>
    <definedName name="IQ_ECO_METRIC_7511">"c7511"</definedName>
    <definedName name="IQ_ECO_METRIC_7512">"c7512"</definedName>
    <definedName name="IQ_ECO_METRIC_7513">"c7513"</definedName>
    <definedName name="IQ_ECO_METRIC_7514">"c7514"</definedName>
    <definedName name="IQ_ECO_METRIC_7515">"c7515"</definedName>
    <definedName name="IQ_ECO_METRIC_7516">"c7516"</definedName>
    <definedName name="IQ_ECO_METRIC_7517">"c7517"</definedName>
    <definedName name="IQ_ECO_METRIC_7518">"c7518"</definedName>
    <definedName name="IQ_ECO_METRIC_7519">"c7519"</definedName>
    <definedName name="IQ_ECO_METRIC_7520">"c7520"</definedName>
    <definedName name="IQ_ECO_METRIC_7521">"c7521"</definedName>
    <definedName name="IQ_ECO_METRIC_7522">"c7522"</definedName>
    <definedName name="IQ_ECO_METRIC_7523">"c7523"</definedName>
    <definedName name="IQ_ECO_METRIC_7524">"c7524"</definedName>
    <definedName name="IQ_ECO_METRIC_7525">"c7525"</definedName>
    <definedName name="IQ_ECO_METRIC_7526">"c7526"</definedName>
    <definedName name="IQ_ECO_METRIC_7527">"c7527"</definedName>
    <definedName name="IQ_ECO_METRIC_7528">"c7528"</definedName>
    <definedName name="IQ_ECO_METRIC_7529">"c7529"</definedName>
    <definedName name="IQ_ECO_METRIC_7530">"c7530"</definedName>
    <definedName name="IQ_ECO_METRIC_7531">"c7531"</definedName>
    <definedName name="IQ_ECO_METRIC_7532">"c7532"</definedName>
    <definedName name="IQ_ECO_METRIC_7533">"c7533"</definedName>
    <definedName name="IQ_ECO_METRIC_7534">"c7534"</definedName>
    <definedName name="IQ_ECO_METRIC_7535">"c7535"</definedName>
    <definedName name="IQ_ECO_METRIC_7536">"c7536"</definedName>
    <definedName name="IQ_ECO_METRIC_7537">"c7537"</definedName>
    <definedName name="IQ_ECO_METRIC_7538">"c7538"</definedName>
    <definedName name="IQ_ECO_METRIC_7539">"c7539"</definedName>
    <definedName name="IQ_ECO_METRIC_7540">"c7540"</definedName>
    <definedName name="IQ_ECO_METRIC_7541">"c7541"</definedName>
    <definedName name="IQ_ECO_METRIC_7542">"c7542"</definedName>
    <definedName name="IQ_ECO_METRIC_7543">"c7543"</definedName>
    <definedName name="IQ_ECO_METRIC_7544">"c7544"</definedName>
    <definedName name="IQ_ECO_METRIC_7545">"c7545"</definedName>
    <definedName name="IQ_ECO_METRIC_7546">"c7546"</definedName>
    <definedName name="IQ_ECO_METRIC_7547">"c7547"</definedName>
    <definedName name="IQ_ECO_METRIC_7548">"c7548"</definedName>
    <definedName name="IQ_ECO_METRIC_7549">"c7549"</definedName>
    <definedName name="IQ_ECO_METRIC_7550">"c7550"</definedName>
    <definedName name="IQ_ECO_METRIC_7551">"c7551"</definedName>
    <definedName name="IQ_ECO_METRIC_7552">"c7552"</definedName>
    <definedName name="IQ_ECO_METRIC_7553">"c7553"</definedName>
    <definedName name="IQ_ECO_METRIC_7554">"c7554"</definedName>
    <definedName name="IQ_ECO_METRIC_7555">"c7555"</definedName>
    <definedName name="IQ_ECO_METRIC_7556">"c7556"</definedName>
    <definedName name="IQ_ECO_METRIC_7556_UNUSED">"c7556"</definedName>
    <definedName name="IQ_ECO_METRIC_7556_UNUSED_UNUSED_UNUSED" hidden="1">"c7556"</definedName>
    <definedName name="IQ_ECO_METRIC_7557">"c7557"</definedName>
    <definedName name="IQ_ECO_METRIC_7557_UNUSED">"c7557"</definedName>
    <definedName name="IQ_ECO_METRIC_7557_UNUSED_UNUSED_UNUSED" hidden="1">"c7557"</definedName>
    <definedName name="IQ_ECO_METRIC_7560">"c7560"</definedName>
    <definedName name="IQ_ECO_METRIC_7561">"c7561"</definedName>
    <definedName name="IQ_ECO_METRIC_7562">"c7562"</definedName>
    <definedName name="IQ_ECO_METRIC_7563">"c7563"</definedName>
    <definedName name="IQ_ECO_METRIC_7564">"c7564"</definedName>
    <definedName name="IQ_ECO_METRIC_7565">"c7565"</definedName>
    <definedName name="IQ_ECO_METRIC_7566">"c7566"</definedName>
    <definedName name="IQ_ECO_METRIC_7567">"c7567"</definedName>
    <definedName name="IQ_ECO_METRIC_7568">"c7568"</definedName>
    <definedName name="IQ_ECO_METRIC_7570">"c7570"</definedName>
    <definedName name="IQ_ECO_METRIC_7571">"c7571"</definedName>
    <definedName name="IQ_ECO_METRIC_7572">"c7572"</definedName>
    <definedName name="IQ_ECO_METRIC_7573">"c7573"</definedName>
    <definedName name="IQ_ECO_METRIC_7574">"c7574"</definedName>
    <definedName name="IQ_ECO_METRIC_7575">"c7575"</definedName>
    <definedName name="IQ_ECO_METRIC_7576">"c7576"</definedName>
    <definedName name="IQ_ECO_METRIC_7577">"c7577"</definedName>
    <definedName name="IQ_ECO_METRIC_7578">"c7578"</definedName>
    <definedName name="IQ_ECO_METRIC_7579">"c7579"</definedName>
    <definedName name="IQ_ECO_METRIC_7580">"c7580"</definedName>
    <definedName name="IQ_ECO_METRIC_7581">"c7581"</definedName>
    <definedName name="IQ_ECO_METRIC_7582">"c7582"</definedName>
    <definedName name="IQ_ECO_METRIC_7583">"c7583"</definedName>
    <definedName name="IQ_ECO_METRIC_7584">"c7584"</definedName>
    <definedName name="IQ_ECO_METRIC_7585">"c7585"</definedName>
    <definedName name="IQ_ECO_METRIC_7586">"c7586"</definedName>
    <definedName name="IQ_ECO_METRIC_7587">"c7587"</definedName>
    <definedName name="IQ_ECO_METRIC_7588">"c7588"</definedName>
    <definedName name="IQ_ECO_METRIC_7589">"c7589"</definedName>
    <definedName name="IQ_ECO_METRIC_7590">"c7590"</definedName>
    <definedName name="IQ_ECO_METRIC_7591">"c7591"</definedName>
    <definedName name="IQ_ECO_METRIC_7592">"c7592"</definedName>
    <definedName name="IQ_ECO_METRIC_7593">"c7593"</definedName>
    <definedName name="IQ_ECO_METRIC_7594">"c7594"</definedName>
    <definedName name="IQ_ECO_METRIC_7596">"c7596"</definedName>
    <definedName name="IQ_ECO_METRIC_7597">"c7597"</definedName>
    <definedName name="IQ_ECO_METRIC_7598">"c7598"</definedName>
    <definedName name="IQ_ECO_METRIC_7599">"c7599"</definedName>
    <definedName name="IQ_ECO_METRIC_7600">"c7600"</definedName>
    <definedName name="IQ_ECO_METRIC_7601">"c7601"</definedName>
    <definedName name="IQ_ECO_METRIC_7602">"c7602"</definedName>
    <definedName name="IQ_ECO_METRIC_7603">"c7603"</definedName>
    <definedName name="IQ_ECO_METRIC_7604">"c7604"</definedName>
    <definedName name="IQ_ECO_METRIC_7605">"c7605"</definedName>
    <definedName name="IQ_ECO_METRIC_7606">"c7606"</definedName>
    <definedName name="IQ_ECO_METRIC_7607">"c7607"</definedName>
    <definedName name="IQ_ECO_METRIC_7608">"c7608"</definedName>
    <definedName name="IQ_ECO_METRIC_7609">"c7609"</definedName>
    <definedName name="IQ_ECO_METRIC_7610">"c7610"</definedName>
    <definedName name="IQ_ECO_METRIC_7611">"c7611"</definedName>
    <definedName name="IQ_ECO_METRIC_7612">"c7612"</definedName>
    <definedName name="IQ_ECO_METRIC_7613">"c7613"</definedName>
    <definedName name="IQ_ECO_METRIC_7614">"c7614"</definedName>
    <definedName name="IQ_ECO_METRIC_7615">"c7615"</definedName>
    <definedName name="IQ_ECO_METRIC_7616">"c7616"</definedName>
    <definedName name="IQ_ECO_METRIC_7617">"c7617"</definedName>
    <definedName name="IQ_ECO_METRIC_7618">"c7618"</definedName>
    <definedName name="IQ_ECO_METRIC_7619">"c7619"</definedName>
    <definedName name="IQ_ECO_METRIC_7620">"c7620"</definedName>
    <definedName name="IQ_ECO_METRIC_7622">"c7622"</definedName>
    <definedName name="IQ_ECO_METRIC_7623">"c7623"</definedName>
    <definedName name="IQ_ECO_METRIC_7624">"c7624"</definedName>
    <definedName name="IQ_ECO_METRIC_7625">"c7625"</definedName>
    <definedName name="IQ_ECO_METRIC_7626">"c7626"</definedName>
    <definedName name="IQ_ECO_METRIC_7627">"c7627"</definedName>
    <definedName name="IQ_ECO_METRIC_7628">"c7628"</definedName>
    <definedName name="IQ_ECO_METRIC_7629">"c7629"</definedName>
    <definedName name="IQ_ECO_METRIC_7630">"c7630"</definedName>
    <definedName name="IQ_ECO_METRIC_7631">"c7631"</definedName>
    <definedName name="IQ_ECO_METRIC_7632">"c7632"</definedName>
    <definedName name="IQ_ECO_METRIC_7633">"c7633"</definedName>
    <definedName name="IQ_ECO_METRIC_7634">"c7634"</definedName>
    <definedName name="IQ_ECO_METRIC_7635">"c7635"</definedName>
    <definedName name="IQ_ECO_METRIC_7636">"c7636"</definedName>
    <definedName name="IQ_ECO_METRIC_7637">"c7637"</definedName>
    <definedName name="IQ_ECO_METRIC_7638">"c7638"</definedName>
    <definedName name="IQ_ECO_METRIC_7639">"c7639"</definedName>
    <definedName name="IQ_ECO_METRIC_7640">"c7640"</definedName>
    <definedName name="IQ_ECO_METRIC_7641">"c7641"</definedName>
    <definedName name="IQ_ECO_METRIC_7642">"c7642"</definedName>
    <definedName name="IQ_ECO_METRIC_7643">"c7643"</definedName>
    <definedName name="IQ_ECO_METRIC_7644">"c7644"</definedName>
    <definedName name="IQ_ECO_METRIC_7645">"c7645"</definedName>
    <definedName name="IQ_ECO_METRIC_7646">"c7646"</definedName>
    <definedName name="IQ_ECO_METRIC_7647">"c7647"</definedName>
    <definedName name="IQ_ECO_METRIC_7648">"c7648"</definedName>
    <definedName name="IQ_ECO_METRIC_7648_UNUSED">"c7648"</definedName>
    <definedName name="IQ_ECO_METRIC_7648_UNUSED_UNUSED_UNUSED" hidden="1">"c7648"</definedName>
    <definedName name="IQ_ECO_METRIC_7649">"c7649"</definedName>
    <definedName name="IQ_ECO_METRIC_7650">"c7650"</definedName>
    <definedName name="IQ_ECO_METRIC_7651">"c7651"</definedName>
    <definedName name="IQ_ECO_METRIC_7652">"c7652"</definedName>
    <definedName name="IQ_ECO_METRIC_7653">"c7653"</definedName>
    <definedName name="IQ_ECO_METRIC_7654">"c7654"</definedName>
    <definedName name="IQ_ECO_METRIC_7655">"c7655"</definedName>
    <definedName name="IQ_ECO_METRIC_7656">"c7656"</definedName>
    <definedName name="IQ_ECO_METRIC_7657">"c7657"</definedName>
    <definedName name="IQ_ECO_METRIC_7658">"c7658"</definedName>
    <definedName name="IQ_ECO_METRIC_7660">"c7660"</definedName>
    <definedName name="IQ_ECO_METRIC_7661">"c7661"</definedName>
    <definedName name="IQ_ECO_METRIC_7663">"c7663"</definedName>
    <definedName name="IQ_ECO_METRIC_7664">"c7664"</definedName>
    <definedName name="IQ_ECO_METRIC_7665">"c7665"</definedName>
    <definedName name="IQ_ECO_METRIC_7666">"c7666"</definedName>
    <definedName name="IQ_ECO_METRIC_7667">"c7667"</definedName>
    <definedName name="IQ_ECO_METRIC_7668">"c7668"</definedName>
    <definedName name="IQ_ECO_METRIC_7669">"c7669"</definedName>
    <definedName name="IQ_ECO_METRIC_7670">"c7670"</definedName>
    <definedName name="IQ_ECO_METRIC_7675">"c7675"</definedName>
    <definedName name="IQ_ECO_METRIC_7676">"c7676"</definedName>
    <definedName name="IQ_ECO_METRIC_7677">"c7677"</definedName>
    <definedName name="IQ_ECO_METRIC_7678">"c7678"</definedName>
    <definedName name="IQ_ECO_METRIC_7679">"c7679"</definedName>
    <definedName name="IQ_ECO_METRIC_7680">"c7680"</definedName>
    <definedName name="IQ_ECO_METRIC_7681">"c7681"</definedName>
    <definedName name="IQ_ECO_METRIC_7685">"c7685"</definedName>
    <definedName name="IQ_ECO_METRIC_7687">"c7687"</definedName>
    <definedName name="IQ_ECO_METRIC_7688">"c7688"</definedName>
    <definedName name="IQ_ECO_METRIC_7689">"c7689"</definedName>
    <definedName name="IQ_ECO_METRIC_7690">"c7690"</definedName>
    <definedName name="IQ_ECO_METRIC_7691">"c7691"</definedName>
    <definedName name="IQ_ECO_METRIC_7692">"c7692"</definedName>
    <definedName name="IQ_ECO_METRIC_7693">"c7693"</definedName>
    <definedName name="IQ_ECO_METRIC_7694">"c7694"</definedName>
    <definedName name="IQ_ECO_METRIC_7695">"c7695"</definedName>
    <definedName name="IQ_ECO_METRIC_7696">"c7696"</definedName>
    <definedName name="IQ_ECO_METRIC_7697">"c7697"</definedName>
    <definedName name="IQ_ECO_METRIC_7698">"c7698"</definedName>
    <definedName name="IQ_ECO_METRIC_7699">"c7699"</definedName>
    <definedName name="IQ_ECO_METRIC_7700">"c7700"</definedName>
    <definedName name="IQ_ECO_METRIC_7701">"c7701"</definedName>
    <definedName name="IQ_ECO_METRIC_7702">"c7702"</definedName>
    <definedName name="IQ_ECO_METRIC_7703">"c7703"</definedName>
    <definedName name="IQ_ECO_METRIC_7704">"c7704"</definedName>
    <definedName name="IQ_ECO_METRIC_7705">"c7705"</definedName>
    <definedName name="IQ_ECO_METRIC_7705_UNUSED">"c7705"</definedName>
    <definedName name="IQ_ECO_METRIC_7705_UNUSED_UNUSED_UNUSED" hidden="1">"c7705"</definedName>
    <definedName name="IQ_ECO_METRIC_7706">"c7706"</definedName>
    <definedName name="IQ_ECO_METRIC_7707">"c7707"</definedName>
    <definedName name="IQ_ECO_METRIC_7708">"c7708"</definedName>
    <definedName name="IQ_ECO_METRIC_7709">"c7709"</definedName>
    <definedName name="IQ_ECO_METRIC_7710">"c7710"</definedName>
    <definedName name="IQ_ECO_METRIC_7711">"c7711"</definedName>
    <definedName name="IQ_ECO_METRIC_7712">"c7712"</definedName>
    <definedName name="IQ_ECO_METRIC_7713">"c7713"</definedName>
    <definedName name="IQ_ECO_METRIC_7714">"c7714"</definedName>
    <definedName name="IQ_ECO_METRIC_7715">"c7715"</definedName>
    <definedName name="IQ_ECO_METRIC_7716">"c7716"</definedName>
    <definedName name="IQ_ECO_METRIC_7717">"c7717"</definedName>
    <definedName name="IQ_ECO_METRIC_7718">"c7718"</definedName>
    <definedName name="IQ_ECO_METRIC_7719">"c7719"</definedName>
    <definedName name="IQ_ECO_METRIC_7719_UNUSED">"c7719"</definedName>
    <definedName name="IQ_ECO_METRIC_7719_UNUSED_UNUSED_UNUSED" hidden="1">"c7719"</definedName>
    <definedName name="IQ_ECO_METRIC_7720">"c7720"</definedName>
    <definedName name="IQ_ECO_METRIC_7721">"c7721"</definedName>
    <definedName name="IQ_ECO_METRIC_7722">"c7722"</definedName>
    <definedName name="IQ_ECO_METRIC_7723">"c7723"</definedName>
    <definedName name="IQ_ECO_METRIC_7724">"c7724"</definedName>
    <definedName name="IQ_ECO_METRIC_7725">"c7725"</definedName>
    <definedName name="IQ_ECO_METRIC_7726">"c7726"</definedName>
    <definedName name="IQ_ECO_METRIC_7727">"c7727"</definedName>
    <definedName name="IQ_ECO_METRIC_7728">"c7728"</definedName>
    <definedName name="IQ_ECO_METRIC_7729">"c7729"</definedName>
    <definedName name="IQ_ECO_METRIC_7730">"c7730"</definedName>
    <definedName name="IQ_ECO_METRIC_7731">"c7731"</definedName>
    <definedName name="IQ_ECO_METRIC_7732">"c7732"</definedName>
    <definedName name="IQ_ECO_METRIC_7733">"c7733"</definedName>
    <definedName name="IQ_ECO_METRIC_7734">"c7734"</definedName>
    <definedName name="IQ_ECO_METRIC_7735">"c7735"</definedName>
    <definedName name="IQ_ECO_METRIC_7736">"c7736"</definedName>
    <definedName name="IQ_ECO_METRIC_7737">"c7737"</definedName>
    <definedName name="IQ_ECO_METRIC_7738">"c7738"</definedName>
    <definedName name="IQ_ECO_METRIC_7739">"c7739"</definedName>
    <definedName name="IQ_ECO_METRIC_7740">"c7740"</definedName>
    <definedName name="IQ_ECO_METRIC_7741">"c7741"</definedName>
    <definedName name="IQ_ECO_METRIC_7742">"c7742"</definedName>
    <definedName name="IQ_ECO_METRIC_7743">"c7743"</definedName>
    <definedName name="IQ_ECO_METRIC_7744">"c7744"</definedName>
    <definedName name="IQ_ECO_METRIC_7745">"c7745"</definedName>
    <definedName name="IQ_ECO_METRIC_7746">"c7746"</definedName>
    <definedName name="IQ_ECO_METRIC_7747">"c7747"</definedName>
    <definedName name="IQ_ECO_METRIC_7748">"c7748"</definedName>
    <definedName name="IQ_ECO_METRIC_7749">"c7749"</definedName>
    <definedName name="IQ_ECO_METRIC_7750">"c7750"</definedName>
    <definedName name="IQ_ECO_METRIC_7751">"c7751"</definedName>
    <definedName name="IQ_ECO_METRIC_7752">"c7752"</definedName>
    <definedName name="IQ_ECO_METRIC_7753">"c7753"</definedName>
    <definedName name="IQ_ECO_METRIC_7754">"c7754"</definedName>
    <definedName name="IQ_ECO_METRIC_7755">"c7755"</definedName>
    <definedName name="IQ_ECO_METRIC_7756">"c7756"</definedName>
    <definedName name="IQ_ECO_METRIC_7757">"c7757"</definedName>
    <definedName name="IQ_ECO_METRIC_7758">"c7758"</definedName>
    <definedName name="IQ_ECO_METRIC_7759">"c7759"</definedName>
    <definedName name="IQ_ECO_METRIC_7760">"c7760"</definedName>
    <definedName name="IQ_ECO_METRIC_7761">"c7761"</definedName>
    <definedName name="IQ_ECO_METRIC_7762">"c7762"</definedName>
    <definedName name="IQ_ECO_METRIC_7763">"c7763"</definedName>
    <definedName name="IQ_ECO_METRIC_7764">"c7764"</definedName>
    <definedName name="IQ_ECO_METRIC_7765">"c7765"</definedName>
    <definedName name="IQ_ECO_METRIC_7766">"c7766"</definedName>
    <definedName name="IQ_ECO_METRIC_7767">"c7767"</definedName>
    <definedName name="IQ_ECO_METRIC_7768">"c7768"</definedName>
    <definedName name="IQ_ECO_METRIC_7769">"c7769"</definedName>
    <definedName name="IQ_ECO_METRIC_7770">"c7770"</definedName>
    <definedName name="IQ_ECO_METRIC_7771">"c7771"</definedName>
    <definedName name="IQ_ECO_METRIC_7772">"c7772"</definedName>
    <definedName name="IQ_ECO_METRIC_7773">"c7773"</definedName>
    <definedName name="IQ_ECO_METRIC_7774">"c7774"</definedName>
    <definedName name="IQ_ECO_METRIC_7775">"c7775"</definedName>
    <definedName name="IQ_ECO_METRIC_7776">"c7776"</definedName>
    <definedName name="IQ_ECO_METRIC_7776_UNUSED">"c7776"</definedName>
    <definedName name="IQ_ECO_METRIC_7776_UNUSED_UNUSED_UNUSED" hidden="1">"c7776"</definedName>
    <definedName name="IQ_ECO_METRIC_7777">"c7777"</definedName>
    <definedName name="IQ_ECO_METRIC_7777_UNUSED">"c7777"</definedName>
    <definedName name="IQ_ECO_METRIC_7777_UNUSED_UNUSED_UNUSED" hidden="1">"c7777"</definedName>
    <definedName name="IQ_ECO_METRIC_7779">"c7779"</definedName>
    <definedName name="IQ_ECO_METRIC_7780">"c7780"</definedName>
    <definedName name="IQ_ECO_METRIC_7781">"c7781"</definedName>
    <definedName name="IQ_ECO_METRIC_7782">"c7782"</definedName>
    <definedName name="IQ_ECO_METRIC_7783">"c7783"</definedName>
    <definedName name="IQ_ECO_METRIC_7784">"c7784"</definedName>
    <definedName name="IQ_ECO_METRIC_7785">"c7785"</definedName>
    <definedName name="IQ_ECO_METRIC_7786">"c7786"</definedName>
    <definedName name="IQ_ECO_METRIC_7787">"c7787"</definedName>
    <definedName name="IQ_ECO_METRIC_7788">"c7788"</definedName>
    <definedName name="IQ_ECO_METRIC_7789">"c7789"</definedName>
    <definedName name="IQ_ECO_METRIC_7790">"c7790"</definedName>
    <definedName name="IQ_ECO_METRIC_7791">"c7791"</definedName>
    <definedName name="IQ_ECO_METRIC_7792">"c7792"</definedName>
    <definedName name="IQ_ECO_METRIC_7793">"c7793"</definedName>
    <definedName name="IQ_ECO_METRIC_7794">"c7794"</definedName>
    <definedName name="IQ_ECO_METRIC_7795">"c7795"</definedName>
    <definedName name="IQ_ECO_METRIC_7796">"c7796"</definedName>
    <definedName name="IQ_ECO_METRIC_7797">"c7797"</definedName>
    <definedName name="IQ_ECO_METRIC_7798">"c7798"</definedName>
    <definedName name="IQ_ECO_METRIC_7799">"c7799"</definedName>
    <definedName name="IQ_ECO_METRIC_7800">"c7800"</definedName>
    <definedName name="IQ_ECO_METRIC_7801">"c7801"</definedName>
    <definedName name="IQ_ECO_METRIC_7802">"c7802"</definedName>
    <definedName name="IQ_ECO_METRIC_7803">"c7803"</definedName>
    <definedName name="IQ_ECO_METRIC_7804">"c7804"</definedName>
    <definedName name="IQ_ECO_METRIC_7805">"c7805"</definedName>
    <definedName name="IQ_ECO_METRIC_7806">"c7806"</definedName>
    <definedName name="IQ_ECO_METRIC_7807">"c7807"</definedName>
    <definedName name="IQ_ECO_METRIC_7808">"c7808"</definedName>
    <definedName name="IQ_ECO_METRIC_7809">"c7809"</definedName>
    <definedName name="IQ_ECO_METRIC_7810">"c7810"</definedName>
    <definedName name="IQ_ECO_METRIC_7811">"c7811"</definedName>
    <definedName name="IQ_ECO_METRIC_7812">"c7812"</definedName>
    <definedName name="IQ_ECO_METRIC_7813">"c7813"</definedName>
    <definedName name="IQ_ECO_METRIC_7814">"c7814"</definedName>
    <definedName name="IQ_ECO_METRIC_7815">"c7815"</definedName>
    <definedName name="IQ_ECO_METRIC_7816">"c7816"</definedName>
    <definedName name="IQ_ECO_METRIC_7817">"c7817"</definedName>
    <definedName name="IQ_ECO_METRIC_7818">"c7818"</definedName>
    <definedName name="IQ_ECO_METRIC_7819">"c7819"</definedName>
    <definedName name="IQ_ECO_METRIC_7820">"c7820"</definedName>
    <definedName name="IQ_ECO_METRIC_7821">"c7821"</definedName>
    <definedName name="IQ_ECO_METRIC_7822">"c7822"</definedName>
    <definedName name="IQ_ECO_METRIC_7823">"c7823"</definedName>
    <definedName name="IQ_ECO_METRIC_7824">"c7824"</definedName>
    <definedName name="IQ_ECO_METRIC_7825">"c7825"</definedName>
    <definedName name="IQ_ECO_METRIC_7826">"c7826"</definedName>
    <definedName name="IQ_ECO_METRIC_7827">"c7827"</definedName>
    <definedName name="IQ_ECO_METRIC_7828">"c7828"</definedName>
    <definedName name="IQ_ECO_METRIC_7829">"c7829"</definedName>
    <definedName name="IQ_ECO_METRIC_7830">"c7830"</definedName>
    <definedName name="IQ_ECO_METRIC_7831">"c7831"</definedName>
    <definedName name="IQ_ECO_METRIC_7832">"c7832"</definedName>
    <definedName name="IQ_ECO_METRIC_7833">"c7833"</definedName>
    <definedName name="IQ_ECO_METRIC_7834">"c7834"</definedName>
    <definedName name="IQ_ECO_METRIC_7835">"c7835"</definedName>
    <definedName name="IQ_ECO_METRIC_7836">"c7836"</definedName>
    <definedName name="IQ_ECO_METRIC_7837">"c7837"</definedName>
    <definedName name="IQ_ECO_METRIC_7838">"c7838"</definedName>
    <definedName name="IQ_ECO_METRIC_7839">"c7839"</definedName>
    <definedName name="IQ_ECO_METRIC_7840">"c7840"</definedName>
    <definedName name="IQ_ECO_METRIC_7842">"c7842"</definedName>
    <definedName name="IQ_ECO_METRIC_7843">"c7843"</definedName>
    <definedName name="IQ_ECO_METRIC_7844">"c7844"</definedName>
    <definedName name="IQ_ECO_METRIC_7845">"c7845"</definedName>
    <definedName name="IQ_ECO_METRIC_7846">"c7846"</definedName>
    <definedName name="IQ_ECO_METRIC_7847">"c7847"</definedName>
    <definedName name="IQ_ECO_METRIC_7848">"c7848"</definedName>
    <definedName name="IQ_ECO_METRIC_7849">"c7849"</definedName>
    <definedName name="IQ_ECO_METRIC_7850">"c7850"</definedName>
    <definedName name="IQ_ECO_METRIC_7851">"c7851"</definedName>
    <definedName name="IQ_ECO_METRIC_7852">"c7852"</definedName>
    <definedName name="IQ_ECO_METRIC_7853">"c7853"</definedName>
    <definedName name="IQ_ECO_METRIC_7854">"c7854"</definedName>
    <definedName name="IQ_ECO_METRIC_7855">"c7855"</definedName>
    <definedName name="IQ_ECO_METRIC_7856">"c7856"</definedName>
    <definedName name="IQ_ECO_METRIC_7857">"c7857"</definedName>
    <definedName name="IQ_ECO_METRIC_7858">"c7858"</definedName>
    <definedName name="IQ_ECO_METRIC_7859">"c7859"</definedName>
    <definedName name="IQ_ECO_METRIC_7860">"c7860"</definedName>
    <definedName name="IQ_ECO_METRIC_7861">"c7861"</definedName>
    <definedName name="IQ_ECO_METRIC_7862">"c7862"</definedName>
    <definedName name="IQ_ECO_METRIC_7863">"c7863"</definedName>
    <definedName name="IQ_ECO_METRIC_7864">"c7864"</definedName>
    <definedName name="IQ_ECO_METRIC_7865">"c7865"</definedName>
    <definedName name="IQ_ECO_METRIC_7866">"c7866"</definedName>
    <definedName name="IQ_ECO_METRIC_7867">"c7867"</definedName>
    <definedName name="IQ_ECO_METRIC_7868">"c7868"</definedName>
    <definedName name="IQ_ECO_METRIC_7868_UNUSED">"c7868"</definedName>
    <definedName name="IQ_ECO_METRIC_7868_UNUSED_UNUSED_UNUSED" hidden="1">"c7868"</definedName>
    <definedName name="IQ_ECO_METRIC_7869">"c7869"</definedName>
    <definedName name="IQ_ECO_METRIC_7870">"c7870"</definedName>
    <definedName name="IQ_ECO_METRIC_7871">"c7871"</definedName>
    <definedName name="IQ_ECO_METRIC_7872">"c7872"</definedName>
    <definedName name="IQ_ECO_METRIC_7873">"c7873"</definedName>
    <definedName name="IQ_ECO_METRIC_7874">"c7874"</definedName>
    <definedName name="IQ_ECO_METRIC_7875">"c7875"</definedName>
    <definedName name="IQ_ECO_METRIC_7876">"c7876"</definedName>
    <definedName name="IQ_ECO_METRIC_7877">"c7877"</definedName>
    <definedName name="IQ_ECO_METRIC_7878">"c7878"</definedName>
    <definedName name="IQ_ECO_METRIC_7880">"c7880"</definedName>
    <definedName name="IQ_ECO_METRIC_7881">"c7881"</definedName>
    <definedName name="IQ_ECO_METRIC_7882">"c7882"</definedName>
    <definedName name="IQ_ECO_METRIC_7883">"c7883"</definedName>
    <definedName name="IQ_ECO_METRIC_7884">"c7884"</definedName>
    <definedName name="IQ_ECO_METRIC_7885">"c7885"</definedName>
    <definedName name="IQ_ECO_METRIC_7886">"c7886"</definedName>
    <definedName name="IQ_ECO_METRIC_7887">"c7887"</definedName>
    <definedName name="IQ_ECO_METRIC_7888">"c7888"</definedName>
    <definedName name="IQ_ECO_METRIC_7889">"c7889"</definedName>
    <definedName name="IQ_ECO_METRIC_7890">"c7890"</definedName>
    <definedName name="IQ_ECO_METRIC_7891">"c7891"</definedName>
    <definedName name="IQ_ECO_METRIC_7892">"c7892"</definedName>
    <definedName name="IQ_ECO_METRIC_7893">"c7893"</definedName>
    <definedName name="IQ_ECO_METRIC_7895">"c7895"</definedName>
    <definedName name="IQ_ECO_METRIC_7896">"c7896"</definedName>
    <definedName name="IQ_ECO_METRIC_7897">"c7897"</definedName>
    <definedName name="IQ_ECO_METRIC_7898">"c7898"</definedName>
    <definedName name="IQ_ECO_METRIC_7899">"c7899"</definedName>
    <definedName name="IQ_ECO_METRIC_7900">"c7900"</definedName>
    <definedName name="IQ_ECO_METRIC_7901">"c7901"</definedName>
    <definedName name="IQ_ECO_METRIC_7903">"c7903"</definedName>
    <definedName name="IQ_ECO_METRIC_7904">"c7904"</definedName>
    <definedName name="IQ_ECO_METRIC_7905">"c7905"</definedName>
    <definedName name="IQ_ECO_METRIC_7906">"c7906"</definedName>
    <definedName name="IQ_ECO_METRIC_7907">"c7907"</definedName>
    <definedName name="IQ_ECO_METRIC_7908">"c7908"</definedName>
    <definedName name="IQ_ECO_METRIC_7909">"c7909"</definedName>
    <definedName name="IQ_ECO_METRIC_7910">"c7910"</definedName>
    <definedName name="IQ_ECO_METRIC_7911">"c7911"</definedName>
    <definedName name="IQ_ECO_METRIC_7912">"c7912"</definedName>
    <definedName name="IQ_ECO_METRIC_7913">"c7913"</definedName>
    <definedName name="IQ_ECO_METRIC_7914">"c7914"</definedName>
    <definedName name="IQ_ECO_METRIC_7915">"c7915"</definedName>
    <definedName name="IQ_ECO_METRIC_7916">"c7916"</definedName>
    <definedName name="IQ_ECO_METRIC_7917">"c7917"</definedName>
    <definedName name="IQ_ECO_METRIC_7918">"c7918"</definedName>
    <definedName name="IQ_ECO_METRIC_7919">"c7919"</definedName>
    <definedName name="IQ_ECO_METRIC_7920">"c7920"</definedName>
    <definedName name="IQ_ECO_METRIC_7921">"c7921"</definedName>
    <definedName name="IQ_ECO_METRIC_7922">"c7922"</definedName>
    <definedName name="IQ_ECO_METRIC_7923">"c7923"</definedName>
    <definedName name="IQ_ECO_METRIC_7924">"c7924"</definedName>
    <definedName name="IQ_ECO_METRIC_7925">"c7925"</definedName>
    <definedName name="IQ_ECO_METRIC_7925_UNUSED">"c7925"</definedName>
    <definedName name="IQ_ECO_METRIC_7925_UNUSED_UNUSED_UNUSED" hidden="1">"c7925"</definedName>
    <definedName name="IQ_ECO_METRIC_7926">"c7926"</definedName>
    <definedName name="IQ_ECO_METRIC_7927">"c7927"</definedName>
    <definedName name="IQ_ECO_METRIC_7928">"c7928"</definedName>
    <definedName name="IQ_ECO_METRIC_7929">"c7929"</definedName>
    <definedName name="IQ_ECO_METRIC_7930">"c7930"</definedName>
    <definedName name="IQ_ECO_METRIC_7931">"c7931"</definedName>
    <definedName name="IQ_ECO_METRIC_7932">"c7932"</definedName>
    <definedName name="IQ_ECO_METRIC_7933">"c7933"</definedName>
    <definedName name="IQ_ECO_METRIC_7934">"c7934"</definedName>
    <definedName name="IQ_ECO_METRIC_7935">"c7935"</definedName>
    <definedName name="IQ_ECO_METRIC_7936">"c7936"</definedName>
    <definedName name="IQ_ECO_METRIC_7937">"c7937"</definedName>
    <definedName name="IQ_ECO_METRIC_7938">"c7938"</definedName>
    <definedName name="IQ_ECO_METRIC_7939">"c7939"</definedName>
    <definedName name="IQ_ECO_METRIC_7939_UNUSED">"c7939"</definedName>
    <definedName name="IQ_ECO_METRIC_7939_UNUSED_UNUSED_UNUSED" hidden="1">"c7939"</definedName>
    <definedName name="IQ_ECO_METRIC_7940">"c7940"</definedName>
    <definedName name="IQ_ECO_METRIC_7941">"c7941"</definedName>
    <definedName name="IQ_ECO_METRIC_7942">"c7942"</definedName>
    <definedName name="IQ_ECO_METRIC_7943">"c7943"</definedName>
    <definedName name="IQ_ECO_METRIC_7944">"c7944"</definedName>
    <definedName name="IQ_ECO_METRIC_7945">"c7945"</definedName>
    <definedName name="IQ_ECO_METRIC_7946">"c7946"</definedName>
    <definedName name="IQ_ECO_METRIC_7947">"c7947"</definedName>
    <definedName name="IQ_ECO_METRIC_7948">"c7948"</definedName>
    <definedName name="IQ_ECO_METRIC_7949">"c7949"</definedName>
    <definedName name="IQ_ECO_METRIC_7950">"c7950"</definedName>
    <definedName name="IQ_ECO_METRIC_7951">"c7951"</definedName>
    <definedName name="IQ_ECO_METRIC_7952">"c7952"</definedName>
    <definedName name="IQ_ECO_METRIC_7953">"c7953"</definedName>
    <definedName name="IQ_ECO_METRIC_7954">"c7954"</definedName>
    <definedName name="IQ_ECO_METRIC_7955">"c7955"</definedName>
    <definedName name="IQ_ECO_METRIC_7956">"c7956"</definedName>
    <definedName name="IQ_ECO_METRIC_7957">"c7957"</definedName>
    <definedName name="IQ_ECO_METRIC_7958">"c7958"</definedName>
    <definedName name="IQ_ECO_METRIC_7959">"c7959"</definedName>
    <definedName name="IQ_ECO_METRIC_7960">"c7960"</definedName>
    <definedName name="IQ_ECO_METRIC_7961">"c7961"</definedName>
    <definedName name="IQ_ECO_METRIC_7962">"c7962"</definedName>
    <definedName name="IQ_ECO_METRIC_7963">"c7963"</definedName>
    <definedName name="IQ_ECO_METRIC_7964">"c7964"</definedName>
    <definedName name="IQ_ECO_METRIC_7965">"c7965"</definedName>
    <definedName name="IQ_ECO_METRIC_7966">"c7966"</definedName>
    <definedName name="IQ_ECO_METRIC_7967">"c7967"</definedName>
    <definedName name="IQ_ECO_METRIC_7968">"c7968"</definedName>
    <definedName name="IQ_ECO_METRIC_7969">"c7969"</definedName>
    <definedName name="IQ_ECO_METRIC_7970">"c7970"</definedName>
    <definedName name="IQ_ECO_METRIC_7971">"c7971"</definedName>
    <definedName name="IQ_ECO_METRIC_7972">"c7972"</definedName>
    <definedName name="IQ_ECO_METRIC_7973">"c7973"</definedName>
    <definedName name="IQ_ECO_METRIC_7974">"c7974"</definedName>
    <definedName name="IQ_ECO_METRIC_7975">"c7975"</definedName>
    <definedName name="IQ_ECO_METRIC_7976">"c7976"</definedName>
    <definedName name="IQ_ECO_METRIC_7977">"c7977"</definedName>
    <definedName name="IQ_ECO_METRIC_7978">"c7978"</definedName>
    <definedName name="IQ_ECO_METRIC_7979">"c7979"</definedName>
    <definedName name="IQ_ECO_METRIC_7980">"c7980"</definedName>
    <definedName name="IQ_ECO_METRIC_7981">"c7981"</definedName>
    <definedName name="IQ_ECO_METRIC_7982">"c7982"</definedName>
    <definedName name="IQ_ECO_METRIC_7983">"c7983"</definedName>
    <definedName name="IQ_ECO_METRIC_7984">"c7984"</definedName>
    <definedName name="IQ_ECO_METRIC_7985">"c7985"</definedName>
    <definedName name="IQ_ECO_METRIC_7986">"c7986"</definedName>
    <definedName name="IQ_ECO_METRIC_7987">"c7987"</definedName>
    <definedName name="IQ_ECO_METRIC_7988">"c7988"</definedName>
    <definedName name="IQ_ECO_METRIC_7989">"c7989"</definedName>
    <definedName name="IQ_ECO_METRIC_7990">"c7990"</definedName>
    <definedName name="IQ_ECO_METRIC_7991">"c7991"</definedName>
    <definedName name="IQ_ECO_METRIC_7992">"c7992"</definedName>
    <definedName name="IQ_ECO_METRIC_7993">"c7993"</definedName>
    <definedName name="IQ_ECO_METRIC_7994">"c7994"</definedName>
    <definedName name="IQ_ECO_METRIC_7995">"c7995"</definedName>
    <definedName name="IQ_ECO_METRIC_7996">"c7996"</definedName>
    <definedName name="IQ_ECO_METRIC_7996_UNUSED">"c7996"</definedName>
    <definedName name="IQ_ECO_METRIC_7996_UNUSED_UNUSED_UNUSED" hidden="1">"c7996"</definedName>
    <definedName name="IQ_ECO_METRIC_7997">"c7997"</definedName>
    <definedName name="IQ_ECO_METRIC_7997_UNUSED">"c7997"</definedName>
    <definedName name="IQ_ECO_METRIC_7997_UNUSED_UNUSED_UNUSED" hidden="1">"c7997"</definedName>
    <definedName name="IQ_ECO_METRIC_7999">"c7999"</definedName>
    <definedName name="IQ_ECO_METRIC_8000">"c8000"</definedName>
    <definedName name="IQ_ECO_METRIC_8001">"c8001"</definedName>
    <definedName name="IQ_ECO_METRIC_8002">"c8002"</definedName>
    <definedName name="IQ_ECO_METRIC_8003">"c8003"</definedName>
    <definedName name="IQ_ECO_METRIC_8004">"c8004"</definedName>
    <definedName name="IQ_ECO_METRIC_8005">"c8005"</definedName>
    <definedName name="IQ_ECO_METRIC_8006">"c8006"</definedName>
    <definedName name="IQ_ECO_METRIC_8007">"c8007"</definedName>
    <definedName name="IQ_ECO_METRIC_8008">"c8008"</definedName>
    <definedName name="IQ_ECO_METRIC_8009">"c8009"</definedName>
    <definedName name="IQ_ECO_METRIC_8010">"c8010"</definedName>
    <definedName name="IQ_ECO_METRIC_8011">"c8011"</definedName>
    <definedName name="IQ_ECO_METRIC_8012">"c8012"</definedName>
    <definedName name="IQ_ECO_METRIC_8013">"c8013"</definedName>
    <definedName name="IQ_ECO_METRIC_8014">"c8014"</definedName>
    <definedName name="IQ_ECO_METRIC_8015">"c8015"</definedName>
    <definedName name="IQ_ECO_METRIC_8016">"c8016"</definedName>
    <definedName name="IQ_ECO_METRIC_8017">"c8017"</definedName>
    <definedName name="IQ_ECO_METRIC_8018">"c8018"</definedName>
    <definedName name="IQ_ECO_METRIC_8019">"c8019"</definedName>
    <definedName name="IQ_ECO_METRIC_8020">"c8020"</definedName>
    <definedName name="IQ_ECO_METRIC_8021">"c8021"</definedName>
    <definedName name="IQ_ECO_METRIC_8022">"c8022"</definedName>
    <definedName name="IQ_ECO_METRIC_8023">"c8023"</definedName>
    <definedName name="IQ_ECO_METRIC_8024">"c8024"</definedName>
    <definedName name="IQ_ECO_METRIC_8025">"c8025"</definedName>
    <definedName name="IQ_ECO_METRIC_8026">"c8026"</definedName>
    <definedName name="IQ_ECO_METRIC_8027">"c8027"</definedName>
    <definedName name="IQ_ECO_METRIC_8028">"c8028"</definedName>
    <definedName name="IQ_ECO_METRIC_8029">"c8029"</definedName>
    <definedName name="IQ_ECO_METRIC_8030">"c8030"</definedName>
    <definedName name="IQ_ECO_METRIC_8031">"c8031"</definedName>
    <definedName name="IQ_ECO_METRIC_8032">"c8032"</definedName>
    <definedName name="IQ_ECO_METRIC_8033">"c8033"</definedName>
    <definedName name="IQ_ECO_METRIC_8034">"c8034"</definedName>
    <definedName name="IQ_ECO_METRIC_8035">"c8035"</definedName>
    <definedName name="IQ_ECO_METRIC_8036">"c8036"</definedName>
    <definedName name="IQ_ECO_METRIC_8037">"c8037"</definedName>
    <definedName name="IQ_ECO_METRIC_8038">"c8038"</definedName>
    <definedName name="IQ_ECO_METRIC_8039">"c8039"</definedName>
    <definedName name="IQ_ECO_METRIC_8040">"c8040"</definedName>
    <definedName name="IQ_ECO_METRIC_8041">"c8041"</definedName>
    <definedName name="IQ_ECO_METRIC_8042">"c8042"</definedName>
    <definedName name="IQ_ECO_METRIC_8043">"c8043"</definedName>
    <definedName name="IQ_ECO_METRIC_8044">"c8044"</definedName>
    <definedName name="IQ_ECO_METRIC_8045">"c8045"</definedName>
    <definedName name="IQ_ECO_METRIC_8046">"c8046"</definedName>
    <definedName name="IQ_ECO_METRIC_8047">"c8047"</definedName>
    <definedName name="IQ_ECO_METRIC_8048">"c8048"</definedName>
    <definedName name="IQ_ECO_METRIC_8049">"c8049"</definedName>
    <definedName name="IQ_ECO_METRIC_8050">"c8050"</definedName>
    <definedName name="IQ_ECO_METRIC_8051">"c8051"</definedName>
    <definedName name="IQ_ECO_METRIC_8052">"c8052"</definedName>
    <definedName name="IQ_ECO_METRIC_8053">"c8053"</definedName>
    <definedName name="IQ_ECO_METRIC_8054">"c8054"</definedName>
    <definedName name="IQ_ECO_METRIC_8055">"c8055"</definedName>
    <definedName name="IQ_ECO_METRIC_8056">"c8056"</definedName>
    <definedName name="IQ_ECO_METRIC_8057">"c8057"</definedName>
    <definedName name="IQ_ECO_METRIC_8058">"c8058"</definedName>
    <definedName name="IQ_ECO_METRIC_8059">"c8059"</definedName>
    <definedName name="IQ_ECO_METRIC_8060">"c8060"</definedName>
    <definedName name="IQ_ECO_METRIC_8062">"c8062"</definedName>
    <definedName name="IQ_ECO_METRIC_8063">"c8063"</definedName>
    <definedName name="IQ_ECO_METRIC_8064">"c8064"</definedName>
    <definedName name="IQ_ECO_METRIC_8065">"c8065"</definedName>
    <definedName name="IQ_ECO_METRIC_8066">"c8066"</definedName>
    <definedName name="IQ_ECO_METRIC_8067">"c8067"</definedName>
    <definedName name="IQ_ECO_METRIC_8068">"c8068"</definedName>
    <definedName name="IQ_ECO_METRIC_8069">"c8069"</definedName>
    <definedName name="IQ_ECO_METRIC_8070">"c8070"</definedName>
    <definedName name="IQ_ECO_METRIC_8071">"c8071"</definedName>
    <definedName name="IQ_ECO_METRIC_8072">"c8072"</definedName>
    <definedName name="IQ_ECO_METRIC_8073">"c8073"</definedName>
    <definedName name="IQ_ECO_METRIC_8074">"c8074"</definedName>
    <definedName name="IQ_ECO_METRIC_8075">"c8075"</definedName>
    <definedName name="IQ_ECO_METRIC_8076">"c8076"</definedName>
    <definedName name="IQ_ECO_METRIC_8077">"c8077"</definedName>
    <definedName name="IQ_ECO_METRIC_8078">"c8078"</definedName>
    <definedName name="IQ_ECO_METRIC_8079">"c8079"</definedName>
    <definedName name="IQ_ECO_METRIC_8080">"c8080"</definedName>
    <definedName name="IQ_ECO_METRIC_8081">"c8081"</definedName>
    <definedName name="IQ_ECO_METRIC_8082">"c8082"</definedName>
    <definedName name="IQ_ECO_METRIC_8083">"c8083"</definedName>
    <definedName name="IQ_ECO_METRIC_8084">"c8084"</definedName>
    <definedName name="IQ_ECO_METRIC_8085">"c8085"</definedName>
    <definedName name="IQ_ECO_METRIC_8086">"c8086"</definedName>
    <definedName name="IQ_ECO_METRIC_8087">"c8087"</definedName>
    <definedName name="IQ_ECO_METRIC_8088">"c8088"</definedName>
    <definedName name="IQ_ECO_METRIC_8088_UNUSED">"c8088"</definedName>
    <definedName name="IQ_ECO_METRIC_8088_UNUSED_UNUSED_UNUSED" hidden="1">"c8088"</definedName>
    <definedName name="IQ_ECO_METRIC_8089">"c8089"</definedName>
    <definedName name="IQ_ECO_METRIC_8090">"c8090"</definedName>
    <definedName name="IQ_ECO_METRIC_8091">"c8091"</definedName>
    <definedName name="IQ_ECO_METRIC_8092">"c8092"</definedName>
    <definedName name="IQ_ECO_METRIC_8093">"c8093"</definedName>
    <definedName name="IQ_ECO_METRIC_8094">"c8094"</definedName>
    <definedName name="IQ_ECO_METRIC_8095">"c8095"</definedName>
    <definedName name="IQ_ECO_METRIC_8096">"c8096"</definedName>
    <definedName name="IQ_ECO_METRIC_8097">"c8097"</definedName>
    <definedName name="IQ_ECO_METRIC_8098">"c8098"</definedName>
    <definedName name="IQ_ECO_METRIC_8100">"c8100"</definedName>
    <definedName name="IQ_ECO_METRIC_8101">"c8101"</definedName>
    <definedName name="IQ_ECO_METRIC_8102">"c8102"</definedName>
    <definedName name="IQ_ECO_METRIC_8103">"c8103"</definedName>
    <definedName name="IQ_ECO_METRIC_8104">"c8104"</definedName>
    <definedName name="IQ_ECO_METRIC_8105">"c8105"</definedName>
    <definedName name="IQ_ECO_METRIC_8106">"c8106"</definedName>
    <definedName name="IQ_ECO_METRIC_8107">"c8107"</definedName>
    <definedName name="IQ_ECO_METRIC_8108">"c8108"</definedName>
    <definedName name="IQ_ECO_METRIC_8109">"c8109"</definedName>
    <definedName name="IQ_ECO_METRIC_8110">"c8110"</definedName>
    <definedName name="IQ_ECO_METRIC_8111">"c8111"</definedName>
    <definedName name="IQ_ECO_METRIC_8112">"c8112"</definedName>
    <definedName name="IQ_ECO_METRIC_8113">"c8113"</definedName>
    <definedName name="IQ_ECO_METRIC_8115">"c8115"</definedName>
    <definedName name="IQ_ECO_METRIC_8116">"c8116"</definedName>
    <definedName name="IQ_ECO_METRIC_8117">"c8117"</definedName>
    <definedName name="IQ_ECO_METRIC_8118">"c8118"</definedName>
    <definedName name="IQ_ECO_METRIC_8119">"c8119"</definedName>
    <definedName name="IQ_ECO_METRIC_8120">"c8120"</definedName>
    <definedName name="IQ_ECO_METRIC_8121">"c8121"</definedName>
    <definedName name="IQ_ECO_METRIC_8123">"c8123"</definedName>
    <definedName name="IQ_ECO_METRIC_8124">"c8124"</definedName>
    <definedName name="IQ_ECO_METRIC_8125">"c8125"</definedName>
    <definedName name="IQ_ECO_METRIC_8126">"c8126"</definedName>
    <definedName name="IQ_ECO_METRIC_8127">"c8127"</definedName>
    <definedName name="IQ_ECO_METRIC_8128">"c8128"</definedName>
    <definedName name="IQ_ECO_METRIC_8129">"c8129"</definedName>
    <definedName name="IQ_ECO_METRIC_8130">"c8130"</definedName>
    <definedName name="IQ_ECO_METRIC_8131">"c8131"</definedName>
    <definedName name="IQ_ECO_METRIC_8132">"c8132"</definedName>
    <definedName name="IQ_ECO_METRIC_8133">"c8133"</definedName>
    <definedName name="IQ_ECO_METRIC_8134">"c8134"</definedName>
    <definedName name="IQ_ECO_METRIC_8135">"c8135"</definedName>
    <definedName name="IQ_ECO_METRIC_8136">"c8136"</definedName>
    <definedName name="IQ_ECO_METRIC_8137">"c8137"</definedName>
    <definedName name="IQ_ECO_METRIC_8138">"c8138"</definedName>
    <definedName name="IQ_ECO_METRIC_8139">"c8139"</definedName>
    <definedName name="IQ_ECO_METRIC_8140">"c8140"</definedName>
    <definedName name="IQ_ECO_METRIC_8141">"c8141"</definedName>
    <definedName name="IQ_ECO_METRIC_8142">"c8142"</definedName>
    <definedName name="IQ_ECO_METRIC_8143">"c8143"</definedName>
    <definedName name="IQ_ECO_METRIC_8144">"c8144"</definedName>
    <definedName name="IQ_ECO_METRIC_8145">"c8145"</definedName>
    <definedName name="IQ_ECO_METRIC_8145_UNUSED">"c8145"</definedName>
    <definedName name="IQ_ECO_METRIC_8145_UNUSED_UNUSED_UNUSED" hidden="1">"c8145"</definedName>
    <definedName name="IQ_ECO_METRIC_8146">"c8146"</definedName>
    <definedName name="IQ_ECO_METRIC_8147">"c8147"</definedName>
    <definedName name="IQ_ECO_METRIC_8148">"c8148"</definedName>
    <definedName name="IQ_ECO_METRIC_8149">"c8149"</definedName>
    <definedName name="IQ_ECO_METRIC_8150">"c8150"</definedName>
    <definedName name="IQ_ECO_METRIC_8152">"c8152"</definedName>
    <definedName name="IQ_ECO_METRIC_8153">"c8153"</definedName>
    <definedName name="IQ_ECO_METRIC_8154">"c8154"</definedName>
    <definedName name="IQ_ECO_METRIC_8155">"c8155"</definedName>
    <definedName name="IQ_ECO_METRIC_8156">"c8156"</definedName>
    <definedName name="IQ_ECO_METRIC_8157">"c8157"</definedName>
    <definedName name="IQ_ECO_METRIC_8158">"c8158"</definedName>
    <definedName name="IQ_ECO_METRIC_8159">"c8159"</definedName>
    <definedName name="IQ_ECO_METRIC_8159_UNUSED">"c8159"</definedName>
    <definedName name="IQ_ECO_METRIC_8159_UNUSED_UNUSED_UNUSED" hidden="1">"c8159"</definedName>
    <definedName name="IQ_ECO_METRIC_8160">"c8160"</definedName>
    <definedName name="IQ_ECO_METRIC_8161">"c8161"</definedName>
    <definedName name="IQ_ECO_METRIC_8162">"c8162"</definedName>
    <definedName name="IQ_ECO_METRIC_8163">"c8163"</definedName>
    <definedName name="IQ_ECO_METRIC_8164">"c8164"</definedName>
    <definedName name="IQ_ECO_METRIC_8165">"c8165"</definedName>
    <definedName name="IQ_ECO_METRIC_8166">"c8166"</definedName>
    <definedName name="IQ_ECO_METRIC_8167">"c8167"</definedName>
    <definedName name="IQ_ECO_METRIC_8168">"c8168"</definedName>
    <definedName name="IQ_ECO_METRIC_8169">"c8169"</definedName>
    <definedName name="IQ_ECO_METRIC_8170">"c8170"</definedName>
    <definedName name="IQ_ECO_METRIC_8171">"c8171"</definedName>
    <definedName name="IQ_ECO_METRIC_8172">"c8172"</definedName>
    <definedName name="IQ_ECO_METRIC_8173">"c8173"</definedName>
    <definedName name="IQ_ECO_METRIC_8174">"c8174"</definedName>
    <definedName name="IQ_ECO_METRIC_8175">"c8175"</definedName>
    <definedName name="IQ_ECO_METRIC_8176">"c8176"</definedName>
    <definedName name="IQ_ECO_METRIC_8177">"c8177"</definedName>
    <definedName name="IQ_ECO_METRIC_8178">"c8178"</definedName>
    <definedName name="IQ_ECO_METRIC_8179">"c8179"</definedName>
    <definedName name="IQ_ECO_METRIC_8180">"c8180"</definedName>
    <definedName name="IQ_ECO_METRIC_8181">"c8181"</definedName>
    <definedName name="IQ_ECO_METRIC_8182">"c8182"</definedName>
    <definedName name="IQ_ECO_METRIC_8183">"c8183"</definedName>
    <definedName name="IQ_ECO_METRIC_8184">"c8184"</definedName>
    <definedName name="IQ_ECO_METRIC_8185">"c8185"</definedName>
    <definedName name="IQ_ECO_METRIC_8186">"c8186"</definedName>
    <definedName name="IQ_ECO_METRIC_8187">"c8187"</definedName>
    <definedName name="IQ_ECO_METRIC_8188">"c8188"</definedName>
    <definedName name="IQ_ECO_METRIC_8189">"c8189"</definedName>
    <definedName name="IQ_ECO_METRIC_8190">"c8190"</definedName>
    <definedName name="IQ_ECO_METRIC_8191">"c8191"</definedName>
    <definedName name="IQ_ECO_METRIC_8192">"c8192"</definedName>
    <definedName name="IQ_ECO_METRIC_8193">"c8193"</definedName>
    <definedName name="IQ_ECO_METRIC_8194">"c8194"</definedName>
    <definedName name="IQ_ECO_METRIC_8195">"c8195"</definedName>
    <definedName name="IQ_ECO_METRIC_8196">"c8196"</definedName>
    <definedName name="IQ_ECO_METRIC_8197">"c8197"</definedName>
    <definedName name="IQ_ECO_METRIC_8198">"c8198"</definedName>
    <definedName name="IQ_ECO_METRIC_8199">"c8199"</definedName>
    <definedName name="IQ_ECO_METRIC_8200">"c8200"</definedName>
    <definedName name="IQ_ECO_METRIC_8201">"c8201"</definedName>
    <definedName name="IQ_ECO_METRIC_8202">"c8202"</definedName>
    <definedName name="IQ_ECO_METRIC_8203">"c8203"</definedName>
    <definedName name="IQ_ECO_METRIC_8204">"c8204"</definedName>
    <definedName name="IQ_ECO_METRIC_8205">"c8205"</definedName>
    <definedName name="IQ_ECO_METRIC_8206">"c8206"</definedName>
    <definedName name="IQ_ECO_METRIC_8207">"c8207"</definedName>
    <definedName name="IQ_ECO_METRIC_8208">"c8208"</definedName>
    <definedName name="IQ_ECO_METRIC_8209">"c8209"</definedName>
    <definedName name="IQ_ECO_METRIC_8210">"c8210"</definedName>
    <definedName name="IQ_ECO_METRIC_8211">"c8211"</definedName>
    <definedName name="IQ_ECO_METRIC_8212">"c8212"</definedName>
    <definedName name="IQ_ECO_METRIC_8213">"c8213"</definedName>
    <definedName name="IQ_ECO_METRIC_8214">"c8214"</definedName>
    <definedName name="IQ_ECO_METRIC_8215">"c8215"</definedName>
    <definedName name="IQ_ECO_METRIC_8216">"c8216"</definedName>
    <definedName name="IQ_ECO_METRIC_8216_UNUSED">"c8216"</definedName>
    <definedName name="IQ_ECO_METRIC_8216_UNUSED_UNUSED_UNUSED" hidden="1">"c8216"</definedName>
    <definedName name="IQ_ECO_METRIC_8217">"c8217"</definedName>
    <definedName name="IQ_ECO_METRIC_8217_UNUSED">"c8217"</definedName>
    <definedName name="IQ_ECO_METRIC_8217_UNUSED_UNUSED_UNUSED" hidden="1">"c8217"</definedName>
    <definedName name="IQ_ECO_METRIC_8219">"c8219"</definedName>
    <definedName name="IQ_ECO_METRIC_8221">"c8221"</definedName>
    <definedName name="IQ_ECO_METRIC_8222">"c8222"</definedName>
    <definedName name="IQ_ECO_METRIC_8223">"c8223"</definedName>
    <definedName name="IQ_ECO_METRIC_8224">"c8224"</definedName>
    <definedName name="IQ_ECO_METRIC_8225">"c8225"</definedName>
    <definedName name="IQ_ECO_METRIC_8226">"c8226"</definedName>
    <definedName name="IQ_ECO_METRIC_8227">"c8227"</definedName>
    <definedName name="IQ_ECO_METRIC_8228">"c8228"</definedName>
    <definedName name="IQ_ECO_METRIC_8229">"c8229"</definedName>
    <definedName name="IQ_ECO_METRIC_8230">"c8230"</definedName>
    <definedName name="IQ_ECO_METRIC_8231">"c8231"</definedName>
    <definedName name="IQ_ECO_METRIC_8232">"c8232"</definedName>
    <definedName name="IQ_ECO_METRIC_8233">"c8233"</definedName>
    <definedName name="IQ_ECO_METRIC_8234">"c8234"</definedName>
    <definedName name="IQ_ECO_METRIC_8235">"c8235"</definedName>
    <definedName name="IQ_ECO_METRIC_8236">"c8236"</definedName>
    <definedName name="IQ_ECO_METRIC_8237">"c8237"</definedName>
    <definedName name="IQ_ECO_METRIC_8238">"c8238"</definedName>
    <definedName name="IQ_ECO_METRIC_8239">"c8239"</definedName>
    <definedName name="IQ_ECO_METRIC_8240">"c8240"</definedName>
    <definedName name="IQ_ECO_METRIC_8241">"c8241"</definedName>
    <definedName name="IQ_ECO_METRIC_8242">"c8242"</definedName>
    <definedName name="IQ_ECO_METRIC_8243">"c8243"</definedName>
    <definedName name="IQ_ECO_METRIC_8244">"c8244"</definedName>
    <definedName name="IQ_ECO_METRIC_8245">"c8245"</definedName>
    <definedName name="IQ_ECO_METRIC_8246">"c8246"</definedName>
    <definedName name="IQ_ECO_METRIC_8247">"c8247"</definedName>
    <definedName name="IQ_ECO_METRIC_8248">"c8248"</definedName>
    <definedName name="IQ_ECO_METRIC_8249">"c8249"</definedName>
    <definedName name="IQ_ECO_METRIC_8250">"c8250"</definedName>
    <definedName name="IQ_ECO_METRIC_8251">"c8251"</definedName>
    <definedName name="IQ_ECO_METRIC_8252">"c8252"</definedName>
    <definedName name="IQ_ECO_METRIC_8253">"c8253"</definedName>
    <definedName name="IQ_ECO_METRIC_8254">"c8254"</definedName>
    <definedName name="IQ_ECO_METRIC_8255">"c8255"</definedName>
    <definedName name="IQ_ECO_METRIC_8256">"c8256"</definedName>
    <definedName name="IQ_ECO_METRIC_8257">"c8257"</definedName>
    <definedName name="IQ_ECO_METRIC_8258">"c8258"</definedName>
    <definedName name="IQ_ECO_METRIC_8259">"c8259"</definedName>
    <definedName name="IQ_ECO_METRIC_8260">"c8260"</definedName>
    <definedName name="IQ_ECO_METRIC_8261">"c8261"</definedName>
    <definedName name="IQ_ECO_METRIC_8262">"c8262"</definedName>
    <definedName name="IQ_ECO_METRIC_8263">"c8263"</definedName>
    <definedName name="IQ_ECO_METRIC_8264">"c8264"</definedName>
    <definedName name="IQ_ECO_METRIC_8265">"c8265"</definedName>
    <definedName name="IQ_ECO_METRIC_8266">"c8266"</definedName>
    <definedName name="IQ_ECO_METRIC_8267">"c8267"</definedName>
    <definedName name="IQ_ECO_METRIC_8268">"c8268"</definedName>
    <definedName name="IQ_ECO_METRIC_8269">"c8269"</definedName>
    <definedName name="IQ_ECO_METRIC_8270">"c8270"</definedName>
    <definedName name="IQ_ECO_METRIC_8271">"c8271"</definedName>
    <definedName name="IQ_ECO_METRIC_8272">"c8272"</definedName>
    <definedName name="IQ_ECO_METRIC_8273">"c8273"</definedName>
    <definedName name="IQ_ECO_METRIC_8274">"c8274"</definedName>
    <definedName name="IQ_ECO_METRIC_8275">"c8275"</definedName>
    <definedName name="IQ_ECO_METRIC_8276">"c8276"</definedName>
    <definedName name="IQ_ECO_METRIC_8277">"c8277"</definedName>
    <definedName name="IQ_ECO_METRIC_8278">"c8278"</definedName>
    <definedName name="IQ_ECO_METRIC_8279">"c8279"</definedName>
    <definedName name="IQ_ECO_METRIC_8280">"c8280"</definedName>
    <definedName name="IQ_ECO_METRIC_8282">"c8282"</definedName>
    <definedName name="IQ_ECO_METRIC_8283">"c8283"</definedName>
    <definedName name="IQ_ECO_METRIC_8284">"c8284"</definedName>
    <definedName name="IQ_ECO_METRIC_8285">"c8285"</definedName>
    <definedName name="IQ_ECO_METRIC_8286">"c8286"</definedName>
    <definedName name="IQ_ECO_METRIC_8287">"c8287"</definedName>
    <definedName name="IQ_ECO_METRIC_8288">"c8288"</definedName>
    <definedName name="IQ_ECO_METRIC_8289">"c8289"</definedName>
    <definedName name="IQ_ECO_METRIC_8290">"c8290"</definedName>
    <definedName name="IQ_ECO_METRIC_8291">"c8291"</definedName>
    <definedName name="IQ_ECO_METRIC_8292">"c8292"</definedName>
    <definedName name="IQ_ECO_METRIC_8293">"c8293"</definedName>
    <definedName name="IQ_ECO_METRIC_8294">"c8294"</definedName>
    <definedName name="IQ_ECO_METRIC_8295">"c8295"</definedName>
    <definedName name="IQ_ECO_METRIC_8296">"c8296"</definedName>
    <definedName name="IQ_ECO_METRIC_8297">"c8297"</definedName>
    <definedName name="IQ_ECO_METRIC_8298">"c8298"</definedName>
    <definedName name="IQ_ECO_METRIC_8299">"c8299"</definedName>
    <definedName name="IQ_ECO_METRIC_8300">"c8300"</definedName>
    <definedName name="IQ_ECO_METRIC_8301">"c8301"</definedName>
    <definedName name="IQ_ECO_METRIC_8302">"c8302"</definedName>
    <definedName name="IQ_ECO_METRIC_8303">"c8303"</definedName>
    <definedName name="IQ_ECO_METRIC_8304">"c8304"</definedName>
    <definedName name="IQ_ECO_METRIC_8305">"c8305"</definedName>
    <definedName name="IQ_ECO_METRIC_8306">"c8306"</definedName>
    <definedName name="IQ_ECO_METRIC_8307">"c8307"</definedName>
    <definedName name="IQ_ECO_METRIC_8308">"c8308"</definedName>
    <definedName name="IQ_ECO_METRIC_8308_UNUSED">"c8308"</definedName>
    <definedName name="IQ_ECO_METRIC_8308_UNUSED_UNUSED_UNUSED" hidden="1">"c8308"</definedName>
    <definedName name="IQ_ECO_METRIC_8309">"c8309"</definedName>
    <definedName name="IQ_ECO_METRIC_8310">"c8310"</definedName>
    <definedName name="IQ_ECO_METRIC_8311">"c8311"</definedName>
    <definedName name="IQ_ECO_METRIC_8312">"c8312"</definedName>
    <definedName name="IQ_ECO_METRIC_8313">"c8313"</definedName>
    <definedName name="IQ_ECO_METRIC_8314">"c8314"</definedName>
    <definedName name="IQ_ECO_METRIC_8315">"c8315"</definedName>
    <definedName name="IQ_ECO_METRIC_8316">"c8316"</definedName>
    <definedName name="IQ_ECO_METRIC_8317">"c8317"</definedName>
    <definedName name="IQ_ECO_METRIC_8318">"c8318"</definedName>
    <definedName name="IQ_ECO_METRIC_8320">"c8320"</definedName>
    <definedName name="IQ_ECO_METRIC_8321">"c8321"</definedName>
    <definedName name="IQ_ECO_METRIC_8322">"c8322"</definedName>
    <definedName name="IQ_ECO_METRIC_8323">"c8323"</definedName>
    <definedName name="IQ_ECO_METRIC_8324">"c8324"</definedName>
    <definedName name="IQ_ECO_METRIC_8325">"c8325"</definedName>
    <definedName name="IQ_ECO_METRIC_8326">"c8326"</definedName>
    <definedName name="IQ_ECO_METRIC_8327">"c8327"</definedName>
    <definedName name="IQ_ECO_METRIC_8328">"c8328"</definedName>
    <definedName name="IQ_ECO_METRIC_8329">"c8329"</definedName>
    <definedName name="IQ_ECO_METRIC_8330">"c8330"</definedName>
    <definedName name="IQ_ECO_METRIC_8331">"c8331"</definedName>
    <definedName name="IQ_ECO_METRIC_8332">"c8332"</definedName>
    <definedName name="IQ_ECO_METRIC_8333">"c8333"</definedName>
    <definedName name="IQ_ECO_METRIC_8335">"c8335"</definedName>
    <definedName name="IQ_ECO_METRIC_8336">"c8336"</definedName>
    <definedName name="IQ_ECO_METRIC_8337">"c8337"</definedName>
    <definedName name="IQ_ECO_METRIC_8338">"c8338"</definedName>
    <definedName name="IQ_ECO_METRIC_8339">"c8339"</definedName>
    <definedName name="IQ_ECO_METRIC_8340">"c8340"</definedName>
    <definedName name="IQ_ECO_METRIC_8341">"c8341"</definedName>
    <definedName name="IQ_ECO_METRIC_8343">"c8343"</definedName>
    <definedName name="IQ_ECO_METRIC_8344">"c8344"</definedName>
    <definedName name="IQ_ECO_METRIC_8345">"c8345"</definedName>
    <definedName name="IQ_ECO_METRIC_8346">"c8346"</definedName>
    <definedName name="IQ_ECO_METRIC_8347">"c8347"</definedName>
    <definedName name="IQ_ECO_METRIC_8348">"c8348"</definedName>
    <definedName name="IQ_ECO_METRIC_8349">"c8349"</definedName>
    <definedName name="IQ_ECO_METRIC_8350">"c8350"</definedName>
    <definedName name="IQ_ECO_METRIC_8352">"c8352"</definedName>
    <definedName name="IQ_ECO_METRIC_8353">"c8353"</definedName>
    <definedName name="IQ_ECO_METRIC_8354">"c8354"</definedName>
    <definedName name="IQ_ECO_METRIC_8355">"c8355"</definedName>
    <definedName name="IQ_ECO_METRIC_8356">"c8356"</definedName>
    <definedName name="IQ_ECO_METRIC_8357">"c8357"</definedName>
    <definedName name="IQ_ECO_METRIC_8358">"c8358"</definedName>
    <definedName name="IQ_ECO_METRIC_8359">"c8359"</definedName>
    <definedName name="IQ_ECO_METRIC_8360">"c8360"</definedName>
    <definedName name="IQ_ECO_METRIC_8361">"c8361"</definedName>
    <definedName name="IQ_ECO_METRIC_8362">"c8362"</definedName>
    <definedName name="IQ_ECO_METRIC_8363">"c8363"</definedName>
    <definedName name="IQ_ECO_METRIC_8366">"c8366"</definedName>
    <definedName name="IQ_ECO_METRIC_8367">"c8367"</definedName>
    <definedName name="IQ_ECO_METRIC_8368">"c8368"</definedName>
    <definedName name="IQ_ECO_METRIC_8369">"c8369"</definedName>
    <definedName name="IQ_ECO_METRIC_8370">"c8370"</definedName>
    <definedName name="IQ_ECO_METRIC_8371">"c8371"</definedName>
    <definedName name="IQ_ECO_METRIC_8372">"c8372"</definedName>
    <definedName name="IQ_ECO_METRIC_8373">"c8373"</definedName>
    <definedName name="IQ_ECO_METRIC_8374">"c8374"</definedName>
    <definedName name="IQ_ECO_METRIC_8375">"c8375"</definedName>
    <definedName name="IQ_ECO_METRIC_8376">"c8376"</definedName>
    <definedName name="IQ_ECO_METRIC_8377">"c8377"</definedName>
    <definedName name="IQ_ECO_METRIC_8378">"c8378"</definedName>
    <definedName name="IQ_ECO_METRIC_8380">"c8380"</definedName>
    <definedName name="IQ_ECO_METRIC_8381">"c8381"</definedName>
    <definedName name="IQ_ECO_METRIC_8382">"c8382"</definedName>
    <definedName name="IQ_ECO_METRIC_8383">"c8383"</definedName>
    <definedName name="IQ_ECO_METRIC_8384">"c8384"</definedName>
    <definedName name="IQ_ECO_METRIC_8385">"c8385"</definedName>
    <definedName name="IQ_ECO_METRIC_8387">"c8387"</definedName>
    <definedName name="IQ_ECO_METRIC_8388">"c8388"</definedName>
    <definedName name="IQ_ECO_METRIC_8389">"c8389"</definedName>
    <definedName name="IQ_ECO_METRIC_8390">"c8390"</definedName>
    <definedName name="IQ_ECO_METRIC_8391">"c8391"</definedName>
    <definedName name="IQ_ECO_METRIC_8392">"c8392"</definedName>
    <definedName name="IQ_ECO_METRIC_8393">"c8393"</definedName>
    <definedName name="IQ_ECO_METRIC_8394">"c8394"</definedName>
    <definedName name="IQ_ECO_METRIC_8395">"c8395"</definedName>
    <definedName name="IQ_ECO_METRIC_8396">"c8396"</definedName>
    <definedName name="IQ_ECO_METRIC_8397">"c8397"</definedName>
    <definedName name="IQ_ECO_METRIC_8398">"c8398"</definedName>
    <definedName name="IQ_ECO_METRIC_8399">"c8399"</definedName>
    <definedName name="IQ_ECO_METRIC_8400">"c8400"</definedName>
    <definedName name="IQ_ECO_METRIC_8401">"c8401"</definedName>
    <definedName name="IQ_ECO_METRIC_8402">"c8402"</definedName>
    <definedName name="IQ_ECO_METRIC_8403">"c8403"</definedName>
    <definedName name="IQ_ECO_METRIC_8404">"c8404"</definedName>
    <definedName name="IQ_ECO_METRIC_8405">"c8405"</definedName>
    <definedName name="IQ_ECO_METRIC_8406">"c8406"</definedName>
    <definedName name="IQ_ECO_METRIC_8407">"c8407"</definedName>
    <definedName name="IQ_ECO_METRIC_8408">"c8408"</definedName>
    <definedName name="IQ_ECO_METRIC_8409">"c8409"</definedName>
    <definedName name="IQ_ECO_METRIC_8410">"c8410"</definedName>
    <definedName name="IQ_ECO_METRIC_8411">"c8411"</definedName>
    <definedName name="IQ_ECO_METRIC_8412">"c8412"</definedName>
    <definedName name="IQ_ECO_METRIC_8413">"c8413"</definedName>
    <definedName name="IQ_ECO_METRIC_8414">"c8414"</definedName>
    <definedName name="IQ_ECO_METRIC_8415">"c8415"</definedName>
    <definedName name="IQ_ECO_METRIC_8416">"c8416"</definedName>
    <definedName name="IQ_ECO_METRIC_8417">"c8417"</definedName>
    <definedName name="IQ_ECO_METRIC_8418">"c8418"</definedName>
    <definedName name="IQ_ECO_METRIC_8419">"c8419"</definedName>
    <definedName name="IQ_ECO_METRIC_8420">"c8420"</definedName>
    <definedName name="IQ_ECO_METRIC_8421">"c8421"</definedName>
    <definedName name="IQ_ECO_METRIC_8422">"c8422"</definedName>
    <definedName name="IQ_ECO_METRIC_8423">"c8423"</definedName>
    <definedName name="IQ_ECO_METRIC_8424">"c8424"</definedName>
    <definedName name="IQ_ECO_METRIC_8425">"c8425"</definedName>
    <definedName name="IQ_ECO_METRIC_8426">"c8426"</definedName>
    <definedName name="IQ_ECO_METRIC_8427">"c8427"</definedName>
    <definedName name="IQ_ECO_METRIC_8428">"c8428"</definedName>
    <definedName name="IQ_ECO_METRIC_8429">"c8429"</definedName>
    <definedName name="IQ_ECO_METRIC_8430">"c8430"</definedName>
    <definedName name="IQ_ECO_METRIC_8431">"c8431"</definedName>
    <definedName name="IQ_ECO_METRIC_8432">"c8432"</definedName>
    <definedName name="IQ_ECO_METRIC_8433">"c8433"</definedName>
    <definedName name="IQ_ECO_METRIC_8434">"c8434"</definedName>
    <definedName name="IQ_ECO_METRIC_8435">"c8435"</definedName>
    <definedName name="IQ_ECO_METRIC_8436">"c8436"</definedName>
    <definedName name="IQ_ECO_METRIC_8436_UNUSED">"c8436"</definedName>
    <definedName name="IQ_ECO_METRIC_8436_UNUSED_UNUSED_UNUSED" hidden="1">"c8436"</definedName>
    <definedName name="IQ_ECO_METRIC_8437">"c8437"</definedName>
    <definedName name="IQ_ECO_METRIC_8437_UNUSED">"c8437"</definedName>
    <definedName name="IQ_ECO_METRIC_8437_UNUSED_UNUSED_UNUSED" hidden="1">"c8437"</definedName>
    <definedName name="IQ_ECO_METRIC_8440">"c8440"</definedName>
    <definedName name="IQ_ECO_METRIC_8441">"c8441"</definedName>
    <definedName name="IQ_ECO_METRIC_8442">"c8442"</definedName>
    <definedName name="IQ_ECO_METRIC_8443">"c8443"</definedName>
    <definedName name="IQ_ECO_METRIC_8444">"c8444"</definedName>
    <definedName name="IQ_ECO_METRIC_8445">"c8445"</definedName>
    <definedName name="IQ_ECO_METRIC_8446">"c8446"</definedName>
    <definedName name="IQ_ECO_METRIC_8447">"c8447"</definedName>
    <definedName name="IQ_ECO_METRIC_8448">"c8448"</definedName>
    <definedName name="IQ_ECO_METRIC_8450">"c8450"</definedName>
    <definedName name="IQ_ECO_METRIC_8451">"c8451"</definedName>
    <definedName name="IQ_ECO_METRIC_8452">"c8452"</definedName>
    <definedName name="IQ_ECO_METRIC_8453">"c8453"</definedName>
    <definedName name="IQ_ECO_METRIC_8454">"c8454"</definedName>
    <definedName name="IQ_ECO_METRIC_8455">"c8455"</definedName>
    <definedName name="IQ_ECO_METRIC_8456">"c8456"</definedName>
    <definedName name="IQ_ECO_METRIC_8457">"c8457"</definedName>
    <definedName name="IQ_ECO_METRIC_8458">"c8458"</definedName>
    <definedName name="IQ_ECO_METRIC_8459">"c8459"</definedName>
    <definedName name="IQ_ECO_METRIC_8460">"c8460"</definedName>
    <definedName name="IQ_ECO_METRIC_8461">"c8461"</definedName>
    <definedName name="IQ_ECO_METRIC_8462">"c8462"</definedName>
    <definedName name="IQ_ECO_METRIC_8463">"c8463"</definedName>
    <definedName name="IQ_ECO_METRIC_8464">"c8464"</definedName>
    <definedName name="IQ_ECO_METRIC_8465">"c8465"</definedName>
    <definedName name="IQ_ECO_METRIC_8466">"c8466"</definedName>
    <definedName name="IQ_ECO_METRIC_8467">"c8467"</definedName>
    <definedName name="IQ_ECO_METRIC_8468">"c8468"</definedName>
    <definedName name="IQ_ECO_METRIC_8469">"c8469"</definedName>
    <definedName name="IQ_ECO_METRIC_8470">"c8470"</definedName>
    <definedName name="IQ_ECO_METRIC_8471">"c8471"</definedName>
    <definedName name="IQ_ECO_METRIC_8472">"c8472"</definedName>
    <definedName name="IQ_ECO_METRIC_8473">"c8473"</definedName>
    <definedName name="IQ_ECO_METRIC_8474">"c8474"</definedName>
    <definedName name="IQ_ECO_METRIC_8476">"c8476"</definedName>
    <definedName name="IQ_ECO_METRIC_8477">"c8477"</definedName>
    <definedName name="IQ_ECO_METRIC_8478">"c8478"</definedName>
    <definedName name="IQ_ECO_METRIC_8479">"c8479"</definedName>
    <definedName name="IQ_ECO_METRIC_8480">"c8480"</definedName>
    <definedName name="IQ_ECO_METRIC_8481">"c8481"</definedName>
    <definedName name="IQ_ECO_METRIC_8482">"c8482"</definedName>
    <definedName name="IQ_ECO_METRIC_8483">"c8483"</definedName>
    <definedName name="IQ_ECO_METRIC_8484">"c8484"</definedName>
    <definedName name="IQ_ECO_METRIC_8485">"c8485"</definedName>
    <definedName name="IQ_ECO_METRIC_8486">"c8486"</definedName>
    <definedName name="IQ_ECO_METRIC_8487">"c8487"</definedName>
    <definedName name="IQ_ECO_METRIC_8488">"c8488"</definedName>
    <definedName name="IQ_ECO_METRIC_8489">"c8489"</definedName>
    <definedName name="IQ_ECO_METRIC_8490">"c8490"</definedName>
    <definedName name="IQ_ECO_METRIC_8491">"c8491"</definedName>
    <definedName name="IQ_ECO_METRIC_8492">"c8492"</definedName>
    <definedName name="IQ_ECO_METRIC_8493">"c8493"</definedName>
    <definedName name="IQ_ECO_METRIC_8494">"c8494"</definedName>
    <definedName name="IQ_ECO_METRIC_8495">"c8495"</definedName>
    <definedName name="IQ_ECO_METRIC_8496">"c8496"</definedName>
    <definedName name="IQ_ECO_METRIC_8497">"c8497"</definedName>
    <definedName name="IQ_ECO_METRIC_8498">"c8498"</definedName>
    <definedName name="IQ_ECO_METRIC_8499">"c8499"</definedName>
    <definedName name="IQ_ECO_METRIC_8500">"c8500"</definedName>
    <definedName name="IQ_ECO_METRIC_8502">"c8502"</definedName>
    <definedName name="IQ_ECO_METRIC_8503">"c8503"</definedName>
    <definedName name="IQ_ECO_METRIC_8504">"c8504"</definedName>
    <definedName name="IQ_ECO_METRIC_8505">"c8505"</definedName>
    <definedName name="IQ_ECO_METRIC_8506">"c8506"</definedName>
    <definedName name="IQ_ECO_METRIC_8507">"c8507"</definedName>
    <definedName name="IQ_ECO_METRIC_8508">"c8508"</definedName>
    <definedName name="IQ_ECO_METRIC_8509">"c8509"</definedName>
    <definedName name="IQ_ECO_METRIC_8510">"c8510"</definedName>
    <definedName name="IQ_ECO_METRIC_8511">"c8511"</definedName>
    <definedName name="IQ_ECO_METRIC_8512">"c8512"</definedName>
    <definedName name="IQ_ECO_METRIC_8513">"c8513"</definedName>
    <definedName name="IQ_ECO_METRIC_8514">"c8514"</definedName>
    <definedName name="IQ_ECO_METRIC_8515">"c8515"</definedName>
    <definedName name="IQ_ECO_METRIC_8516">"c8516"</definedName>
    <definedName name="IQ_ECO_METRIC_8517">"c8517"</definedName>
    <definedName name="IQ_ECO_METRIC_8518">"c8518"</definedName>
    <definedName name="IQ_ECO_METRIC_8519">"c8519"</definedName>
    <definedName name="IQ_ECO_METRIC_8520">"c8520"</definedName>
    <definedName name="IQ_ECO_METRIC_8521">"c8521"</definedName>
    <definedName name="IQ_ECO_METRIC_8522">"c8522"</definedName>
    <definedName name="IQ_ECO_METRIC_8523">"c8523"</definedName>
    <definedName name="IQ_ECO_METRIC_8524">"c8524"</definedName>
    <definedName name="IQ_ECO_METRIC_8525">"c8525"</definedName>
    <definedName name="IQ_ECO_METRIC_8526">"c8526"</definedName>
    <definedName name="IQ_ECO_METRIC_8527">"c8527"</definedName>
    <definedName name="IQ_ECO_METRIC_8528">"c8528"</definedName>
    <definedName name="IQ_ECO_METRIC_8528_UNUSED">"c8528"</definedName>
    <definedName name="IQ_ECO_METRIC_8528_UNUSED_UNUSED_UNUSED" hidden="1">"c8528"</definedName>
    <definedName name="IQ_ECO_METRIC_8529">"c8529"</definedName>
    <definedName name="IQ_ECO_METRIC_8530">"c8530"</definedName>
    <definedName name="IQ_ECO_METRIC_8531">"c8531"</definedName>
    <definedName name="IQ_ECO_METRIC_8532">"c8532"</definedName>
    <definedName name="IQ_ECO_METRIC_8533">"c8533"</definedName>
    <definedName name="IQ_ECO_METRIC_8534">"c8534"</definedName>
    <definedName name="IQ_ECO_METRIC_8535">"c8535"</definedName>
    <definedName name="IQ_ECO_METRIC_8536">"c8536"</definedName>
    <definedName name="IQ_ECO_METRIC_8537">"c8537"</definedName>
    <definedName name="IQ_ECO_METRIC_8538">"c8538"</definedName>
    <definedName name="IQ_ECO_METRIC_8540">"c8540"</definedName>
    <definedName name="IQ_ECO_METRIC_8541">"c8541"</definedName>
    <definedName name="IQ_ECO_METRIC_8543">"c8543"</definedName>
    <definedName name="IQ_ECO_METRIC_8544">"c8544"</definedName>
    <definedName name="IQ_ECO_METRIC_8545">"c8545"</definedName>
    <definedName name="IQ_ECO_METRIC_8546">"c8546"</definedName>
    <definedName name="IQ_ECO_METRIC_8547">"c8547"</definedName>
    <definedName name="IQ_ECO_METRIC_8548">"c8548"</definedName>
    <definedName name="IQ_ECO_METRIC_8549">"c8549"</definedName>
    <definedName name="IQ_ECO_METRIC_8550">"c8550"</definedName>
    <definedName name="IQ_ECO_METRIC_8555">"c8555"</definedName>
    <definedName name="IQ_ECO_METRIC_8556">"c8556"</definedName>
    <definedName name="IQ_ECO_METRIC_8557">"c8557"</definedName>
    <definedName name="IQ_ECO_METRIC_8558">"c8558"</definedName>
    <definedName name="IQ_ECO_METRIC_8559">"c8559"</definedName>
    <definedName name="IQ_ECO_METRIC_8560">"c8560"</definedName>
    <definedName name="IQ_ECO_METRIC_8561">"c8561"</definedName>
    <definedName name="IQ_ECO_METRIC_8565">"c8565"</definedName>
    <definedName name="IQ_ECO_METRIC_8567">"c8567"</definedName>
    <definedName name="IQ_ECO_METRIC_8568">"c8568"</definedName>
    <definedName name="IQ_ECO_METRIC_8569">"c8569"</definedName>
    <definedName name="IQ_ECS_AUTHORIZED_SHARES">"c5583"</definedName>
    <definedName name="IQ_ECS_AUTHORIZED_SHARES_ABS">"c5597"</definedName>
    <definedName name="IQ_ECS_CONVERT_FACTOR">"c5581"</definedName>
    <definedName name="IQ_ECS_CONVERT_FACTOR_ABS">"c5595"</definedName>
    <definedName name="IQ_ECS_CONVERT_INTO">"c5580"</definedName>
    <definedName name="IQ_ECS_CONVERT_INTO_ABS">"c5594"</definedName>
    <definedName name="IQ_ECS_CONVERT_TYPE">"c5579"</definedName>
    <definedName name="IQ_ECS_CONVERT_TYPE_ABS">"c5593"</definedName>
    <definedName name="IQ_ECS_INACTIVE_DATE">"c5576"</definedName>
    <definedName name="IQ_ECS_INACTIVE_DATE_ABS">"c5590"</definedName>
    <definedName name="IQ_ECS_NAME">"c5571"</definedName>
    <definedName name="IQ_ECS_NAME_ABS">"c5585"</definedName>
    <definedName name="IQ_ECS_NUM_SHAREHOLDERS">"c5584"</definedName>
    <definedName name="IQ_ECS_NUM_SHAREHOLDERS_ABS">"c5598"</definedName>
    <definedName name="IQ_ECS_PAR_VALUE">"c5577"</definedName>
    <definedName name="IQ_ECS_PAR_VALUE_ABS">"c5591"</definedName>
    <definedName name="IQ_ECS_PAR_VALUE_CURRENCY">"c5578"</definedName>
    <definedName name="IQ_ECS_PAR_VALUE_CURRENCY_ABS">"c5592"</definedName>
    <definedName name="IQ_ECS_SHARES_OUT_BS_DATE">"c5572"</definedName>
    <definedName name="IQ_ECS_SHARES_OUT_BS_DATE_ABS">"c5586"</definedName>
    <definedName name="IQ_ECS_SHARES_OUT_FILING_DATE">"c5573"</definedName>
    <definedName name="IQ_ECS_SHARES_OUT_FILING_DATE_ABS">"c5587"</definedName>
    <definedName name="IQ_ECS_START_DATE">"c5575"</definedName>
    <definedName name="IQ_ECS_START_DATE_ABS">"c5589"</definedName>
    <definedName name="IQ_ECS_TYPE">"c5574"</definedName>
    <definedName name="IQ_ECS_TYPE_ABS">"c5588"</definedName>
    <definedName name="IQ_ECS_VOTING">"c5582"</definedName>
    <definedName name="IQ_ECS_VOTING_ABS">"c5596"</definedName>
    <definedName name="IQ_EFFECT_SPECIAL_CHARGE">"c1595"</definedName>
    <definedName name="IQ_EFFECT_TAX_RATE">"c1899"</definedName>
    <definedName name="IQ_EFFECTIVE_DATE">"c8966"</definedName>
    <definedName name="IQ_EFFICIENCY_RATIO">"c391"</definedName>
    <definedName name="IQ_EFFICIENCY_RATIO_FDIC">"c6736"</definedName>
    <definedName name="IQ_ELIMINATIONS_CONSOL_OFFICES_FOREIGN_FFIEC">"c15395"</definedName>
    <definedName name="IQ_EMBEDDED_VAL_COVERED">"c9962"</definedName>
    <definedName name="IQ_EMBEDDED_VAL_COVERED_BEG">"c9957"</definedName>
    <definedName name="IQ_EMBEDDED_VAL_GROUP">"c9948"</definedName>
    <definedName name="IQ_EMBEDDED_VAL_GROUP_BEG">"c9943"</definedName>
    <definedName name="IQ_EMPLOY_COST_INDEX_BENEFITS">"c6857"</definedName>
    <definedName name="IQ_EMPLOY_COST_INDEX_BENEFITS_APR">"c7517"</definedName>
    <definedName name="IQ_EMPLOY_COST_INDEX_BENEFITS_APR_FC">"c8397"</definedName>
    <definedName name="IQ_EMPLOY_COST_INDEX_BENEFITS_FC">"c7737"</definedName>
    <definedName name="IQ_EMPLOY_COST_INDEX_BENEFITS_POP">"c7077"</definedName>
    <definedName name="IQ_EMPLOY_COST_INDEX_BENEFITS_POP_FC">"c7957"</definedName>
    <definedName name="IQ_EMPLOY_COST_INDEX_BENEFITS_YOY">"c7297"</definedName>
    <definedName name="IQ_EMPLOY_COST_INDEX_BENEFITS_YOY_FC">"c8177"</definedName>
    <definedName name="IQ_EMPLOY_COST_INDEX_COMP">"c6856"</definedName>
    <definedName name="IQ_EMPLOY_COST_INDEX_COMP_APR">"c7516"</definedName>
    <definedName name="IQ_EMPLOY_COST_INDEX_COMP_APR_FC">"c8396"</definedName>
    <definedName name="IQ_EMPLOY_COST_INDEX_COMP_FC">"c7736"</definedName>
    <definedName name="IQ_EMPLOY_COST_INDEX_COMP_POP">"c7076"</definedName>
    <definedName name="IQ_EMPLOY_COST_INDEX_COMP_POP_FC">"c7956"</definedName>
    <definedName name="IQ_EMPLOY_COST_INDEX_COMP_YOY">"c7296"</definedName>
    <definedName name="IQ_EMPLOY_COST_INDEX_COMP_YOY_FC">"c8176"</definedName>
    <definedName name="IQ_EMPLOY_COST_INDEX_WAGE_SALARY">"c6858"</definedName>
    <definedName name="IQ_EMPLOY_COST_INDEX_WAGE_SALARY_APR">"c7518"</definedName>
    <definedName name="IQ_EMPLOY_COST_INDEX_WAGE_SALARY_APR_FC">"c8398"</definedName>
    <definedName name="IQ_EMPLOY_COST_INDEX_WAGE_SALARY_FC">"c7738"</definedName>
    <definedName name="IQ_EMPLOY_COST_INDEX_WAGE_SALARY_POP">"c7078"</definedName>
    <definedName name="IQ_EMPLOY_COST_INDEX_WAGE_SALARY_POP_FC">"c7958"</definedName>
    <definedName name="IQ_EMPLOY_COST_INDEX_WAGE_SALARY_YOY">"c7298"</definedName>
    <definedName name="IQ_EMPLOY_COST_INDEX_WAGE_SALARY_YOY_FC">"c8178"</definedName>
    <definedName name="IQ_EMPLOYEES">"c392"</definedName>
    <definedName name="IQ_EMPLOYEES_FFIEC">"c13035"</definedName>
    <definedName name="IQ_ENTERPRISE_VALUE">"c1348"</definedName>
    <definedName name="IQ_ENTREPRENEURAL_PROPERTY_INC">"c6859"</definedName>
    <definedName name="IQ_ENTREPRENEURAL_PROPERTY_INC_APR">"c7519"</definedName>
    <definedName name="IQ_ENTREPRENEURAL_PROPERTY_INC_APR_FC">"c8399"</definedName>
    <definedName name="IQ_ENTREPRENEURAL_PROPERTY_INC_FC">"c7739"</definedName>
    <definedName name="IQ_ENTREPRENEURAL_PROPERTY_INC_POP">"c7079"</definedName>
    <definedName name="IQ_ENTREPRENEURAL_PROPERTY_INC_POP_FC">"c7959"</definedName>
    <definedName name="IQ_ENTREPRENEURAL_PROPERTY_INC_YOY">"c7299"</definedName>
    <definedName name="IQ_ENTREPRENEURAL_PROPERTY_INC_YOY_FC">"c8179"</definedName>
    <definedName name="IQ_EPS" hidden="1">"IQ_EPS"</definedName>
    <definedName name="IQ_EPS_10K" hidden="1">"IQ_EPS_10K"</definedName>
    <definedName name="IQ_EPS_10Q" hidden="1">"IQ_EPS_10Q"</definedName>
    <definedName name="IQ_EPS_10Q1" hidden="1">"IQ_EPS_10Q1"</definedName>
    <definedName name="IQ_EPS_10YR_ANN_CAGR">"c6085"</definedName>
    <definedName name="IQ_EPS_10YR_ANN_GROWTH">"c393"</definedName>
    <definedName name="IQ_EPS_1YR_ANN_GROWTH">"c394"</definedName>
    <definedName name="IQ_EPS_2YR_ANN_CAGR">"c6086"</definedName>
    <definedName name="IQ_EPS_2YR_ANN_GROWTH">"c395"</definedName>
    <definedName name="IQ_EPS_3YR_ANN_CAGR">"c6087"</definedName>
    <definedName name="IQ_EPS_3YR_ANN_GROWTH">"c396"</definedName>
    <definedName name="IQ_EPS_5YR_ANN_CAGR">"c6088"</definedName>
    <definedName name="IQ_EPS_5YR_ANN_GROWTH">"c397"</definedName>
    <definedName name="IQ_EPS_7YR_ANN_CAGR">"c6089"</definedName>
    <definedName name="IQ_EPS_7YR_ANN_GROWTH">"c398"</definedName>
    <definedName name="IQ_EPS_ACT_OR_EST">"c2213"</definedName>
    <definedName name="IQ_EPS_ACT_OR_EST_CIQ">"c5058"</definedName>
    <definedName name="IQ_EPS_ACT_OR_EST_REUT">"c5460"</definedName>
    <definedName name="IQ_EPS_AP">"c8880"</definedName>
    <definedName name="IQ_EPS_AP_ABS">"c8899"</definedName>
    <definedName name="IQ_EPS_EST">"c399"</definedName>
    <definedName name="IQ_EPS_EST_1" hidden="1">"IQ_EPS_EST_1"</definedName>
    <definedName name="IQ_EPS_EST_BOTTOM_UP">"c5489"</definedName>
    <definedName name="IQ_EPS_EST_BOTTOM_UP_CIQ">"c12026"</definedName>
    <definedName name="IQ_EPS_EST_BOTTOM_UP_REUT">"c5497"</definedName>
    <definedName name="IQ_EPS_EST_CIQ">"c4994"</definedName>
    <definedName name="IQ_EPS_EST_REUT">"c5453"</definedName>
    <definedName name="IQ_EPS_ESTIMATE">"IQ_EPS_EST"</definedName>
    <definedName name="IQ_EPS_EXCL_GUIDANCE">"c4368"</definedName>
    <definedName name="IQ_EPS_EXCL_HIGH_GUIDANCE">"c4369"</definedName>
    <definedName name="IQ_EPS_EXCL_LOW_GUIDANCE">"c4204"</definedName>
    <definedName name="IQ_EPS_GAAP_GUIDANCE">"c4370"</definedName>
    <definedName name="IQ_EPS_GAAP_HIGH_GUIDANCE">"c4371"</definedName>
    <definedName name="IQ_EPS_GAAP_LOW_GUIDANCE">"c4205"</definedName>
    <definedName name="IQ_EPS_GW_ACT_OR_EST">"c2223"</definedName>
    <definedName name="IQ_EPS_GW_ACT_OR_EST_CIQ">"c5066"</definedName>
    <definedName name="IQ_EPS_GW_ACT_OR_EST_REUT">"c5469"</definedName>
    <definedName name="IQ_EPS_GW_EST">"c1737"</definedName>
    <definedName name="IQ_EPS_GW_EST_BOTTOM_UP">"c5491"</definedName>
    <definedName name="IQ_EPS_GW_EST_BOTTOM_UP_CIQ">"c12028"</definedName>
    <definedName name="IQ_EPS_GW_EST_BOTTOM_UP_REUT">"c5499"</definedName>
    <definedName name="IQ_EPS_GW_EST_CIQ">"c4723"</definedName>
    <definedName name="IQ_EPS_GW_EST_REUT">"c5389"</definedName>
    <definedName name="IQ_EPS_GW_GUIDANCE">"c4372"</definedName>
    <definedName name="IQ_EPS_GW_HIGH_EST">"c1739"</definedName>
    <definedName name="IQ_EPS_GW_HIGH_EST_CIQ">"c4725"</definedName>
    <definedName name="IQ_EPS_GW_HIGH_EST_REUT">"c5391"</definedName>
    <definedName name="IQ_EPS_GW_HIGH_GUIDANCE">"c4373"</definedName>
    <definedName name="IQ_EPS_GW_LOW_EST">"c1740"</definedName>
    <definedName name="IQ_EPS_GW_LOW_EST_CIQ">"c4726"</definedName>
    <definedName name="IQ_EPS_GW_LOW_EST_REUT">"c5392"</definedName>
    <definedName name="IQ_EPS_GW_LOW_GUIDANCE">"c4206"</definedName>
    <definedName name="IQ_EPS_GW_MEDIAN_EST">"c1738"</definedName>
    <definedName name="IQ_EPS_GW_MEDIAN_EST_CIQ">"c4724"</definedName>
    <definedName name="IQ_EPS_GW_MEDIAN_EST_REUT">"c5390"</definedName>
    <definedName name="IQ_EPS_GW_NUM_EST">"c1741"</definedName>
    <definedName name="IQ_EPS_GW_NUM_EST_CIQ">"c4727"</definedName>
    <definedName name="IQ_EPS_GW_NUM_EST_REUT">"c5393"</definedName>
    <definedName name="IQ_EPS_GW_STDDEV_EST">"c1742"</definedName>
    <definedName name="IQ_EPS_GW_STDDEV_EST_CIQ">"c4728"</definedName>
    <definedName name="IQ_EPS_GW_STDDEV_EST_REUT">"c5394"</definedName>
    <definedName name="IQ_EPS_HIGH_EST">"c400"</definedName>
    <definedName name="IQ_EPS_HIGH_EST_CIQ">"c4995"</definedName>
    <definedName name="IQ_EPS_HIGH_EST_REUT">"c5454"</definedName>
    <definedName name="IQ_EPS_LOW_EST">"c401"</definedName>
    <definedName name="IQ_EPS_LOW_EST_CIQ">"c4996"</definedName>
    <definedName name="IQ_EPS_LOW_EST_REUT">"c5455"</definedName>
    <definedName name="IQ_EPS_MEDIAN_EST">"c1661"</definedName>
    <definedName name="IQ_EPS_MEDIAN_EST_CIQ">"c4997"</definedName>
    <definedName name="IQ_EPS_MEDIAN_EST_REUT">"c5456"</definedName>
    <definedName name="IQ_EPS_NAME_AP">"c8918"</definedName>
    <definedName name="IQ_EPS_NAME_AP_ABS">"c8937"</definedName>
    <definedName name="IQ_EPS_NO_EST">"c271"</definedName>
    <definedName name="IQ_EPS_NORM">"c1902"</definedName>
    <definedName name="IQ_EPS_NORM_EST">"c2226"</definedName>
    <definedName name="IQ_EPS_NORM_EST_BOTTOM_UP">"c5490"</definedName>
    <definedName name="IQ_EPS_NORM_EST_BOTTOM_UP_CIQ">"c12027"</definedName>
    <definedName name="IQ_EPS_NORM_EST_BOTTOM_UP_REUT">"c5498"</definedName>
    <definedName name="IQ_EPS_NORM_EST_CIQ">"c4667"</definedName>
    <definedName name="IQ_EPS_NORM_EST_REUT">"c5326"</definedName>
    <definedName name="IQ_EPS_NORM_HIGH_EST">"c2228"</definedName>
    <definedName name="IQ_EPS_NORM_HIGH_EST_CIQ">"c4669"</definedName>
    <definedName name="IQ_EPS_NORM_HIGH_EST_REUT">"c5328"</definedName>
    <definedName name="IQ_EPS_NORM_LOW_EST">"c2229"</definedName>
    <definedName name="IQ_EPS_NORM_LOW_EST_CIQ">"c4670"</definedName>
    <definedName name="IQ_EPS_NORM_LOW_EST_REUT">"c5329"</definedName>
    <definedName name="IQ_EPS_NORM_MEDIAN_EST">"c2227"</definedName>
    <definedName name="IQ_EPS_NORM_MEDIAN_EST_CIQ">"c4668"</definedName>
    <definedName name="IQ_EPS_NORM_MEDIAN_EST_REUT">"c5327"</definedName>
    <definedName name="IQ_EPS_NORM_NUM_EST">"c2230"</definedName>
    <definedName name="IQ_EPS_NORM_NUM_EST_CIQ">"c4671"</definedName>
    <definedName name="IQ_EPS_NORM_NUM_EST_REUT">"c5330"</definedName>
    <definedName name="IQ_EPS_NORM_STDDEV_EST">"c2231"</definedName>
    <definedName name="IQ_EPS_NORM_STDDEV_EST_CIQ">"c4672"</definedName>
    <definedName name="IQ_EPS_NORM_STDDEV_EST_REUT">"c5331"</definedName>
    <definedName name="IQ_EPS_NUM_EST">"c402"</definedName>
    <definedName name="IQ_EPS_NUM_EST_CIQ">"c4992"</definedName>
    <definedName name="IQ_EPS_NUM_EST_REUT">"c5451"</definedName>
    <definedName name="IQ_EPS_PRIMARY_EST">"c2226"</definedName>
    <definedName name="IQ_EPS_PRIMARY_HIGH_EST">"c2228"</definedName>
    <definedName name="IQ_EPS_PRIMARY_LOW_EST">"c2229"</definedName>
    <definedName name="IQ_EPS_PRIMARY_MEDIAN_EST">"c2227"</definedName>
    <definedName name="IQ_EPS_PRIMARY_NUM_EST">"c2230"</definedName>
    <definedName name="IQ_EPS_PRIMARY_STDDEV_EST">"c2231"</definedName>
    <definedName name="IQ_EPS_REPORT_ACT_OR_EST">"c2224"</definedName>
    <definedName name="IQ_EPS_REPORT_ACT_OR_EST_CIQ">"c5067"</definedName>
    <definedName name="IQ_EPS_REPORT_ACT_OR_EST_REUT">"c5470"</definedName>
    <definedName name="IQ_EPS_REPORTED_EST">"c1744"</definedName>
    <definedName name="IQ_EPS_REPORTED_EST_BOTTOM_UP">"c5492"</definedName>
    <definedName name="IQ_EPS_REPORTED_EST_BOTTOM_UP_CIQ">"c12029"</definedName>
    <definedName name="IQ_EPS_REPORTED_EST_BOTTOM_UP_REUT">"c5500"</definedName>
    <definedName name="IQ_EPS_REPORTED_EST_CIQ">"c4730"</definedName>
    <definedName name="IQ_EPS_REPORTED_EST_REUT">"c5396"</definedName>
    <definedName name="IQ_EPS_REPORTED_HIGH_EST">"c1746"</definedName>
    <definedName name="IQ_EPS_REPORTED_HIGH_EST_CIQ">"c4732"</definedName>
    <definedName name="IQ_EPS_REPORTED_HIGH_EST_REUT">"c5398"</definedName>
    <definedName name="IQ_EPS_REPORTED_LOW_EST">"c1747"</definedName>
    <definedName name="IQ_EPS_REPORTED_LOW_EST_CIQ">"c4733"</definedName>
    <definedName name="IQ_EPS_REPORTED_LOW_EST_REUT">"c5399"</definedName>
    <definedName name="IQ_EPS_REPORTED_MEDIAN_EST">"c1745"</definedName>
    <definedName name="IQ_EPS_REPORTED_MEDIAN_EST_CIQ">"c4731"</definedName>
    <definedName name="IQ_EPS_REPORTED_MEDIAN_EST_REUT">"c5397"</definedName>
    <definedName name="IQ_EPS_REPORTED_NUM_EST">"c1748"</definedName>
    <definedName name="IQ_EPS_REPORTED_NUM_EST_CIQ">"c4734"</definedName>
    <definedName name="IQ_EPS_REPORTED_NUM_EST_REUT">"c5400"</definedName>
    <definedName name="IQ_EPS_REPORTED_STDDEV_EST">"c1749"</definedName>
    <definedName name="IQ_EPS_REPORTED_STDDEV_EST_CIQ">"c4735"</definedName>
    <definedName name="IQ_EPS_REPORTED_STDDEV_EST_REUT">"c5401"</definedName>
    <definedName name="IQ_EPS_SBC_ACT_OR_EST">"c4376"</definedName>
    <definedName name="IQ_EPS_SBC_ACT_OR_EST_CIQ">"c4901"</definedName>
    <definedName name="IQ_EPS_SBC_EST">"c4375"</definedName>
    <definedName name="IQ_EPS_SBC_GUIDANCE">"c4377"</definedName>
    <definedName name="IQ_EPS_SBC_GW_ACT_OR_EST">"c4380"</definedName>
    <definedName name="IQ_EPS_SBC_GW_ACT_OR_EST_CIQ">"c4905"</definedName>
    <definedName name="IQ_EPS_SBC_GW_EST">"c4379"</definedName>
    <definedName name="IQ_EPS_SBC_GW_GUIDANCE">"c4381"</definedName>
    <definedName name="IQ_EPS_SBC_GW_HIGH_EST">"c4382"</definedName>
    <definedName name="IQ_EPS_SBC_GW_HIGH_GUIDANCE">"c4189"</definedName>
    <definedName name="IQ_EPS_SBC_GW_LOW_EST">"c4383"</definedName>
    <definedName name="IQ_EPS_SBC_GW_LOW_GUIDANCE">"c4229"</definedName>
    <definedName name="IQ_EPS_SBC_GW_MEDIAN_EST">"c4384"</definedName>
    <definedName name="IQ_EPS_SBC_GW_NUM_EST">"c4385"</definedName>
    <definedName name="IQ_EPS_SBC_GW_STDDEV_EST">"c4386"</definedName>
    <definedName name="IQ_EPS_SBC_HIGH_EST">"c4388"</definedName>
    <definedName name="IQ_EPS_SBC_HIGH_GUIDANCE">"c4188"</definedName>
    <definedName name="IQ_EPS_SBC_LOW_EST">"c4389"</definedName>
    <definedName name="IQ_EPS_SBC_LOW_GUIDANCE">"c4228"</definedName>
    <definedName name="IQ_EPS_SBC_MEDIAN_EST">"c4390"</definedName>
    <definedName name="IQ_EPS_SBC_NUM_EST">"c4391"</definedName>
    <definedName name="IQ_EPS_SBC_STDDEV_EST">"c4392"</definedName>
    <definedName name="IQ_EPS_STDDEV_EST">"c403"</definedName>
    <definedName name="IQ_EPS_STDDEV_EST_CIQ">"c4993"</definedName>
    <definedName name="IQ_EPS_STDDEV_EST_REUT">"c5452"</definedName>
    <definedName name="IQ_EQUITY_AFFIL">"c1451"</definedName>
    <definedName name="IQ_EQUITY_AP">"c8887"</definedName>
    <definedName name="IQ_EQUITY_AP_ABS">"c8906"</definedName>
    <definedName name="IQ_EQUITY_ASSETS_TOT_FFIEC">"c13436"</definedName>
    <definedName name="IQ_EQUITY_BEG_EXCL_FFIEC">"c12957"</definedName>
    <definedName name="IQ_EQUITY_BEG_FFIEC">"c12959"</definedName>
    <definedName name="IQ_EQUITY_CAPITAL_ASSETS_FDIC">"c6744"</definedName>
    <definedName name="IQ_EQUITY_CAPITAL_QUARTERLY_AVG_FFIEC">"c13092"</definedName>
    <definedName name="IQ_EQUITY_ENDING_FFIEC">"c12973"</definedName>
    <definedName name="IQ_EQUITY_FDIC">"c6353"</definedName>
    <definedName name="IQ_EQUITY_INDEX_EXPOSURE_FFIEC">"c13060"</definedName>
    <definedName name="IQ_EQUITY_LIST">"c15158"</definedName>
    <definedName name="IQ_EQUITY_METHOD">"c404"</definedName>
    <definedName name="IQ_EQUITY_NAME_AP">"c8925"</definedName>
    <definedName name="IQ_EQUITY_NAME_AP_ABS">"c8944"</definedName>
    <definedName name="IQ_EQUITY_SEC_FAIR_VALUE_FFIEC">"c12805"</definedName>
    <definedName name="IQ_EQUITY_SEC_INVEST_SECURITIES_FFIEC">"c13463"</definedName>
    <definedName name="IQ_EQUITY_SECURITIES_FDIC">"c6304"</definedName>
    <definedName name="IQ_EQUITY_SECURITIES_QUARTERLY_AVG_FFIEC">"c15474"</definedName>
    <definedName name="IQ_EQUITY_SECURITIES_WITHOUT_FAIR_VALUES_FFIEC">"c12846"</definedName>
    <definedName name="IQ_EQUITY_SECURITY_EXPOSURES_FDIC">"c6664"</definedName>
    <definedName name="IQ_EQUITY_TIER_ONE_CAPITAL">"c15246"</definedName>
    <definedName name="IQ_EQUITY_TIER_ONE_CAPITAL_RATIO">"c15242"</definedName>
    <definedName name="IQ_EQV_OVER_BV">"c1596"</definedName>
    <definedName name="IQ_EQV_OVER_LTM_PRETAX_INC">"c1390"</definedName>
    <definedName name="IQ_ESOP_DEBT">"c1597"</definedName>
    <definedName name="IQ_ESOP_DEBT_GUARANTEED_FFIEC">"c12971"</definedName>
    <definedName name="IQ_ESOP_OVER_TOTAL">"c13768"</definedName>
    <definedName name="IQ_EST_ACT_BV">"c5630"</definedName>
    <definedName name="IQ_EST_ACT_BV_REUT">"c5409"</definedName>
    <definedName name="IQ_EST_ACT_BV_SHARE">"c3549"</definedName>
    <definedName name="IQ_EST_ACT_BV_SHARE_REUT">"c5445"</definedName>
    <definedName name="IQ_EST_ACT_BV_THOM">"c5153"</definedName>
    <definedName name="IQ_EST_ACT_CAPEX">"c3546"</definedName>
    <definedName name="IQ_EST_ACT_CAPEX_REUT">"c3975"</definedName>
    <definedName name="IQ_EST_ACT_CASH_EPS">"c5637"</definedName>
    <definedName name="IQ_EST_ACT_CASH_FLOW">"c4394"</definedName>
    <definedName name="IQ_EST_ACT_CASH_OPER">"c4395"</definedName>
    <definedName name="IQ_EST_ACT_CFPS">"c1673"</definedName>
    <definedName name="IQ_EST_ACT_CFPS_REUT">"c3850"</definedName>
    <definedName name="IQ_EST_ACT_DISTRIBUTABLE_CASH">"c4396"</definedName>
    <definedName name="IQ_EST_ACT_DISTRIBUTABLE_CASH_SHARE">"c4397"</definedName>
    <definedName name="IQ_EST_ACT_DPS">"c1680"</definedName>
    <definedName name="IQ_EST_ACT_DPS_REUT">"c3857"</definedName>
    <definedName name="IQ_EST_ACT_EBIT">"c1687"</definedName>
    <definedName name="IQ_EST_ACT_EBIT_GW">"c4398"</definedName>
    <definedName name="IQ_EST_ACT_EBIT_REUT">"c5339"</definedName>
    <definedName name="IQ_EST_ACT_EBIT_SBC">"c4399"</definedName>
    <definedName name="IQ_EST_ACT_EBIT_SBC_GW">"c4400"</definedName>
    <definedName name="IQ_EST_ACT_EBITDA">"c1664"</definedName>
    <definedName name="IQ_EST_ACT_EBITDA_CIQ">"c3667"</definedName>
    <definedName name="IQ_EST_ACT_EBITDA_REUT">"c3836"</definedName>
    <definedName name="IQ_EST_ACT_EBITDA_SBC">"c4401"</definedName>
    <definedName name="IQ_EST_ACT_EBT_SBC">"c4402"</definedName>
    <definedName name="IQ_EST_ACT_EBT_SBC_GW">"c4403"</definedName>
    <definedName name="IQ_EST_ACT_EPS">"c1648"</definedName>
    <definedName name="IQ_EST_ACT_EPS_CIQ">"c4998"</definedName>
    <definedName name="IQ_EST_ACT_EPS_GW">"c1743"</definedName>
    <definedName name="IQ_EST_ACT_EPS_GW_CIQ">"c4729"</definedName>
    <definedName name="IQ_EST_ACT_EPS_GW_REUT">"c5395"</definedName>
    <definedName name="IQ_EST_ACT_EPS_NORM">"c2232"</definedName>
    <definedName name="IQ_EST_ACT_EPS_NORM_CIQ">"c4673"</definedName>
    <definedName name="IQ_EST_ACT_EPS_NORM_REUT">"c5332"</definedName>
    <definedName name="IQ_EST_ACT_EPS_PRIMARY">"c2232"</definedName>
    <definedName name="IQ_EST_ACT_EPS_REPORTED">"c1750"</definedName>
    <definedName name="IQ_EST_ACT_EPS_REPORTED_CIQ">"c4736"</definedName>
    <definedName name="IQ_EST_ACT_EPS_REPORTED_REUT">"c5402"</definedName>
    <definedName name="IQ_EST_ACT_EPS_REUT">"c5457"</definedName>
    <definedName name="IQ_EST_ACT_EPS_SBC">"c4404"</definedName>
    <definedName name="IQ_EST_ACT_EPS_SBC_GW">"c4405"</definedName>
    <definedName name="IQ_EST_ACT_FFO">"c1666"</definedName>
    <definedName name="IQ_EST_ACT_FFO_ADJ">"c4406"</definedName>
    <definedName name="IQ_EST_ACT_FFO_REUT">"c3843"</definedName>
    <definedName name="IQ_EST_ACT_FFO_SHARE">"c4407"</definedName>
    <definedName name="IQ_EST_ACT_FFO_SHARE_SHARE_REUT">"c3843"</definedName>
    <definedName name="IQ_EST_ACT_FFO_THOM">"c4005"</definedName>
    <definedName name="IQ_EST_ACT_GROSS_MARGIN">"c5553"</definedName>
    <definedName name="IQ_EST_ACT_MAINT_CAPEX">"c4408"</definedName>
    <definedName name="IQ_EST_ACT_NAV">"c1757"</definedName>
    <definedName name="IQ_EST_ACT_NAV_SHARE">"c5608"</definedName>
    <definedName name="IQ_EST_ACT_NAV_SHARE_REUT">"c5616"</definedName>
    <definedName name="IQ_EST_ACT_NET_DEBT">"c3545"</definedName>
    <definedName name="IQ_EST_ACT_NET_DEBT_REUT">"c5446"</definedName>
    <definedName name="IQ_EST_ACT_NI">"c1722"</definedName>
    <definedName name="IQ_EST_ACT_NI_GW">"c1729"</definedName>
    <definedName name="IQ_EST_ACT_NI_GW_REUT">"c5381"</definedName>
    <definedName name="IQ_EST_ACT_NI_GW_THOM">"c5139"</definedName>
    <definedName name="IQ_EST_ACT_NI_REPORTED">"c1736"</definedName>
    <definedName name="IQ_EST_ACT_NI_REPORTED_REUT">"c5388"</definedName>
    <definedName name="IQ_EST_ACT_NI_REUT">"c5374"</definedName>
    <definedName name="IQ_EST_ACT_NI_SBC">"c4409"</definedName>
    <definedName name="IQ_EST_ACT_NI_SBC_GW">"c4410"</definedName>
    <definedName name="IQ_EST_ACT_OPER_INC">"c1694"</definedName>
    <definedName name="IQ_EST_ACT_OPER_INC_REUT">"c5346"</definedName>
    <definedName name="IQ_EST_ACT_PRETAX_GW_INC">"c1708"</definedName>
    <definedName name="IQ_EST_ACT_PRETAX_GW_INC_REUT">"c5360"</definedName>
    <definedName name="IQ_EST_ACT_PRETAX_INC">"c1701"</definedName>
    <definedName name="IQ_EST_ACT_PRETAX_INC_REUT">"c5353"</definedName>
    <definedName name="IQ_EST_ACT_PRETAX_REPORT_INC">"c1715"</definedName>
    <definedName name="IQ_EST_ACT_PRETAX_REPORT_INC_REUT">"c5367"</definedName>
    <definedName name="IQ_EST_ACT_RECURRING_PROFIT">"c4411"</definedName>
    <definedName name="IQ_EST_ACT_RECURRING_PROFIT_SHARE">"c4412"</definedName>
    <definedName name="IQ_EST_ACT_RETURN_ASSETS">"c3547"</definedName>
    <definedName name="IQ_EST_ACT_RETURN_ASSETS_REUT">"c3996"</definedName>
    <definedName name="IQ_EST_ACT_RETURN_EQUITY">"c3548"</definedName>
    <definedName name="IQ_EST_ACT_RETURN_EQUITY_REUT">"c3989"</definedName>
    <definedName name="IQ_EST_ACT_REV">"c2113"</definedName>
    <definedName name="IQ_EST_ACT_REV_CIQ">"c3666"</definedName>
    <definedName name="IQ_EST_ACT_REV_REUT">"c3835"</definedName>
    <definedName name="IQ_EST_BV_DIFF_CIQ">"c4765"</definedName>
    <definedName name="IQ_EST_BV_DIFF_REUT">"c5433"</definedName>
    <definedName name="IQ_EST_BV_DIFF_THOM">"c5204"</definedName>
    <definedName name="IQ_EST_BV_SHARE_DIFF">"c4147"</definedName>
    <definedName name="IQ_EST_BV_SHARE_SURPRISE_PERCENT">"c4148"</definedName>
    <definedName name="IQ_EST_BV_SURPRISE_PERCENT_CIQ">"c4766"</definedName>
    <definedName name="IQ_EST_BV_SURPRISE_PERCENT_REUT">"c5434"</definedName>
    <definedName name="IQ_EST_BV_SURPRISE_PERCENT_THOM">"c5205"</definedName>
    <definedName name="IQ_EST_CAPEX_DIFF">"c4149"</definedName>
    <definedName name="IQ_EST_CAPEX_GROWTH_1YR">"c3588"</definedName>
    <definedName name="IQ_EST_CAPEX_GROWTH_1YR_REUT">"c5447"</definedName>
    <definedName name="IQ_EST_CAPEX_GROWTH_2YR">"c3589"</definedName>
    <definedName name="IQ_EST_CAPEX_GROWTH_2YR_REUT">"c5448"</definedName>
    <definedName name="IQ_EST_CAPEX_GROWTH_Q_1YR">"c3590"</definedName>
    <definedName name="IQ_EST_CAPEX_GROWTH_Q_1YR_REUT">"c5449"</definedName>
    <definedName name="IQ_EST_CAPEX_SEQ_GROWTH_Q">"c3591"</definedName>
    <definedName name="IQ_EST_CAPEX_SEQ_GROWTH_Q_REUT">"c5450"</definedName>
    <definedName name="IQ_EST_CAPEX_SURPRISE_PERCENT">"c4151"</definedName>
    <definedName name="IQ_EST_CASH_FLOW_DIFF">"c4152"</definedName>
    <definedName name="IQ_EST_CASH_FLOW_SURPRISE_PERCENT">"c4161"</definedName>
    <definedName name="IQ_EST_CASH_OPER_DIFF">"c4162"</definedName>
    <definedName name="IQ_EST_CASH_OPER_SURPRISE_PERCENT">"c4248"</definedName>
    <definedName name="IQ_EST_CFPS_DIFF">"c1871"</definedName>
    <definedName name="IQ_EST_CFPS_DIFF_REUT">"c3892"</definedName>
    <definedName name="IQ_EST_CFPS_GROWTH_1YR">"c1774"</definedName>
    <definedName name="IQ_EST_CFPS_GROWTH_1YR_REUT">"c3878"</definedName>
    <definedName name="IQ_EST_CFPS_GROWTH_2YR">"c1775"</definedName>
    <definedName name="IQ_EST_CFPS_GROWTH_2YR_REUT">"c3879"</definedName>
    <definedName name="IQ_EST_CFPS_GROWTH_Q_1YR">"c1776"</definedName>
    <definedName name="IQ_EST_CFPS_GROWTH_Q_1YR_REUT">"c3880"</definedName>
    <definedName name="IQ_EST_CFPS_SEQ_GROWTH_Q">"c1777"</definedName>
    <definedName name="IQ_EST_CFPS_SEQ_GROWTH_Q_REUT">"c3881"</definedName>
    <definedName name="IQ_EST_CFPS_SURPRISE_PERCENT">"c1872"</definedName>
    <definedName name="IQ_EST_CFPS_SURPRISE_PERCENT_REUT">"c3893"</definedName>
    <definedName name="IQ_EST_CURRENCY">"c2140"</definedName>
    <definedName name="IQ_EST_CURRENCY_CIQ">"c4769"</definedName>
    <definedName name="IQ_EST_CURRENCY_REUT">"c5437"</definedName>
    <definedName name="IQ_EST_DATE">"c1634"</definedName>
    <definedName name="IQ_EST_DATE_CIQ">"c4770"</definedName>
    <definedName name="IQ_EST_DATE_REUT">"c5438"</definedName>
    <definedName name="IQ_EST_DISTRIBUTABLE_CASH_DIFF">"c4276"</definedName>
    <definedName name="IQ_EST_DISTRIBUTABLE_CASH_GROWTH_1YR">"c4413"</definedName>
    <definedName name="IQ_EST_DISTRIBUTABLE_CASH_GROWTH_2YR">"c4414"</definedName>
    <definedName name="IQ_EST_DISTRIBUTABLE_CASH_GROWTH_Q_1YR">"c4415"</definedName>
    <definedName name="IQ_EST_DISTRIBUTABLE_CASH_SEQ_GROWTH_Q">"c4416"</definedName>
    <definedName name="IQ_EST_DISTRIBUTABLE_CASH_SHARE_DIFF">"c4284"</definedName>
    <definedName name="IQ_EST_DISTRIBUTABLE_CASH_SHARE_GROWTH_1YR">"c4417"</definedName>
    <definedName name="IQ_EST_DISTRIBUTABLE_CASH_SHARE_GROWTH_2YR">"c4418"</definedName>
    <definedName name="IQ_EST_DISTRIBUTABLE_CASH_SHARE_GROWTH_Q_1YR">"c4419"</definedName>
    <definedName name="IQ_EST_DISTRIBUTABLE_CASH_SHARE_SEQ_GROWTH_Q">"c4420"</definedName>
    <definedName name="IQ_EST_DISTRIBUTABLE_CASH_SHARE_SURPRISE_PERCENT">"c4293"</definedName>
    <definedName name="IQ_EST_DISTRIBUTABLE_CASH_SURPRISE_PERCENT">"c4295"</definedName>
    <definedName name="IQ_EST_DPS_DIFF">"c1873"</definedName>
    <definedName name="IQ_EST_DPS_DIFF_REUT">"c3894"</definedName>
    <definedName name="IQ_EST_DPS_GROWTH_1YR">"c1778"</definedName>
    <definedName name="IQ_EST_DPS_GROWTH_1YR_REUT">"c3882"</definedName>
    <definedName name="IQ_EST_DPS_GROWTH_2YR">"c1779"</definedName>
    <definedName name="IQ_EST_DPS_GROWTH_2YR_REUT">"c3883"</definedName>
    <definedName name="IQ_EST_DPS_GROWTH_Q_1YR">"c1780"</definedName>
    <definedName name="IQ_EST_DPS_GROWTH_Q_1YR_REUT">"c3884"</definedName>
    <definedName name="IQ_EST_DPS_SEQ_GROWTH_Q">"c1781"</definedName>
    <definedName name="IQ_EST_DPS_SEQ_GROWTH_Q_REUT">"c3885"</definedName>
    <definedName name="IQ_EST_DPS_SURPRISE_PERCENT">"c1874"</definedName>
    <definedName name="IQ_EST_DPS_SURPRISE_PERCENT_REUT">"c3895"</definedName>
    <definedName name="IQ_EST_EBIT_DIFF">"c1875"</definedName>
    <definedName name="IQ_EST_EBIT_DIFF_REUT">"c5413"</definedName>
    <definedName name="IQ_EST_EBIT_GW_DIFF">"c4304"</definedName>
    <definedName name="IQ_EST_EBIT_GW_SURPRISE_PERCENT">"c4313"</definedName>
    <definedName name="IQ_EST_EBIT_SBC_DIFF">"c4314"</definedName>
    <definedName name="IQ_EST_EBIT_SBC_GW_DIFF">"c4318"</definedName>
    <definedName name="IQ_EST_EBIT_SBC_GW_SURPRISE_PERCENT">"c4327"</definedName>
    <definedName name="IQ_EST_EBIT_SBC_SURPRISE_PERCENT">"c4333"</definedName>
    <definedName name="IQ_EST_EBIT_SURPRISE_PERCENT">"c1876"</definedName>
    <definedName name="IQ_EST_EBIT_SURPRISE_PERCENT_REUT">"c5414"</definedName>
    <definedName name="IQ_EST_EBITDA_DIFF">"c1867"</definedName>
    <definedName name="IQ_EST_EBITDA_DIFF_CIQ">"c3719"</definedName>
    <definedName name="IQ_EST_EBITDA_DIFF_REUT">"c3888"</definedName>
    <definedName name="IQ_EST_EBITDA_GROWTH_1YR">"c1766"</definedName>
    <definedName name="IQ_EST_EBITDA_GROWTH_1YR_CIQ">"c3695"</definedName>
    <definedName name="IQ_EST_EBITDA_GROWTH_1YR_REUT">"c3864"</definedName>
    <definedName name="IQ_EST_EBITDA_GROWTH_2YR">"c1767"</definedName>
    <definedName name="IQ_EST_EBITDA_GROWTH_2YR_CIQ">"c3696"</definedName>
    <definedName name="IQ_EST_EBITDA_GROWTH_2YR_REUT">"c3865"</definedName>
    <definedName name="IQ_EST_EBITDA_GROWTH_Q_1YR">"c1768"</definedName>
    <definedName name="IQ_EST_EBITDA_GROWTH_Q_1YR_CIQ">"c3697"</definedName>
    <definedName name="IQ_EST_EBITDA_GROWTH_Q_1YR_REUT">"c3866"</definedName>
    <definedName name="IQ_EST_EBITDA_SBC_DIFF">"c4335"</definedName>
    <definedName name="IQ_EST_EBITDA_SBC_SURPRISE_PERCENT">"c4344"</definedName>
    <definedName name="IQ_EST_EBITDA_SEQ_GROWTH_Q">"c1769"</definedName>
    <definedName name="IQ_EST_EBITDA_SEQ_GROWTH_Q_CIQ">"c3698"</definedName>
    <definedName name="IQ_EST_EBITDA_SEQ_GROWTH_Q_REUT">"c3867"</definedName>
    <definedName name="IQ_EST_EBITDA_SURPRISE_PERCENT">"c1868"</definedName>
    <definedName name="IQ_EST_EBITDA_SURPRISE_PERCENT_CIQ">"c3720"</definedName>
    <definedName name="IQ_EST_EBITDA_SURPRISE_PERCENT_REUT">"c3889"</definedName>
    <definedName name="IQ_EST_EBT_SBC_DIFF">"c4348"</definedName>
    <definedName name="IQ_EST_EBT_SBC_GW_DIFF">"c4352"</definedName>
    <definedName name="IQ_EST_EBT_SBC_GW_SURPRISE_PERCENT">"c4361"</definedName>
    <definedName name="IQ_EST_EBT_SBC_SURPRISE_PERCENT">"c4367"</definedName>
    <definedName name="IQ_EST_EPS_DIFF">"c1864"</definedName>
    <definedName name="IQ_EST_EPS_DIFF_CIQ">"c4999"</definedName>
    <definedName name="IQ_EST_EPS_DIFF_REUT">"c5458"</definedName>
    <definedName name="IQ_EST_EPS_GROWTH_1YR">"c1636"</definedName>
    <definedName name="IQ_EST_EPS_GROWTH_1YR_CIQ">"c3628"</definedName>
    <definedName name="IQ_EST_EPS_GROWTH_1YR_REUT">"c3646"</definedName>
    <definedName name="IQ_EST_EPS_GROWTH_2YR">"c1637"</definedName>
    <definedName name="IQ_EST_EPS_GROWTH_2YR_CIQ">"c3689"</definedName>
    <definedName name="IQ_EST_EPS_GROWTH_2YR_REUT">"c3858"</definedName>
    <definedName name="IQ_EST_EPS_GROWTH_5YR">"c1655"</definedName>
    <definedName name="IQ_EST_EPS_GROWTH_5YR_BOTTOM_UP">"c5487"</definedName>
    <definedName name="IQ_EST_EPS_GROWTH_5YR_BOTTOM_UP_CIQ">"c12024"</definedName>
    <definedName name="IQ_EST_EPS_GROWTH_5YR_BOTTOM_UP_REUT">"c5495"</definedName>
    <definedName name="IQ_EST_EPS_GROWTH_5YR_CIQ">"c3615"</definedName>
    <definedName name="IQ_EST_EPS_GROWTH_5YR_HIGH">"c1657"</definedName>
    <definedName name="IQ_EST_EPS_GROWTH_5YR_HIGH_CIQ">"c4663"</definedName>
    <definedName name="IQ_EST_EPS_GROWTH_5YR_HIGH_REUT">"c5322"</definedName>
    <definedName name="IQ_EST_EPS_GROWTH_5YR_LOW">"c1658"</definedName>
    <definedName name="IQ_EST_EPS_GROWTH_5YR_LOW_CIQ">"c4664"</definedName>
    <definedName name="IQ_EST_EPS_GROWTH_5YR_LOW_REUT">"c5323"</definedName>
    <definedName name="IQ_EST_EPS_GROWTH_5YR_MEDIAN">"c1656"</definedName>
    <definedName name="IQ_EST_EPS_GROWTH_5YR_MEDIAN_CIQ">"c5480"</definedName>
    <definedName name="IQ_EST_EPS_GROWTH_5YR_MEDIAN_REUT">"c5321"</definedName>
    <definedName name="IQ_EST_EPS_GROWTH_5YR_NUM">"c1659"</definedName>
    <definedName name="IQ_EST_EPS_GROWTH_5YR_NUM_CIQ">"c4665"</definedName>
    <definedName name="IQ_EST_EPS_GROWTH_5YR_NUM_REUT">"c5324"</definedName>
    <definedName name="IQ_EST_EPS_GROWTH_5YR_REUT">"c3633"</definedName>
    <definedName name="IQ_EST_EPS_GROWTH_5YR_STDDEV">"c1660"</definedName>
    <definedName name="IQ_EST_EPS_GROWTH_5YR_STDDEV_CIQ">"c4666"</definedName>
    <definedName name="IQ_EST_EPS_GROWTH_5YR_STDDEV_REUT">"c5325"</definedName>
    <definedName name="IQ_EST_EPS_GROWTH_Q_1YR">"c1641"</definedName>
    <definedName name="IQ_EST_EPS_GROWTH_Q_1YR_CIQ">"c4744"</definedName>
    <definedName name="IQ_EST_EPS_GROWTH_Q_1YR_REUT">"c5410"</definedName>
    <definedName name="IQ_EST_EPS_GW_DIFF">"c1891"</definedName>
    <definedName name="IQ_EST_EPS_GW_DIFF_CIQ">"c4761"</definedName>
    <definedName name="IQ_EST_EPS_GW_DIFF_REUT">"c5429"</definedName>
    <definedName name="IQ_EST_EPS_GW_SURPRISE_PERCENT">"c1892"</definedName>
    <definedName name="IQ_EST_EPS_GW_SURPRISE_PERCENT_CIQ">"c4762"</definedName>
    <definedName name="IQ_EST_EPS_GW_SURPRISE_PERCENT_REUT">"c5430"</definedName>
    <definedName name="IQ_EST_EPS_NORM_DIFF">"c2247"</definedName>
    <definedName name="IQ_EST_EPS_NORM_DIFF_CIQ">"c4745"</definedName>
    <definedName name="IQ_EST_EPS_NORM_DIFF_REUT">"c5411"</definedName>
    <definedName name="IQ_EST_EPS_NORM_SURPRISE_PERCENT">"c2248"</definedName>
    <definedName name="IQ_EST_EPS_NORM_SURPRISE_PERCENT_CIQ">"c4746"</definedName>
    <definedName name="IQ_EST_EPS_NORM_SURPRISE_PERCENT_REUT">"c5412"</definedName>
    <definedName name="IQ_EST_EPS_REPORT_DIFF">"c1893"</definedName>
    <definedName name="IQ_EST_EPS_REPORT_DIFF_CIQ">"c4763"</definedName>
    <definedName name="IQ_EST_EPS_REPORT_DIFF_REUT">"c5431"</definedName>
    <definedName name="IQ_EST_EPS_REPORT_SURPRISE_PERCENT">"c1894"</definedName>
    <definedName name="IQ_EST_EPS_REPORT_SURPRISE_PERCENT_CIQ">"c4764"</definedName>
    <definedName name="IQ_EST_EPS_REPORT_SURPRISE_PERCENT_REUT">"c5432"</definedName>
    <definedName name="IQ_EST_EPS_SBC_DIFF">"c4374"</definedName>
    <definedName name="IQ_EST_EPS_SBC_GW_DIFF">"c4378"</definedName>
    <definedName name="IQ_EST_EPS_SBC_GW_SURPRISE_PERCENT">"c4387"</definedName>
    <definedName name="IQ_EST_EPS_SBC_SURPRISE_PERCENT">"c4393"</definedName>
    <definedName name="IQ_EST_EPS_SEQ_GROWTH_Q">"c1764"</definedName>
    <definedName name="IQ_EST_EPS_SEQ_GROWTH_Q_CIQ">"c3690"</definedName>
    <definedName name="IQ_EST_EPS_SEQ_GROWTH_Q_REUT">"c3859"</definedName>
    <definedName name="IQ_EST_EPS_SURPRISE" hidden="1">"c1635"</definedName>
    <definedName name="IQ_EST_EPS_SURPRISE_PERCENT">"c1635"</definedName>
    <definedName name="IQ_EST_EPS_SURPRISE_PERCENT_CIQ">"c5000"</definedName>
    <definedName name="IQ_EST_EPS_SURPRISE_PERCENT_REUT">"c5459"</definedName>
    <definedName name="IQ_EST_FAIR_VALUE_MORT_SERVICING_ASSETS_FFIEC">"c12956"</definedName>
    <definedName name="IQ_EST_FFO_ADJ_DIFF">"c4433"</definedName>
    <definedName name="IQ_EST_FFO_ADJ_GROWTH_1YR">"c4421"</definedName>
    <definedName name="IQ_EST_FFO_ADJ_GROWTH_2YR">"c4422"</definedName>
    <definedName name="IQ_EST_FFO_ADJ_GROWTH_Q_1YR">"c4423"</definedName>
    <definedName name="IQ_EST_FFO_ADJ_SEQ_GROWTH_Q">"c4424"</definedName>
    <definedName name="IQ_EST_FFO_ADJ_SURPRISE_PERCENT">"c4442"</definedName>
    <definedName name="IQ_EST_FFO_DIFF">"c1869"</definedName>
    <definedName name="IQ_EST_FFO_DIFF_REUT">"c3890"</definedName>
    <definedName name="IQ_EST_FFO_DIFF_THOM">"c5186"</definedName>
    <definedName name="IQ_EST_FFO_GROWTH_1YR">"c1770"</definedName>
    <definedName name="IQ_EST_FFO_GROWTH_1YR_REUT">"c3874"</definedName>
    <definedName name="IQ_EST_FFO_GROWTH_2YR">"c1771"</definedName>
    <definedName name="IQ_EST_FFO_GROWTH_2YR_REUT">"c3875"</definedName>
    <definedName name="IQ_EST_FFO_GROWTH_Q_1YR">"c1772"</definedName>
    <definedName name="IQ_EST_FFO_GROWTH_Q_1YR_REUT">"c3876"</definedName>
    <definedName name="IQ_EST_FFO_SEQ_GROWTH_Q">"c1773"</definedName>
    <definedName name="IQ_EST_FFO_SEQ_GROWTH_Q_REUT">"c3877"</definedName>
    <definedName name="IQ_EST_FFO_SHARE_DIFF">"c4444"</definedName>
    <definedName name="IQ_EST_FFO_SHARE_GROWTH_1YR">"c4425"</definedName>
    <definedName name="IQ_EST_FFO_SHARE_GROWTH_2YR">"c4426"</definedName>
    <definedName name="IQ_EST_FFO_SHARE_GROWTH_Q_1YR">"c4427"</definedName>
    <definedName name="IQ_EST_FFO_SHARE_SEQ_GROWTH_Q">"c4428"</definedName>
    <definedName name="IQ_EST_FFO_SHARE_SHARE_DIFF_REUT">"c3890"</definedName>
    <definedName name="IQ_EST_FFO_SHARE_SHARE_SURPRISE_PERCENT_REUT">"c3891"</definedName>
    <definedName name="IQ_EST_FFO_SHARE_SURPRISE_PERCENT">"c4453"</definedName>
    <definedName name="IQ_EST_FFO_SURPRISE_PERCENT">"c1870"</definedName>
    <definedName name="IQ_EST_FFO_SURPRISE_PERCENT_REUT">"c3891"</definedName>
    <definedName name="IQ_EST_FFO_SURPRISE_PERCENT_THOM">"c5187"</definedName>
    <definedName name="IQ_EST_FOOTNOTE">"c4540"</definedName>
    <definedName name="IQ_EST_FOOTNOTE_CIQ">"c12022"</definedName>
    <definedName name="IQ_EST_FOOTNOTE_REUT">"c5478"</definedName>
    <definedName name="IQ_EST_MAINT_CAPEX_DIFF">"c4456"</definedName>
    <definedName name="IQ_EST_MAINT_CAPEX_GROWTH_1YR">"c4429"</definedName>
    <definedName name="IQ_EST_MAINT_CAPEX_GROWTH_2YR">"c4430"</definedName>
    <definedName name="IQ_EST_MAINT_CAPEX_GROWTH_Q_1YR">"c4431"</definedName>
    <definedName name="IQ_EST_MAINT_CAPEX_SEQ_GROWTH_Q">"c4432"</definedName>
    <definedName name="IQ_EST_MAINT_CAPEX_SURPRISE_PERCENT">"c4465"</definedName>
    <definedName name="IQ_EST_NAV_DIFF">"c1895"</definedName>
    <definedName name="IQ_EST_NAV_SHARE_SURPRISE_PERCENT">"c1896"</definedName>
    <definedName name="IQ_EST_NAV_SURPRISE_PERCENT">"c1896"</definedName>
    <definedName name="IQ_EST_NET_DEBT_DIFF">"c4466"</definedName>
    <definedName name="IQ_EST_NET_DEBT_SURPRISE_PERCENT">"c4468"</definedName>
    <definedName name="IQ_EST_NEXT_EARNINGS_DATE">"c13591"</definedName>
    <definedName name="IQ_EST_NI_DIFF">"c1885"</definedName>
    <definedName name="IQ_EST_NI_DIFF_REUT">"c5423"</definedName>
    <definedName name="IQ_EST_NI_GW_DIFF">"c1887"</definedName>
    <definedName name="IQ_EST_NI_GW_DIFF_REUT">"c5425"</definedName>
    <definedName name="IQ_EST_NI_GW_DIFF_THOM">"c5200"</definedName>
    <definedName name="IQ_EST_NI_GW_SURPRISE_PERCENT">"c1888"</definedName>
    <definedName name="IQ_EST_NI_GW_SURPRISE_PERCENT_REUT">"c5426"</definedName>
    <definedName name="IQ_EST_NI_GW_SURPRISE_PERCENT_THOM">"c5201"</definedName>
    <definedName name="IQ_EST_NI_REPORT_DIFF">"c1889"</definedName>
    <definedName name="IQ_EST_NI_REPORT_DIFF_REUT">"c5427"</definedName>
    <definedName name="IQ_EST_NI_REPORT_SURPRISE_PERCENT">"c1890"</definedName>
    <definedName name="IQ_EST_NI_REPORT_SURPRISE_PERCENT_REUT">"c5428"</definedName>
    <definedName name="IQ_EST_NI_SBC_DIFF">"c4472"</definedName>
    <definedName name="IQ_EST_NI_SBC_GW_DIFF">"c4476"</definedName>
    <definedName name="IQ_EST_NI_SBC_GW_SURPRISE_PERCENT">"c4485"</definedName>
    <definedName name="IQ_EST_NI_SBC_SURPRISE_PERCENT">"c4491"</definedName>
    <definedName name="IQ_EST_NI_SURPRISE_PERCENT">"c1886"</definedName>
    <definedName name="IQ_EST_NI_SURPRISE_PERCENT_REUT">"c5424"</definedName>
    <definedName name="IQ_EST_NUM_BUY">"c1759"</definedName>
    <definedName name="IQ_EST_NUM_BUY_CIQ">"c3700"</definedName>
    <definedName name="IQ_EST_NUM_BUY_REUT">"c3869"</definedName>
    <definedName name="IQ_EST_NUM_BUY_THOM">"c5165"</definedName>
    <definedName name="IQ_EST_NUM_HIGH_REC">"c5649"</definedName>
    <definedName name="IQ_EST_NUM_HIGH_REC_CIQ">"c3701"</definedName>
    <definedName name="IQ_EST_NUM_HIGH_REC_REUT">"c3870"</definedName>
    <definedName name="IQ_EST_NUM_HIGHEST_REC">"c5648"</definedName>
    <definedName name="IQ_EST_NUM_HIGHEST_REC_CIQ">"c3700"</definedName>
    <definedName name="IQ_EST_NUM_HIGHEST_REC_REUT">"c3869"</definedName>
    <definedName name="IQ_EST_NUM_HOLD">"c1761"</definedName>
    <definedName name="IQ_EST_NUM_HOLD_CIQ">"c3702"</definedName>
    <definedName name="IQ_EST_NUM_HOLD_REUT">"c3871"</definedName>
    <definedName name="IQ_EST_NUM_HOLD_THOM">"c5167"</definedName>
    <definedName name="IQ_EST_NUM_LOW_REC">"c5651"</definedName>
    <definedName name="IQ_EST_NUM_LOW_REC_CIQ">"c3703"</definedName>
    <definedName name="IQ_EST_NUM_LOW_REC_REUT">"c3872"</definedName>
    <definedName name="IQ_EST_NUM_LOWEST_REC">"c5652"</definedName>
    <definedName name="IQ_EST_NUM_LOWEST_REC_CIQ">"c3704"</definedName>
    <definedName name="IQ_EST_NUM_LOWEST_REC_REUT">"c3873"</definedName>
    <definedName name="IQ_EST_NUM_NEUTRAL_REC">"c5650"</definedName>
    <definedName name="IQ_EST_NUM_NEUTRAL_REC_CIQ">"c3702"</definedName>
    <definedName name="IQ_EST_NUM_NEUTRAL_REC_REUT">"c3871"</definedName>
    <definedName name="IQ_EST_NUM_NO_OPINION">"c1758"</definedName>
    <definedName name="IQ_EST_NUM_NO_OPINION_CIQ">"c3699"</definedName>
    <definedName name="IQ_EST_NUM_NO_OPINION_REUT">"c3868"</definedName>
    <definedName name="IQ_EST_NUM_OUTPERFORM">"c1760"</definedName>
    <definedName name="IQ_EST_NUM_OUTPERFORM_CIQ">"c3701"</definedName>
    <definedName name="IQ_EST_NUM_OUTPERFORM_REUT">"c3870"</definedName>
    <definedName name="IQ_EST_NUM_OUTPERFORM_THOM">"c5166"</definedName>
    <definedName name="IQ_EST_NUM_SELL">"c1763"</definedName>
    <definedName name="IQ_EST_NUM_SELL_CIQ">"c3704"</definedName>
    <definedName name="IQ_EST_NUM_SELL_REUT">"c3873"</definedName>
    <definedName name="IQ_EST_NUM_SELL_THOM">"c5169"</definedName>
    <definedName name="IQ_EST_NUM_UNDERPERFORM">"c1762"</definedName>
    <definedName name="IQ_EST_NUM_UNDERPERFORM_CIQ">"c3703"</definedName>
    <definedName name="IQ_EST_NUM_UNDERPERFORM_REUT">"c3872"</definedName>
    <definedName name="IQ_EST_NUM_UNDERPERFORM_THOM">"c5168"</definedName>
    <definedName name="IQ_EST_OPER_INC_DIFF">"c1877"</definedName>
    <definedName name="IQ_EST_OPER_INC_DIFF_REUT">"c5415"</definedName>
    <definedName name="IQ_EST_OPER_INC_SURPRISE_PERCENT">"c1878"</definedName>
    <definedName name="IQ_EST_OPER_INC_SURPRISE_PERCENT_REUT">"c5416"</definedName>
    <definedName name="IQ_EST_PRE_TAX_DIFF">"c1879"</definedName>
    <definedName name="IQ_EST_PRE_TAX_DIFF_REUT">"c5417"</definedName>
    <definedName name="IQ_EST_PRE_TAX_GW_DIFF">"c1881"</definedName>
    <definedName name="IQ_EST_PRE_TAX_GW_DIFF_REUT">"c5419"</definedName>
    <definedName name="IQ_EST_PRE_TAX_GW_SURPRISE_PERCENT">"c1882"</definedName>
    <definedName name="IQ_EST_PRE_TAX_GW_SURPRISE_PERCENT_REUT">"c5420"</definedName>
    <definedName name="IQ_EST_PRE_TAX_REPORT_DIFF">"c1883"</definedName>
    <definedName name="IQ_EST_PRE_TAX_REPORT_DIFF_REUT">"c5421"</definedName>
    <definedName name="IQ_EST_PRE_TAX_REPORT_SURPRISE_PERCENT">"c1884"</definedName>
    <definedName name="IQ_EST_PRE_TAX_REPORT_SURPRISE_PERCENT_REUT">"c5422"</definedName>
    <definedName name="IQ_EST_PRE_TAX_SURPRISE_PERCENT">"c1880"</definedName>
    <definedName name="IQ_EST_PRE_TAX_SURPRISE_PERCENT_REUT">"c5418"</definedName>
    <definedName name="IQ_EST_RECURRING_PROFIT_SHARE_DIFF">"c4505"</definedName>
    <definedName name="IQ_EST_RECURRING_PROFIT_SHARE_SURPRISE_PERCENT">"c4515"</definedName>
    <definedName name="IQ_EST_REUT_ACT_CAPEX">"c3975"</definedName>
    <definedName name="IQ_EST_REV_DIFF">"c1865"</definedName>
    <definedName name="IQ_EST_REV_DIFF_CIQ">"c3717"</definedName>
    <definedName name="IQ_EST_REV_DIFF_REUT">"c3886"</definedName>
    <definedName name="IQ_EST_REV_GROWTH_1YR">"c1638"</definedName>
    <definedName name="IQ_EST_REV_GROWTH_1YR_CIQ">"c3691"</definedName>
    <definedName name="IQ_EST_REV_GROWTH_1YR_REUT">"c3860"</definedName>
    <definedName name="IQ_EST_REV_GROWTH_2YR">"c1639"</definedName>
    <definedName name="IQ_EST_REV_GROWTH_2YR_CIQ">"c3692"</definedName>
    <definedName name="IQ_EST_REV_GROWTH_2YR_REUT">"c3861"</definedName>
    <definedName name="IQ_EST_REV_GROWTH_Q_1YR">"c1640"</definedName>
    <definedName name="IQ_EST_REV_GROWTH_Q_1YR_CIQ">"c3693"</definedName>
    <definedName name="IQ_EST_REV_GROWTH_Q_1YR_REUT">"c3862"</definedName>
    <definedName name="IQ_EST_REV_SEQ_GROWTH_Q">"c1765"</definedName>
    <definedName name="IQ_EST_REV_SEQ_GROWTH_Q_CIQ">"c3694"</definedName>
    <definedName name="IQ_EST_REV_SEQ_GROWTH_Q_REUT">"c3863"</definedName>
    <definedName name="IQ_EST_REV_SURPRISE_PERCENT">"c1866"</definedName>
    <definedName name="IQ_EST_REV_SURPRISE_PERCENT_CIQ">"c3718"</definedName>
    <definedName name="IQ_EST_REV_SURPRISE_PERCENT_REUT">"c3887"</definedName>
    <definedName name="IQ_EST_VENDOR">"c5564"</definedName>
    <definedName name="IQ_ESTIMATED_ASSESSABLE_DEPOSITS_FDIC">"c6490"</definedName>
    <definedName name="IQ_ESTIMATED_INSURED_DEPOSITS_FDIC">"c6491"</definedName>
    <definedName name="IQ_EV_OVER_EMPLOYEE">"c1428"</definedName>
    <definedName name="IQ_EV_OVER_LTM_EBIT">"c1426"</definedName>
    <definedName name="IQ_EV_OVER_LTM_EBITDA">"c1427"</definedName>
    <definedName name="IQ_EV_OVER_LTM_REVENUE">"c1429"</definedName>
    <definedName name="IQ_EV_OVER_REVENUE_EST" hidden="1">"IQ_EV_OVER_REVENUE_EST"</definedName>
    <definedName name="IQ_EV_OVER_REVENUE_EST_1" hidden="1">"IQ_EV_OVER_REVENUE_EST_1"</definedName>
    <definedName name="IQ_EVAL_DATE">"c2180"</definedName>
    <definedName name="IQ_EVENT_DATE">"c13819"</definedName>
    <definedName name="IQ_EVENT_ID">"c13818"</definedName>
    <definedName name="IQ_EVENT_TIME">"c13820"</definedName>
    <definedName name="IQ_EVENT_TYPE">"c13821"</definedName>
    <definedName name="IQ_EXCHANGE">"c405"</definedName>
    <definedName name="IQ_EXCISE_TAXES_EXCL_SALES">"c5515"</definedName>
    <definedName name="IQ_EXCISE_TAXES_INCL_SALES">"c5514"</definedName>
    <definedName name="IQ_EXERCISE_PRICE">"c1897"</definedName>
    <definedName name="IQ_EXERCISED">"c406"</definedName>
    <definedName name="IQ_EXP_RETTRN_PENSION_FOREIGN">"c408"</definedName>
    <definedName name="IQ_EXP_RETURN_PENSION_DOMESTIC">"c407"</definedName>
    <definedName name="IQ_EXP_RETURN_PENSION_FOREIGN">"c408"</definedName>
    <definedName name="IQ_EXPENSE_CODE_" hidden="1">"lb"</definedName>
    <definedName name="IQ_EXPENSES_AP">"c8875"</definedName>
    <definedName name="IQ_EXPENSES_AP_ABS">"c8894"</definedName>
    <definedName name="IQ_EXPENSES_FIXED_ASSETS_FFIEC">"c13024"</definedName>
    <definedName name="IQ_EXPENSES_NAME_AP">"c8913"</definedName>
    <definedName name="IQ_EXPENSES_NAME_AP_ABS">"c8932"</definedName>
    <definedName name="IQ_EXPLORATION_EXPENDITURE_ALUM">"c9255"</definedName>
    <definedName name="IQ_EXPLORATION_EXPENDITURE_COAL">"c9827"</definedName>
    <definedName name="IQ_EXPLORATION_EXPENDITURE_COP">"c9202"</definedName>
    <definedName name="IQ_EXPLORATION_EXPENDITURE_DIAM">"c9679"</definedName>
    <definedName name="IQ_EXPLORATION_EXPENDITURE_GOLD">"c9040"</definedName>
    <definedName name="IQ_EXPLORATION_EXPENDITURE_IRON">"c9414"</definedName>
    <definedName name="IQ_EXPLORATION_EXPENDITURE_LEAD">"c9467"</definedName>
    <definedName name="IQ_EXPLORATION_EXPENDITURE_MANG">"c9520"</definedName>
    <definedName name="IQ_EXPLORATION_EXPENDITURE_MOLYB">"c9732"</definedName>
    <definedName name="IQ_EXPLORATION_EXPENDITURE_NICK">"c9308"</definedName>
    <definedName name="IQ_EXPLORATION_EXPENDITURE_PLAT">"c9146"</definedName>
    <definedName name="IQ_EXPLORATION_EXPENDITURE_SILVER">"c9093"</definedName>
    <definedName name="IQ_EXPLORATION_EXPENDITURE_TITAN">"c9573"</definedName>
    <definedName name="IQ_EXPLORATION_EXPENDITURE_URAN">"c9626"</definedName>
    <definedName name="IQ_EXPLORATION_EXPENDITURE_ZINC">"c9361"</definedName>
    <definedName name="IQ_EXPLORE_DRILL">"c409"</definedName>
    <definedName name="IQ_EXPLORE_DRILL_EXP_TOTAL">"c13850"</definedName>
    <definedName name="IQ_EXPORT_PRICE_INDEX">"c6860"</definedName>
    <definedName name="IQ_EXPORT_PRICE_INDEX_APR">"c7520"</definedName>
    <definedName name="IQ_EXPORT_PRICE_INDEX_APR_FC">"c8400"</definedName>
    <definedName name="IQ_EXPORT_PRICE_INDEX_FC">"c7740"</definedName>
    <definedName name="IQ_EXPORT_PRICE_INDEX_POP">"c7080"</definedName>
    <definedName name="IQ_EXPORT_PRICE_INDEX_POP_FC">"c7960"</definedName>
    <definedName name="IQ_EXPORT_PRICE_INDEX_YOY">"c7300"</definedName>
    <definedName name="IQ_EXPORT_PRICE_INDEX_YOY_FC">"c8180"</definedName>
    <definedName name="IQ_EXPORTS_APR_FC_UNUSED">"c8401"</definedName>
    <definedName name="IQ_EXPORTS_APR_FC_UNUSED_UNUSED_UNUSED" hidden="1">"c8401"</definedName>
    <definedName name="IQ_EXPORTS_APR_UNUSED">"c7521"</definedName>
    <definedName name="IQ_EXPORTS_APR_UNUSED_UNUSED_UNUSED" hidden="1">"c7521"</definedName>
    <definedName name="IQ_EXPORTS_FACTOR_SERVICES">"c6862"</definedName>
    <definedName name="IQ_EXPORTS_FACTOR_SERVICES_APR">"c7522"</definedName>
    <definedName name="IQ_EXPORTS_FACTOR_SERVICES_APR_FC">"c8402"</definedName>
    <definedName name="IQ_EXPORTS_FACTOR_SERVICES_FC">"c7742"</definedName>
    <definedName name="IQ_EXPORTS_FACTOR_SERVICES_POP">"c7082"</definedName>
    <definedName name="IQ_EXPORTS_FACTOR_SERVICES_POP_FC">"c7962"</definedName>
    <definedName name="IQ_EXPORTS_FACTOR_SERVICES_SAAR">"c6863"</definedName>
    <definedName name="IQ_EXPORTS_FACTOR_SERVICES_SAAR_APR">"c7523"</definedName>
    <definedName name="IQ_EXPORTS_FACTOR_SERVICES_SAAR_APR_FC">"c8403"</definedName>
    <definedName name="IQ_EXPORTS_FACTOR_SERVICES_SAAR_FC">"c7743"</definedName>
    <definedName name="IQ_EXPORTS_FACTOR_SERVICES_SAAR_POP">"c7083"</definedName>
    <definedName name="IQ_EXPORTS_FACTOR_SERVICES_SAAR_POP_FC">"c7963"</definedName>
    <definedName name="IQ_EXPORTS_FACTOR_SERVICES_SAAR_USD_APR_FC">"c11817"</definedName>
    <definedName name="IQ_EXPORTS_FACTOR_SERVICES_SAAR_USD_FC">"c11814"</definedName>
    <definedName name="IQ_EXPORTS_FACTOR_SERVICES_SAAR_USD_POP_FC">"c11815"</definedName>
    <definedName name="IQ_EXPORTS_FACTOR_SERVICES_SAAR_USD_YOY_FC">"c11816"</definedName>
    <definedName name="IQ_EXPORTS_FACTOR_SERVICES_SAAR_YOY">"c7303"</definedName>
    <definedName name="IQ_EXPORTS_FACTOR_SERVICES_SAAR_YOY_FC">"c8183"</definedName>
    <definedName name="IQ_EXPORTS_FACTOR_SERVICES_USD_APR_FC">"c11813"</definedName>
    <definedName name="IQ_EXPORTS_FACTOR_SERVICES_USD_FC">"c11810"</definedName>
    <definedName name="IQ_EXPORTS_FACTOR_SERVICES_USD_POP_FC">"c11811"</definedName>
    <definedName name="IQ_EXPORTS_FACTOR_SERVICES_USD_YOY_FC">"c11812"</definedName>
    <definedName name="IQ_EXPORTS_FACTOR_SERVICES_YOY">"c7302"</definedName>
    <definedName name="IQ_EXPORTS_FACTOR_SERVICES_YOY_FC">"c8182"</definedName>
    <definedName name="IQ_EXPORTS_FC_UNUSED">"c7741"</definedName>
    <definedName name="IQ_EXPORTS_FC_UNUSED_UNUSED_UNUSED" hidden="1">"c7741"</definedName>
    <definedName name="IQ_EXPORTS_GOODS">"c6864"</definedName>
    <definedName name="IQ_EXPORTS_GOODS_APR">"c7524"</definedName>
    <definedName name="IQ_EXPORTS_GOODS_APR_FC">"c8404"</definedName>
    <definedName name="IQ_EXPORTS_GOODS_FC">"c7744"</definedName>
    <definedName name="IQ_EXPORTS_GOODS_NONFACTOR_SERVICES">"c6865"</definedName>
    <definedName name="IQ_EXPORTS_GOODS_NONFACTOR_SERVICES_APR">"c7525"</definedName>
    <definedName name="IQ_EXPORTS_GOODS_NONFACTOR_SERVICES_APR_FC">"c8405"</definedName>
    <definedName name="IQ_EXPORTS_GOODS_NONFACTOR_SERVICES_FC">"c7745"</definedName>
    <definedName name="IQ_EXPORTS_GOODS_NONFACTOR_SERVICES_POP">"c7085"</definedName>
    <definedName name="IQ_EXPORTS_GOODS_NONFACTOR_SERVICES_POP_FC">"c7965"</definedName>
    <definedName name="IQ_EXPORTS_GOODS_NONFACTOR_SERVICES_YOY">"c7305"</definedName>
    <definedName name="IQ_EXPORTS_GOODS_NONFACTOR_SERVICES_YOY_FC">"c8185"</definedName>
    <definedName name="IQ_EXPORTS_GOODS_POP">"c7084"</definedName>
    <definedName name="IQ_EXPORTS_GOODS_POP_FC">"c7964"</definedName>
    <definedName name="IQ_EXPORTS_GOODS_REAL">"c6973"</definedName>
    <definedName name="IQ_EXPORTS_GOODS_REAL_APR">"c7633"</definedName>
    <definedName name="IQ_EXPORTS_GOODS_REAL_APR_FC">"c8513"</definedName>
    <definedName name="IQ_EXPORTS_GOODS_REAL_FC">"c7853"</definedName>
    <definedName name="IQ_EXPORTS_GOODS_REAL_POP">"c7193"</definedName>
    <definedName name="IQ_EXPORTS_GOODS_REAL_POP_FC">"c8073"</definedName>
    <definedName name="IQ_EXPORTS_GOODS_REAL_SAAR">"c11930"</definedName>
    <definedName name="IQ_EXPORTS_GOODS_REAL_SAAR_APR">"c11933"</definedName>
    <definedName name="IQ_EXPORTS_GOODS_REAL_SAAR_APR_FC_UNUSED">"c8512"</definedName>
    <definedName name="IQ_EXPORTS_GOODS_REAL_SAAR_APR_FC_UNUSED_UNUSED_UNUSED" hidden="1">"c8512"</definedName>
    <definedName name="IQ_EXPORTS_GOODS_REAL_SAAR_APR_UNUSED">"c7632"</definedName>
    <definedName name="IQ_EXPORTS_GOODS_REAL_SAAR_APR_UNUSED_UNUSED_UNUSED" hidden="1">"c7632"</definedName>
    <definedName name="IQ_EXPORTS_GOODS_REAL_SAAR_FC_UNUSED">"c7852"</definedName>
    <definedName name="IQ_EXPORTS_GOODS_REAL_SAAR_FC_UNUSED_UNUSED_UNUSED" hidden="1">"c7852"</definedName>
    <definedName name="IQ_EXPORTS_GOODS_REAL_SAAR_POP">"c11931"</definedName>
    <definedName name="IQ_EXPORTS_GOODS_REAL_SAAR_POP_FC_UNUSED">"c8072"</definedName>
    <definedName name="IQ_EXPORTS_GOODS_REAL_SAAR_POP_FC_UNUSED_UNUSED_UNUSED" hidden="1">"c8072"</definedName>
    <definedName name="IQ_EXPORTS_GOODS_REAL_SAAR_POP_UNUSED">"c7192"</definedName>
    <definedName name="IQ_EXPORTS_GOODS_REAL_SAAR_POP_UNUSED_UNUSED_UNUSED" hidden="1">"c7192"</definedName>
    <definedName name="IQ_EXPORTS_GOODS_REAL_SAAR_UNUSED">"c6972"</definedName>
    <definedName name="IQ_EXPORTS_GOODS_REAL_SAAR_UNUSED_UNUSED_UNUSED" hidden="1">"c6972"</definedName>
    <definedName name="IQ_EXPORTS_GOODS_REAL_SAAR_YOY">"c11932"</definedName>
    <definedName name="IQ_EXPORTS_GOODS_REAL_SAAR_YOY_FC_UNUSED">"c8292"</definedName>
    <definedName name="IQ_EXPORTS_GOODS_REAL_SAAR_YOY_FC_UNUSED_UNUSED_UNUSED" hidden="1">"c8292"</definedName>
    <definedName name="IQ_EXPORTS_GOODS_REAL_SAAR_YOY_UNUSED">"c7412"</definedName>
    <definedName name="IQ_EXPORTS_GOODS_REAL_SAAR_YOY_UNUSED_UNUSED_UNUSED" hidden="1">"c7412"</definedName>
    <definedName name="IQ_EXPORTS_GOODS_REAL_YOY">"c7413"</definedName>
    <definedName name="IQ_EXPORTS_GOODS_REAL_YOY_FC">"c8293"</definedName>
    <definedName name="IQ_EXPORTS_GOODS_SERVICES">"c6866"</definedName>
    <definedName name="IQ_EXPORTS_GOODS_SERVICES_APR">"c7526"</definedName>
    <definedName name="IQ_EXPORTS_GOODS_SERVICES_APR_FC">"c8406"</definedName>
    <definedName name="IQ_EXPORTS_GOODS_SERVICES_FC">"c7746"</definedName>
    <definedName name="IQ_EXPORTS_GOODS_SERVICES_POP">"c7086"</definedName>
    <definedName name="IQ_EXPORTS_GOODS_SERVICES_POP_FC">"c7966"</definedName>
    <definedName name="IQ_EXPORTS_GOODS_SERVICES_REAL">"c6974"</definedName>
    <definedName name="IQ_EXPORTS_GOODS_SERVICES_REAL_APR">"c7634"</definedName>
    <definedName name="IQ_EXPORTS_GOODS_SERVICES_REAL_APR_FC">"c8514"</definedName>
    <definedName name="IQ_EXPORTS_GOODS_SERVICES_REAL_FC">"c7854"</definedName>
    <definedName name="IQ_EXPORTS_GOODS_SERVICES_REAL_POP">"c7194"</definedName>
    <definedName name="IQ_EXPORTS_GOODS_SERVICES_REAL_POP_FC">"c8074"</definedName>
    <definedName name="IQ_EXPORTS_GOODS_SERVICES_REAL_SAAR">"c6975"</definedName>
    <definedName name="IQ_EXPORTS_GOODS_SERVICES_REAL_SAAR_APR">"c7635"</definedName>
    <definedName name="IQ_EXPORTS_GOODS_SERVICES_REAL_SAAR_APR_FC">"c8515"</definedName>
    <definedName name="IQ_EXPORTS_GOODS_SERVICES_REAL_SAAR_FC">"c7855"</definedName>
    <definedName name="IQ_EXPORTS_GOODS_SERVICES_REAL_SAAR_POP">"c7195"</definedName>
    <definedName name="IQ_EXPORTS_GOODS_SERVICES_REAL_SAAR_POP_FC">"c8075"</definedName>
    <definedName name="IQ_EXPORTS_GOODS_SERVICES_REAL_SAAR_YOY">"c7415"</definedName>
    <definedName name="IQ_EXPORTS_GOODS_SERVICES_REAL_SAAR_YOY_FC">"c8295"</definedName>
    <definedName name="IQ_EXPORTS_GOODS_SERVICES_REAL_USD">"c11926"</definedName>
    <definedName name="IQ_EXPORTS_GOODS_SERVICES_REAL_USD_APR">"c11929"</definedName>
    <definedName name="IQ_EXPORTS_GOODS_SERVICES_REAL_USD_POP">"c11927"</definedName>
    <definedName name="IQ_EXPORTS_GOODS_SERVICES_REAL_USD_YOY">"c11928"</definedName>
    <definedName name="IQ_EXPORTS_GOODS_SERVICES_REAL_YOY">"c7414"</definedName>
    <definedName name="IQ_EXPORTS_GOODS_SERVICES_REAL_YOY_FC">"c8294"</definedName>
    <definedName name="IQ_EXPORTS_GOODS_SERVICES_SAAR">"c6867"</definedName>
    <definedName name="IQ_EXPORTS_GOODS_SERVICES_SAAR_APR">"c7527"</definedName>
    <definedName name="IQ_EXPORTS_GOODS_SERVICES_SAAR_APR_FC">"c8407"</definedName>
    <definedName name="IQ_EXPORTS_GOODS_SERVICES_SAAR_FC">"c7747"</definedName>
    <definedName name="IQ_EXPORTS_GOODS_SERVICES_SAAR_POP">"c7087"</definedName>
    <definedName name="IQ_EXPORTS_GOODS_SERVICES_SAAR_POP_FC">"c7967"</definedName>
    <definedName name="IQ_EXPORTS_GOODS_SERVICES_SAAR_YOY">"c7307"</definedName>
    <definedName name="IQ_EXPORTS_GOODS_SERVICES_SAAR_YOY_FC">"c8187"</definedName>
    <definedName name="IQ_EXPORTS_GOODS_SERVICES_USD">"c11822"</definedName>
    <definedName name="IQ_EXPORTS_GOODS_SERVICES_USD_APR">"c11825"</definedName>
    <definedName name="IQ_EXPORTS_GOODS_SERVICES_USD_POP">"c11823"</definedName>
    <definedName name="IQ_EXPORTS_GOODS_SERVICES_USD_YOY">"c11824"</definedName>
    <definedName name="IQ_EXPORTS_GOODS_SERVICES_YOY">"c7306"</definedName>
    <definedName name="IQ_EXPORTS_GOODS_SERVICES_YOY_FC">"c8186"</definedName>
    <definedName name="IQ_EXPORTS_GOODS_USD">"c11818"</definedName>
    <definedName name="IQ_EXPORTS_GOODS_USD_APR">"c11821"</definedName>
    <definedName name="IQ_EXPORTS_GOODS_USD_POP">"c11819"</definedName>
    <definedName name="IQ_EXPORTS_GOODS_USD_YOY">"c11820"</definedName>
    <definedName name="IQ_EXPORTS_GOODS_YOY">"c7304"</definedName>
    <definedName name="IQ_EXPORTS_GOODS_YOY_FC">"c8184"</definedName>
    <definedName name="IQ_EXPORTS_NONFACTOR_SERVICES">"c6868"</definedName>
    <definedName name="IQ_EXPORTS_NONFACTOR_SERVICES_APR">"c7528"</definedName>
    <definedName name="IQ_EXPORTS_NONFACTOR_SERVICES_APR_FC">"c8408"</definedName>
    <definedName name="IQ_EXPORTS_NONFACTOR_SERVICES_FC">"c7748"</definedName>
    <definedName name="IQ_EXPORTS_NONFACTOR_SERVICES_POP">"c7088"</definedName>
    <definedName name="IQ_EXPORTS_NONFACTOR_SERVICES_POP_FC">"c7968"</definedName>
    <definedName name="IQ_EXPORTS_NONFACTOR_SERVICES_YOY">"c7308"</definedName>
    <definedName name="IQ_EXPORTS_NONFACTOR_SERVICES_YOY_FC">"c8188"</definedName>
    <definedName name="IQ_EXPORTS_POP_FC_UNUSED">"c7961"</definedName>
    <definedName name="IQ_EXPORTS_POP_FC_UNUSED_UNUSED_UNUSED" hidden="1">"c7961"</definedName>
    <definedName name="IQ_EXPORTS_POP_UNUSED">"c7081"</definedName>
    <definedName name="IQ_EXPORTS_POP_UNUSED_UNUSED_UNUSED" hidden="1">"c7081"</definedName>
    <definedName name="IQ_EXPORTS_SERVICES_REAL">"c6977"</definedName>
    <definedName name="IQ_EXPORTS_SERVICES_REAL_APR">"c7637"</definedName>
    <definedName name="IQ_EXPORTS_SERVICES_REAL_APR_FC">"c8517"</definedName>
    <definedName name="IQ_EXPORTS_SERVICES_REAL_FC">"c7857"</definedName>
    <definedName name="IQ_EXPORTS_SERVICES_REAL_POP">"c7197"</definedName>
    <definedName name="IQ_EXPORTS_SERVICES_REAL_POP_FC">"c8077"</definedName>
    <definedName name="IQ_EXPORTS_SERVICES_REAL_SAAR">"c11934"</definedName>
    <definedName name="IQ_EXPORTS_SERVICES_REAL_SAAR_APR">"c11937"</definedName>
    <definedName name="IQ_EXPORTS_SERVICES_REAL_SAAR_APR_FC_UNUSED">"c8516"</definedName>
    <definedName name="IQ_EXPORTS_SERVICES_REAL_SAAR_APR_FC_UNUSED_UNUSED_UNUSED" hidden="1">"c8516"</definedName>
    <definedName name="IQ_EXPORTS_SERVICES_REAL_SAAR_APR_UNUSED">"c7636"</definedName>
    <definedName name="IQ_EXPORTS_SERVICES_REAL_SAAR_APR_UNUSED_UNUSED_UNUSED" hidden="1">"c7636"</definedName>
    <definedName name="IQ_EXPORTS_SERVICES_REAL_SAAR_FC_UNUSED">"c7856"</definedName>
    <definedName name="IQ_EXPORTS_SERVICES_REAL_SAAR_FC_UNUSED_UNUSED_UNUSED" hidden="1">"c7856"</definedName>
    <definedName name="IQ_EXPORTS_SERVICES_REAL_SAAR_POP">"c11935"</definedName>
    <definedName name="IQ_EXPORTS_SERVICES_REAL_SAAR_POP_FC_UNUSED">"c8076"</definedName>
    <definedName name="IQ_EXPORTS_SERVICES_REAL_SAAR_POP_FC_UNUSED_UNUSED_UNUSED" hidden="1">"c8076"</definedName>
    <definedName name="IQ_EXPORTS_SERVICES_REAL_SAAR_POP_UNUSED">"c7196"</definedName>
    <definedName name="IQ_EXPORTS_SERVICES_REAL_SAAR_POP_UNUSED_UNUSED_UNUSED" hidden="1">"c7196"</definedName>
    <definedName name="IQ_EXPORTS_SERVICES_REAL_SAAR_UNUSED">"c6976"</definedName>
    <definedName name="IQ_EXPORTS_SERVICES_REAL_SAAR_UNUSED_UNUSED_UNUSED" hidden="1">"c6976"</definedName>
    <definedName name="IQ_EXPORTS_SERVICES_REAL_SAAR_YOY">"c11936"</definedName>
    <definedName name="IQ_EXPORTS_SERVICES_REAL_SAAR_YOY_FC_UNUSED">"c8296"</definedName>
    <definedName name="IQ_EXPORTS_SERVICES_REAL_SAAR_YOY_FC_UNUSED_UNUSED_UNUSED" hidden="1">"c8296"</definedName>
    <definedName name="IQ_EXPORTS_SERVICES_REAL_SAAR_YOY_UNUSED">"c7416"</definedName>
    <definedName name="IQ_EXPORTS_SERVICES_REAL_SAAR_YOY_UNUSED_UNUSED_UNUSED" hidden="1">"c7416"</definedName>
    <definedName name="IQ_EXPORTS_SERVICES_REAL_YOY">"c7417"</definedName>
    <definedName name="IQ_EXPORTS_SERVICES_REAL_YOY_FC">"c8297"</definedName>
    <definedName name="IQ_EXPORTS_UNUSED">"c6861"</definedName>
    <definedName name="IQ_EXPORTS_UNUSED_UNUSED_UNUSED" hidden="1">"c6861"</definedName>
    <definedName name="IQ_EXPORTS_USD">"c11806"</definedName>
    <definedName name="IQ_EXPORTS_USD_APR">"c11809"</definedName>
    <definedName name="IQ_EXPORTS_USD_POP">"c11807"</definedName>
    <definedName name="IQ_EXPORTS_USD_YOY">"c11808"</definedName>
    <definedName name="IQ_EXPORTS_YOY_FC_UNUSED">"c8181"</definedName>
    <definedName name="IQ_EXPORTS_YOY_FC_UNUSED_UNUSED_UNUSED" hidden="1">"c8181"</definedName>
    <definedName name="IQ_EXPORTS_YOY_UNUSED">"c7301"</definedName>
    <definedName name="IQ_EXPORTS_YOY_UNUSED_UNUSED_UNUSED" hidden="1">"c7301"</definedName>
    <definedName name="IQ_EXTRA_ACC_ATEMS_BR">"c412"</definedName>
    <definedName name="IQ_EXTRA_ACC_ITEMS">"c410"</definedName>
    <definedName name="IQ_EXTRA_ACC_ITEMS_BNK">"c411"</definedName>
    <definedName name="IQ_EXTRA_ACC_ITEMS_BR">"c412"</definedName>
    <definedName name="IQ_EXTRA_ACC_ITEMS_FIN">"c413"</definedName>
    <definedName name="IQ_EXTRA_ACC_ITEMS_INS">"c414"</definedName>
    <definedName name="IQ_EXTRA_ACC_ITEMS_RE">"c6216"</definedName>
    <definedName name="IQ_EXTRA_ACC_ITEMS_REIT">"c415"</definedName>
    <definedName name="IQ_EXTRA_ACC_ITEMS_UTI">"c416"</definedName>
    <definedName name="IQ_EXTRA_AVG_ASSETS_FFIEC">"c13369"</definedName>
    <definedName name="IQ_EXTRA_ITEMS">"c1459"</definedName>
    <definedName name="IQ_EXTRA_ITEMS_OTHER_ADJUSTMENTS_FOREIGN_FFIEC">"c15392"</definedName>
    <definedName name="IQ_EXTRAORDINARY_GAINS_FDIC">"c6586"</definedName>
    <definedName name="IQ_EXTRAORDINARY_ITEMS_FFIEC">"c13033"</definedName>
    <definedName name="IQ_FAD">"c8757"</definedName>
    <definedName name="IQ_FAD_PAYOUT_RATIO">"c8872"</definedName>
    <definedName name="IQ_FAIR_VALUE_CHANGE_INCL_EARNINGS">"c13849"</definedName>
    <definedName name="IQ_FAIR_VALUE_FDIC">"c6427"</definedName>
    <definedName name="IQ_FARM_LOANS_NET_FDIC">"c6316"</definedName>
    <definedName name="IQ_FARM_LOANS_TOT_LOANS_FFIEC">"c13870"</definedName>
    <definedName name="IQ_FARM_LOANS_TOTAL_LOANS_FOREIGN_FDIC">"c6450"</definedName>
    <definedName name="IQ_FARMLAND_DOM_FFIEC">"c15268"</definedName>
    <definedName name="IQ_FARMLAND_LOANS_FDIC">"c6314"</definedName>
    <definedName name="IQ_FDIC">"c417"</definedName>
    <definedName name="IQ_FDIC_DEPOSIT_INSURANCE_FFIEC">"c13053"</definedName>
    <definedName name="IQ_FED_BUDGET_RECEIPTS">"c6869"</definedName>
    <definedName name="IQ_FED_BUDGET_RECEIPTS_APR">"c7529"</definedName>
    <definedName name="IQ_FED_BUDGET_RECEIPTS_APR_FC">"c8409"</definedName>
    <definedName name="IQ_FED_BUDGET_RECEIPTS_FC">"c7749"</definedName>
    <definedName name="IQ_FED_BUDGET_RECEIPTS_POP">"c7089"</definedName>
    <definedName name="IQ_FED_BUDGET_RECEIPTS_POP_FC">"c7969"</definedName>
    <definedName name="IQ_FED_BUDGET_RECEIPTS_YOY">"c7309"</definedName>
    <definedName name="IQ_FED_BUDGET_RECEIPTS_YOY_FC">"c8189"</definedName>
    <definedName name="IQ_FED_FUND_PURCHASED_SEC_SOLD_REPURCHASE_FFIEC">"c15489"</definedName>
    <definedName name="IQ_FED_FUND_SOLD_SEC_PURCHASED_RESELL_FFIEC">"c15488"</definedName>
    <definedName name="IQ_FED_FUNDS_PURCH_SEC_SOLD_FAIR_VALUE_TOT_FFIEC">"c15406"</definedName>
    <definedName name="IQ_FED_FUNDS_PURCH_SEC_SOLD_LEVEL_1_FFIEC">"c15428"</definedName>
    <definedName name="IQ_FED_FUNDS_PURCH_SEC_SOLD_LEVEL_2_FFIEC">"c15441"</definedName>
    <definedName name="IQ_FED_FUNDS_PURCH_SEC_SOLD_LEVEL_3_FFIEC">"c15454"</definedName>
    <definedName name="IQ_FED_FUNDS_PURCHASED_DOM_FFIEC">"c12856"</definedName>
    <definedName name="IQ_FED_FUNDS_PURCHASED_FDIC">"c6343"</definedName>
    <definedName name="IQ_FED_FUNDS_PURCHASED_QUARTERLY_AVG_FFIEC">"c13090"</definedName>
    <definedName name="IQ_FED_FUNDS_SOLD_DOM_FFIEC">"c12806"</definedName>
    <definedName name="IQ_FED_FUNDS_SOLD_FDIC">"c6307"</definedName>
    <definedName name="IQ_FED_FUNDS_SOLD_QUARTERLY_AVG_FFIEC">"c13080"</definedName>
    <definedName name="IQ_FED_FUNDS_SOLD_SEC_PURCH_FAIR_VALUE_TOT_FFIEC">"c15402"</definedName>
    <definedName name="IQ_FED_FUNDS_SOLD_SEC_PURCH_LEVEL_1_FFIEC">"c15424"</definedName>
    <definedName name="IQ_FED_FUNDS_SOLD_SEC_PURCH_LEVEL_2_FFIEC">"c15437"</definedName>
    <definedName name="IQ_FED_FUNDS_SOLD_SEC_PURCH_LEVEL_3_FFIEC">"c15450"</definedName>
    <definedName name="IQ_FEDFUNDS_SOLD">"c2256"</definedName>
    <definedName name="IQ_FEES_COMMISSIONS_BROKERAGE_FFIEC">"c13005"</definedName>
    <definedName name="IQ_FEES_OTHER_INCOME">"c15257"</definedName>
    <definedName name="IQ_FFO">"c1574"</definedName>
    <definedName name="IQ_FFO_ACT_OR_EST">"c2216"</definedName>
    <definedName name="IQ_FFO_ADJ_ACT_OR_EST">"c4435"</definedName>
    <definedName name="IQ_FFO_ADJ_ACT_OR_EST_CIQ">"c4960"</definedName>
    <definedName name="IQ_FFO_ADJ_EST">"c4434"</definedName>
    <definedName name="IQ_FFO_ADJ_EST_CIQ">"c4959"</definedName>
    <definedName name="IQ_FFO_ADJ_GUIDANCE">"c4436"</definedName>
    <definedName name="IQ_FFO_ADJ_HIGH_EST">"c4437"</definedName>
    <definedName name="IQ_FFO_ADJ_HIGH_EST_CIQ">"c4962"</definedName>
    <definedName name="IQ_FFO_ADJ_HIGH_GUIDANCE">"c4202"</definedName>
    <definedName name="IQ_FFO_ADJ_LOW_EST">"c4438"</definedName>
    <definedName name="IQ_FFO_ADJ_LOW_EST_CIQ">"c4963"</definedName>
    <definedName name="IQ_FFO_ADJ_LOW_GUIDANCE">"c4242"</definedName>
    <definedName name="IQ_FFO_ADJ_MEDIAN_EST">"c4439"</definedName>
    <definedName name="IQ_FFO_ADJ_MEDIAN_EST_CIQ">"c4964"</definedName>
    <definedName name="IQ_FFO_ADJ_NUM_EST">"c4440"</definedName>
    <definedName name="IQ_FFO_ADJ_NUM_EST_CIQ">"c4965"</definedName>
    <definedName name="IQ_FFO_ADJ_STDDEV_EST">"c4441"</definedName>
    <definedName name="IQ_FFO_ADJ_STDDEV_EST_CIQ">"c4966"</definedName>
    <definedName name="IQ_FFO_EST">"c418"</definedName>
    <definedName name="IQ_FFO_EST_CIQ">"c3668"</definedName>
    <definedName name="IQ_FFO_EST_REUT">"c3837"</definedName>
    <definedName name="IQ_FFO_EST_THOM">"c3999"</definedName>
    <definedName name="IQ_FFO_GUIDANCE">"c4443"</definedName>
    <definedName name="IQ_FFO_HIGH_EST">"c419"</definedName>
    <definedName name="IQ_FFO_HIGH_EST_CIQ">"c3670"</definedName>
    <definedName name="IQ_FFO_HIGH_EST_REUT">"c3839"</definedName>
    <definedName name="IQ_FFO_HIGH_EST_THOM">"c4001"</definedName>
    <definedName name="IQ_FFO_HIGH_GUIDANCE">"c4184"</definedName>
    <definedName name="IQ_FFO_LOW_EST">"c420"</definedName>
    <definedName name="IQ_FFO_LOW_EST_CIQ">"c3671"</definedName>
    <definedName name="IQ_FFO_LOW_EST_REUT">"c3840"</definedName>
    <definedName name="IQ_FFO_LOW_EST_THOM">"c4002"</definedName>
    <definedName name="IQ_FFO_LOW_GUIDANCE">"c4224"</definedName>
    <definedName name="IQ_FFO_MEDIAN_EST">"c1665"</definedName>
    <definedName name="IQ_FFO_MEDIAN_EST_CIQ">"c3669"</definedName>
    <definedName name="IQ_FFO_MEDIAN_EST_REUT">"c3838"</definedName>
    <definedName name="IQ_FFO_MEDIAN_EST_THOM">"c4000"</definedName>
    <definedName name="IQ_FFO_NO_EST">"c276"</definedName>
    <definedName name="IQ_FFO_NUM_EST">"c421"</definedName>
    <definedName name="IQ_FFO_NUM_EST_CIQ">"c3672"</definedName>
    <definedName name="IQ_FFO_NUM_EST_REUT">"c3841"</definedName>
    <definedName name="IQ_FFO_NUM_EST_THOM">"c4003"</definedName>
    <definedName name="IQ_FFO_PAYOUT_RATIO">"c3492"</definedName>
    <definedName name="IQ_FFO_PER_SHARE_BASIC">"c8867"</definedName>
    <definedName name="IQ_FFO_PER_SHARE_DILUTED">"c8868"</definedName>
    <definedName name="IQ_FFO_SHARE_ACT_OR_EST">"c4446"</definedName>
    <definedName name="IQ_FFO_SHARE_ACT_OR_EST_CIQ">"c4971"</definedName>
    <definedName name="IQ_FFO_SHARE_EST">"c4445"</definedName>
    <definedName name="IQ_FFO_SHARE_GUIDANCE">"c4447"</definedName>
    <definedName name="IQ_FFO_SHARE_HIGH_EST">"c4448"</definedName>
    <definedName name="IQ_FFO_SHARE_HIGH_GUIDANCE">"c4203"</definedName>
    <definedName name="IQ_FFO_SHARE_LOW_EST">"c4449"</definedName>
    <definedName name="IQ_FFO_SHARE_LOW_GUIDANCE">"c4243"</definedName>
    <definedName name="IQ_FFO_SHARE_MEDIAN_EST">"c4450"</definedName>
    <definedName name="IQ_FFO_SHARE_NUM_EST">"c4451"</definedName>
    <definedName name="IQ_FFO_SHARE_SHARE_EST_DET_EST_CURRENCY_THOM">"c12487"</definedName>
    <definedName name="IQ_FFO_SHARE_SHARE_EST_DET_EST_DATE_THOM">"c12238"</definedName>
    <definedName name="IQ_FFO_SHARE_SHARE_EST_DET_EST_INCL_THOM">"c12370"</definedName>
    <definedName name="IQ_FFO_SHARE_SHARE_EST_DET_EST_ORIGIN">"c12722"</definedName>
    <definedName name="IQ_FFO_SHARE_SHARE_EST_DET_EST_ORIGIN_THOM">"c12608"</definedName>
    <definedName name="IQ_FFO_SHARE_SHARE_EST_DET_EST_THOM">"c12088"</definedName>
    <definedName name="IQ_FFO_SHARE_SHARE_EST_REUT">"c3837"</definedName>
    <definedName name="IQ_FFO_SHARE_SHARE_HIGH_EST_REUT">"c3839"</definedName>
    <definedName name="IQ_FFO_SHARE_SHARE_LOW_EST_REUT">"c3840"</definedName>
    <definedName name="IQ_FFO_SHARE_SHARE_MEDIAN_EST_REUT">"c3838"</definedName>
    <definedName name="IQ_FFO_SHARE_SHARE_NUM_EST_REUT">"c3841"</definedName>
    <definedName name="IQ_FFO_SHARE_SHARE_STDDEV_EST_REUT">"c3842"</definedName>
    <definedName name="IQ_FFO_SHARE_STDDEV_EST">"c4452"</definedName>
    <definedName name="IQ_FFO_STDDEV_EST">"c422"</definedName>
    <definedName name="IQ_FFO_STDDEV_EST_CIQ">"c3673"</definedName>
    <definedName name="IQ_FFO_STDDEV_EST_REUT">"c3842"</definedName>
    <definedName name="IQ_FFO_STDDEV_EST_THOM">"c4004"</definedName>
    <definedName name="IQ_FH">100000</definedName>
    <definedName name="IQ_FHLB_ADVANCES_FDIC">"c6366"</definedName>
    <definedName name="IQ_FHLB_DEBT">"c423"</definedName>
    <definedName name="IQ_FHLB_DUE_AFTER_FIVE">"c2086"</definedName>
    <definedName name="IQ_FHLB_DUE_CY">"c2080"</definedName>
    <definedName name="IQ_FHLB_DUE_CY1">"c2081"</definedName>
    <definedName name="IQ_FHLB_DUE_CY2">"c2082"</definedName>
    <definedName name="IQ_FHLB_DUE_CY3">"c2083"</definedName>
    <definedName name="IQ_FHLB_DUE_CY4">"c2084"</definedName>
    <definedName name="IQ_FHLB_DUE_NEXT_FIVE">"c2085"</definedName>
    <definedName name="IQ_FHLB_DUE_NEXTVFIVE">"c2085"</definedName>
    <definedName name="IQ_FIDUCIARY_ACTIVITIES_FDIC">"c6571"</definedName>
    <definedName name="IQ_FIDUCIARY_INCOME_OPERATING_INC_FFIEC">"c13383"</definedName>
    <definedName name="IQ_FIFETEEN_YEAR_FIXED_AND_FLOATING_RATE_FDIC">"c6423"</definedName>
    <definedName name="IQ_FIFETEEN_YEAR_MORTGAGE_PASS_THROUGHS_FDIC">"c6415"</definedName>
    <definedName name="IQ_FII_12M_RETURN">"c25807"</definedName>
    <definedName name="IQ_FII_3M_RETURN">"c25808"</definedName>
    <definedName name="IQ_FII_6M_RETURN">"c25809"</definedName>
    <definedName name="IQ_FII_AVGBIDSPREAD">"c25820"</definedName>
    <definedName name="IQ_FII_CONVEX">"c25799"</definedName>
    <definedName name="IQ_FII_COUPON">"c25800"</definedName>
    <definedName name="IQ_FII_DAILY_RETURN">"c25810"</definedName>
    <definedName name="IQ_FII_DURTW">"c25802"</definedName>
    <definedName name="IQ_FII_EXCESS_RETURN">"c25819"</definedName>
    <definedName name="IQ_FII_INDEXPRICE">"c25806"</definedName>
    <definedName name="IQ_FII_MATURITY">"c25804"</definedName>
    <definedName name="IQ_FII_MODDUR">"c25801"</definedName>
    <definedName name="IQ_FII_MTD_RETURN_COUPON">"c25813"</definedName>
    <definedName name="IQ_FII_MTD_RETURN_CURRENCY">"c25814"</definedName>
    <definedName name="IQ_FII_MTD_RETURN_PAYDOWN">"c25815"</definedName>
    <definedName name="IQ_FII_MTD_RETURN_PRICE">"c25816"</definedName>
    <definedName name="IQ_FII_MTD_RETURN_TOTAL">"c25812"</definedName>
    <definedName name="IQ_FII_MV">"c25803"</definedName>
    <definedName name="IQ_FII_NUMISSUE">"c25805"</definedName>
    <definedName name="IQ_FII_OAS">"c25798"</definedName>
    <definedName name="IQ_FII_RETURN_INCEPTION">"c25811"</definedName>
    <definedName name="IQ_FII_YTD_RETURN">"c25817"</definedName>
    <definedName name="IQ_FII_YTW">"c25818"</definedName>
    <definedName name="IQ_FILING_CURRENCY">"c2129"</definedName>
    <definedName name="IQ_FILING_CURRENCY_AP">"c11747"</definedName>
    <definedName name="IQ_FILINGDATE_BS">"c424"</definedName>
    <definedName name="IQ_FILINGDATE_CF">"c425"</definedName>
    <definedName name="IQ_FILINGDATE_IS">"c426"</definedName>
    <definedName name="IQ_FILM_RIGHTS">"c2254"</definedName>
    <definedName name="IQ_FIN_DATA_SOURCE">"c6788"</definedName>
    <definedName name="IQ_FIN_DIV_ASSETS_CURRENT">"c427"</definedName>
    <definedName name="IQ_FIN_DIV_ASSETS_LT">"c428"</definedName>
    <definedName name="IQ_FIN_DIV_CASH_EQUIV">"c6289"</definedName>
    <definedName name="IQ_FIN_DIV_CURRENT_PORT_DEBT_TOTAL" hidden="1">"c5524"</definedName>
    <definedName name="IQ_FIN_DIV_CURRENT_PORT_LEASES_TOTAL" hidden="1">"c5523"</definedName>
    <definedName name="IQ_FIN_DIV_DEBT_CURRENT">"c429"</definedName>
    <definedName name="IQ_FIN_DIV_DEBT_LT">"c430"</definedName>
    <definedName name="IQ_FIN_DIV_DEBT_LT_TOTAL" hidden="1">"c5526"</definedName>
    <definedName name="IQ_FIN_DIV_DEBT_TOTAL">"c5656"</definedName>
    <definedName name="IQ_FIN_DIV_EXP">"c431"</definedName>
    <definedName name="IQ_FIN_DIV_INT_EXP">"c432"</definedName>
    <definedName name="IQ_FIN_DIV_LEASES_LT_TOTAL" hidden="1">"c5525"</definedName>
    <definedName name="IQ_FIN_DIV_LIAB_CURRENT">"c433"</definedName>
    <definedName name="IQ_FIN_DIV_LIAB_LT">"c434"</definedName>
    <definedName name="IQ_FIN_DIV_LOANS_CURRENT">"c435"</definedName>
    <definedName name="IQ_FIN_DIV_LOANS_LT">"c436"</definedName>
    <definedName name="IQ_FIN_DIV_LT_DEBT_TOTAL">"c5655"</definedName>
    <definedName name="IQ_FIN_DIV_NOTES_PAY_TOTAL" hidden="1">"c5522"</definedName>
    <definedName name="IQ_FIN_DIV_REV">"c437"</definedName>
    <definedName name="IQ_FIN_DIV_ST_DEBT_TOTAL">"c5527"</definedName>
    <definedName name="IQ_FIN_DIV_ST_INVEST">"c6288"</definedName>
    <definedName name="IQ_FINANCIAL_LOC_FOREIGN_GUARANTEES_FFIEC">"c13249"</definedName>
    <definedName name="IQ_FINANCIAL_SERVICING_ASSETS_FAIR_VALUE_TOT_FFIEC">"c13212"</definedName>
    <definedName name="IQ_FINANCIAL_SERVICING_ASSETS_LEVEL_1_FFIEC">"c13220"</definedName>
    <definedName name="IQ_FINANCIAL_SERVICING_ASSETS_LEVEL_2_FFIEC">"c13228"</definedName>
    <definedName name="IQ_FINANCIAL_SERVICING_ASSETS_LEVEL_3_FFIEC">"c13236"</definedName>
    <definedName name="IQ_FINANCIAL_SERVICING_LIAB_FAIR_VALUE_TOT_FFIEC">"c13215"</definedName>
    <definedName name="IQ_FINANCIAL_SERVICING_LIAB_LEVEL_1_FFIEC">"c13223"</definedName>
    <definedName name="IQ_FINANCIAL_SERVICING_LIAB_LEVEL_2_FFIEC">"c13231"</definedName>
    <definedName name="IQ_FINANCIAL_SERVICING_LIAB_LEVEL_3_FFIEC">"c13239"</definedName>
    <definedName name="IQ_FINANCING_CASH">"c1405"</definedName>
    <definedName name="IQ_FINANCING_CASH_SUPPL">"c1406"</definedName>
    <definedName name="IQ_FINANCING_OBLIG_CURRENT">"c6190"</definedName>
    <definedName name="IQ_FINANCING_OBLIG_NON_CURRENT">"c6191"</definedName>
    <definedName name="IQ_FINISHED_INV">"c438"</definedName>
    <definedName name="IQ_FIRST_INT_DATE">"c2186"</definedName>
    <definedName name="IQ_FIRST_YEAR_LIFE">"c439"</definedName>
    <definedName name="IQ_FIRST_YEAR_LIFE_PREM">"c2787"</definedName>
    <definedName name="IQ_FIRST_YEAR_PREM">"c2786"</definedName>
    <definedName name="IQ_FIRSTPRICINGDATE">"c3050"</definedName>
    <definedName name="IQ_FISCAL_Q">"c440"</definedName>
    <definedName name="IQ_FISCAL_Q_EST">"c6794"</definedName>
    <definedName name="IQ_FISCAL_Q_EST_CIQ">"c6806"</definedName>
    <definedName name="IQ_FISCAL_Q_EST_REUT">"c6798"</definedName>
    <definedName name="IQ_FISCAL_Y">"c441"</definedName>
    <definedName name="IQ_FISCAL_Y_EST">"c6795"</definedName>
    <definedName name="IQ_FISCAL_Y_EST_CIQ">"c6807"</definedName>
    <definedName name="IQ_FISCAL_Y_EST_REUT">"c6799"</definedName>
    <definedName name="IQ_FIVE_PERCENT_AMOUNT">"c240"</definedName>
    <definedName name="IQ_FIVE_PERCENT_OWNER">"c442"</definedName>
    <definedName name="IQ_FIVE_YEAR_FIXED_AND_FLOATING_RATE_FDIC">"c6422"</definedName>
    <definedName name="IQ_FIVE_YEAR_MORTGAGE_PASS_THROUGHS_FDIC">"c6414"</definedName>
    <definedName name="IQ_FIVEPERCENT_OWNER">"c239"</definedName>
    <definedName name="IQ_FIVEPERCENT_PERCENT">"c443"</definedName>
    <definedName name="IQ_FIVEPERCENT_SHARES">"c444"</definedName>
    <definedName name="IQ_FIX_FREQUENCY">"c8964"</definedName>
    <definedName name="IQ_FIXED_ASSET_TURNS">"c445"</definedName>
    <definedName name="IQ_FIXED_INCOME_LIST">"c13504"</definedName>
    <definedName name="IQ_FIXED_INVEST_APR_FC_UNUSED">"c8410"</definedName>
    <definedName name="IQ_FIXED_INVEST_APR_FC_UNUSED_UNUSED_UNUSED" hidden="1">"c8410"</definedName>
    <definedName name="IQ_FIXED_INVEST_APR_UNUSED">"c7530"</definedName>
    <definedName name="IQ_FIXED_INVEST_APR_UNUSED_UNUSED_UNUSED" hidden="1">"c7530"</definedName>
    <definedName name="IQ_FIXED_INVEST_FC_UNUSED">"c7750"</definedName>
    <definedName name="IQ_FIXED_INVEST_FC_UNUSED_UNUSED_UNUSED" hidden="1">"c7750"</definedName>
    <definedName name="IQ_FIXED_INVEST_MACH_EQUIP">"c6871"</definedName>
    <definedName name="IQ_FIXED_INVEST_MACH_EQUIP_APR">"c7531"</definedName>
    <definedName name="IQ_FIXED_INVEST_MACH_EQUIP_APR_FC">"c8411"</definedName>
    <definedName name="IQ_FIXED_INVEST_MACH_EQUIP_FC">"c7751"</definedName>
    <definedName name="IQ_FIXED_INVEST_MACH_EQUIP_POP">"c7091"</definedName>
    <definedName name="IQ_FIXED_INVEST_MACH_EQUIP_POP_FC">"c7971"</definedName>
    <definedName name="IQ_FIXED_INVEST_MACH_EQUIP_REAL">"c6979"</definedName>
    <definedName name="IQ_FIXED_INVEST_MACH_EQUIP_REAL_APR">"c7639"</definedName>
    <definedName name="IQ_FIXED_INVEST_MACH_EQUIP_REAL_APR_FC">"c8519"</definedName>
    <definedName name="IQ_FIXED_INVEST_MACH_EQUIP_REAL_FC">"c7859"</definedName>
    <definedName name="IQ_FIXED_INVEST_MACH_EQUIP_REAL_POP">"c7199"</definedName>
    <definedName name="IQ_FIXED_INVEST_MACH_EQUIP_REAL_POP_FC">"c8079"</definedName>
    <definedName name="IQ_FIXED_INVEST_MACH_EQUIP_REAL_YOY">"c7419"</definedName>
    <definedName name="IQ_FIXED_INVEST_MACH_EQUIP_REAL_YOY_FC">"c8299"</definedName>
    <definedName name="IQ_FIXED_INVEST_MACH_EQUIP_YOY">"c7311"</definedName>
    <definedName name="IQ_FIXED_INVEST_MACH_EQUIP_YOY_FC">"c8191"</definedName>
    <definedName name="IQ_FIXED_INVEST_POP_FC_UNUSED">"c7970"</definedName>
    <definedName name="IQ_FIXED_INVEST_POP_FC_UNUSED_UNUSED_UNUSED" hidden="1">"c7970"</definedName>
    <definedName name="IQ_FIXED_INVEST_POP_UNUSED">"c7090"</definedName>
    <definedName name="IQ_FIXED_INVEST_POP_UNUSED_UNUSED_UNUSED" hidden="1">"c7090"</definedName>
    <definedName name="IQ_FIXED_INVEST_REAL_APR_FC_UNUSED">"c8518"</definedName>
    <definedName name="IQ_FIXED_INVEST_REAL_APR_FC_UNUSED_UNUSED_UNUSED" hidden="1">"c8518"</definedName>
    <definedName name="IQ_FIXED_INVEST_REAL_APR_UNUSED">"c7638"</definedName>
    <definedName name="IQ_FIXED_INVEST_REAL_APR_UNUSED_UNUSED_UNUSED" hidden="1">"c7638"</definedName>
    <definedName name="IQ_FIXED_INVEST_REAL_FC_UNUSED">"c7858"</definedName>
    <definedName name="IQ_FIXED_INVEST_REAL_FC_UNUSED_UNUSED_UNUSED" hidden="1">"c7858"</definedName>
    <definedName name="IQ_FIXED_INVEST_REAL_POP_FC_UNUSED">"c8078"</definedName>
    <definedName name="IQ_FIXED_INVEST_REAL_POP_FC_UNUSED_UNUSED_UNUSED" hidden="1">"c8078"</definedName>
    <definedName name="IQ_FIXED_INVEST_REAL_POP_UNUSED">"c7198"</definedName>
    <definedName name="IQ_FIXED_INVEST_REAL_POP_UNUSED_UNUSED_UNUSED" hidden="1">"c7198"</definedName>
    <definedName name="IQ_FIXED_INVEST_REAL_SAAR">"c6980"</definedName>
    <definedName name="IQ_FIXED_INVEST_REAL_SAAR_APR">"c7640"</definedName>
    <definedName name="IQ_FIXED_INVEST_REAL_SAAR_APR_FC">"c8520"</definedName>
    <definedName name="IQ_FIXED_INVEST_REAL_SAAR_FC">"c7860"</definedName>
    <definedName name="IQ_FIXED_INVEST_REAL_SAAR_POP">"c7200"</definedName>
    <definedName name="IQ_FIXED_INVEST_REAL_SAAR_POP_FC">"c8080"</definedName>
    <definedName name="IQ_FIXED_INVEST_REAL_SAAR_USD_APR_FC">"c11945"</definedName>
    <definedName name="IQ_FIXED_INVEST_REAL_SAAR_USD_FC">"c11942"</definedName>
    <definedName name="IQ_FIXED_INVEST_REAL_SAAR_USD_POP_FC">"c11943"</definedName>
    <definedName name="IQ_FIXED_INVEST_REAL_SAAR_USD_YOY_FC">"c11944"</definedName>
    <definedName name="IQ_FIXED_INVEST_REAL_SAAR_YOY">"c7420"</definedName>
    <definedName name="IQ_FIXED_INVEST_REAL_SAAR_YOY_FC">"c8300"</definedName>
    <definedName name="IQ_FIXED_INVEST_REAL_UNUSED">"c6978"</definedName>
    <definedName name="IQ_FIXED_INVEST_REAL_UNUSED_UNUSED_UNUSED" hidden="1">"c6978"</definedName>
    <definedName name="IQ_FIXED_INVEST_REAL_USD_APR_FC">"c11941"</definedName>
    <definedName name="IQ_FIXED_INVEST_REAL_USD_FC">"c11938"</definedName>
    <definedName name="IQ_FIXED_INVEST_REAL_USD_POP_FC">"c11939"</definedName>
    <definedName name="IQ_FIXED_INVEST_REAL_USD_YOY_FC">"c11940"</definedName>
    <definedName name="IQ_FIXED_INVEST_REAL_YOY_FC_UNUSED">"c8298"</definedName>
    <definedName name="IQ_FIXED_INVEST_REAL_YOY_FC_UNUSED_UNUSED_UNUSED" hidden="1">"c8298"</definedName>
    <definedName name="IQ_FIXED_INVEST_REAL_YOY_UNUSED">"c7418"</definedName>
    <definedName name="IQ_FIXED_INVEST_REAL_YOY_UNUSED_UNUSED_UNUSED" hidden="1">"c7418"</definedName>
    <definedName name="IQ_FIXED_INVEST_SAAR">"c6872"</definedName>
    <definedName name="IQ_FIXED_INVEST_SAAR_APR">"c7532"</definedName>
    <definedName name="IQ_FIXED_INVEST_SAAR_APR_FC">"c8412"</definedName>
    <definedName name="IQ_FIXED_INVEST_SAAR_FC">"c7752"</definedName>
    <definedName name="IQ_FIXED_INVEST_SAAR_POP">"c7092"</definedName>
    <definedName name="IQ_FIXED_INVEST_SAAR_POP_FC">"c7972"</definedName>
    <definedName name="IQ_FIXED_INVEST_SAAR_USD_APR_FC">"c11833"</definedName>
    <definedName name="IQ_FIXED_INVEST_SAAR_USD_FC">"c11830"</definedName>
    <definedName name="IQ_FIXED_INVEST_SAAR_USD_POP_FC">"c11831"</definedName>
    <definedName name="IQ_FIXED_INVEST_SAAR_USD_YOY_FC">"c11832"</definedName>
    <definedName name="IQ_FIXED_INVEST_SAAR_YOY">"c7312"</definedName>
    <definedName name="IQ_FIXED_INVEST_SAAR_YOY_FC">"c8192"</definedName>
    <definedName name="IQ_FIXED_INVEST_UNUSED">"c6870"</definedName>
    <definedName name="IQ_FIXED_INVEST_UNUSED_UNUSED_UNUSED" hidden="1">"c6870"</definedName>
    <definedName name="IQ_FIXED_INVEST_USD_APR_FC">"c11829"</definedName>
    <definedName name="IQ_FIXED_INVEST_USD_FC">"c11826"</definedName>
    <definedName name="IQ_FIXED_INVEST_USD_POP_FC">"c11827"</definedName>
    <definedName name="IQ_FIXED_INVEST_USD_YOY_FC">"c11828"</definedName>
    <definedName name="IQ_FIXED_INVEST_YOY_FC_UNUSED">"c8190"</definedName>
    <definedName name="IQ_FIXED_INVEST_YOY_FC_UNUSED_UNUSED_UNUSED" hidden="1">"c8190"</definedName>
    <definedName name="IQ_FIXED_INVEST_YOY_UNUSED">"c7310"</definedName>
    <definedName name="IQ_FIXED_INVEST_YOY_UNUSED_UNUSED_UNUSED" hidden="1">"c7310"</definedName>
    <definedName name="IQ_FLOAT">"c225"</definedName>
    <definedName name="IQ_FLOAT_PERCENT">"c1575"</definedName>
    <definedName name="IQ_FNMA_FHLMC_FDIC">"c6397"</definedName>
    <definedName name="IQ_FNMA_FHLMC_GNMA_FDIC">"c6399"</definedName>
    <definedName name="IQ_FORECLOSED_PROP_GNMA_LOANS_FFIEC">"c15272"</definedName>
    <definedName name="IQ_FORECLOSED_PROPERTIES_FDIC">"c6459"</definedName>
    <definedName name="IQ_FOREIGN_BANK_LOANS_FDIC">"c6437"</definedName>
    <definedName name="IQ_FOREIGN_BANKS_DEPOSITS_FOREIGN_FDIC">"c6481"</definedName>
    <definedName name="IQ_FOREIGN_BANKS_DUE_30_89_FFIEC">"c13269"</definedName>
    <definedName name="IQ_FOREIGN_BANKS_DUE_90_FFIEC">"c13295"</definedName>
    <definedName name="IQ_FOREIGN_BANKS_LOAN_CHARG_OFFS_FDIC">"c6645"</definedName>
    <definedName name="IQ_FOREIGN_BANKS_NET_CHARGE_OFFS_FDIC">"c6647"</definedName>
    <definedName name="IQ_FOREIGN_BANKS_NON_ACCRUAL_FFIEC">"c13321"</definedName>
    <definedName name="IQ_FOREIGN_BANKS_NONTRANSACTION_ACCOUNTS_FDIC">"c6550"</definedName>
    <definedName name="IQ_FOREIGN_BANKS_RECOVERIES_FDIC">"c6646"</definedName>
    <definedName name="IQ_FOREIGN_BANKS_TRANSACTION_ACCOUNTS_FDIC">"c6542"</definedName>
    <definedName name="IQ_FOREIGN_BRANCHES_U.S._BANKS_LOANS_FDIC" hidden="1">"c6438"</definedName>
    <definedName name="IQ_FOREIGN_BRANCHES_US_BANKS_FDIC">"c6392"</definedName>
    <definedName name="IQ_FOREIGN_BRANCHES_US_BANKS_LOANS_FDIC">"c6438"</definedName>
    <definedName name="IQ_FOREIGN_COUNTRIES_BANKS_TOTAL_LOANS_FOREIGN_FDIC">"c6445"</definedName>
    <definedName name="IQ_FOREIGN_DEBT_SECURITIES_FDIC">"c6303"</definedName>
    <definedName name="IQ_FOREIGN_DEP_IB">"c446"</definedName>
    <definedName name="IQ_FOREIGN_DEP_NON_IB">"c447"</definedName>
    <definedName name="IQ_FOREIGN_DEPOSITS_ASSETS_TOT_FFIEC">"c13445"</definedName>
    <definedName name="IQ_FOREIGN_DEPOSITS_NONTRANSACTION_ACCOUNTS_FDIC">"c6549"</definedName>
    <definedName name="IQ_FOREIGN_DEPOSITS_TOT_FFIEC">"c13486"</definedName>
    <definedName name="IQ_FOREIGN_DEPOSITS_TRANSACTION_ACCOUNTS_FDIC">"c6541"</definedName>
    <definedName name="IQ_FOREIGN_EXCHANGE">"c1376"</definedName>
    <definedName name="IQ_FOREIGN_EXCHANGE_EXPOSURES_FDIC">"c6663"</definedName>
    <definedName name="IQ_FOREIGN_GOVERNMENT_LOANS_FDIC">"c6430"</definedName>
    <definedName name="IQ_FOREIGN_GOVERNMENTS_CHARGE_OFFS_FDIC">"c6600"</definedName>
    <definedName name="IQ_FOREIGN_GOVERNMENTS_DEPOSITS_FOREIGN_FDIC">"c6482"</definedName>
    <definedName name="IQ_FOREIGN_GOVERNMENTS_NET_CHARGE_OFFS_FDIC">"c6638"</definedName>
    <definedName name="IQ_FOREIGN_GOVERNMENTS_NONTRANSACTION_ACCOUNTS_FDIC">"c6551"</definedName>
    <definedName name="IQ_FOREIGN_GOVERNMENTS_RECOVERIES_FDIC">"c6619"</definedName>
    <definedName name="IQ_FOREIGN_GOVERNMENTS_TOTAL_DEPOSITS_FDIC">"c6476"</definedName>
    <definedName name="IQ_FOREIGN_GOVERNMENTS_TRANSACTION_ACCOUNTS_FDIC">"c6543"</definedName>
    <definedName name="IQ_FOREIGN_GOVT_OFFICIAL_INST_FOREIGN_DEP_FFIEC">"c15345"</definedName>
    <definedName name="IQ_FOREIGN_GOVT_OFFICIAL_INST_NON_TRANS_ACCTS_FFIEC">"c15327"</definedName>
    <definedName name="IQ_FOREIGN_GOVT_OFFICIAL_INST_TRANS_ACCTS_FFIEC">"c15319"</definedName>
    <definedName name="IQ_FOREIGN_LL_REC_FFIEC">"c12892"</definedName>
    <definedName name="IQ_FOREIGN_LOANS">"c448"</definedName>
    <definedName name="IQ_FOREIGN_LOANS_LEASES_FOREIGN_FFIEC">"c13478"</definedName>
    <definedName name="IQ_FOUNDATION_OVER_TOTAL">"c13769"</definedName>
    <definedName name="IQ_FQ">500</definedName>
    <definedName name="IQ_FUEL">"c449"</definedName>
    <definedName name="IQ_FULL_TIME">"c450"</definedName>
    <definedName name="IQ_FULLY_INSURED_BROKERED_DEPOSITS_FFIEC">"c15305"</definedName>
    <definedName name="IQ_FULLY_INSURED_DEPOSITS_FDIC">"c6487"</definedName>
    <definedName name="IQ_FUND_FEE_INC_NON_INT_INC_FFIEC">"c13493"</definedName>
    <definedName name="IQ_FUND_NAV">"c15225"</definedName>
    <definedName name="IQ_FUNDING_DEPENDENCE_FFIEC">"c13336"</definedName>
    <definedName name="IQ_FUNDING_DEPENDENCE_ST_FFIEC">"c13337"</definedName>
    <definedName name="IQ_FUNDS_PURCHASED_ASSETS_TOT_FFIEC">"c13446"</definedName>
    <definedName name="IQ_FUTURES_FORWARD_CONTRACTS_NOTIONAL_AMOUNT_FDIC">"c6518"</definedName>
    <definedName name="IQ_FUTURES_FORWARD_CONTRACTS_RATE_RISK_FDIC">"c6508"</definedName>
    <definedName name="IQ_FWD" hidden="1">"LTM"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WD_Q3" hidden="1">"504"</definedName>
    <definedName name="IQ_FWD_Q4" hidden="1">"505"</definedName>
    <definedName name="IQ_FWD_Q5" hidden="1">"506"</definedName>
    <definedName name="IQ_FWD_Q6" hidden="1">"507"</definedName>
    <definedName name="IQ_FWD_Q7" hidden="1">"508"</definedName>
    <definedName name="IQ_FWD1" hidden="1">"LTM"</definedName>
    <definedName name="IQ_FX">"c451"</definedName>
    <definedName name="IQ_FX_CONTRACTS_FDIC">"c6517"</definedName>
    <definedName name="IQ_FX_CONTRACTS_FFIEC">"c13125"</definedName>
    <definedName name="IQ_FX_CONTRACTS_SPOT_FDIC">"c6356"</definedName>
    <definedName name="IQ_FX_EXPOSURE_FFIEC">"c13059"</definedName>
    <definedName name="IQ_FY">1000</definedName>
    <definedName name="IQ_FY_DATE" hidden="1">"IQ_FY_DATE"</definedName>
    <definedName name="IQ_GA_EXP">"c2241"</definedName>
    <definedName name="IQ_GAAP_BS">"c6789"</definedName>
    <definedName name="IQ_GAAP_CF">"c6790"</definedName>
    <definedName name="IQ_GAAP_EST_CIQ">"c13924"</definedName>
    <definedName name="IQ_GAAP_IS">"c6194"</definedName>
    <definedName name="IQ_GAIN_ASSETS">"c452"</definedName>
    <definedName name="IQ_GAIN_ASSETS_BNK">"c453"</definedName>
    <definedName name="IQ_GAIN_ASSETS_BR">"c454"</definedName>
    <definedName name="IQ_GAIN_ASSETS_CF">"c455"</definedName>
    <definedName name="IQ_GAIN_ASSETS_CF_BNK">"c456"</definedName>
    <definedName name="IQ_GAIN_ASSETS_CF_BR">"c457"</definedName>
    <definedName name="IQ_GAIN_ASSETS_CF_FIN">"c458"</definedName>
    <definedName name="IQ_GAIN_ASSETS_CF_INS">"c459"</definedName>
    <definedName name="IQ_GAIN_ASSETS_CF_RE">"c6217"</definedName>
    <definedName name="IQ_GAIN_ASSETS_CF_REIT">"c460"</definedName>
    <definedName name="IQ_GAIN_ASSETS_CF_UTI">"c461"</definedName>
    <definedName name="IQ_GAIN_ASSETS_FIN">"c462"</definedName>
    <definedName name="IQ_GAIN_ASSETS_INS">"c463"</definedName>
    <definedName name="IQ_GAIN_ASSETS_RE">"c6218"</definedName>
    <definedName name="IQ_GAIN_ASSETS_REC">"c464"</definedName>
    <definedName name="IQ_GAIN_ASSETS_REC_BNK">"c465"</definedName>
    <definedName name="IQ_GAIN_ASSETS_REC_BR">"c466"</definedName>
    <definedName name="IQ_GAIN_ASSETS_REC_FIN">"c467"</definedName>
    <definedName name="IQ_GAIN_ASSETS_REC_INS">"c468"</definedName>
    <definedName name="IQ_GAIN_ASSETS_REC_REIT">"c469"</definedName>
    <definedName name="IQ_GAIN_ASSETS_REC_UTI">"c470"</definedName>
    <definedName name="IQ_GAIN_ASSETS_REIT">"c471"</definedName>
    <definedName name="IQ_GAIN_ASSETS_REV">"c472"</definedName>
    <definedName name="IQ_GAIN_ASSETS_REV_BNK">"c473"</definedName>
    <definedName name="IQ_GAIN_ASSETS_REV_BR">"c474"</definedName>
    <definedName name="IQ_GAIN_ASSETS_REV_FIN">"c475"</definedName>
    <definedName name="IQ_GAIN_ASSETS_REV_INS">"c476"</definedName>
    <definedName name="IQ_GAIN_ASSETS_REV_RE">"c6219"</definedName>
    <definedName name="IQ_GAIN_ASSETS_REV_REIT">"c477"</definedName>
    <definedName name="IQ_GAIN_ASSETS_REV_UTI">"c478"</definedName>
    <definedName name="IQ_GAIN_ASSETS_UTI">"c479"</definedName>
    <definedName name="IQ_GAIN_CREDIT_DERIVATIVES_FFIEC">"c13066"</definedName>
    <definedName name="IQ_GAIN_CREDIT_DERIVATIVES_NON_TRADING_FFIEC">"c13067"</definedName>
    <definedName name="IQ_GAIN_INVEST">"c1463"</definedName>
    <definedName name="IQ_GAIN_INVEST_BNK">"c1582"</definedName>
    <definedName name="IQ_GAIN_INVEST_BR">"c1464"</definedName>
    <definedName name="IQ_GAIN_INVEST_CF">"c480"</definedName>
    <definedName name="IQ_GAIN_INVEST_CF_BNK">"c481"</definedName>
    <definedName name="IQ_GAIN_INVEST_CF_BR">"c482"</definedName>
    <definedName name="IQ_GAIN_INVEST_CF_FIN">"c483"</definedName>
    <definedName name="IQ_GAIN_INVEST_CF_INS">"c484"</definedName>
    <definedName name="IQ_GAIN_INVEST_CF_RE">"c6220"</definedName>
    <definedName name="IQ_GAIN_INVEST_CF_REIT">"c485"</definedName>
    <definedName name="IQ_GAIN_INVEST_CF_UTI">"c486"</definedName>
    <definedName name="IQ_GAIN_INVEST_FIN">"c1465"</definedName>
    <definedName name="IQ_GAIN_INVEST_INS">"c1466"</definedName>
    <definedName name="IQ_GAIN_INVEST_RE">"c6278"</definedName>
    <definedName name="IQ_GAIN_INVEST_REC">"c487"</definedName>
    <definedName name="IQ_GAIN_INVEST_REC_BNK">"c488"</definedName>
    <definedName name="IQ_GAIN_INVEST_REC_BR">"c489"</definedName>
    <definedName name="IQ_GAIN_INVEST_REC_FIN">"c490"</definedName>
    <definedName name="IQ_GAIN_INVEST_REC_INS">"c491"</definedName>
    <definedName name="IQ_GAIN_INVEST_REC_REIT">"c492"</definedName>
    <definedName name="IQ_GAIN_INVEST_REC_UTI">"c493"</definedName>
    <definedName name="IQ_GAIN_INVEST_REIT">"c1467"</definedName>
    <definedName name="IQ_GAIN_INVEST_REV">"c494"</definedName>
    <definedName name="IQ_GAIN_INVEST_REV_BNK">"c495"</definedName>
    <definedName name="IQ_GAIN_INVEST_REV_BR">"c496"</definedName>
    <definedName name="IQ_GAIN_INVEST_REV_FIN">"c497"</definedName>
    <definedName name="IQ_GAIN_INVEST_REV_INS">"c498"</definedName>
    <definedName name="IQ_GAIN_INVEST_REV_RE">"c6221"</definedName>
    <definedName name="IQ_GAIN_INVEST_REV_REIT">"c499"</definedName>
    <definedName name="IQ_GAIN_INVEST_REV_UTI">"c500"</definedName>
    <definedName name="IQ_GAIN_INVEST_UTI">"c1468"</definedName>
    <definedName name="IQ_GAIN_LOANS_REC">"c501"</definedName>
    <definedName name="IQ_GAIN_LOANS_RECEIV">"c502"</definedName>
    <definedName name="IQ_GAIN_LOANS_RECEIV_REV_FIN">"c503"</definedName>
    <definedName name="IQ_GAIN_LOANS_REV">"c504"</definedName>
    <definedName name="IQ_GAIN_LOSS_HTM_AFS_SECURITIES_FOREIGN_FFIEC">"c15384"</definedName>
    <definedName name="IQ_GAIN_SALE_ASSETS">"c1377"</definedName>
    <definedName name="IQ_GAIN_SALE_LOANS_FDIC">"c6673"</definedName>
    <definedName name="IQ_GAIN_SALE_RE_FDIC">"c6674"</definedName>
    <definedName name="IQ_GAINS_AFS_AVG_ASSETS_FFIEC">"c13364"</definedName>
    <definedName name="IQ_GAINS_ASSETS_TOT_FFIEC">"c13073"</definedName>
    <definedName name="IQ_GAINS_AVAIL_SALE_EQUITY_SEC_T2_FFIEC">"c13147"</definedName>
    <definedName name="IQ_GAINS_AVAIL_SALE_SEC_T1_FFIEC">"c13131"</definedName>
    <definedName name="IQ_GAINS_CASH_FLOW_HEDGES_T1_FFIEC">"c13133"</definedName>
    <definedName name="IQ_GAINS_HTM_AVG_ASSETS_FFIEC">"c13363"</definedName>
    <definedName name="IQ_GAINS_INSTRUMENT_SPECIFIC_CREDIT_RISK_LIAB_FFIEC">"c13076"</definedName>
    <definedName name="IQ_GAINS_INSTRUMENT_SPECIFIC_RISK_FFIEC">"c13074"</definedName>
    <definedName name="IQ_GAINS_INSURANCE_ACTIVITIES_FFIEC">"c13072"</definedName>
    <definedName name="IQ_GAINS_LIABILITIES_FFIEC">"c13075"</definedName>
    <definedName name="IQ_GAINS_SALE_ASSETS_FDIC">"c6675"</definedName>
    <definedName name="IQ_GAINS_SALE_LOANS_LEASES_FFIEC">"c13013"</definedName>
    <definedName name="IQ_GAINS_SALE_OTHER_ASSETS_FFIEC">"c13015"</definedName>
    <definedName name="IQ_GAINS_SALE_OTHER_RE_OWNED_FFIEC">"c13014"</definedName>
    <definedName name="IQ_GAINS_SECURITIZATION_OPERATING_INC_FFIEC">"c13391"</definedName>
    <definedName name="IQ_GDP">"c6874"</definedName>
    <definedName name="IQ_GDP_APR">"c7534"</definedName>
    <definedName name="IQ_GDP_APR_FC">"c8414"</definedName>
    <definedName name="IQ_GDP_FC">"c7754"</definedName>
    <definedName name="IQ_GDP_POP">"c7094"</definedName>
    <definedName name="IQ_GDP_POP_FC">"c7974"</definedName>
    <definedName name="IQ_GDP_REAL">"c6981"</definedName>
    <definedName name="IQ_GDP_REAL_APR">"c7641"</definedName>
    <definedName name="IQ_GDP_REAL_APR_FC">"c8521"</definedName>
    <definedName name="IQ_GDP_REAL_FC">"c7861"</definedName>
    <definedName name="IQ_GDP_REAL_POP">"c7201"</definedName>
    <definedName name="IQ_GDP_REAL_POP_FC">"c8081"</definedName>
    <definedName name="IQ_GDP_REAL_SAAR">"c6982"</definedName>
    <definedName name="IQ_GDP_REAL_SAAR_APR">"c7642"</definedName>
    <definedName name="IQ_GDP_REAL_SAAR_APR_FC">"c8522"</definedName>
    <definedName name="IQ_GDP_REAL_SAAR_FC">"c7862"</definedName>
    <definedName name="IQ_GDP_REAL_SAAR_POP">"c7202"</definedName>
    <definedName name="IQ_GDP_REAL_SAAR_POP_FC">"c8082"</definedName>
    <definedName name="IQ_GDP_REAL_SAAR_YOY">"c7422"</definedName>
    <definedName name="IQ_GDP_REAL_SAAR_YOY_FC">"c8302"</definedName>
    <definedName name="IQ_GDP_REAL_USD">"c11946"</definedName>
    <definedName name="IQ_GDP_REAL_USD_APR">"c11949"</definedName>
    <definedName name="IQ_GDP_REAL_USD_POP">"c11947"</definedName>
    <definedName name="IQ_GDP_REAL_USD_YOY">"c11948"</definedName>
    <definedName name="IQ_GDP_REAL_YOY">"c7421"</definedName>
    <definedName name="IQ_GDP_REAL_YOY_FC">"c8301"</definedName>
    <definedName name="IQ_GDP_SAAR">"c6875"</definedName>
    <definedName name="IQ_GDP_SAAR_APR">"c7535"</definedName>
    <definedName name="IQ_GDP_SAAR_APR_FC">"c8415"</definedName>
    <definedName name="IQ_GDP_SAAR_FC">"c7755"</definedName>
    <definedName name="IQ_GDP_SAAR_POP">"c7095"</definedName>
    <definedName name="IQ_GDP_SAAR_POP_FC">"c7975"</definedName>
    <definedName name="IQ_GDP_SAAR_YOY">"c7315"</definedName>
    <definedName name="IQ_GDP_SAAR_YOY_FC">"c8195"</definedName>
    <definedName name="IQ_GDP_USD">"c11834"</definedName>
    <definedName name="IQ_GDP_USD_APR">"c11837"</definedName>
    <definedName name="IQ_GDP_USD_POP">"c11835"</definedName>
    <definedName name="IQ_GDP_USD_YOY">"c11836"</definedName>
    <definedName name="IQ_GDP_YOY">"c7314"</definedName>
    <definedName name="IQ_GDP_YOY_FC">"c8194"</definedName>
    <definedName name="IQ_GENERAL_ALLOWANCE">"c15248"</definedName>
    <definedName name="IQ_GEO_SEG_ASSETS">"c4069"</definedName>
    <definedName name="IQ_GEO_SEG_ASSETS_ABS">"c4091"</definedName>
    <definedName name="IQ_GEO_SEG_ASSETS_TOTAL">"c4123"</definedName>
    <definedName name="IQ_GEO_SEG_CAPEX">"c4083"</definedName>
    <definedName name="IQ_GEO_SEG_CAPEX_ABS">"c4105"</definedName>
    <definedName name="IQ_GEO_SEG_CAPEX_TOTAL">"c4127"</definedName>
    <definedName name="IQ_GEO_SEG_DA">"c4082"</definedName>
    <definedName name="IQ_GEO_SEG_DA_ABS">"c4104"</definedName>
    <definedName name="IQ_GEO_SEG_DA_TOTAL">"c4126"</definedName>
    <definedName name="IQ_GEO_SEG_EARNINGS_OP">"c4073"</definedName>
    <definedName name="IQ_GEO_SEG_EARNINGS_OP_ABS">"c4095"</definedName>
    <definedName name="IQ_GEO_SEG_EARNINGS_OP_TOTAL">"c4119"</definedName>
    <definedName name="IQ_GEO_SEG_EBT">"c4072"</definedName>
    <definedName name="IQ_GEO_SEG_EBT_ABS">"c4094"</definedName>
    <definedName name="IQ_GEO_SEG_EBT_TOTAL">"c4121"</definedName>
    <definedName name="IQ_GEO_SEG_GP">"c4070"</definedName>
    <definedName name="IQ_GEO_SEG_GP_ABS">"c4092"</definedName>
    <definedName name="IQ_GEO_SEG_GP_TOTAL">"c4120"</definedName>
    <definedName name="IQ_GEO_SEG_INC_TAX">"c4081"</definedName>
    <definedName name="IQ_GEO_SEG_INC_TAX_ABS">"c4103"</definedName>
    <definedName name="IQ_GEO_SEG_INC_TAX_TOTAL">"c4125"</definedName>
    <definedName name="IQ_GEO_SEG_INTEREST_EXP">"c4080"</definedName>
    <definedName name="IQ_GEO_SEG_INTEREST_EXP_ABS">"c4102"</definedName>
    <definedName name="IQ_GEO_SEG_INTEREST_EXP_TOTAL">"c4124"</definedName>
    <definedName name="IQ_GEO_SEG_NAME">"c5484"</definedName>
    <definedName name="IQ_GEO_SEG_NAME_ABS">"c5485"</definedName>
    <definedName name="IQ_GEO_SEG_NI">"c4071"</definedName>
    <definedName name="IQ_GEO_SEG_NI_ABS">"c4093"</definedName>
    <definedName name="IQ_GEO_SEG_NI_TOTAL">"c4122"</definedName>
    <definedName name="IQ_GEO_SEG_OPER_INC">"c4075"</definedName>
    <definedName name="IQ_GEO_SEG_OPER_INC_ABS">"c4097"</definedName>
    <definedName name="IQ_GEO_SEG_OPER_INC_TOTAL">"c4118"</definedName>
    <definedName name="IQ_GEO_SEG_REV">"c4074"</definedName>
    <definedName name="IQ_GEO_SEG_REV_ABS">"c4096"</definedName>
    <definedName name="IQ_GEO_SEG_REV_TOTAL">"c4117"</definedName>
    <definedName name="IQ_GLA_PCT_LEASED_CONSOL">"c8810"</definedName>
    <definedName name="IQ_GLA_PCT_LEASED_MANAGED">"c8812"</definedName>
    <definedName name="IQ_GLA_PCT_LEASED_OTHER">"c8813"</definedName>
    <definedName name="IQ_GLA_PCT_LEASED_TOTAL">"c8814"</definedName>
    <definedName name="IQ_GLA_PCT_LEASED_UNCONSOL">"c8811"</definedName>
    <definedName name="IQ_GLA_SQ_FT_CONSOL">"c8790"</definedName>
    <definedName name="IQ_GLA_SQ_FT_MANAGED">"c8792"</definedName>
    <definedName name="IQ_GLA_SQ_FT_OTHER">"c8793"</definedName>
    <definedName name="IQ_GLA_SQ_FT_TOTAL">"c8794"</definedName>
    <definedName name="IQ_GLA_SQ_FT_UNCONSOL">"c8791"</definedName>
    <definedName name="IQ_GLA_SQ_METER_CONSOL">"c8795"</definedName>
    <definedName name="IQ_GLA_SQ_METER_MANAGED">"c8797"</definedName>
    <definedName name="IQ_GLA_SQ_METER_OTHER">"c8798"</definedName>
    <definedName name="IQ_GLA_SQ_METER_TOTAL">"c8799"</definedName>
    <definedName name="IQ_GLA_SQ_METER_UNCONSOL">"c8796"</definedName>
    <definedName name="IQ_GNMA_FDIC">"c6398"</definedName>
    <definedName name="IQ_GOODWILL_FDIC">"c6334"</definedName>
    <definedName name="IQ_GOODWILL_FFIEC">"c12836"</definedName>
    <definedName name="IQ_GOODWILL_IMPAIRMENT_FDIC">"c6678"</definedName>
    <definedName name="IQ_GOODWILL_IMPAIRMENT_FFIEC">"c13025"</definedName>
    <definedName name="IQ_GOODWILL_INTAN_FDIC">"c6333"</definedName>
    <definedName name="IQ_GOODWILL_NET">"c1380"</definedName>
    <definedName name="IQ_GOVT_PERSONAL_TAXES_RECEIPTS">"c6876"</definedName>
    <definedName name="IQ_GOVT_PERSONAL_TAXES_RECEIPTS_APR">"c7536"</definedName>
    <definedName name="IQ_GOVT_PERSONAL_TAXES_RECEIPTS_APR_FC">"c8416"</definedName>
    <definedName name="IQ_GOVT_PERSONAL_TAXES_RECEIPTS_FC">"c7756"</definedName>
    <definedName name="IQ_GOVT_PERSONAL_TAXES_RECEIPTS_POP">"c7096"</definedName>
    <definedName name="IQ_GOVT_PERSONAL_TAXES_RECEIPTS_POP_FC">"c7976"</definedName>
    <definedName name="IQ_GOVT_PERSONAL_TAXES_RECEIPTS_YOY">"c7316"</definedName>
    <definedName name="IQ_GOVT_PERSONAL_TAXES_RECEIPTS_YOY_FC">"c8196"</definedName>
    <definedName name="IQ_GOVT_RECEIPTS">"c6877"</definedName>
    <definedName name="IQ_GOVT_RECEIPTS_APR">"c7537"</definedName>
    <definedName name="IQ_GOVT_RECEIPTS_APR_FC">"c8417"</definedName>
    <definedName name="IQ_GOVT_RECEIPTS_FC">"c7757"</definedName>
    <definedName name="IQ_GOVT_RECEIPTS_POP">"c7097"</definedName>
    <definedName name="IQ_GOVT_RECEIPTS_POP_FC">"c7977"</definedName>
    <definedName name="IQ_GOVT_RECEIPTS_YOY">"c7317"</definedName>
    <definedName name="IQ_GOVT_RECEIPTS_YOY_FC">"c8197"</definedName>
    <definedName name="IQ_GP">"c511"</definedName>
    <definedName name="IQ_GP_10YR_ANN_CAGR">"c6090"</definedName>
    <definedName name="IQ_GP_10YR_ANN_GROWTH">"c512"</definedName>
    <definedName name="IQ_GP_1YR_ANN_GROWTH">"c513"</definedName>
    <definedName name="IQ_GP_2YR_ANN_CAGR">"c6091"</definedName>
    <definedName name="IQ_GP_2YR_ANN_GROWTH">"c514"</definedName>
    <definedName name="IQ_GP_3YR_ANN_CAGR">"c6092"</definedName>
    <definedName name="IQ_GP_3YR_ANN_GROWTH">"c515"</definedName>
    <definedName name="IQ_GP_5YR_ANN_CAGR">"c6093"</definedName>
    <definedName name="IQ_GP_5YR_ANN_GROWTH">"c516"</definedName>
    <definedName name="IQ_GP_7YR_ANN_CAGR">"c6094"</definedName>
    <definedName name="IQ_GP_7YR_ANN_GROWTH">"c517"</definedName>
    <definedName name="IQ_GPPE">"c518"</definedName>
    <definedName name="IQ_GROSS_AH_EARNED">"c2742"</definedName>
    <definedName name="IQ_GROSS_CLAIM_EXP_INCUR">"c2755"</definedName>
    <definedName name="IQ_GROSS_CLAIM_EXP_PAID">"c2758"</definedName>
    <definedName name="IQ_GROSS_CLAIM_EXP_RES">"c2752"</definedName>
    <definedName name="IQ_GROSS_DIVID">"c1446"</definedName>
    <definedName name="IQ_GROSS_EARNED">"c2732"</definedName>
    <definedName name="IQ_GROSS_GW">"c519"</definedName>
    <definedName name="IQ_GROSS_INTAN">"c520"</definedName>
    <definedName name="IQ_GROSS_LIFE_EARNED">"c2737"</definedName>
    <definedName name="IQ_GROSS_LIFE_IN_FORCE">"c2767"</definedName>
    <definedName name="IQ_GROSS_LOANS">"c521"</definedName>
    <definedName name="IQ_GROSS_LOANS_10YR_ANN_CAGR">"c6095"</definedName>
    <definedName name="IQ_GROSS_LOANS_10YR_ANN_GROWTH">"c522"</definedName>
    <definedName name="IQ_GROSS_LOANS_1YR_ANN_GROWTH">"c523"</definedName>
    <definedName name="IQ_GROSS_LOANS_2YR_ANN_CAGR">"c6096"</definedName>
    <definedName name="IQ_GROSS_LOANS_2YR_ANN_GROWTH">"c524"</definedName>
    <definedName name="IQ_GROSS_LOANS_3YR_ANN_CAGR">"c6097"</definedName>
    <definedName name="IQ_GROSS_LOANS_3YR_ANN_GROWTH">"c525"</definedName>
    <definedName name="IQ_GROSS_LOANS_5YR_ANN_CAGR">"c6098"</definedName>
    <definedName name="IQ_GROSS_LOANS_5YR_ANN_GROWTH">"c526"</definedName>
    <definedName name="IQ_GROSS_LOANS_7YR_ANN_CAGR">"c6099"</definedName>
    <definedName name="IQ_GROSS_LOANS_7YR_ANN_GROWTH">"c527"</definedName>
    <definedName name="IQ_GROSS_LOANS_TOTAL_DEPOSITS">"c528"</definedName>
    <definedName name="IQ_GROSS_LOSSES_AVG_LOANS_FFIEC">"c13475"</definedName>
    <definedName name="IQ_GROSS_MARGIN">"c529"</definedName>
    <definedName name="IQ_GROSS_MARGIN_ACT_OR_EST">"c5554"</definedName>
    <definedName name="IQ_GROSS_MARGIN_EST">"c5547"</definedName>
    <definedName name="IQ_GROSS_MARGIN_HIGH_EST">"c5549"</definedName>
    <definedName name="IQ_GROSS_MARGIN_LOW_EST">"c5550"</definedName>
    <definedName name="IQ_GROSS_MARGIN_MEDIAN_EST">"c5548"</definedName>
    <definedName name="IQ_GROSS_MARGIN_NUM_EST">"c5551"</definedName>
    <definedName name="IQ_GROSS_MARGIN_STDDEV_EST">"c5552"</definedName>
    <definedName name="IQ_GROSS_PC_EARNED">"c2747"</definedName>
    <definedName name="IQ_GROSS_PROFIT">"c1378"</definedName>
    <definedName name="IQ_GROSS_SPRD">"c2155"</definedName>
    <definedName name="IQ_GROSS_WRITTEN">"c2726"</definedName>
    <definedName name="IQ_GROUP_EMBEDDED_VALUE_ASSET_MANAGEMENT">"c9955"</definedName>
    <definedName name="IQ_GROUP_EMBEDDED_VALUE_HEALTH">"c9954"</definedName>
    <definedName name="IQ_GROUP_EMBEDDED_VALUE_LIFE">"c9953"</definedName>
    <definedName name="IQ_GROUP_EMBEDDED_VALUE_LIFE_OTHER">"c9956"</definedName>
    <definedName name="IQ_GW">"c530"</definedName>
    <definedName name="IQ_GW_AMORT">"c531"</definedName>
    <definedName name="IQ_GW_AMORT_BR">"c532"</definedName>
    <definedName name="IQ_GW_AMORT_CF">"c533"</definedName>
    <definedName name="IQ_GW_AMORT_CF_BNK">"c534"</definedName>
    <definedName name="IQ_GW_AMORT_CF_BR">"c535"</definedName>
    <definedName name="IQ_GW_AMORT_CF_FIN">"c536"</definedName>
    <definedName name="IQ_GW_AMORT_CF_INS">"c537"</definedName>
    <definedName name="IQ_GW_AMORT_CF_REIT">"c538"</definedName>
    <definedName name="IQ_GW_AMORT_CF_UTI">"c539"</definedName>
    <definedName name="IQ_GW_AMORT_FIN">"c540"</definedName>
    <definedName name="IQ_GW_AMORT_INS">"c541"</definedName>
    <definedName name="IQ_GW_AMORT_REIT">"c542"</definedName>
    <definedName name="IQ_GW_AMORT_UTI">"c543"</definedName>
    <definedName name="IQ_GW_INTAN_AMORT">"c1469"</definedName>
    <definedName name="IQ_GW_INTAN_AMORT_BNK">"c544"</definedName>
    <definedName name="IQ_GW_INTAN_AMORT_BR">"c1470"</definedName>
    <definedName name="IQ_GW_INTAN_AMORT_CF">"c1471"</definedName>
    <definedName name="IQ_GW_INTAN_AMORT_CF_BNK">"c1472"</definedName>
    <definedName name="IQ_GW_INTAN_AMORT_CF_BR">"c1473"</definedName>
    <definedName name="IQ_GW_INTAN_AMORT_CF_FIN">"c1474"</definedName>
    <definedName name="IQ_GW_INTAN_AMORT_CF_INS">"c1475"</definedName>
    <definedName name="IQ_GW_INTAN_AMORT_CF_RE">"c6279"</definedName>
    <definedName name="IQ_GW_INTAN_AMORT_CF_REIT">"c1476"</definedName>
    <definedName name="IQ_GW_INTAN_AMORT_CF_UTI">"c1477"</definedName>
    <definedName name="IQ_GW_INTAN_AMORT_FIN">"c1478"</definedName>
    <definedName name="IQ_GW_INTAN_AMORT_INS">"c1479"</definedName>
    <definedName name="IQ_GW_INTAN_AMORT_RE">"c6280"</definedName>
    <definedName name="IQ_GW_INTAN_AMORT_REIT">"c1480"</definedName>
    <definedName name="IQ_GW_INTAN_AMORT_UTI">"c1481"</definedName>
    <definedName name="IQ_HC_ADJUSTED_DISCHARGES">"c9977"</definedName>
    <definedName name="IQ_HC_ADMISSIONS">"c5953"</definedName>
    <definedName name="IQ_HC_ADMISSIONS_GROWTH">"c5997"</definedName>
    <definedName name="IQ_HC_ADMISSIONS_MANAGED_CARE">"c5956"</definedName>
    <definedName name="IQ_HC_ADMISSIONS_MEDICAID">"c5955"</definedName>
    <definedName name="IQ_HC_ADMISSIONS_MEDICARE">"c5954"</definedName>
    <definedName name="IQ_HC_ADMISSIONS_OTHER">"c5957"</definedName>
    <definedName name="IQ_HC_ADMISSIONS_SF">"c6006"</definedName>
    <definedName name="IQ_HC_ALFS">"c5952"</definedName>
    <definedName name="IQ_HC_ASO_COVERED_LIVES">"c9982"</definedName>
    <definedName name="IQ_HC_ASO_MEMBERSHIP">"c9985"</definedName>
    <definedName name="IQ_HC_AVG_BEDS_SVC">"c5951"</definedName>
    <definedName name="IQ_HC_AVG_DAILY_CENSUS">"c5965"</definedName>
    <definedName name="IQ_HC_AVG_LICENSED_BEDS">"c5949"</definedName>
    <definedName name="IQ_HC_AVG_LICENSED_BEDS_SF">"c6004"</definedName>
    <definedName name="IQ_HC_AVG_STAY">"c5966"</definedName>
    <definedName name="IQ_HC_AVG_STAY_SF">"c6016"</definedName>
    <definedName name="IQ_HC_BEDS_SVC">"c5950"</definedName>
    <definedName name="IQ_HC_CASES">"c9978"</definedName>
    <definedName name="IQ_HC_CLAIMS_RESERVES">"c9989"</definedName>
    <definedName name="IQ_HC_DAYS_REV_OUT">"c5993"</definedName>
    <definedName name="IQ_HC_DISCHARGES">"c9976"</definedName>
    <definedName name="IQ_HC_EQUIV_ADMISSIONS_GROWTH">"c5998"</definedName>
    <definedName name="IQ_HC_EQUIVALENT_ADMISSIONS">"c5958"</definedName>
    <definedName name="IQ_HC_EQUIVALENT_ADMISSIONS_SF">"c6007"</definedName>
    <definedName name="IQ_HC_EQUIVALENT_PATIENT_DAYS">"c9980"</definedName>
    <definedName name="IQ_HC_ER_VISITS">"c5964"</definedName>
    <definedName name="IQ_HC_ER_VISITS_SF">"c6017"</definedName>
    <definedName name="IQ_HC_GROSS_INPATIENT_REV">"c5987"</definedName>
    <definedName name="IQ_HC_GROSS_OUTPATIENT_REV">"c5988"</definedName>
    <definedName name="IQ_HC_GROSS_PATIENT_REV">"c5989"</definedName>
    <definedName name="IQ_HC_HOSP_FACILITIES_CONSOL">"c5945"</definedName>
    <definedName name="IQ_HC_HOSP_FACILITIES_CONSOL_SF">"c6000"</definedName>
    <definedName name="IQ_HC_HOSP_FACILITIES_NON_CONSOL">"c5946"</definedName>
    <definedName name="IQ_HC_HOSP_FACILITIES_NON_CONSOL_SF">"c6001"</definedName>
    <definedName name="IQ_HC_HOSP_FACILITIES_TOTAL">"c5947"</definedName>
    <definedName name="IQ_HC_HOSP_FACILITIES_TOTAL_SF">"c6002"</definedName>
    <definedName name="IQ_HC_INPATIENT_PROCEDURES">"c5961"</definedName>
    <definedName name="IQ_HC_INPATIENT_PROCEDURES_SF">"c6011"</definedName>
    <definedName name="IQ_HC_INPATIENT_REV_PER_ADMISSION">"c5994"</definedName>
    <definedName name="IQ_HC_INTPATIENT_SVCS_PCT_REV">"c5975"</definedName>
    <definedName name="IQ_HC_INTPATIENT_SVCS_PCT_REV_SF">"c6015"</definedName>
    <definedName name="IQ_HC_LICENSED_BEDS">"c5948"</definedName>
    <definedName name="IQ_HC_LICENSED_BEDS_SF">"c6003"</definedName>
    <definedName name="IQ_HC_MANAGED_CARE_PCT_ADMISSIONS">"c5982"</definedName>
    <definedName name="IQ_HC_MANAGED_CARE_PCT_REV">"c5978"</definedName>
    <definedName name="IQ_HC_MEDICAID_PCT_ADMISSIONS">"c5981"</definedName>
    <definedName name="IQ_HC_MEDICAID_PCT_REV">"c5977"</definedName>
    <definedName name="IQ_HC_MEDICAL_EXPENSE_RATIO">"c9987"</definedName>
    <definedName name="IQ_HC_MEDICARE_PCT_ADMISSIONS">"c5980"</definedName>
    <definedName name="IQ_HC_MEDICARE_PCT_REV">"c5976"</definedName>
    <definedName name="IQ_HC_NET_INPATIENT_REV">"c5984"</definedName>
    <definedName name="IQ_HC_NET_OUTPATIENT_REV">"c5985"</definedName>
    <definedName name="IQ_HC_NET_PATIENT_REV">"c5986"</definedName>
    <definedName name="IQ_HC_NET_PATIENT_REV_SF">"c6005"</definedName>
    <definedName name="IQ_HC_OCC_RATE">"c5967"</definedName>
    <definedName name="IQ_HC_OCC_RATE_LICENSED_BEDS">"c5968"</definedName>
    <definedName name="IQ_HC_OCC_RATE_SF">"c6009"</definedName>
    <definedName name="IQ_HC_OPEX_SUPPLIES">"c5990"</definedName>
    <definedName name="IQ_HC_OTHER_OPEX_PCT_REV">"c5973"</definedName>
    <definedName name="IQ_HC_OUTPATIENT_PROCEDURES">"c5962"</definedName>
    <definedName name="IQ_HC_OUTPATIENT_PROCEDURES_SF">"c6012"</definedName>
    <definedName name="IQ_HC_OUTPATIENT_REV_PER_ADMISSION">"c5995"</definedName>
    <definedName name="IQ_HC_OUTPATIENT_SVCS_PCT_REV">"c5974"</definedName>
    <definedName name="IQ_HC_OUTPATIENT_SVCS_PCT_REV_SF">"c6014"</definedName>
    <definedName name="IQ_HC_PATIENT_DAYS">"c5960"</definedName>
    <definedName name="IQ_HC_PATIENT_DAYS_SF">"c6010"</definedName>
    <definedName name="IQ_HC_PROF_GEN_LIAB_CLAIM_PAID">"c5991"</definedName>
    <definedName name="IQ_HC_PROF_GEN_LIAB_EXP_BENEFIT">"c5992"</definedName>
    <definedName name="IQ_HC_PROVISION_DOUBTFUL_PCT_REV">"c5972"</definedName>
    <definedName name="IQ_HC_REV_GROWTH">"c5996"</definedName>
    <definedName name="IQ_HC_REV_PER_CASE">"c9979"</definedName>
    <definedName name="IQ_HC_REV_PER_DISCHARGE">"c9990"</definedName>
    <definedName name="IQ_HC_REV_PER_EQUIV_ADMISSION">"c5959"</definedName>
    <definedName name="IQ_HC_REV_PER_EQUIV_ADMISSION_SF">"c6008"</definedName>
    <definedName name="IQ_HC_REV_PER_EQUIV_ADMISSIONS_GROWTH">"c5999"</definedName>
    <definedName name="IQ_HC_REV_PER_PATIENT_DAY">"c5969"</definedName>
    <definedName name="IQ_HC_REV_PER_PATIENT_DAY_SF">"c6018"</definedName>
    <definedName name="IQ_HC_RISK_COVERED_LIVES">"c9981"</definedName>
    <definedName name="IQ_HC_RISK_MEMBERSHIP">"c9984"</definedName>
    <definedName name="IQ_HC_SALARIES_PCT_REV">"c5970"</definedName>
    <definedName name="IQ_HC_SGA_MARGIN">"c9988"</definedName>
    <definedName name="IQ_HC_SUPPLIES_PCT_REV">"c5971"</definedName>
    <definedName name="IQ_HC_TOTAL_COVERED_LIVES">"c9983"</definedName>
    <definedName name="IQ_HC_TOTAL_MEMBERSHIP">"c9986"</definedName>
    <definedName name="IQ_HC_TOTAL_PROCEDURES">"c5963"</definedName>
    <definedName name="IQ_HC_TOTAL_PROCEDURES_SF">"c6013"</definedName>
    <definedName name="IQ_HC_UNINSURED_PCT_ADMISSIONS">"c5983"</definedName>
    <definedName name="IQ_HC_UNINSURED_PCT_REV">"c5979"</definedName>
    <definedName name="IQ_HEDGEFUND_OVER_TOTAL">"c13771"</definedName>
    <definedName name="IQ_HELD_MATURITY_FDIC">"c6408"</definedName>
    <definedName name="IQ_HG_ACQUIRED_FRANCHISE_HOTEL_PROPERTIES">"c8584"</definedName>
    <definedName name="IQ_HG_ACQUIRED_FRANCHISE_ROOMS">"c8614"</definedName>
    <definedName name="IQ_HG_ACQUIRED_HOTEL_PROPERTIES">"c8572"</definedName>
    <definedName name="IQ_HG_ACQUIRED_MANAGED_HOTEL_PROPERTIES">"c8590"</definedName>
    <definedName name="IQ_HG_ACQUIRED_MANAGED_ROOMS">"c8620"</definedName>
    <definedName name="IQ_HG_ACQUIRED_OTHER_HOTEL_PROPERTIES">"c8596"</definedName>
    <definedName name="IQ_HG_ACQUIRED_OTHER_ROOMS">"c8626"</definedName>
    <definedName name="IQ_HG_ACQUIRED_OWNED_HOTEL_PROPERTIES">"c8578"</definedName>
    <definedName name="IQ_HG_ACQUIRED_OWNED_ROOMS">"c8608"</definedName>
    <definedName name="IQ_HG_ACQUIRED_ROOMS">"c8602"</definedName>
    <definedName name="IQ_HG_ADR_CHANGE_FRANCHISE">"c8684"</definedName>
    <definedName name="IQ_HG_ADR_CHANGE_MANAGED">"c8685"</definedName>
    <definedName name="IQ_HG_ADR_CHANGE_OTHER">"c8686"</definedName>
    <definedName name="IQ_HG_ADR_CHANGE_OWNED">"c8683"</definedName>
    <definedName name="IQ_HG_ADR_CHANGE_OWNED_COMP">"c8709"</definedName>
    <definedName name="IQ_HG_ADR_CHANGE_TOTAL">"c8687"</definedName>
    <definedName name="IQ_HG_ADR_CHANGE_TOTAL_COMP">"c8710"</definedName>
    <definedName name="IQ_HG_ADR_FRANCHISE">"c8664"</definedName>
    <definedName name="IQ_HG_ADR_MANAGED">"c8665"</definedName>
    <definedName name="IQ_HG_ADR_OTHER">"c8666"</definedName>
    <definedName name="IQ_HG_ADR_OWNED">"c8663"</definedName>
    <definedName name="IQ_HG_ADR_OWNED_COMP">"c8701"</definedName>
    <definedName name="IQ_HG_ADR_TOTAL">"c8667"</definedName>
    <definedName name="IQ_HG_ADR_TOTAL_COMP">"c8702"</definedName>
    <definedName name="IQ_HG_CASINOS_JV">"c8631"</definedName>
    <definedName name="IQ_HG_CASINOS_MANAGED">"c8632"</definedName>
    <definedName name="IQ_HG_CASINOS_OWNED">"c8630"</definedName>
    <definedName name="IQ_HG_CASINOS_TOTAL">"c8633"</definedName>
    <definedName name="IQ_HG_CLOSED_FRANCHISE_HOTEL_PROPERTIES">"c8586"</definedName>
    <definedName name="IQ_HG_CLOSED_FRANCHISE_ROOMS">"c8616"</definedName>
    <definedName name="IQ_HG_CLOSED_HOTEL_PROPERTIES">"c8574"</definedName>
    <definedName name="IQ_HG_CLOSED_MANAGED_HOTEL_PROPERTIES">"c8592"</definedName>
    <definedName name="IQ_HG_CLOSED_MANAGED_ROOMS">"c8622"</definedName>
    <definedName name="IQ_HG_CLOSED_OTHER_HOTEL_PROPERTIES">"c8598"</definedName>
    <definedName name="IQ_HG_CLOSED_OTHER_ROOMS">"c8628"</definedName>
    <definedName name="IQ_HG_CLOSED_OWNED_HOTEL_PROPERTIES">"c8580"</definedName>
    <definedName name="IQ_HG_CLOSED_OWNED_ROOMS">"c8610"</definedName>
    <definedName name="IQ_HG_CLOSED_ROOMS">"c8604"</definedName>
    <definedName name="IQ_HG_EXP_CASINO">"c8733"</definedName>
    <definedName name="IQ_HG_EXP_DEVELOPMENT">"c8738"</definedName>
    <definedName name="IQ_HG_EXP_ENTERTAINMENT">"c8736"</definedName>
    <definedName name="IQ_HG_EXP_FOOD_BEV">"c8734"</definedName>
    <definedName name="IQ_HG_EXP_FRANCHISE_MANAGEMENT">"c8744"</definedName>
    <definedName name="IQ_HG_EXP_OTHER_MNGD_FRANCHISE_PROP">"c8742"</definedName>
    <definedName name="IQ_HG_EXP_OWNED_LEASED_CONSOL_JV">"c8740"</definedName>
    <definedName name="IQ_HG_EXP_REIMBURSEMENTS">"c8743"</definedName>
    <definedName name="IQ_HG_EXP_RETAIL">"c8737"</definedName>
    <definedName name="IQ_HG_EXP_ROOMS">"c8735"</definedName>
    <definedName name="IQ_HG_EXP_THEATRE_CONCESSION">"c8739"</definedName>
    <definedName name="IQ_HG_EXP_VACA_OWNERSHIP_RES">"c8741"</definedName>
    <definedName name="IQ_HG_FOOD_PROM_COSTS">"c8746"</definedName>
    <definedName name="IQ_HG_FRANCHISE_HOTEL_PROPERTIES_BEG">"c8582"</definedName>
    <definedName name="IQ_HG_FRANCHISE_ROOMS_BEG">"c8612"</definedName>
    <definedName name="IQ_HG_GAMING_SPACE_JV">"c8635"</definedName>
    <definedName name="IQ_HG_GAMING_SPACE_MANAGED">"c8636"</definedName>
    <definedName name="IQ_HG_GAMING_SPACE_OWNED">"c8634"</definedName>
    <definedName name="IQ_HG_GAMING_SPACE_TOTAL">"c8637"</definedName>
    <definedName name="IQ_HG_HOTEL_PROPERTIES_BEG">"c8570"</definedName>
    <definedName name="IQ_HG_LAND_AVAIL_JV">"c8647"</definedName>
    <definedName name="IQ_HG_LAND_AVAIL_MANAGED">"c8648"</definedName>
    <definedName name="IQ_HG_LAND_AVAIL_OWNED">"c8646"</definedName>
    <definedName name="IQ_HG_LAND_AVAIL_TOTAL">"c8649"</definedName>
    <definedName name="IQ_HG_LAND_JV">"c8651"</definedName>
    <definedName name="IQ_HG_LAND_MANAGED">"c8652"</definedName>
    <definedName name="IQ_HG_LAND_OWNED">"c8650"</definedName>
    <definedName name="IQ_HG_LAND_TOTAL">"c8653"</definedName>
    <definedName name="IQ_HG_MANAGED_HOTEL_PROPERTIES_BEG">"c8588"</definedName>
    <definedName name="IQ_HG_MANAGED_ROOMS_BEG">"c8618"</definedName>
    <definedName name="IQ_HG_OCCUPANCY_CHANGE_FRANCHISE">"c8675"</definedName>
    <definedName name="IQ_HG_OCCUPANCY_CHANGE_MANAGED">"c8677"</definedName>
    <definedName name="IQ_HG_OCCUPANCY_CHANGE_OTHER">"c8679"</definedName>
    <definedName name="IQ_HG_OCCUPANCY_CHANGE_OWNED">"c8673"</definedName>
    <definedName name="IQ_HG_OCCUPANCY_CHANGE_OWNED_COMP">"c8705"</definedName>
    <definedName name="IQ_HG_OCCUPANCY_CHANGE_TOTAL">"c8681"</definedName>
    <definedName name="IQ_HG_OCCUPANCY_CHANGE_TOTAL_COMP">"c8707"</definedName>
    <definedName name="IQ_HG_OCCUPANCY_FRANCHISE">"c8659"</definedName>
    <definedName name="IQ_HG_OCCUPANCY_INCDEC_FRANCHISE">"c8676"</definedName>
    <definedName name="IQ_HG_OCCUPANCY_INCDEC_MANAGED">"c8678"</definedName>
    <definedName name="IQ_HG_OCCUPANCY_INCDEC_OTHER">"c8680"</definedName>
    <definedName name="IQ_HG_OCCUPANCY_INCDEC_OWNED">"c8674"</definedName>
    <definedName name="IQ_HG_OCCUPANCY_INCDEC_OWNED_COMP">"c8706"</definedName>
    <definedName name="IQ_HG_OCCUPANCY_INCDEC_TOTAL">"c8682"</definedName>
    <definedName name="IQ_HG_OCCUPANCY_INCDEC_TOTAL_COMP">"c8708"</definedName>
    <definedName name="IQ_HG_OCCUPANCY_MANAGED">"c8660"</definedName>
    <definedName name="IQ_HG_OCCUPANCY_OTHER">"c8661"</definedName>
    <definedName name="IQ_HG_OCCUPANCY_OWNED">"c8658"</definedName>
    <definedName name="IQ_HG_OCCUPANCY_OWNED_COMP">"c8699"</definedName>
    <definedName name="IQ_HG_OCCUPANCY_TOTAL">"c8662"</definedName>
    <definedName name="IQ_HG_OCCUPANCY_TOTAL_COMP">"c8700"</definedName>
    <definedName name="IQ_HG_OPENED_FRANCHISE_HOTEL_PROPERTIES">"c8583"</definedName>
    <definedName name="IQ_HG_OPENED_FRANCHISE_ROOMS">"c8613"</definedName>
    <definedName name="IQ_HG_OPENED_HOTEL_PROPERTIES">"c8571"</definedName>
    <definedName name="IQ_HG_OPENED_MANAGED_HOTEL_PROPERTIES">"c8589"</definedName>
    <definedName name="IQ_HG_OPENED_MANAGED_ROOMS">"c8619"</definedName>
    <definedName name="IQ_HG_OPENED_OTHER_HOTEL_PROPERTIES">"c8595"</definedName>
    <definedName name="IQ_HG_OPENED_OTHER_ROOMS">"c8625"</definedName>
    <definedName name="IQ_HG_OPENED_OWNED_HOTEL_PROPERTIES">"c8577"</definedName>
    <definedName name="IQ_HG_OPENED_OWNED_ROOMS">"c8607"</definedName>
    <definedName name="IQ_HG_OPENED_ROOMS">"c8601"</definedName>
    <definedName name="IQ_HG_OTHER_HOTEL_PROPERTIES_BEG">"c8594"</definedName>
    <definedName name="IQ_HG_OTHER_PROM_COSTS">"c8747"</definedName>
    <definedName name="IQ_HG_OTHER_ROOMS_BEG">"c8624"</definedName>
    <definedName name="IQ_HG_OWNED_HOTEL_PROPERTIES_BEG">"c8576"</definedName>
    <definedName name="IQ_HG_OWNED_ROOMS_BEG">"c8606"</definedName>
    <definedName name="IQ_HG_PARKING_SPACES_JV">"c8655"</definedName>
    <definedName name="IQ_HG_PARKING_SPACES_MANAGED">"c8656"</definedName>
    <definedName name="IQ_HG_PARKING_SPACES_OWNED">"c8654"</definedName>
    <definedName name="IQ_HG_PARKING_SPACES_TOTAL">"c8657"</definedName>
    <definedName name="IQ_HG_REV_BASE_MANAGEMENT_FEES">"c8726"</definedName>
    <definedName name="IQ_HG_REV_CASINO">"c8713"</definedName>
    <definedName name="IQ_HG_REV_COST_REIMBURSEMENT">"c8728"</definedName>
    <definedName name="IQ_HG_REV_ENTERTAINMENT">"c8716"</definedName>
    <definedName name="IQ_HG_REV_FOOD_BEV">"c8714"</definedName>
    <definedName name="IQ_HG_REV_FRANCHISE">"c8725"</definedName>
    <definedName name="IQ_HG_REV_INCENTIVE_MANAGEMENT_FEES">"c8727"</definedName>
    <definedName name="IQ_HG_REV_MANAGEMENT_FEES">"c8718"</definedName>
    <definedName name="IQ_HG_REV_OTHER_HOTEL_MOTEL">"c8731"</definedName>
    <definedName name="IQ_HG_REV_OTHER_MNGD_FRANCHISE_PROP">"c8730"</definedName>
    <definedName name="IQ_HG_REV_OTHER_OP_SEGMENT">"c8721"</definedName>
    <definedName name="IQ_HG_REV_OTHER_OWNERSHIP_MIX">"c8731"</definedName>
    <definedName name="IQ_HG_REV_OWNED_LEASED_CONSOL_JV_HOTELS">"c8724"</definedName>
    <definedName name="IQ_HG_REV_PROMOTIONAL_ALLOWANCE">"c8722"</definedName>
    <definedName name="IQ_HG_REV_RACING">"c8719"</definedName>
    <definedName name="IQ_HG_REV_RETAIL">"c8717"</definedName>
    <definedName name="IQ_HG_REV_ROOMS">"c8715"</definedName>
    <definedName name="IQ_HG_REV_THEATRE_CONCESSION">"c8720"</definedName>
    <definedName name="IQ_HG_REV_TOTAL_CASINO_GAMING">"c8723"</definedName>
    <definedName name="IQ_HG_REV_TOTAL_HOTEL_MOTEL">"c8732"</definedName>
    <definedName name="IQ_HG_REV_TOTAL_OP_SEGMENT">"c8723"</definedName>
    <definedName name="IQ_HG_REV_TOTAL_OWNERSHIP_MIX">"c8732"</definedName>
    <definedName name="IQ_HG_REV_VACA_OWNERSHIP_RES_SALES_SVCS">"c8729"</definedName>
    <definedName name="IQ_HG_REVENUES_CHANGE_OWNED_COMP">"c8697"</definedName>
    <definedName name="IQ_HG_REVENUES_CHANGE_TOTAL_COMP">"c8698"</definedName>
    <definedName name="IQ_HG_REVPAR_CHANGE_MANAGED">"c8690"</definedName>
    <definedName name="IQ_HG_REVPAR_CHANGE_OTHER">"c8691"</definedName>
    <definedName name="IQ_HG_REVPAR_CHANGE_OWNED">"c8688"</definedName>
    <definedName name="IQ_HG_REVPAR_CHANGE_OWNED_COMP">"c8711"</definedName>
    <definedName name="IQ_HG_REVPAR_CHANGE_TOTAL">"c8692"</definedName>
    <definedName name="IQ_HG_REVPAR_CHANGE_TOTAL_COMP">"c8712"</definedName>
    <definedName name="IQ_HG_REVPAR_CHNAGE_FRANCHISE">"c8689"</definedName>
    <definedName name="IQ_HG_REVPAR_FRANCHISE">"c8669"</definedName>
    <definedName name="IQ_HG_REVPAR_MANAGED">"c8670"</definedName>
    <definedName name="IQ_HG_REVPAR_OTHER">"c8671"</definedName>
    <definedName name="IQ_HG_REVPAR_OWNED">"c8668"</definedName>
    <definedName name="IQ_HG_REVPAR_OWNED_COMP">"c8703"</definedName>
    <definedName name="IQ_HG_REVPAR_TOTAL">"c8672"</definedName>
    <definedName name="IQ_HG_REVPAR_TOTAL_COMP">"c8704"</definedName>
    <definedName name="IQ_HG_ROOM_PROM_COSTS">"c8745"</definedName>
    <definedName name="IQ_HG_ROOMS_BEG">"c8600"</definedName>
    <definedName name="IQ_HG_SLOT_MACHINES_JV">"c8639"</definedName>
    <definedName name="IQ_HG_SLOT_MACHINES_MANAGED">"c8640"</definedName>
    <definedName name="IQ_HG_SLOT_MACHINES_OWNED">"c8638"</definedName>
    <definedName name="IQ_HG_SLOT_MACHINES_TOTAL">"c8641"</definedName>
    <definedName name="IQ_HG_SOLD_FRANCHISE_HOTEL_PROPERTIES">"c8585"</definedName>
    <definedName name="IQ_HG_SOLD_FRANCHISE_ROOMS">"c8615"</definedName>
    <definedName name="IQ_HG_SOLD_HOTEL_PROPERTIES">"c8573"</definedName>
    <definedName name="IQ_HG_SOLD_MANAGED_HOTEL_PROPERTIES">"c8591"</definedName>
    <definedName name="IQ_HG_SOLD_MANAGED_ROOMS">"c8621"</definedName>
    <definedName name="IQ_HG_SOLD_OTHER_HOTEL_PROPERTIES">"c8597"</definedName>
    <definedName name="IQ_HG_SOLD_OTHER_ROOMS">"c8627"</definedName>
    <definedName name="IQ_HG_SOLD_OWNED_HOTEL_PROPERTIES">"c8579"</definedName>
    <definedName name="IQ_HG_SOLD_OWNED_ROOMS">"c8609"</definedName>
    <definedName name="IQ_HG_SOLD_ROOMS">"c8603"</definedName>
    <definedName name="IQ_HG_TABLE_GAMES_JV">"c8643"</definedName>
    <definedName name="IQ_HG_TABLE_GAMES_MANAGED">"c8644"</definedName>
    <definedName name="IQ_HG_TABLE_GAMES_OWNED">"c8642"</definedName>
    <definedName name="IQ_HG_TABLE_GAMES_TOTAL">"c8645"</definedName>
    <definedName name="IQ_HG_TOTAL_FRANCHISE_HOTEL_PROPERTIES">"c8587"</definedName>
    <definedName name="IQ_HG_TOTAL_FRANCHISE_ROOMS">"c8617"</definedName>
    <definedName name="IQ_HG_TOTAL_HOTEL_PROPERTIES">"c8575"</definedName>
    <definedName name="IQ_HG_TOTAL_MANAGED_HOTEL_PROPERTIES">"c8593"</definedName>
    <definedName name="IQ_HG_TOTAL_MANAGED_ROOMS">"c8623"</definedName>
    <definedName name="IQ_HG_TOTAL_OTHER_HOTEL_PROPERTIES">"c8599"</definedName>
    <definedName name="IQ_HG_TOTAL_OTHER_ROOMS">"c8629"</definedName>
    <definedName name="IQ_HG_TOTAL_OWNED_HOTEL_PROPERTIES">"c8581"</definedName>
    <definedName name="IQ_HG_TOTAL_OWNED_PROPERTIES_COMP">"c8693"</definedName>
    <definedName name="IQ_HG_TOTAL_OWNED_ROOMS">"c8611"</definedName>
    <definedName name="IQ_HG_TOTAL_OWNED_ROOMS_COMP">"c8695"</definedName>
    <definedName name="IQ_HG_TOTAL_PROM_COSTS">"c8748"</definedName>
    <definedName name="IQ_HG_TOTAL_PROPERTIES_COMP">"c8694"</definedName>
    <definedName name="IQ_HG_TOTAL_ROOMS">"c8605"</definedName>
    <definedName name="IQ_HG_TOTAL_ROOMS_COMP">"c8696"</definedName>
    <definedName name="IQ_HIGH_LOW_CLOSEPRICE_DATE">"c1204"</definedName>
    <definedName name="IQ_HIGH_TARGET_PRICE">"c1651"</definedName>
    <definedName name="IQ_HIGH_TARGET_PRICE_CIQ">"c4659"</definedName>
    <definedName name="IQ_HIGH_TARGET_PRICE_REUT">"c5317"</definedName>
    <definedName name="IQ_HIGHPRICE">"c545"</definedName>
    <definedName name="IQ_HOLDER_CIQID">"c13787"</definedName>
    <definedName name="IQ_HOLDER_CIQID_SECURITY">"c13794"</definedName>
    <definedName name="IQ_HOLDER_DERIVATIVES">"c13789"</definedName>
    <definedName name="IQ_HOLDER_DERIVATIVES_SECURITY">"c13796"</definedName>
    <definedName name="IQ_HOLDER_NAME">"c13786"</definedName>
    <definedName name="IQ_HOLDER_NAME_SECURITY">"c13793"</definedName>
    <definedName name="IQ_HOLDER_PERCENT">"c13790"</definedName>
    <definedName name="IQ_HOLDER_PERCENT_SECURITY">"c13831"</definedName>
    <definedName name="IQ_HOLDER_POSITION_DATE">"c13792"</definedName>
    <definedName name="IQ_HOLDER_POSITION_DATE_SECURITY">"c13798"</definedName>
    <definedName name="IQ_HOLDER_SHARES">"c13788"</definedName>
    <definedName name="IQ_HOLDER_SHARES_SECURITY">"c13795"</definedName>
    <definedName name="IQ_HOLDER_VALUE">"c13791"</definedName>
    <definedName name="IQ_HOLDER_VALUE_SECURITY">"c13797"</definedName>
    <definedName name="IQ_HOLDING_CIQID">"c13802"</definedName>
    <definedName name="IQ_HOLDING_NAME">"c13799"</definedName>
    <definedName name="IQ_HOLDING_PERCENT">"c13805"</definedName>
    <definedName name="IQ_HOLDING_PERCENT_PORTFOLIO">"c13806"</definedName>
    <definedName name="IQ_HOLDING_POSITION_DATE">"c13808"</definedName>
    <definedName name="IQ_HOLDING_SECURITY_TYPE">"c13803"</definedName>
    <definedName name="IQ_HOLDING_SHARES">"c13804"</definedName>
    <definedName name="IQ_HOLDING_TICKER">"c13800"</definedName>
    <definedName name="IQ_HOLDING_TRADING_ITEM_CIQID">"c13801"</definedName>
    <definedName name="IQ_HOLDING_VALUE">"c13807"</definedName>
    <definedName name="IQ_HOLDINGS_EQUITY_ASSETS">"c26966"</definedName>
    <definedName name="IQ_HOME_AVG_LOAN_SIZE">"c5911"</definedName>
    <definedName name="IQ_HOME_BACKLOG">"c5844"</definedName>
    <definedName name="IQ_HOME_BACKLOG_AVG_JV">"c5848"</definedName>
    <definedName name="IQ_HOME_BACKLOG_AVG_JV_GROWTH">"c5928"</definedName>
    <definedName name="IQ_HOME_BACKLOG_AVG_JV_INC">"c5851"</definedName>
    <definedName name="IQ_HOME_BACKLOG_AVG_JV_INC_GROWTH">"c5931"</definedName>
    <definedName name="IQ_HOME_BACKLOG_AVG_PRICE">"c5845"</definedName>
    <definedName name="IQ_HOME_BACKLOG_AVG_PRICE_GROWTH">"c5925"</definedName>
    <definedName name="IQ_HOME_BACKLOG_GROWTH">"c5924"</definedName>
    <definedName name="IQ_HOME_BACKLOG_JV">"c5847"</definedName>
    <definedName name="IQ_HOME_BACKLOG_JV_GROWTH">"c5927"</definedName>
    <definedName name="IQ_HOME_BACKLOG_JV_INC">"c5850"</definedName>
    <definedName name="IQ_HOME_BACKLOG_JV_INC_GROWTH">"c5930"</definedName>
    <definedName name="IQ_HOME_BACKLOG_VALUE">"c5846"</definedName>
    <definedName name="IQ_HOME_BACKLOG_VALUE_GROWTH">"c5926"</definedName>
    <definedName name="IQ_HOME_BACKLOG_VALUE_JV">"c5849"</definedName>
    <definedName name="IQ_HOME_BACKLOG_VALUE_JV_GROWTH">"c5929"</definedName>
    <definedName name="IQ_HOME_BACKLOG_VALUE_JV_INC">"c5852"</definedName>
    <definedName name="IQ_HOME_BACKLOG_VALUE_JV_INC_GROWTH">"c5932"</definedName>
    <definedName name="IQ_HOME_COMMUNITIES_ACTIVE">"c5862"</definedName>
    <definedName name="IQ_HOME_COMMUNITIES_ACTIVE_GROWTH">"c5942"</definedName>
    <definedName name="IQ_HOME_COMMUNITIES_ACTIVE_JV">"c5863"</definedName>
    <definedName name="IQ_HOME_COMMUNITIES_ACTIVE_JV_GROWTH">"c5943"</definedName>
    <definedName name="IQ_HOME_COMMUNITIES_ACTIVE_JV_INC">"c5864"</definedName>
    <definedName name="IQ_HOME_COMMUNITIES_ACTIVE_JV_INC_GROWTH">"c5944"</definedName>
    <definedName name="IQ_HOME_COST_CONSTRUCTION_SVCS">"c5882"</definedName>
    <definedName name="IQ_HOME_COST_ELIMINATIONS_OTHER">"c5883"</definedName>
    <definedName name="IQ_HOME_COST_FINANCIAL_SVCS">"c5881"</definedName>
    <definedName name="IQ_HOME_COST_HOUSING">"c5877"</definedName>
    <definedName name="IQ_HOME_COST_LAND_LOT">"c5878"</definedName>
    <definedName name="IQ_HOME_COST_OTHER_HOMEBUILDING">"c5879"</definedName>
    <definedName name="IQ_HOME_COST_TOTAL">"c5884"</definedName>
    <definedName name="IQ_HOME_COST_TOTAL_HOMEBUILDING">"c5880"</definedName>
    <definedName name="IQ_HOME_DELIVERED">"c5835"</definedName>
    <definedName name="IQ_HOME_DELIVERED_AVG_PRICE">"c5836"</definedName>
    <definedName name="IQ_HOME_DELIVERED_AVG_PRICE_GROWTH">"c5916"</definedName>
    <definedName name="IQ_HOME_DELIVERED_AVG_PRICE_JV">"c5839"</definedName>
    <definedName name="IQ_HOME_DELIVERED_AVG_PRICE_JV_GROWTH">"c5919"</definedName>
    <definedName name="IQ_HOME_DELIVERED_AVG_PRICE_JV_INC">"c5842"</definedName>
    <definedName name="IQ_HOME_DELIVERED_AVG_PRICE_JV_INC_GROWTH">"c5922"</definedName>
    <definedName name="IQ_HOME_DELIVERED_GROWTH">"c5915"</definedName>
    <definedName name="IQ_HOME_DELIVERED_JV">"c5838"</definedName>
    <definedName name="IQ_HOME_DELIVERED_JV_GROWTH">"c5918"</definedName>
    <definedName name="IQ_HOME_DELIVERED_JV_INC">"c5841"</definedName>
    <definedName name="IQ_HOME_DELIVERED_JV_INC_GROWTH">"c5921"</definedName>
    <definedName name="IQ_HOME_DELIVERED_VALUE">"c5837"</definedName>
    <definedName name="IQ_HOME_DELIVERED_VALUE_GROWTH">"c5917"</definedName>
    <definedName name="IQ_HOME_DELIVERED_VALUE_JV">"c5840"</definedName>
    <definedName name="IQ_HOME_DELIVERED_VALUE_JV_GROWTH">"c5920"</definedName>
    <definedName name="IQ_HOME_DELIVERED_VALUE_JV_INC">"c5843"</definedName>
    <definedName name="IQ_HOME_DELIVERED_VALUE_JV_INC_GROWTH">"c5923"</definedName>
    <definedName name="IQ_HOME_EQUITY_LOANS_TOT_LOANS_FFIEC">"c13867"</definedName>
    <definedName name="IQ_HOME_EQUITY_LOC_NET_CHARGE_OFFS_FDIC">"c6644"</definedName>
    <definedName name="IQ_HOME_EQUITY_LOC_TOTAL_CHARGE_OFFS_FDIC">"c6606"</definedName>
    <definedName name="IQ_HOME_EQUITY_LOC_TOTAL_RECOVERIES_FDIC">"c6625"</definedName>
    <definedName name="IQ_HOME_FINISHED_HOMES_CIP">"c5865"</definedName>
    <definedName name="IQ_HOME_FIRSTLIEN_MORT_ORIGINATED">"c5905"</definedName>
    <definedName name="IQ_HOME_FIRSTLIEN_MORT_ORIGINATED_VOL">"c5908"</definedName>
    <definedName name="IQ_HOME_HUC">"c5822"</definedName>
    <definedName name="IQ_HOME_HUC_JV">"c5823"</definedName>
    <definedName name="IQ_HOME_HUC_JV_INC">"c5824"</definedName>
    <definedName name="IQ_HOME_INV_NOT_OWNED">"c5868"</definedName>
    <definedName name="IQ_HOME_LAND_DEVELOPMENT">"c5866"</definedName>
    <definedName name="IQ_HOME_LAND_FUTURE_DEVELOPMENT">"c5867"</definedName>
    <definedName name="IQ_HOME_LOAN_APPLICATIONS">"c5910"</definedName>
    <definedName name="IQ_HOME_LOANS_SOLD_COUNT">"c5912"</definedName>
    <definedName name="IQ_HOME_LOANS_SOLD_VALUE">"c5913"</definedName>
    <definedName name="IQ_HOME_LOTS_CONTROLLED">"c5831"</definedName>
    <definedName name="IQ_HOME_LOTS_FINISHED">"c5827"</definedName>
    <definedName name="IQ_HOME_LOTS_HELD_SALE">"c5830"</definedName>
    <definedName name="IQ_HOME_LOTS_JV">"c5833"</definedName>
    <definedName name="IQ_HOME_LOTS_JV_INC">"c5834"</definedName>
    <definedName name="IQ_HOME_LOTS_OTHER">"c5832"</definedName>
    <definedName name="IQ_HOME_LOTS_OWNED">"c5828"</definedName>
    <definedName name="IQ_HOME_LOTS_UNDER_DEVELOPMENT">"c5826"</definedName>
    <definedName name="IQ_HOME_LOTS_UNDER_OPTION">"c5829"</definedName>
    <definedName name="IQ_HOME_LOTS_UNDEVELOPED">"c5825"</definedName>
    <definedName name="IQ_HOME_MORT_CAPTURE_RATE">"c5906"</definedName>
    <definedName name="IQ_HOME_MORT_ORIGINATED">"c5907"</definedName>
    <definedName name="IQ_HOME_OBLIGATIONS_INV_NOT_OWNED">"c5914"</definedName>
    <definedName name="IQ_HOME_ORDERS">"c5853"</definedName>
    <definedName name="IQ_HOME_ORDERS_AVG_PRICE">"c5854"</definedName>
    <definedName name="IQ_HOME_ORDERS_AVG_PRICE_GROWTH">"c5934"</definedName>
    <definedName name="IQ_HOME_ORDERS_AVG_PRICE_JV">"c5857"</definedName>
    <definedName name="IQ_HOME_ORDERS_AVG_PRICE_JV_GROWTH">"c5937"</definedName>
    <definedName name="IQ_HOME_ORDERS_AVG_PRICE_JV_INC">"c5860"</definedName>
    <definedName name="IQ_HOME_ORDERS_AVG_PRICE_JV_INC_GROWTH">"c5940"</definedName>
    <definedName name="IQ_HOME_ORDERS_GROWTH">"c5933"</definedName>
    <definedName name="IQ_HOME_ORDERS_JV">"c5856"</definedName>
    <definedName name="IQ_HOME_ORDERS_JV_GROWTH">"c5936"</definedName>
    <definedName name="IQ_HOME_ORDERS_JV_INC">"c5859"</definedName>
    <definedName name="IQ_HOME_ORDERS_JV_INC_GROWTH">"c5939"</definedName>
    <definedName name="IQ_HOME_ORDERS_VALUE">"c5855"</definedName>
    <definedName name="IQ_HOME_ORDERS_VALUE_GROWTH">"c5935"</definedName>
    <definedName name="IQ_HOME_ORDERS_VALUE_JV">"c5858"</definedName>
    <definedName name="IQ_HOME_ORDERS_VALUE_JV_GROWTH">"c5938"</definedName>
    <definedName name="IQ_HOME_ORDERS_VALUE_JV_INC">"c5861"</definedName>
    <definedName name="IQ_HOME_ORDERS_VALUE_JV_INC_GROWTH">"c5941"</definedName>
    <definedName name="IQ_HOME_ORIGINATION_TOTAL">"c5909"</definedName>
    <definedName name="IQ_HOME_PRETAX_INC_CONSTRUCTION_SVCS">"c5890"</definedName>
    <definedName name="IQ_HOME_PRETAX_INC_ELIMINATIONS_OTHER">"c5891"</definedName>
    <definedName name="IQ_HOME_PRETAX_INC_FINANCIAL_SVCS">"c5889"</definedName>
    <definedName name="IQ_HOME_PRETAX_INC_HOUSING">"c5885"</definedName>
    <definedName name="IQ_HOME_PRETAX_INC_LAND_LOT">"c5886"</definedName>
    <definedName name="IQ_HOME_PRETAX_INC_OTHER_HOMEBUILDING">"c5887"</definedName>
    <definedName name="IQ_HOME_PRETAX_INC_TOTAL">"c5892"</definedName>
    <definedName name="IQ_HOME_PRETAX_INC_TOTAL_HOMEBUILDING">"c5888"</definedName>
    <definedName name="IQ_HOME_PURCH_OBLIGATION_1YR">"c5898"</definedName>
    <definedName name="IQ_HOME_PURCH_OBLIGATION_2YR">"c5899"</definedName>
    <definedName name="IQ_HOME_PURCH_OBLIGATION_3YR">"c5900"</definedName>
    <definedName name="IQ_HOME_PURCH_OBLIGATION_4YR">"c5901"</definedName>
    <definedName name="IQ_HOME_PURCH_OBLIGATION_5YR">"c5902"</definedName>
    <definedName name="IQ_HOME_PURCH_OBLIGATION_AFTER5">"c5903"</definedName>
    <definedName name="IQ_HOME_PURCH_OBLIGATION_TOTAL">"c5904"</definedName>
    <definedName name="IQ_HOME_REV_CONSTRUCTION_SERVICES">"c5874"</definedName>
    <definedName name="IQ_HOME_REV_ELIMINATIONS_OTHER">"c5875"</definedName>
    <definedName name="IQ_HOME_REV_FINANCIAL_SERVICES">"c5873"</definedName>
    <definedName name="IQ_HOME_REV_HOUSING">"c5872"</definedName>
    <definedName name="IQ_HOME_REV_LAND_LOT">"c5870"</definedName>
    <definedName name="IQ_HOME_REV_OTHER_HOMEBUILDING">"c5871"</definedName>
    <definedName name="IQ_HOME_REV_TOTAL">"c5876"</definedName>
    <definedName name="IQ_HOME_SALES_NEW">"c6924"</definedName>
    <definedName name="IQ_HOME_SALES_NEW_APR">"c7584"</definedName>
    <definedName name="IQ_HOME_SALES_NEW_APR_FC">"c8464"</definedName>
    <definedName name="IQ_HOME_SALES_NEW_FC">"c7804"</definedName>
    <definedName name="IQ_HOME_SALES_NEW_POP">"c7144"</definedName>
    <definedName name="IQ_HOME_SALES_NEW_POP_FC">"c8024"</definedName>
    <definedName name="IQ_HOME_SALES_NEW_YOY">"c7364"</definedName>
    <definedName name="IQ_HOME_SALES_NEW_YOY_FC">"c8244"</definedName>
    <definedName name="IQ_HOME_TOTAL_INV">"c5869"</definedName>
    <definedName name="IQ_HOME_WARRANTY_RES_BEG">"c5893"</definedName>
    <definedName name="IQ_HOME_WARRANTY_RES_END">"c5897"</definedName>
    <definedName name="IQ_HOME_WARRANTY_RES_ISS">"c5894"</definedName>
    <definedName name="IQ_HOME_WARRANTY_RES_OTHER">"c5896"</definedName>
    <definedName name="IQ_HOME_WARRANTY_RES_PAY">"c5895"</definedName>
    <definedName name="IQ_HOMEOWNERS_WRITTEN">"c546"</definedName>
    <definedName name="IQ_HOURLY_COMP">"c6879"</definedName>
    <definedName name="IQ_HOURLY_COMP_APR">"c7539"</definedName>
    <definedName name="IQ_HOURLY_COMP_APR_FC">"c8419"</definedName>
    <definedName name="IQ_HOURLY_COMP_FC">"c7759"</definedName>
    <definedName name="IQ_HOURLY_COMP_POP">"c7099"</definedName>
    <definedName name="IQ_HOURLY_COMP_POP_FC">"c7979"</definedName>
    <definedName name="IQ_HOURLY_COMP_YOY">"c7319"</definedName>
    <definedName name="IQ_HOURLY_COMP_YOY_FC">"c8199"</definedName>
    <definedName name="IQ_HOUSING_COMPLETIONS">"c6881"</definedName>
    <definedName name="IQ_HOUSING_COMPLETIONS_APR">"c7541"</definedName>
    <definedName name="IQ_HOUSING_COMPLETIONS_APR_FC">"c8421"</definedName>
    <definedName name="IQ_HOUSING_COMPLETIONS_FC">"c7761"</definedName>
    <definedName name="IQ_HOUSING_COMPLETIONS_POP">"c7101"</definedName>
    <definedName name="IQ_HOUSING_COMPLETIONS_POP_FC">"c7981"</definedName>
    <definedName name="IQ_HOUSING_COMPLETIONS_SINGLE_FAM_APR_FC_UNUSED">"c8422"</definedName>
    <definedName name="IQ_HOUSING_COMPLETIONS_SINGLE_FAM_APR_FC_UNUSED_UNUSED_UNUSED" hidden="1">"c8422"</definedName>
    <definedName name="IQ_HOUSING_COMPLETIONS_SINGLE_FAM_APR_UNUSED">"c7542"</definedName>
    <definedName name="IQ_HOUSING_COMPLETIONS_SINGLE_FAM_APR_UNUSED_UNUSED_UNUSED" hidden="1">"c7542"</definedName>
    <definedName name="IQ_HOUSING_COMPLETIONS_SINGLE_FAM_FC_UNUSED">"c7762"</definedName>
    <definedName name="IQ_HOUSING_COMPLETIONS_SINGLE_FAM_FC_UNUSED_UNUSED_UNUSED" hidden="1">"c7762"</definedName>
    <definedName name="IQ_HOUSING_COMPLETIONS_SINGLE_FAM_POP_FC_UNUSED">"c7982"</definedName>
    <definedName name="IQ_HOUSING_COMPLETIONS_SINGLE_FAM_POP_FC_UNUSED_UNUSED_UNUSED" hidden="1">"c7982"</definedName>
    <definedName name="IQ_HOUSING_COMPLETIONS_SINGLE_FAM_POP_UNUSED">"c7102"</definedName>
    <definedName name="IQ_HOUSING_COMPLETIONS_SINGLE_FAM_POP_UNUSED_UNUSED_UNUSED" hidden="1">"c7102"</definedName>
    <definedName name="IQ_HOUSING_COMPLETIONS_SINGLE_FAM_UNUSED">"c6882"</definedName>
    <definedName name="IQ_HOUSING_COMPLETIONS_SINGLE_FAM_UNUSED_UNUSED_UNUSED" hidden="1">"c6882"</definedName>
    <definedName name="IQ_HOUSING_COMPLETIONS_SINGLE_FAM_YOY_FC_UNUSED">"c8202"</definedName>
    <definedName name="IQ_HOUSING_COMPLETIONS_SINGLE_FAM_YOY_FC_UNUSED_UNUSED_UNUSED" hidden="1">"c8202"</definedName>
    <definedName name="IQ_HOUSING_COMPLETIONS_SINGLE_FAM_YOY_UNUSED">"c7322"</definedName>
    <definedName name="IQ_HOUSING_COMPLETIONS_SINGLE_FAM_YOY_UNUSED_UNUSED_UNUSED" hidden="1">"c7322"</definedName>
    <definedName name="IQ_HOUSING_COMPLETIONS_YOY">"c7321"</definedName>
    <definedName name="IQ_HOUSING_COMPLETIONS_YOY_FC">"c8201"</definedName>
    <definedName name="IQ_HOUSING_PERMITS">"c6883"</definedName>
    <definedName name="IQ_HOUSING_PERMITS_APR">"c7543"</definedName>
    <definedName name="IQ_HOUSING_PERMITS_APR_FC">"c8423"</definedName>
    <definedName name="IQ_HOUSING_PERMITS_FC">"c7763"</definedName>
    <definedName name="IQ_HOUSING_PERMITS_POP">"c7103"</definedName>
    <definedName name="IQ_HOUSING_PERMITS_POP_FC">"c7983"</definedName>
    <definedName name="IQ_HOUSING_PERMITS_YOY">"c7323"</definedName>
    <definedName name="IQ_HOUSING_PERMITS_YOY_FC">"c8203"</definedName>
    <definedName name="IQ_HOUSING_STARTS">"c6884"</definedName>
    <definedName name="IQ_HOUSING_STARTS_APR">"c7544"</definedName>
    <definedName name="IQ_HOUSING_STARTS_APR_FC">"c8424"</definedName>
    <definedName name="IQ_HOUSING_STARTS_FC">"c7764"</definedName>
    <definedName name="IQ_HOUSING_STARTS_POP">"c7104"</definedName>
    <definedName name="IQ_HOUSING_STARTS_POP_FC">"c7984"</definedName>
    <definedName name="IQ_HOUSING_STARTS_SAAR">"c6885"</definedName>
    <definedName name="IQ_HOUSING_STARTS_SAAR_APR">"c7545"</definedName>
    <definedName name="IQ_HOUSING_STARTS_SAAR_APR_FC">"c8425"</definedName>
    <definedName name="IQ_HOUSING_STARTS_SAAR_FC">"c7765"</definedName>
    <definedName name="IQ_HOUSING_STARTS_SAAR_POP">"c7105"</definedName>
    <definedName name="IQ_HOUSING_STARTS_SAAR_POP_FC">"c7985"</definedName>
    <definedName name="IQ_HOUSING_STARTS_SAAR_YOY">"c7325"</definedName>
    <definedName name="IQ_HOUSING_STARTS_SAAR_YOY_FC">"c8205"</definedName>
    <definedName name="IQ_HOUSING_STARTS_YOY">"c7324"</definedName>
    <definedName name="IQ_HOUSING_STARTS_YOY_FC">"c8204"</definedName>
    <definedName name="IQ_HRS_WORKED_FULL_PT">"c6880"</definedName>
    <definedName name="IQ_HRS_WORKED_FULL_PT_APR">"c7540"</definedName>
    <definedName name="IQ_HRS_WORKED_FULL_PT_APR_FC">"c8420"</definedName>
    <definedName name="IQ_HRS_WORKED_FULL_PT_FC">"c7760"</definedName>
    <definedName name="IQ_HRS_WORKED_FULL_PT_POP">"c7100"</definedName>
    <definedName name="IQ_HRS_WORKED_FULL_PT_POP_FC">"c7980"</definedName>
    <definedName name="IQ_HRS_WORKED_FULL_PT_YOY">"c7320"</definedName>
    <definedName name="IQ_HRS_WORKED_FULL_PT_YOY_FC">"c8200"</definedName>
    <definedName name="IQ_HTM_INVEST_SECURITIES_FFIEC">"c13455"</definedName>
    <definedName name="IQ_HTM_SECURITIES_TIER_1_FFIEC">"c13342"</definedName>
    <definedName name="IQ_HYBRID_CAPITAL">"c15245"</definedName>
    <definedName name="IQ_HYBRID_STRUCTURED_PRODUCTS_AVAIL_SALE_FFIEC">"c15265"</definedName>
    <definedName name="IQ_HYBRID_STRUCTURED_PRODUCTS_FFIEC">"c15262"</definedName>
    <definedName name="IQ_IB_ADVISORY_UNDERWRITING_FEES_FOREIGN_FFIEC">"c15378"</definedName>
    <definedName name="IQ_IBF_COMM_INDUST_LOANS_FFIEC">"c15298"</definedName>
    <definedName name="IQ_IBF_DEPOSIT_LIABILITIES_DUE_TO_BANKS_FFIEC">"c15300"</definedName>
    <definedName name="IQ_IM_AVG_REV_PER_CLICK">"c9991"</definedName>
    <definedName name="IQ_IM_NUMBER_PAGE_VIEWS">"c9993"</definedName>
    <definedName name="IQ_IM_NUMBER_PAID_CLICKS">"c9995"</definedName>
    <definedName name="IQ_IM_NUMBER_PAID_CLICKS_GROWTH">"c9996"</definedName>
    <definedName name="IQ_IM_PAGE_VIEWS_GROWTH">"c9994"</definedName>
    <definedName name="IQ_IM_REV_PER_PAGE_VIEW_GROWTH">"c9992"</definedName>
    <definedName name="IQ_IM_TRAFFIC_ACQUISITION_CHANGE">"c9998"</definedName>
    <definedName name="IQ_IM_TRAFFIC_ACQUISITION_COST_TO_AD_REV_RATIO">"c10000"</definedName>
    <definedName name="IQ_IM_TRAFFIC_ACQUISITION_COST_TO_TOTAL_REV_RATIO">"c9999"</definedName>
    <definedName name="IQ_IM_TRAFFIC_ACQUISITION_COSTS">"c9997"</definedName>
    <definedName name="IQ_IMPAIR_OIL">"c547"</definedName>
    <definedName name="IQ_IMPAIRED_LOANS">"c15250"</definedName>
    <definedName name="IQ_IMPAIRMENT_GW">"c548"</definedName>
    <definedName name="IQ_IMPAIRMENT_GW_SUPPLE">"c13811"</definedName>
    <definedName name="IQ_IMPORT_PRICE_INDEX">"c6886"</definedName>
    <definedName name="IQ_IMPORT_PRICE_INDEX_APR">"c7546"</definedName>
    <definedName name="IQ_IMPORT_PRICE_INDEX_APR_FC">"c8426"</definedName>
    <definedName name="IQ_IMPORT_PRICE_INDEX_FC">"c7766"</definedName>
    <definedName name="IQ_IMPORT_PRICE_INDEX_POP">"c7106"</definedName>
    <definedName name="IQ_IMPORT_PRICE_INDEX_POP_FC">"c7986"</definedName>
    <definedName name="IQ_IMPORT_PRICE_INDEX_YOY">"c7326"</definedName>
    <definedName name="IQ_IMPORT_PRICE_INDEX_YOY_FC">"c8206"</definedName>
    <definedName name="IQ_IMPORTS_GOODS">"c6887"</definedName>
    <definedName name="IQ_IMPORTS_GOODS_APR">"c7547"</definedName>
    <definedName name="IQ_IMPORTS_GOODS_APR_FC">"c8427"</definedName>
    <definedName name="IQ_IMPORTS_GOODS_FC">"c7767"</definedName>
    <definedName name="IQ_IMPORTS_GOODS_NONFACTOR_SERVICES">"c6888"</definedName>
    <definedName name="IQ_IMPORTS_GOODS_NONFACTOR_SERVICES_APR">"c7548"</definedName>
    <definedName name="IQ_IMPORTS_GOODS_NONFACTOR_SERVICES_APR_FC">"c8428"</definedName>
    <definedName name="IQ_IMPORTS_GOODS_NONFACTOR_SERVICES_FC">"c7768"</definedName>
    <definedName name="IQ_IMPORTS_GOODS_NONFACTOR_SERVICES_POP">"c7108"</definedName>
    <definedName name="IQ_IMPORTS_GOODS_NONFACTOR_SERVICES_POP_FC">"c7988"</definedName>
    <definedName name="IQ_IMPORTS_GOODS_NONFACTOR_SERVICES_YOY">"c7328"</definedName>
    <definedName name="IQ_IMPORTS_GOODS_NONFACTOR_SERVICES_YOY_FC">"c8208"</definedName>
    <definedName name="IQ_IMPORTS_GOODS_POP">"c7107"</definedName>
    <definedName name="IQ_IMPORTS_GOODS_POP_FC">"c7987"</definedName>
    <definedName name="IQ_IMPORTS_GOODS_REAL">"c11950"</definedName>
    <definedName name="IQ_IMPORTS_GOODS_REAL_APR">"c11953"</definedName>
    <definedName name="IQ_IMPORTS_GOODS_REAL_POP">"c11951"</definedName>
    <definedName name="IQ_IMPORTS_GOODS_REAL_SAAR_APR_FC_UNUSED">"c8523"</definedName>
    <definedName name="IQ_IMPORTS_GOODS_REAL_SAAR_APR_FC_UNUSED_UNUSED_UNUSED" hidden="1">"c8523"</definedName>
    <definedName name="IQ_IMPORTS_GOODS_REAL_SAAR_APR_UNUSED">"c7643"</definedName>
    <definedName name="IQ_IMPORTS_GOODS_REAL_SAAR_APR_UNUSED_UNUSED_UNUSED" hidden="1">"c7643"</definedName>
    <definedName name="IQ_IMPORTS_GOODS_REAL_SAAR_FC_UNUSED">"c7863"</definedName>
    <definedName name="IQ_IMPORTS_GOODS_REAL_SAAR_FC_UNUSED_UNUSED_UNUSED" hidden="1">"c7863"</definedName>
    <definedName name="IQ_IMPORTS_GOODS_REAL_SAAR_POP_FC_UNUSED">"c8083"</definedName>
    <definedName name="IQ_IMPORTS_GOODS_REAL_SAAR_POP_FC_UNUSED_UNUSED_UNUSED" hidden="1">"c8083"</definedName>
    <definedName name="IQ_IMPORTS_GOODS_REAL_SAAR_POP_UNUSED">"c7203"</definedName>
    <definedName name="IQ_IMPORTS_GOODS_REAL_SAAR_POP_UNUSED_UNUSED_UNUSED" hidden="1">"c7203"</definedName>
    <definedName name="IQ_IMPORTS_GOODS_REAL_SAAR_UNUSED">"c6983"</definedName>
    <definedName name="IQ_IMPORTS_GOODS_REAL_SAAR_UNUSED_UNUSED_UNUSED" hidden="1">"c6983"</definedName>
    <definedName name="IQ_IMPORTS_GOODS_REAL_SAAR_YOY_FC_UNUSED">"c8303"</definedName>
    <definedName name="IQ_IMPORTS_GOODS_REAL_SAAR_YOY_FC_UNUSED_UNUSED_UNUSED" hidden="1">"c8303"</definedName>
    <definedName name="IQ_IMPORTS_GOODS_REAL_SAAR_YOY_UNUSED">"c7423"</definedName>
    <definedName name="IQ_IMPORTS_GOODS_REAL_SAAR_YOY_UNUSED_UNUSED_UNUSED" hidden="1">"c7423"</definedName>
    <definedName name="IQ_IMPORTS_GOODS_REAL_YOY">"c11952"</definedName>
    <definedName name="IQ_IMPORTS_GOODS_SAAR">"c6891"</definedName>
    <definedName name="IQ_IMPORTS_GOODS_SAAR_APR">"c7551"</definedName>
    <definedName name="IQ_IMPORTS_GOODS_SAAR_APR_FC">"c8431"</definedName>
    <definedName name="IQ_IMPORTS_GOODS_SAAR_FC">"c7771"</definedName>
    <definedName name="IQ_IMPORTS_GOODS_SAAR_POP">"c7111"</definedName>
    <definedName name="IQ_IMPORTS_GOODS_SAAR_POP_FC">"c7991"</definedName>
    <definedName name="IQ_IMPORTS_GOODS_SAAR_USD_APR_FC">"c11849"</definedName>
    <definedName name="IQ_IMPORTS_GOODS_SAAR_USD_FC">"c11846"</definedName>
    <definedName name="IQ_IMPORTS_GOODS_SAAR_USD_POP_FC">"c11847"</definedName>
    <definedName name="IQ_IMPORTS_GOODS_SAAR_USD_YOY_FC">"c11848"</definedName>
    <definedName name="IQ_IMPORTS_GOODS_SAAR_YOY">"c7331"</definedName>
    <definedName name="IQ_IMPORTS_GOODS_SAAR_YOY_FC">"c8211"</definedName>
    <definedName name="IQ_IMPORTS_GOODS_SERVICES_APR_FC_UNUSED">"c8429"</definedName>
    <definedName name="IQ_IMPORTS_GOODS_SERVICES_APR_FC_UNUSED_UNUSED_UNUSED" hidden="1">"c8429"</definedName>
    <definedName name="IQ_IMPORTS_GOODS_SERVICES_APR_UNUSED">"c7549"</definedName>
    <definedName name="IQ_IMPORTS_GOODS_SERVICES_APR_UNUSED_UNUSED_UNUSED" hidden="1">"c7549"</definedName>
    <definedName name="IQ_IMPORTS_GOODS_SERVICES_FC_UNUSED">"c7769"</definedName>
    <definedName name="IQ_IMPORTS_GOODS_SERVICES_FC_UNUSED_UNUSED_UNUSED" hidden="1">"c7769"</definedName>
    <definedName name="IQ_IMPORTS_GOODS_SERVICES_POP_FC_UNUSED">"c7989"</definedName>
    <definedName name="IQ_IMPORTS_GOODS_SERVICES_POP_FC_UNUSED_UNUSED_UNUSED" hidden="1">"c7989"</definedName>
    <definedName name="IQ_IMPORTS_GOODS_SERVICES_POP_UNUSED">"c7109"</definedName>
    <definedName name="IQ_IMPORTS_GOODS_SERVICES_POP_UNUSED_UNUSED_UNUSED" hidden="1">"c7109"</definedName>
    <definedName name="IQ_IMPORTS_GOODS_SERVICES_REAL">"c6985"</definedName>
    <definedName name="IQ_IMPORTS_GOODS_SERVICES_REAL_APR">"c7645"</definedName>
    <definedName name="IQ_IMPORTS_GOODS_SERVICES_REAL_APR_FC">"c8525"</definedName>
    <definedName name="IQ_IMPORTS_GOODS_SERVICES_REAL_FC">"c7865"</definedName>
    <definedName name="IQ_IMPORTS_GOODS_SERVICES_REAL_POP">"c7205"</definedName>
    <definedName name="IQ_IMPORTS_GOODS_SERVICES_REAL_POP_FC">"c8085"</definedName>
    <definedName name="IQ_IMPORTS_GOODS_SERVICES_REAL_SAAR">"c11958"</definedName>
    <definedName name="IQ_IMPORTS_GOODS_SERVICES_REAL_SAAR_APR">"c11961"</definedName>
    <definedName name="IQ_IMPORTS_GOODS_SERVICES_REAL_SAAR_APR_FC_UNUSED">"c8524"</definedName>
    <definedName name="IQ_IMPORTS_GOODS_SERVICES_REAL_SAAR_APR_FC_UNUSED_UNUSED_UNUSED" hidden="1">"c8524"</definedName>
    <definedName name="IQ_IMPORTS_GOODS_SERVICES_REAL_SAAR_APR_UNUSED">"c7644"</definedName>
    <definedName name="IQ_IMPORTS_GOODS_SERVICES_REAL_SAAR_APR_UNUSED_UNUSED_UNUSED" hidden="1">"c7644"</definedName>
    <definedName name="IQ_IMPORTS_GOODS_SERVICES_REAL_SAAR_FC_UNUSED">"c7864"</definedName>
    <definedName name="IQ_IMPORTS_GOODS_SERVICES_REAL_SAAR_FC_UNUSED_UNUSED_UNUSED" hidden="1">"c7864"</definedName>
    <definedName name="IQ_IMPORTS_GOODS_SERVICES_REAL_SAAR_POP">"c11959"</definedName>
    <definedName name="IQ_IMPORTS_GOODS_SERVICES_REAL_SAAR_POP_FC_UNUSED">"c8084"</definedName>
    <definedName name="IQ_IMPORTS_GOODS_SERVICES_REAL_SAAR_POP_FC_UNUSED_UNUSED_UNUSED" hidden="1">"c8084"</definedName>
    <definedName name="IQ_IMPORTS_GOODS_SERVICES_REAL_SAAR_POP_UNUSED">"c7204"</definedName>
    <definedName name="IQ_IMPORTS_GOODS_SERVICES_REAL_SAAR_POP_UNUSED_UNUSED_UNUSED" hidden="1">"c7204"</definedName>
    <definedName name="IQ_IMPORTS_GOODS_SERVICES_REAL_SAAR_UNUSED">"c6984"</definedName>
    <definedName name="IQ_IMPORTS_GOODS_SERVICES_REAL_SAAR_UNUSED_UNUSED_UNUSED" hidden="1">"c6984"</definedName>
    <definedName name="IQ_IMPORTS_GOODS_SERVICES_REAL_SAAR_USD">"c11962"</definedName>
    <definedName name="IQ_IMPORTS_GOODS_SERVICES_REAL_SAAR_USD_APR">"c11965"</definedName>
    <definedName name="IQ_IMPORTS_GOODS_SERVICES_REAL_SAAR_USD_APR_FC">"c11969"</definedName>
    <definedName name="IQ_IMPORTS_GOODS_SERVICES_REAL_SAAR_USD_FC">"c11966"</definedName>
    <definedName name="IQ_IMPORTS_GOODS_SERVICES_REAL_SAAR_USD_POP">"c11963"</definedName>
    <definedName name="IQ_IMPORTS_GOODS_SERVICES_REAL_SAAR_USD_POP_FC">"c11967"</definedName>
    <definedName name="IQ_IMPORTS_GOODS_SERVICES_REAL_SAAR_USD_YOY">"c11964"</definedName>
    <definedName name="IQ_IMPORTS_GOODS_SERVICES_REAL_SAAR_USD_YOY_FC">"c11968"</definedName>
    <definedName name="IQ_IMPORTS_GOODS_SERVICES_REAL_SAAR_YOY">"c11960"</definedName>
    <definedName name="IQ_IMPORTS_GOODS_SERVICES_REAL_SAAR_YOY_FC_UNUSED">"c8304"</definedName>
    <definedName name="IQ_IMPORTS_GOODS_SERVICES_REAL_SAAR_YOY_FC_UNUSED_UNUSED_UNUSED" hidden="1">"c8304"</definedName>
    <definedName name="IQ_IMPORTS_GOODS_SERVICES_REAL_SAAR_YOY_UNUSED">"c7424"</definedName>
    <definedName name="IQ_IMPORTS_GOODS_SERVICES_REAL_SAAR_YOY_UNUSED_UNUSED_UNUSED" hidden="1">"c7424"</definedName>
    <definedName name="IQ_IMPORTS_GOODS_SERVICES_REAL_USD">"c11954"</definedName>
    <definedName name="IQ_IMPORTS_GOODS_SERVICES_REAL_USD_APR">"c11957"</definedName>
    <definedName name="IQ_IMPORTS_GOODS_SERVICES_REAL_USD_POP">"c11955"</definedName>
    <definedName name="IQ_IMPORTS_GOODS_SERVICES_REAL_USD_YOY">"c11956"</definedName>
    <definedName name="IQ_IMPORTS_GOODS_SERVICES_REAL_YOY">"c7425"</definedName>
    <definedName name="IQ_IMPORTS_GOODS_SERVICES_REAL_YOY_FC">"c8305"</definedName>
    <definedName name="IQ_IMPORTS_GOODS_SERVICES_SAAR">"c6890"</definedName>
    <definedName name="IQ_IMPORTS_GOODS_SERVICES_SAAR_APR">"c7550"</definedName>
    <definedName name="IQ_IMPORTS_GOODS_SERVICES_SAAR_APR_FC">"c8430"</definedName>
    <definedName name="IQ_IMPORTS_GOODS_SERVICES_SAAR_FC">"c7770"</definedName>
    <definedName name="IQ_IMPORTS_GOODS_SERVICES_SAAR_POP">"c7110"</definedName>
    <definedName name="IQ_IMPORTS_GOODS_SERVICES_SAAR_POP_FC">"c7990"</definedName>
    <definedName name="IQ_IMPORTS_GOODS_SERVICES_SAAR_YOY">"c7330"</definedName>
    <definedName name="IQ_IMPORTS_GOODS_SERVICES_SAAR_YOY_FC">"c8210"</definedName>
    <definedName name="IQ_IMPORTS_GOODS_SERVICES_UNUSED">"c6889"</definedName>
    <definedName name="IQ_IMPORTS_GOODS_SERVICES_UNUSED_UNUSED_UNUSED" hidden="1">"c6889"</definedName>
    <definedName name="IQ_IMPORTS_GOODS_SERVICES_USD">"c11842"</definedName>
    <definedName name="IQ_IMPORTS_GOODS_SERVICES_USD_APR">"c11845"</definedName>
    <definedName name="IQ_IMPORTS_GOODS_SERVICES_USD_POP">"c11843"</definedName>
    <definedName name="IQ_IMPORTS_GOODS_SERVICES_USD_YOY">"c11844"</definedName>
    <definedName name="IQ_IMPORTS_GOODS_SERVICES_YOY_FC_UNUSED">"c8209"</definedName>
    <definedName name="IQ_IMPORTS_GOODS_SERVICES_YOY_FC_UNUSED_UNUSED_UNUSED" hidden="1">"c8209"</definedName>
    <definedName name="IQ_IMPORTS_GOODS_SERVICES_YOY_UNUSED">"c7329"</definedName>
    <definedName name="IQ_IMPORTS_GOODS_SERVICES_YOY_UNUSED_UNUSED_UNUSED" hidden="1">"c7329"</definedName>
    <definedName name="IQ_IMPORTS_GOODS_USD_APR_FC">"c11841"</definedName>
    <definedName name="IQ_IMPORTS_GOODS_USD_FC">"c11838"</definedName>
    <definedName name="IQ_IMPORTS_GOODS_USD_POP_FC">"c11839"</definedName>
    <definedName name="IQ_IMPORTS_GOODS_USD_YOY_FC">"c11840"</definedName>
    <definedName name="IQ_IMPORTS_GOODS_YOY">"c7327"</definedName>
    <definedName name="IQ_IMPORTS_GOODS_YOY_FC">"c8207"</definedName>
    <definedName name="IQ_IMPORTS_NONFACTOR_SERVICES">"c6892"</definedName>
    <definedName name="IQ_IMPORTS_NONFACTOR_SERVICES_APR">"c7552"</definedName>
    <definedName name="IQ_IMPORTS_NONFACTOR_SERVICES_APR_FC">"c8432"</definedName>
    <definedName name="IQ_IMPORTS_NONFACTOR_SERVICES_FC">"c7772"</definedName>
    <definedName name="IQ_IMPORTS_NONFACTOR_SERVICES_POP">"c7112"</definedName>
    <definedName name="IQ_IMPORTS_NONFACTOR_SERVICES_POP_FC">"c7992"</definedName>
    <definedName name="IQ_IMPORTS_NONFACTOR_SERVICES_SAAR">"c6893"</definedName>
    <definedName name="IQ_IMPORTS_NONFACTOR_SERVICES_SAAR_APR">"c7553"</definedName>
    <definedName name="IQ_IMPORTS_NONFACTOR_SERVICES_SAAR_APR_FC">"c8433"</definedName>
    <definedName name="IQ_IMPORTS_NONFACTOR_SERVICES_SAAR_FC">"c7773"</definedName>
    <definedName name="IQ_IMPORTS_NONFACTOR_SERVICES_SAAR_POP">"c7113"</definedName>
    <definedName name="IQ_IMPORTS_NONFACTOR_SERVICES_SAAR_POP_FC">"c7993"</definedName>
    <definedName name="IQ_IMPORTS_NONFACTOR_SERVICES_SAAR_USD_APR_FC">"c11857"</definedName>
    <definedName name="IQ_IMPORTS_NONFACTOR_SERVICES_SAAR_USD_FC">"c11854"</definedName>
    <definedName name="IQ_IMPORTS_NONFACTOR_SERVICES_SAAR_USD_POP_FC">"c11855"</definedName>
    <definedName name="IQ_IMPORTS_NONFACTOR_SERVICES_SAAR_USD_YOY_FC">"c11856"</definedName>
    <definedName name="IQ_IMPORTS_NONFACTOR_SERVICES_SAAR_YOY">"c7333"</definedName>
    <definedName name="IQ_IMPORTS_NONFACTOR_SERVICES_SAAR_YOY_FC">"c8213"</definedName>
    <definedName name="IQ_IMPORTS_NONFACTOR_SERVICES_USD_APR_FC">"c11853"</definedName>
    <definedName name="IQ_IMPORTS_NONFACTOR_SERVICES_USD_FC">"c11850"</definedName>
    <definedName name="IQ_IMPORTS_NONFACTOR_SERVICES_USD_POP_FC">"c11851"</definedName>
    <definedName name="IQ_IMPORTS_NONFACTOR_SERVICES_USD_YOY_FC">"c11852"</definedName>
    <definedName name="IQ_IMPORTS_NONFACTOR_SERVICES_YOY">"c7332"</definedName>
    <definedName name="IQ_IMPORTS_NONFACTOR_SERVICES_YOY_FC">"c8212"</definedName>
    <definedName name="IQ_IMPORTS_SERVICES">"c11858"</definedName>
    <definedName name="IQ_IMPORTS_SERVICES_APR">"c11861"</definedName>
    <definedName name="IQ_IMPORTS_SERVICES_POP">"c11859"</definedName>
    <definedName name="IQ_IMPORTS_SERVICES_REAL">"c6986"</definedName>
    <definedName name="IQ_IMPORTS_SERVICES_REAL_APR">"c7646"</definedName>
    <definedName name="IQ_IMPORTS_SERVICES_REAL_APR_FC">"c8526"</definedName>
    <definedName name="IQ_IMPORTS_SERVICES_REAL_FC">"c7866"</definedName>
    <definedName name="IQ_IMPORTS_SERVICES_REAL_POP">"c7206"</definedName>
    <definedName name="IQ_IMPORTS_SERVICES_REAL_POP_FC">"c8086"</definedName>
    <definedName name="IQ_IMPORTS_SERVICES_REAL_YOY">"c7426"</definedName>
    <definedName name="IQ_IMPORTS_SERVICES_REAL_YOY_FC">"c8306"</definedName>
    <definedName name="IQ_IMPORTS_SERVICES_YOY">"c11860"</definedName>
    <definedName name="IQ_IMPUT_OPER_LEASE_DEPR">"c2987"</definedName>
    <definedName name="IQ_IMPUT_OPER_LEASE_INT_EXP">"c2986"</definedName>
    <definedName name="IQ_INC_AFTER_TAX">"c1598"</definedName>
    <definedName name="IQ_INC_AVAIL_EXCL">"c1395"</definedName>
    <definedName name="IQ_INC_AVAIL_INCL">"c1396"</definedName>
    <definedName name="IQ_INC_BEFORE_TAX">"c1375"</definedName>
    <definedName name="IQ_INC_DOM_LOANS_FFIEC">"c12975"</definedName>
    <definedName name="IQ_INC_EQUITY">"c549"</definedName>
    <definedName name="IQ_INC_EQUITY_BR">"c550"</definedName>
    <definedName name="IQ_INC_EQUITY_CF">"c551"</definedName>
    <definedName name="IQ_INC_EQUITY_FIN">"c552"</definedName>
    <definedName name="IQ_INC_EQUITY_INS">"c553"</definedName>
    <definedName name="IQ_INC_EQUITY_RE">"c6222"</definedName>
    <definedName name="IQ_INC_EQUITY_REC_BNK">"c554"</definedName>
    <definedName name="IQ_INC_EQUITY_REIT">"c555"</definedName>
    <definedName name="IQ_INC_EQUITY_REV_BNK">"c556"</definedName>
    <definedName name="IQ_INC_EQUITY_UTI">"c557"</definedName>
    <definedName name="IQ_INC_REAL_ESTATE_REC">"c558"</definedName>
    <definedName name="IQ_INC_REAL_ESTATE_REV">"c559"</definedName>
    <definedName name="IQ_INC_TAX">"c560"</definedName>
    <definedName name="IQ_INC_TAX_EXCL">"c1599"</definedName>
    <definedName name="IQ_INC_TAX_PAY_CURRENT">"c561"</definedName>
    <definedName name="IQ_INC_TRADE_ACT">"c562"</definedName>
    <definedName name="IQ_INCIDENTAL_CHANGES_BUSINESS_COMBINATIONS_FDIC">"c6502"</definedName>
    <definedName name="IQ_INCOME_BEFORE_EXTRA_FDIC">"c6585"</definedName>
    <definedName name="IQ_INCOME_CHECKS_FFIEC">"c13040"</definedName>
    <definedName name="IQ_INCOME_EARNED_FDIC">"c6359"</definedName>
    <definedName name="IQ_INCOME_FIDUCIARY_ACTIVITIES_FFIEC">"c13002"</definedName>
    <definedName name="IQ_INCOME_LEASE_FINANCING_REC_FFIEC">"c12980"</definedName>
    <definedName name="IQ_INCOME_LOANS_LEASES_TAX_EXEMPT_FFIEC">"c13038"</definedName>
    <definedName name="IQ_INCOME_OTHER_INSURANCE_ACTIVITIES_FFIEC">"c13009"</definedName>
    <definedName name="IQ_INCOME_SALE_MUTUAL_FUNDS_DOM_FFIEC">"c13069"</definedName>
    <definedName name="IQ_INCOME_SECURITIES_TAX_EXEMPT_FFIEC">"c13039"</definedName>
    <definedName name="IQ_INCOME_TAX_FOREIGN_FFIEC">"c15391"</definedName>
    <definedName name="IQ_INCOME_TAXES_FDIC">"c6582"</definedName>
    <definedName name="IQ_INCOME_TAXES_FFIEC">"c13030"</definedName>
    <definedName name="IQ_INCREASE_INT_INCOME_FFIEC">"c13063"</definedName>
    <definedName name="IQ_INDEX_CURRENCY">"c15224"</definedName>
    <definedName name="IQ_INDEX_LEADING_IND">"c6894"</definedName>
    <definedName name="IQ_INDEX_LEADING_IND_APR">"c7554"</definedName>
    <definedName name="IQ_INDEX_LEADING_IND_APR_FC">"c8434"</definedName>
    <definedName name="IQ_INDEX_LEADING_IND_FC">"c7774"</definedName>
    <definedName name="IQ_INDEX_LEADING_IND_POP">"c7114"</definedName>
    <definedName name="IQ_INDEX_LEADING_IND_POP_FC">"c7994"</definedName>
    <definedName name="IQ_INDEX_LEADING_IND_YOY">"c7334"</definedName>
    <definedName name="IQ_INDEX_LEADING_IND_YOY_FC">"c8214"</definedName>
    <definedName name="IQ_INDEX_PROVIDED_DIVIDEND">"c19252"</definedName>
    <definedName name="IQ_INDEX_TYPE">"c15223"</definedName>
    <definedName name="IQ_INDEXCONSTITUENT_CLOSEPRICE">"c19241"</definedName>
    <definedName name="IQ_INDICATED_ATTRIB_ORE_RESOURCES_ALUM">"c9238"</definedName>
    <definedName name="IQ_INDICATED_ATTRIB_ORE_RESOURCES_COP">"c9182"</definedName>
    <definedName name="IQ_INDICATED_ATTRIB_ORE_RESOURCES_DIAM">"c9662"</definedName>
    <definedName name="IQ_INDICATED_ATTRIB_ORE_RESOURCES_GOLD">"c9023"</definedName>
    <definedName name="IQ_INDICATED_ATTRIB_ORE_RESOURCES_IRON">"c9397"</definedName>
    <definedName name="IQ_INDICATED_ATTRIB_ORE_RESOURCES_LEAD">"c9450"</definedName>
    <definedName name="IQ_INDICATED_ATTRIB_ORE_RESOURCES_MANG">"c9503"</definedName>
    <definedName name="IQ_INDICATED_ATTRIB_ORE_RESOURCES_MOLYB">"c9715"</definedName>
    <definedName name="IQ_INDICATED_ATTRIB_ORE_RESOURCES_NICK">"c9291"</definedName>
    <definedName name="IQ_INDICATED_ATTRIB_ORE_RESOURCES_PLAT">"c9129"</definedName>
    <definedName name="IQ_INDICATED_ATTRIB_ORE_RESOURCES_SILVER">"c9076"</definedName>
    <definedName name="IQ_INDICATED_ATTRIB_ORE_RESOURCES_TITAN">"c9556"</definedName>
    <definedName name="IQ_INDICATED_ATTRIB_ORE_RESOURCES_URAN">"c9609"</definedName>
    <definedName name="IQ_INDICATED_ATTRIB_ORE_RESOURCES_ZINC">"c9344"</definedName>
    <definedName name="IQ_INDICATED_ORE_RESOURCES_ALUM">"c9224"</definedName>
    <definedName name="IQ_INDICATED_ORE_RESOURCES_COP">"c9168"</definedName>
    <definedName name="IQ_INDICATED_ORE_RESOURCES_DIAM">"c9648"</definedName>
    <definedName name="IQ_INDICATED_ORE_RESOURCES_GOLD">"c9009"</definedName>
    <definedName name="IQ_INDICATED_ORE_RESOURCES_IRON">"c9383"</definedName>
    <definedName name="IQ_INDICATED_ORE_RESOURCES_LEAD">"c9436"</definedName>
    <definedName name="IQ_INDICATED_ORE_RESOURCES_MANG">"c9489"</definedName>
    <definedName name="IQ_INDICATED_ORE_RESOURCES_MOLYB">"c9701"</definedName>
    <definedName name="IQ_INDICATED_ORE_RESOURCES_NICK">"c9277"</definedName>
    <definedName name="IQ_INDICATED_ORE_RESOURCES_PLAT">"c9115"</definedName>
    <definedName name="IQ_INDICATED_ORE_RESOURCES_SILVER">"c9062"</definedName>
    <definedName name="IQ_INDICATED_ORE_RESOURCES_TITAN">"c9542"</definedName>
    <definedName name="IQ_INDICATED_ORE_RESOURCES_URAN">"c9595"</definedName>
    <definedName name="IQ_INDICATED_ORE_RESOURCES_ZINC">"c9330"</definedName>
    <definedName name="IQ_INDICATED_RECOV_ATTRIB_RESOURCES_ALUM">"c9243"</definedName>
    <definedName name="IQ_INDICATED_RECOV_ATTRIB_RESOURCES_COAL">"c9817"</definedName>
    <definedName name="IQ_INDICATED_RECOV_ATTRIB_RESOURCES_COP">"c9187"</definedName>
    <definedName name="IQ_INDICATED_RECOV_ATTRIB_RESOURCES_DIAM">"c9667"</definedName>
    <definedName name="IQ_INDICATED_RECOV_ATTRIB_RESOURCES_GOLD">"c9028"</definedName>
    <definedName name="IQ_INDICATED_RECOV_ATTRIB_RESOURCES_IRON">"c9402"</definedName>
    <definedName name="IQ_INDICATED_RECOV_ATTRIB_RESOURCES_LEAD">"c9455"</definedName>
    <definedName name="IQ_INDICATED_RECOV_ATTRIB_RESOURCES_MANG">"c9508"</definedName>
    <definedName name="IQ_INDICATED_RECOV_ATTRIB_RESOURCES_MET_COAL">"c9757"</definedName>
    <definedName name="IQ_INDICATED_RECOV_ATTRIB_RESOURCES_MOLYB">"c9720"</definedName>
    <definedName name="IQ_INDICATED_RECOV_ATTRIB_RESOURCES_NICK">"c9296"</definedName>
    <definedName name="IQ_INDICATED_RECOV_ATTRIB_RESOURCES_PLAT">"c9134"</definedName>
    <definedName name="IQ_INDICATED_RECOV_ATTRIB_RESOURCES_SILVER">"c9081"</definedName>
    <definedName name="IQ_INDICATED_RECOV_ATTRIB_RESOURCES_STEAM">"c9787"</definedName>
    <definedName name="IQ_INDICATED_RECOV_ATTRIB_RESOURCES_TITAN">"c9561"</definedName>
    <definedName name="IQ_INDICATED_RECOV_ATTRIB_RESOURCES_URAN">"c9614"</definedName>
    <definedName name="IQ_INDICATED_RECOV_ATTRIB_RESOURCES_ZINC">"c9349"</definedName>
    <definedName name="IQ_INDICATED_RECOV_RESOURCES_ALUM">"c9233"</definedName>
    <definedName name="IQ_INDICATED_RECOV_RESOURCES_COAL">"c9812"</definedName>
    <definedName name="IQ_INDICATED_RECOV_RESOURCES_COP">"c9177"</definedName>
    <definedName name="IQ_INDICATED_RECOV_RESOURCES_DIAM">"c9657"</definedName>
    <definedName name="IQ_INDICATED_RECOV_RESOURCES_GOLD">"c9018"</definedName>
    <definedName name="IQ_INDICATED_RECOV_RESOURCES_IRON">"c9392"</definedName>
    <definedName name="IQ_INDICATED_RECOV_RESOURCES_LEAD">"c9445"</definedName>
    <definedName name="IQ_INDICATED_RECOV_RESOURCES_MANG">"c9498"</definedName>
    <definedName name="IQ_INDICATED_RECOV_RESOURCES_MET_COAL">"c9752"</definedName>
    <definedName name="IQ_INDICATED_RECOV_RESOURCES_MOLYB">"c9710"</definedName>
    <definedName name="IQ_INDICATED_RECOV_RESOURCES_NICK">"c9286"</definedName>
    <definedName name="IQ_INDICATED_RECOV_RESOURCES_PLAT">"c9124"</definedName>
    <definedName name="IQ_INDICATED_RECOV_RESOURCES_SILVER">"c9071"</definedName>
    <definedName name="IQ_INDICATED_RECOV_RESOURCES_STEAM">"c9782"</definedName>
    <definedName name="IQ_INDICATED_RECOV_RESOURCES_TITAN">"c9551"</definedName>
    <definedName name="IQ_INDICATED_RECOV_RESOURCES_URAN">"c9604"</definedName>
    <definedName name="IQ_INDICATED_RECOV_RESOURCES_ZINC">"c9339"</definedName>
    <definedName name="IQ_INDICATED_RESOURCES_CALORIFIC_VALUE_COAL">"c9807"</definedName>
    <definedName name="IQ_INDICATED_RESOURCES_CALORIFIC_VALUE_MET_COAL">"c9747"</definedName>
    <definedName name="IQ_INDICATED_RESOURCES_CALORIFIC_VALUE_STEAM">"c9777"</definedName>
    <definedName name="IQ_INDICATED_RESOURCES_GRADE_ALUM">"c9225"</definedName>
    <definedName name="IQ_INDICATED_RESOURCES_GRADE_COP">"c9169"</definedName>
    <definedName name="IQ_INDICATED_RESOURCES_GRADE_DIAM">"c9649"</definedName>
    <definedName name="IQ_INDICATED_RESOURCES_GRADE_GOLD">"c9010"</definedName>
    <definedName name="IQ_INDICATED_RESOURCES_GRADE_IRON">"c9384"</definedName>
    <definedName name="IQ_INDICATED_RESOURCES_GRADE_LEAD">"c9437"</definedName>
    <definedName name="IQ_INDICATED_RESOURCES_GRADE_MANG">"c9490"</definedName>
    <definedName name="IQ_INDICATED_RESOURCES_GRADE_MOLYB">"c9702"</definedName>
    <definedName name="IQ_INDICATED_RESOURCES_GRADE_NICK">"c9278"</definedName>
    <definedName name="IQ_INDICATED_RESOURCES_GRADE_PLAT">"c9116"</definedName>
    <definedName name="IQ_INDICATED_RESOURCES_GRADE_SILVER">"c9063"</definedName>
    <definedName name="IQ_INDICATED_RESOURCES_GRADE_TITAN">"c9543"</definedName>
    <definedName name="IQ_INDICATED_RESOURCES_GRADE_URAN">"c9596"</definedName>
    <definedName name="IQ_INDICATED_RESOURCES_GRADE_ZINC">"c9331"</definedName>
    <definedName name="IQ_INDIVIDUAL">"c15182"</definedName>
    <definedName name="IQ_INDIVIDUAL_ACTIVE_BOARD_MEMBERSHIPS">"c15201"</definedName>
    <definedName name="IQ_INDIVIDUAL_ACTIVE_PRO_AFFILIATIONS">"c15199"</definedName>
    <definedName name="IQ_INDIVIDUAL_AGE">"c15191"</definedName>
    <definedName name="IQ_INDIVIDUAL_ASSISTANT_EMAIL">"c15206"</definedName>
    <definedName name="IQ_INDIVIDUAL_ASSISTANT_FAX">"c15208"</definedName>
    <definedName name="IQ_INDIVIDUAL_ASSISTANT_NAME">"c15205"</definedName>
    <definedName name="IQ_INDIVIDUAL_ASSISTANT_PHONE">"c15207"</definedName>
    <definedName name="IQ_INDIVIDUAL_BACKGROUND">"c15184"</definedName>
    <definedName name="IQ_INDIVIDUAL_DIRECT_FAX">"c15189"</definedName>
    <definedName name="IQ_INDIVIDUAL_DIRECT_PHONE">"c15188"</definedName>
    <definedName name="IQ_INDIVIDUAL_EDUCATION">"c15203"</definedName>
    <definedName name="IQ_INDIVIDUAL_EMAIL">"c15193"</definedName>
    <definedName name="IQ_INDIVIDUAL_FAMILY_LOAN_DOM_QUARTERLY_AVG_FFIEC">"c15479"</definedName>
    <definedName name="IQ_INDIVIDUAL_HOME_ADDRESS">"c15194"</definedName>
    <definedName name="IQ_INDIVIDUAL_HOME_FAX">"c15196"</definedName>
    <definedName name="IQ_INDIVIDUAL_HOME_PHONE">"c15195"</definedName>
    <definedName name="IQ_INDIVIDUAL_MAIN_FAX">"c15187"</definedName>
    <definedName name="IQ_INDIVIDUAL_MAIN_PHONE">"c15186"</definedName>
    <definedName name="IQ_INDIVIDUAL_MOBILE">"c15198"</definedName>
    <definedName name="IQ_INDIVIDUAL_NICKNAME">"c15192"</definedName>
    <definedName name="IQ_INDIVIDUAL_NOTES">"c15204"</definedName>
    <definedName name="IQ_INDIVIDUAL_OFFICE_ADDRESS">"c15185"</definedName>
    <definedName name="IQ_INDIVIDUAL_OTHER_PHONE">"c15197"</definedName>
    <definedName name="IQ_INDIVIDUAL_PARTNER_CORP_NON_TRANS_ACCTS_FFIEC">"c15322"</definedName>
    <definedName name="IQ_INDIVIDUAL_PARTNER_CORP_TRANS_ACCTS_FFIEC">"c15314"</definedName>
    <definedName name="IQ_INDIVIDUAL_PARTNER_CORPS_FOREIGN_DEP_FFIEC">"c15342"</definedName>
    <definedName name="IQ_INDIVIDUAL_PRIOR_BOARD_MEMBERSHIPS">"c15202"</definedName>
    <definedName name="IQ_INDIVIDUAL_PRIOR_PRO_AFFILIATIONS">"c15200"</definedName>
    <definedName name="IQ_INDIVIDUAL_SPECIALTY">"c15190"</definedName>
    <definedName name="IQ_INDIVIDUAL_TITLE">"c15183"</definedName>
    <definedName name="IQ_INDIVIDUALS_CHARGE_OFFS_FDIC">"c6599"</definedName>
    <definedName name="IQ_INDIVIDUALS_GROSS_LOANS_FFIEC">"c13411"</definedName>
    <definedName name="IQ_INDIVIDUALS_LOANS_FDIC">"c6318"</definedName>
    <definedName name="IQ_INDIVIDUALS_NET_CHARGE_OFFS_FDIC">"c6637"</definedName>
    <definedName name="IQ_INDIVIDUALS_OTHER_LOANS_FDIC">"c6321"</definedName>
    <definedName name="IQ_INDIVIDUALS_PARTNERSHIPS_CORP_DEPOSITS_FOREIGN_FDIC">"c6479"</definedName>
    <definedName name="IQ_INDIVIDUALS_PARTNERSHIPS_CORP_NONTRANSACTION_ACCOUNTS_FDIC">"c6545"</definedName>
    <definedName name="IQ_INDIVIDUALS_PARTNERSHIPS_CORP_TOTAL_DEPOSITS_FDIC">"c6471"</definedName>
    <definedName name="IQ_INDIVIDUALS_PARTNERSHIPS_CORP_TRANSACTION_ACCOUNTS_FDIC">"c6537"</definedName>
    <definedName name="IQ_INDIVIDUALS_RECOVERIES_FDIC">"c6618"</definedName>
    <definedName name="IQ_INDIVIDUALS_RISK_BASED_FFIEC">"c13432"</definedName>
    <definedName name="IQ_INDUSTRIAL_PROD">"c6895"</definedName>
    <definedName name="IQ_INDUSTRIAL_PROD_APR">"c7555"</definedName>
    <definedName name="IQ_INDUSTRIAL_PROD_APR_FC">"c8435"</definedName>
    <definedName name="IQ_INDUSTRIAL_PROD_FC">"c7775"</definedName>
    <definedName name="IQ_INDUSTRIAL_PROD_POP">"c7115"</definedName>
    <definedName name="IQ_INDUSTRIAL_PROD_POP_FC">"c7995"</definedName>
    <definedName name="IQ_INDUSTRIAL_PROD_YOY">"c7335"</definedName>
    <definedName name="IQ_INDUSTRIAL_PROD_YOY_FC">"c8215"</definedName>
    <definedName name="IQ_INDUSTRY">"c3601"</definedName>
    <definedName name="IQ_INDUSTRY_GROUP">"c3602"</definedName>
    <definedName name="IQ_INDUSTRY_SECTOR">"c3603"</definedName>
    <definedName name="IQ_INFERRED_ATTRIB_ORE_RESOURCES_ALUM">"c9240"</definedName>
    <definedName name="IQ_INFERRED_ATTRIB_ORE_RESOURCES_COP">"c9184"</definedName>
    <definedName name="IQ_INFERRED_ATTRIB_ORE_RESOURCES_DIAM">"c9664"</definedName>
    <definedName name="IQ_INFERRED_ATTRIB_ORE_RESOURCES_GOLD">"c9025"</definedName>
    <definedName name="IQ_INFERRED_ATTRIB_ORE_RESOURCES_IRON">"c9399"</definedName>
    <definedName name="IQ_INFERRED_ATTRIB_ORE_RESOURCES_LEAD">"c9452"</definedName>
    <definedName name="IQ_INFERRED_ATTRIB_ORE_RESOURCES_MANG">"c9505"</definedName>
    <definedName name="IQ_INFERRED_ATTRIB_ORE_RESOURCES_MOLYB">"c9717"</definedName>
    <definedName name="IQ_INFERRED_ATTRIB_ORE_RESOURCES_NICK">"c9293"</definedName>
    <definedName name="IQ_INFERRED_ATTRIB_ORE_RESOURCES_PLAT">"c9131"</definedName>
    <definedName name="IQ_INFERRED_ATTRIB_ORE_RESOURCES_SILVER">"c9078"</definedName>
    <definedName name="IQ_INFERRED_ATTRIB_ORE_RESOURCES_TITAN">"c9558"</definedName>
    <definedName name="IQ_INFERRED_ATTRIB_ORE_RESOURCES_URAN">"c9611"</definedName>
    <definedName name="IQ_INFERRED_ATTRIB_ORE_RESOURCES_ZINC">"c9346"</definedName>
    <definedName name="IQ_INFERRED_ORE_RESOURCES_ALUM">"c9228"</definedName>
    <definedName name="IQ_INFERRED_ORE_RESOURCES_COP">"c9172"</definedName>
    <definedName name="IQ_INFERRED_ORE_RESOURCES_DIAM">"c9652"</definedName>
    <definedName name="IQ_INFERRED_ORE_RESOURCES_GOLD">"c9013"</definedName>
    <definedName name="IQ_INFERRED_ORE_RESOURCES_IRON">"c9387"</definedName>
    <definedName name="IQ_INFERRED_ORE_RESOURCES_LEAD">"c9440"</definedName>
    <definedName name="IQ_INFERRED_ORE_RESOURCES_MANG">"c9493"</definedName>
    <definedName name="IQ_INFERRED_ORE_RESOURCES_MOLYB">"c9705"</definedName>
    <definedName name="IQ_INFERRED_ORE_RESOURCES_NICK">"c9281"</definedName>
    <definedName name="IQ_INFERRED_ORE_RESOURCES_PLAT">"c9119"</definedName>
    <definedName name="IQ_INFERRED_ORE_RESOURCES_SILVER">"c9066"</definedName>
    <definedName name="IQ_INFERRED_ORE_RESOURCES_TITAN">"c9546"</definedName>
    <definedName name="IQ_INFERRED_ORE_RESOURCES_URAN">"c9599"</definedName>
    <definedName name="IQ_INFERRED_ORE_RESOURCES_ZINC">"c9334"</definedName>
    <definedName name="IQ_INFERRED_RECOV_ATTRIB_RESOURCES_ALUM">"c9245"</definedName>
    <definedName name="IQ_INFERRED_RECOV_ATTRIB_RESOURCES_COAL">"c9819"</definedName>
    <definedName name="IQ_INFERRED_RECOV_ATTRIB_RESOURCES_COP">"c9189"</definedName>
    <definedName name="IQ_INFERRED_RECOV_ATTRIB_RESOURCES_DIAM">"c9669"</definedName>
    <definedName name="IQ_INFERRED_RECOV_ATTRIB_RESOURCES_GOLD">"c9030"</definedName>
    <definedName name="IQ_INFERRED_RECOV_ATTRIB_RESOURCES_IRON">"c9404"</definedName>
    <definedName name="IQ_INFERRED_RECOV_ATTRIB_RESOURCES_LEAD">"c9457"</definedName>
    <definedName name="IQ_INFERRED_RECOV_ATTRIB_RESOURCES_MANG">"c9510"</definedName>
    <definedName name="IQ_INFERRED_RECOV_ATTRIB_RESOURCES_MET_COAL">"c9759"</definedName>
    <definedName name="IQ_INFERRED_RECOV_ATTRIB_RESOURCES_MOLYB">"c9722"</definedName>
    <definedName name="IQ_INFERRED_RECOV_ATTRIB_RESOURCES_NICK">"c9298"</definedName>
    <definedName name="IQ_INFERRED_RECOV_ATTRIB_RESOURCES_PLAT">"c9136"</definedName>
    <definedName name="IQ_INFERRED_RECOV_ATTRIB_RESOURCES_SILVER">"c9083"</definedName>
    <definedName name="IQ_INFERRED_RECOV_ATTRIB_RESOURCES_STEAM">"c9789"</definedName>
    <definedName name="IQ_INFERRED_RECOV_ATTRIB_RESOURCES_TITAN">"c9563"</definedName>
    <definedName name="IQ_INFERRED_RECOV_ATTRIB_RESOURCES_URAN">"c9616"</definedName>
    <definedName name="IQ_INFERRED_RECOV_ATTRIB_RESOURCES_ZINC">"c9351"</definedName>
    <definedName name="IQ_INFERRED_RECOV_RESOURCES_ALUM">"c9235"</definedName>
    <definedName name="IQ_INFERRED_RECOV_RESOURCES_COAL">"c9814"</definedName>
    <definedName name="IQ_INFERRED_RECOV_RESOURCES_COP">"c9179"</definedName>
    <definedName name="IQ_INFERRED_RECOV_RESOURCES_DIAM">"c9659"</definedName>
    <definedName name="IQ_INFERRED_RECOV_RESOURCES_GOLD">"c9020"</definedName>
    <definedName name="IQ_INFERRED_RECOV_RESOURCES_IRON">"c9394"</definedName>
    <definedName name="IQ_INFERRED_RECOV_RESOURCES_LEAD">"c9447"</definedName>
    <definedName name="IQ_INFERRED_RECOV_RESOURCES_MANG">"c9500"</definedName>
    <definedName name="IQ_INFERRED_RECOV_RESOURCES_MET_COAL">"c9754"</definedName>
    <definedName name="IQ_INFERRED_RECOV_RESOURCES_MOLYB">"c9712"</definedName>
    <definedName name="IQ_INFERRED_RECOV_RESOURCES_NICK">"c9288"</definedName>
    <definedName name="IQ_INFERRED_RECOV_RESOURCES_PLAT">"c9126"</definedName>
    <definedName name="IQ_INFERRED_RECOV_RESOURCES_SILVER">"c9073"</definedName>
    <definedName name="IQ_INFERRED_RECOV_RESOURCES_STEAM">"c9784"</definedName>
    <definedName name="IQ_INFERRED_RECOV_RESOURCES_TITAN">"c9553"</definedName>
    <definedName name="IQ_INFERRED_RECOV_RESOURCES_URAN">"c9606"</definedName>
    <definedName name="IQ_INFERRED_RECOV_RESOURCES_ZINC">"c9341"</definedName>
    <definedName name="IQ_INFERRED_RESOURCES_CALORIFIC_VALUE_COAL">"c9809"</definedName>
    <definedName name="IQ_INFERRED_RESOURCES_CALORIFIC_VALUE_MET_COAL">"c9749"</definedName>
    <definedName name="IQ_INFERRED_RESOURCES_CALORIFIC_VALUE_STEAM">"c9779"</definedName>
    <definedName name="IQ_INFERRED_RESOURCES_GRADE_ALUM">"c9229"</definedName>
    <definedName name="IQ_INFERRED_RESOURCES_GRADE_COP">"c9173"</definedName>
    <definedName name="IQ_INFERRED_RESOURCES_GRADE_DIAM">"c9653"</definedName>
    <definedName name="IQ_INFERRED_RESOURCES_GRADE_GOLD">"c9014"</definedName>
    <definedName name="IQ_INFERRED_RESOURCES_GRADE_IRON">"c9388"</definedName>
    <definedName name="IQ_INFERRED_RESOURCES_GRADE_LEAD">"c9441"</definedName>
    <definedName name="IQ_INFERRED_RESOURCES_GRADE_MANG">"c9494"</definedName>
    <definedName name="IQ_INFERRED_RESOURCES_GRADE_MOLYB">"c9706"</definedName>
    <definedName name="IQ_INFERRED_RESOURCES_GRADE_NICK">"c9282"</definedName>
    <definedName name="IQ_INFERRED_RESOURCES_GRADE_PLAT">"c9120"</definedName>
    <definedName name="IQ_INFERRED_RESOURCES_GRADE_SILVER">"c9067"</definedName>
    <definedName name="IQ_INFERRED_RESOURCES_GRADE_TITAN">"c9547"</definedName>
    <definedName name="IQ_INFERRED_RESOURCES_GRADE_URAN">"c9600"</definedName>
    <definedName name="IQ_INFERRED_RESOURCES_GRADE_ZINC">"c9335"</definedName>
    <definedName name="IQ_INFLATION_RATE">"c6899"</definedName>
    <definedName name="IQ_INFLATION_RATE_CORE">"c11783"</definedName>
    <definedName name="IQ_INFLATION_RATE_CORE_POP">"c11784"</definedName>
    <definedName name="IQ_INFLATION_RATE_CORE_YOY">"c11785"</definedName>
    <definedName name="IQ_INFLATION_RATE_FC">"c7779"</definedName>
    <definedName name="IQ_INFLATION_RATE_POP">"c7119"</definedName>
    <definedName name="IQ_INFLATION_RATE_POP_FC">"c7999"</definedName>
    <definedName name="IQ_INFLATION_RATE_YOY">"c7339"</definedName>
    <definedName name="IQ_INFLATION_RATE_YOY_FC">"c8219"</definedName>
    <definedName name="IQ_INITIAL_CLAIMS">"c6900"</definedName>
    <definedName name="IQ_INITIAL_CLAIMS_APR">"c7560"</definedName>
    <definedName name="IQ_INITIAL_CLAIMS_APR_FC">"c8440"</definedName>
    <definedName name="IQ_INITIAL_CLAIMS_FC">"c7780"</definedName>
    <definedName name="IQ_INITIAL_CLAIMS_POP">"c7120"</definedName>
    <definedName name="IQ_INITIAL_CLAIMS_POP_FC">"c8000"</definedName>
    <definedName name="IQ_INS_ANNUITY_LIAB">"c563"</definedName>
    <definedName name="IQ_INS_ANNUITY_REV">"c2788"</definedName>
    <definedName name="IQ_INS_DIV_EXP">"c564"</definedName>
    <definedName name="IQ_INS_DIV_REV">"c565"</definedName>
    <definedName name="IQ_INS_IN_FORCE">"c566"</definedName>
    <definedName name="IQ_INS_LIAB">"c567"</definedName>
    <definedName name="IQ_INS_POLICY_EXP">"c568"</definedName>
    <definedName name="IQ_INS_REV">"c569"</definedName>
    <definedName name="IQ_INS_SETTLE">"c570"</definedName>
    <definedName name="IQ_INS_SETTLE_BNK">"c571"</definedName>
    <definedName name="IQ_INS_SETTLE_BR">"c572"</definedName>
    <definedName name="IQ_INS_SETTLE_FIN">"c573"</definedName>
    <definedName name="IQ_INS_SETTLE_INS">"c574"</definedName>
    <definedName name="IQ_INS_SETTLE_RE">"c6223"</definedName>
    <definedName name="IQ_INS_SETTLE_REIT">"c575"</definedName>
    <definedName name="IQ_INS_SETTLE_SUPPLE">"c13814"</definedName>
    <definedName name="IQ_INS_SETTLE_UTI">"c576"</definedName>
    <definedName name="IQ_INSIDER_3MTH_BOUGHT">"c1534"</definedName>
    <definedName name="IQ_INSIDER_3MTH_BOUGHT_PCT">"c1534"</definedName>
    <definedName name="IQ_INSIDER_3MTH_NET">"c1535"</definedName>
    <definedName name="IQ_INSIDER_3MTH_NET_PCT">"c1535"</definedName>
    <definedName name="IQ_INSIDER_3MTH_SOLD">"c1533"</definedName>
    <definedName name="IQ_INSIDER_3MTH_SOLD_PCT">"c1533"</definedName>
    <definedName name="IQ_INSIDER_6MTH_BOUGHT">"c1537"</definedName>
    <definedName name="IQ_INSIDER_6MTH_BOUGHT_PCT">"c1537"</definedName>
    <definedName name="IQ_INSIDER_6MTH_NET">"c1538"</definedName>
    <definedName name="IQ_INSIDER_6MTH_NET_PCT">"c1538"</definedName>
    <definedName name="IQ_INSIDER_6MTH_SOLD">"c1536"</definedName>
    <definedName name="IQ_INSIDER_6MTH_SOLD_PCT">"c1536"</definedName>
    <definedName name="IQ_INSIDER_AMOUNT">"c238"</definedName>
    <definedName name="IQ_INSIDER_LOANS_FDIC">"c6365"</definedName>
    <definedName name="IQ_INSIDER_OVER_TOTAL">"c1581"</definedName>
    <definedName name="IQ_INSIDER_OWNER">"c577"</definedName>
    <definedName name="IQ_INSIDER_PERCENT">"c578"</definedName>
    <definedName name="IQ_INSIDER_SHARES">"c579"</definedName>
    <definedName name="IQ_INST_DEPOSITS">"c89"</definedName>
    <definedName name="IQ_INSTITUTIONAL_AMOUNT">"c236"</definedName>
    <definedName name="IQ_INSTITUTIONAL_OVER_TOTAL">"c1580"</definedName>
    <definedName name="IQ_INSTITUTIONAL_OWNER">"c580"</definedName>
    <definedName name="IQ_INSTITUTIONAL_PERCENT">"c581"</definedName>
    <definedName name="IQ_INSTITUTIONAL_SHARES">"c582"</definedName>
    <definedName name="IQ_INSTITUTIONS_EARNINGS_GAINS_FDIC">"c6723"</definedName>
    <definedName name="IQ_INSUR_RECEIV">"c1600"</definedName>
    <definedName name="IQ_INSURANCE_COMMISSION_FEES_FDIC">"c6670"</definedName>
    <definedName name="IQ_INSURANCE_REINSURANCE_UNDERWRITING_INCOME_FFIEC">"c13008"</definedName>
    <definedName name="IQ_INSURANCE_REV_OPERATING_INC_FFIEC">"c13387"</definedName>
    <definedName name="IQ_INSURANCE_UNDERWRITING_INCOME_FDIC">"c6671"</definedName>
    <definedName name="IQ_INT_BEARING_DEPOSITS">"c1166"</definedName>
    <definedName name="IQ_INT_BEARING_FUNDS_AVG_ASSETS_FFIEC">"c13355"</definedName>
    <definedName name="IQ_INT_BEARING_LIABILITIES_REPRICE_ASSETS_TOT_FFIEC">"c13452"</definedName>
    <definedName name="IQ_INT_BORROW">"c583"</definedName>
    <definedName name="IQ_INT_DEMAND_NOTES_FDIC">"c6567"</definedName>
    <definedName name="IQ_INT_DEPOSITS">"c584"</definedName>
    <definedName name="IQ_INT_DEPOSITS_DOM_FFIEC">"c12852"</definedName>
    <definedName name="IQ_INT_DEPOSITS_DOM_QUARTERLY_AVG_FFIEC">"c13088"</definedName>
    <definedName name="IQ_INT_DEPOSITS_FOREIGN_FFIEC">"c12855"</definedName>
    <definedName name="IQ_INT_DEPOSITS_FOREIGN_QUARTERLY_AVG_FFIEC">"c13089"</definedName>
    <definedName name="IQ_INT_DIV_INC">"c585"</definedName>
    <definedName name="IQ_INT_DIV_INC_MBS_FFIEC">"c12984"</definedName>
    <definedName name="IQ_INT_DIV_INC_SECURITIES_FFIEC">"c12982"</definedName>
    <definedName name="IQ_INT_DIV_INC_SECURITIES_OTHER_FFIEC">"c12985"</definedName>
    <definedName name="IQ_INT_DIV_INC_TREASURY_SECURITIES_FFIEC">"c12983"</definedName>
    <definedName name="IQ_INT_DOMESTIC_DEPOSITS_FDIC">"c6564"</definedName>
    <definedName name="IQ_INT_EXP_AVG_ASSETS_FFIEC">"c13357"</definedName>
    <definedName name="IQ_INT_EXP_BR">"c586"</definedName>
    <definedName name="IQ_INT_EXP_COVERAGE">"c587"</definedName>
    <definedName name="IQ_INT_EXP_EARNING_ASSETS_FFIEC">"c13376"</definedName>
    <definedName name="IQ_INT_EXP_FED_FUNDS_PURCHASED_FFIEC">"c12996"</definedName>
    <definedName name="IQ_INT_EXP_FIN">"c588"</definedName>
    <definedName name="IQ_INT_EXP_INCL_CAP">"c2988"</definedName>
    <definedName name="IQ_INT_EXP_INS">"c589"</definedName>
    <definedName name="IQ_INT_EXP_LTD">"c2086"</definedName>
    <definedName name="IQ_INT_EXP_RE">"c6224"</definedName>
    <definedName name="IQ_INT_EXP_REIT">"c590"</definedName>
    <definedName name="IQ_INT_EXP_TOTAL">"c591"</definedName>
    <definedName name="IQ_INT_EXP_TOTAL_BNK_SUBTOTAL_AP">"c8977"</definedName>
    <definedName name="IQ_INT_EXP_TOTAL_FDIC">"c6569"</definedName>
    <definedName name="IQ_INT_EXP_UTI">"c592"</definedName>
    <definedName name="IQ_INT_FED_FUNDS_FDIC">"c6566"</definedName>
    <definedName name="IQ_INT_FEE_INC_ACCEPTANCE_OTHER_BANKS_DOM_FFIEC">"c15357"</definedName>
    <definedName name="IQ_INT_FEE_INC_AGRICULTURE_LOANS_FARMERS_DOM_FFIEC">"c15355"</definedName>
    <definedName name="IQ_INT_FEE_INC_COMM_IND_LOANS_DOM_FFIEC">"c15356"</definedName>
    <definedName name="IQ_INT_FEE_INC_CREDIT_CARDS_DOM_FFIEC">"c15358"</definedName>
    <definedName name="IQ_INT_FEE_INC_DEPOSITORY_LOANS_DOM_FFIEC">"c15354"</definedName>
    <definedName name="IQ_INT_FEE_INC_FOREIGN_GOVT_LOANS_DOM_FFIEC">"c15360"</definedName>
    <definedName name="IQ_INT_FEE_INC_INDIVIDUAL_LOANS_DOM_FFIEC">"c15359"</definedName>
    <definedName name="IQ_INT_FEE_INC_LOANS_1_4_DOM_FFIEC">"c12976"</definedName>
    <definedName name="IQ_INT_FEE_INC_LOANS_DOM_FFIEC">"c13335"</definedName>
    <definedName name="IQ_INT_FEE_INC_LOANS_FOREIGN_FFIEC">"c12979"</definedName>
    <definedName name="IQ_INT_FEE_INC_LOANS_OTHER_DOM_FFIEC">"c12978"</definedName>
    <definedName name="IQ_INT_FEE_INC_RE_LOANS_DOM_FFIEC">"c15353"</definedName>
    <definedName name="IQ_INT_FEE_INC_SECURED_RE_DOM_FFIEC">"c12977"</definedName>
    <definedName name="IQ_INT_FEE_INC_TAX_EXEMPT_OBLIGATIONS_DOM_FFIEC">"c15362"</definedName>
    <definedName name="IQ_INT_FEE_INC_TAXABLE_OBLIGATIONS_DOM_FFIEC">"c15361"</definedName>
    <definedName name="IQ_INT_FEE_INCOME_FFIEC">"c12974"</definedName>
    <definedName name="IQ_INT_FOREIGN_DEPOSITS_FDIC">"c6565"</definedName>
    <definedName name="IQ_INT_INC_AVG_ASSETS_FFIEC">"c13356"</definedName>
    <definedName name="IQ_INT_INC_BR">"c593"</definedName>
    <definedName name="IQ_INT_INC_DEPOSITORY_INST_FDIC">"c6558"</definedName>
    <definedName name="IQ_INT_INC_DOM_LOANS_FDIC">"c6555"</definedName>
    <definedName name="IQ_INT_INC_DUE_DEPOSITORY_INSTITUTIONS_FFIEC">"c12981"</definedName>
    <definedName name="IQ_INT_INC_EARNING_ASSETS_FFIEC">"c13375"</definedName>
    <definedName name="IQ_INT_INC_FED_FUNDS_FDIC">"c6561"</definedName>
    <definedName name="IQ_INT_INC_FED_FUNDS_SOLD_FFIEC">"c12987"</definedName>
    <definedName name="IQ_INT_INC_FIN">"c594"</definedName>
    <definedName name="IQ_INT_INC_FOREIGN_LOANS_FDIC">"c6556"</definedName>
    <definedName name="IQ_INT_INC_INVEST">"c595"</definedName>
    <definedName name="IQ_INT_INC_LEASE_RECEIVABLES_FDIC">"c6557"</definedName>
    <definedName name="IQ_INT_INC_LOANS">"c596"</definedName>
    <definedName name="IQ_INT_INC_OTHER_FDIC">"c6562"</definedName>
    <definedName name="IQ_INT_INC_RE">"c6225"</definedName>
    <definedName name="IQ_INT_INC_REIT">"c597"</definedName>
    <definedName name="IQ_INT_INC_SECURITIES_FDIC">"c6559"</definedName>
    <definedName name="IQ_INT_INC_TE_AVG_ASSETS_FFIEC">"c13358"</definedName>
    <definedName name="IQ_INT_INC_TE_EARNING_ASSETS_FFIEC">"c13377"</definedName>
    <definedName name="IQ_INT_INC_TOTAL">"c598"</definedName>
    <definedName name="IQ_INT_INC_TOTAL_BNK_SUBTOTAL_AP">"c8976"</definedName>
    <definedName name="IQ_INT_INC_TOTAL_FDIC">"c6563"</definedName>
    <definedName name="IQ_INT_INC_TRADING_ACCOUNTS_FDIC">"c6560"</definedName>
    <definedName name="IQ_INT_INC_TRADING_ASSETS_FFIEC">"c12986"</definedName>
    <definedName name="IQ_INT_INC_UTI">"c599"</definedName>
    <definedName name="IQ_INT_INCOME_FTE_AVG_ASSETS_FFIEC">"c13856"</definedName>
    <definedName name="IQ_INT_INCOME_FTE_AVG_EARNING_ASSETS_FFIEC">"c13857"</definedName>
    <definedName name="IQ_INT_INCOME_FTE_FFIEC">"c13852"</definedName>
    <definedName name="IQ_INT_INV_INC">"c600"</definedName>
    <definedName name="IQ_INT_INV_INC_RE">"c6226"</definedName>
    <definedName name="IQ_INT_INV_INC_REIT">"c601"</definedName>
    <definedName name="IQ_INT_INV_INC_UTI">"c602"</definedName>
    <definedName name="IQ_INT_ON_BORROWING_COVERAGE">"c603"</definedName>
    <definedName name="IQ_INT_ON_DEPOSITS_DOM_FFIEC">"c12991"</definedName>
    <definedName name="IQ_INT_ON_DEPOSITS_FFIEC">"c12990"</definedName>
    <definedName name="IQ_INT_ON_DEPOSITS_FOREIGN_FFIEC">"c12995"</definedName>
    <definedName name="IQ_INT_RATE_EXPOSURE_FFIEC">"c13058"</definedName>
    <definedName name="IQ_INT_RATE_SPREAD">"c604"</definedName>
    <definedName name="IQ_INT_SAVINGS_DEPOSITS_MMDA_DOM_FFIEC">"c15364"</definedName>
    <definedName name="IQ_INT_SUB_NOTES_FDIC">"c6568"</definedName>
    <definedName name="IQ_INT_SUB_NOTES_FFIEC">"c12998"</definedName>
    <definedName name="IQ_INT_TIME_DEPOSITS_LESS_THAN_100K_DOM_FFIEC">"c12993"</definedName>
    <definedName name="IQ_INT_TIME_DEPOSITS_MORE_THAN_100K_DOM_FFIEC">"c12992"</definedName>
    <definedName name="IQ_INT_TRADING_LIABILITIES_FFIEC">"c12997"</definedName>
    <definedName name="IQ_INT_TRANSACTION_ACCOUNTS_DOM_FFIEC">"c15363"</definedName>
    <definedName name="IQ_INTAN_AMORT">"c605"</definedName>
    <definedName name="IQ_INTAN_AMORT_BR">"c606"</definedName>
    <definedName name="IQ_INTAN_AMORT_CF">"c607"</definedName>
    <definedName name="IQ_INTAN_AMORT_CF_BNK">"c608"</definedName>
    <definedName name="IQ_INTAN_AMORT_CF_BR">"c609"</definedName>
    <definedName name="IQ_INTAN_AMORT_CF_FIN">"c610"</definedName>
    <definedName name="IQ_INTAN_AMORT_CF_INS">"c611"</definedName>
    <definedName name="IQ_INTAN_AMORT_CF_REIT">"c612"</definedName>
    <definedName name="IQ_INTAN_AMORT_CF_UTI">"c613"</definedName>
    <definedName name="IQ_INTAN_AMORT_FIN">"c614"</definedName>
    <definedName name="IQ_INTAN_AMORT_INS">"c615"</definedName>
    <definedName name="IQ_INTAN_AMORT_REIT">"c616"</definedName>
    <definedName name="IQ_INTAN_AMORT_UTI">"c617"</definedName>
    <definedName name="IQ_INTANGIBLES_NET">"c1407"</definedName>
    <definedName name="IQ_INTEL_EPS_EST">"c24729"</definedName>
    <definedName name="IQ_INTEREST_ACCRUED_ON_DEPOSITS_DOM_FFIEC">"c15277"</definedName>
    <definedName name="IQ_INTEREST_BEARING_BALANCES_FDIC">"c6371"</definedName>
    <definedName name="IQ_INTEREST_BEARING_BALANCES_QUARTERLY_AVG_FFIEC">"c15467"</definedName>
    <definedName name="IQ_INTEREST_BEARING_CASH_FFIEC">"c15259"</definedName>
    <definedName name="IQ_INTEREST_BEARING_CASH_FOREIGN_FFIEC">"c12776"</definedName>
    <definedName name="IQ_INTEREST_BEARING_CASH_US_FFIEC">"c12775"</definedName>
    <definedName name="IQ_INTEREST_BEARING_DEPOSITS_DOMESTIC_FDIC">"c6478"</definedName>
    <definedName name="IQ_INTEREST_BEARING_DEPOSITS_FDIC">"c6373"</definedName>
    <definedName name="IQ_INTEREST_BEARING_DEPOSITS_FOREIGN_FDIC">"c6485"</definedName>
    <definedName name="IQ_INTEREST_BEARING_TRANS_DOM_QUARTERLY_AVG_FFIEC">"c15484"</definedName>
    <definedName name="IQ_INTEREST_CASH_DEPOSITS">"c2255"</definedName>
    <definedName name="IQ_INTEREST_EXP">"c618"</definedName>
    <definedName name="IQ_INTEREST_EXP_NET">"c1450"</definedName>
    <definedName name="IQ_INTEREST_EXP_NON">"c1383"</definedName>
    <definedName name="IQ_INTEREST_EXP_SUPPL">"c1460"</definedName>
    <definedName name="IQ_INTEREST_INC">"c1393"</definedName>
    <definedName name="IQ_INTEREST_INC_10K" hidden="1">"IQ_INTEREST_INC_10K"</definedName>
    <definedName name="IQ_INTEREST_INC_10Q" hidden="1">"IQ_INTEREST_INC_10Q"</definedName>
    <definedName name="IQ_INTEREST_INC_10Q1" hidden="1">"IQ_INTEREST_INC_10Q1"</definedName>
    <definedName name="IQ_INTEREST_INC_NON">"c1384"</definedName>
    <definedName name="IQ_INTEREST_INVEST_INC">"c619"</definedName>
    <definedName name="IQ_INTEREST_LT_DEBT">"c2086"</definedName>
    <definedName name="IQ_INTEREST_RATE_CONTRACTS_FDIC">"c6512"</definedName>
    <definedName name="IQ_INTEREST_RATE_EXPOSURES_FDIC">"c6662"</definedName>
    <definedName name="IQ_INTERNAL_ALLOCATIONS_INC_EXP_FOREIGN_FFIEC">"c15394"</definedName>
    <definedName name="IQ_INV_10YR_ANN_CAGR">"c6164"</definedName>
    <definedName name="IQ_INV_10YR_ANN_GROWTH">"c1930"</definedName>
    <definedName name="IQ_INV_1YR_ANN_GROWTH">"c1925"</definedName>
    <definedName name="IQ_INV_2YR_ANN_CAGR">"c6160"</definedName>
    <definedName name="IQ_INV_2YR_ANN_GROWTH">"c1926"</definedName>
    <definedName name="IQ_INV_3YR_ANN_CAGR">"c6161"</definedName>
    <definedName name="IQ_INV_3YR_ANN_GROWTH">"c1927"</definedName>
    <definedName name="IQ_INV_5YR_ANN_CAGR">"c6162"</definedName>
    <definedName name="IQ_INV_5YR_ANN_GROWTH">"c1928"</definedName>
    <definedName name="IQ_INV_7YR_ANN_CAGR">"c6163"</definedName>
    <definedName name="IQ_INV_7YR_ANN_GROWTH">"c1929"</definedName>
    <definedName name="IQ_INV_BANKING_FEE">"c620"</definedName>
    <definedName name="IQ_INV_METHOD">"c621"</definedName>
    <definedName name="IQ_INV_REL_ID">"c15220"</definedName>
    <definedName name="IQ_INV_REL_NAME">"c15219"</definedName>
    <definedName name="IQ_INVENTORIES">"c6901"</definedName>
    <definedName name="IQ_INVENTORIES_APR">"c7561"</definedName>
    <definedName name="IQ_INVENTORIES_APR_FC">"c8441"</definedName>
    <definedName name="IQ_INVENTORIES_FC">"c7781"</definedName>
    <definedName name="IQ_INVENTORIES_POP">"c7121"</definedName>
    <definedName name="IQ_INVENTORIES_POP_FC">"c8001"</definedName>
    <definedName name="IQ_INVENTORIES_YOY">"c7341"</definedName>
    <definedName name="IQ_INVENTORIES_YOY_FC">"c8221"</definedName>
    <definedName name="IQ_INVENTORY">"c622"</definedName>
    <definedName name="IQ_INVENTORY_TURNS">"c623"</definedName>
    <definedName name="IQ_INVENTORY_UTI">"c624"</definedName>
    <definedName name="IQ_INVEST_DEBT">"c625"</definedName>
    <definedName name="IQ_INVEST_EQUITY_PREF">"c626"</definedName>
    <definedName name="IQ_INVEST_FHLB">"c627"</definedName>
    <definedName name="IQ_INVEST_GOV_SECURITY">"c5510"</definedName>
    <definedName name="IQ_INVEST_LOANS_CF">"c628"</definedName>
    <definedName name="IQ_INVEST_LOANS_CF_BNK">"c629"</definedName>
    <definedName name="IQ_INVEST_LOANS_CF_BR">"c630"</definedName>
    <definedName name="IQ_INVEST_LOANS_CF_FIN">"c631"</definedName>
    <definedName name="IQ_INVEST_LOANS_CF_INS">"c632"</definedName>
    <definedName name="IQ_INVEST_LOANS_CF_RE">"c6227"</definedName>
    <definedName name="IQ_INVEST_LOANS_CF_REIT">"c633"</definedName>
    <definedName name="IQ_INVEST_LOANS_CF_UTI">"c634"</definedName>
    <definedName name="IQ_INVEST_MUNI_SECURITY">"c5512"</definedName>
    <definedName name="IQ_INVEST_REAL_ESTATE">"c635"</definedName>
    <definedName name="IQ_INVEST_SECURITIES_ASSETS_TOT_FFIEC">"c13440"</definedName>
    <definedName name="IQ_INVEST_SECURITY">"c636"</definedName>
    <definedName name="IQ_INVEST_SECURITY_CF">"c637"</definedName>
    <definedName name="IQ_INVEST_SECURITY_CF_BNK">"c638"</definedName>
    <definedName name="IQ_INVEST_SECURITY_CF_BR">"c639"</definedName>
    <definedName name="IQ_INVEST_SECURITY_CF_FIN">"c640"</definedName>
    <definedName name="IQ_INVEST_SECURITY_CF_INS">"c641"</definedName>
    <definedName name="IQ_INVEST_SECURITY_CF_RE">"c6228"</definedName>
    <definedName name="IQ_INVEST_SECURITY_CF_REIT">"c642"</definedName>
    <definedName name="IQ_INVEST_SECURITY_CF_UTI">"c643"</definedName>
    <definedName name="IQ_INVEST_SECURITY_SUPPL">"c5511"</definedName>
    <definedName name="IQ_INVEST_UNCONSOLIDATED_SUBS_FFIEC">"c12834"</definedName>
    <definedName name="IQ_INVESTMENT_BANKING_BROKERAGE_FEES_FFIEC">"c13627"</definedName>
    <definedName name="IQ_INVESTMENT_BANKING_FEES_COMMISSIONS_FFIEC">"c13006"</definedName>
    <definedName name="IQ_INVESTMENT_BANKING_OTHER_FEES_FDIC">"c6666"</definedName>
    <definedName name="IQ_IPRD">"c644"</definedName>
    <definedName name="IQ_IPRD_SUPPLE">"c13813"</definedName>
    <definedName name="IQ_IRA_KEOGH_ACCOUNTS_FDIC">"c6496"</definedName>
    <definedName name="IQ_ISIN">"c12041"</definedName>
    <definedName name="IQ_ISM_INDEX">"c6902"</definedName>
    <definedName name="IQ_ISM_INDEX_APR">"c7562"</definedName>
    <definedName name="IQ_ISM_INDEX_APR_FC">"c8442"</definedName>
    <definedName name="IQ_ISM_INDEX_FC">"c7782"</definedName>
    <definedName name="IQ_ISM_INDEX_POP">"c7122"</definedName>
    <definedName name="IQ_ISM_INDEX_POP_FC">"c8002"</definedName>
    <definedName name="IQ_ISM_INDEX_YOY">"c7342"</definedName>
    <definedName name="IQ_ISM_INDEX_YOY_FC">"c8222"</definedName>
    <definedName name="IQ_ISM_SERVICES_APR_FC_UNUSED">"c8443"</definedName>
    <definedName name="IQ_ISM_SERVICES_APR_FC_UNUSED_UNUSED_UNUSED" hidden="1">"c8443"</definedName>
    <definedName name="IQ_ISM_SERVICES_APR_UNUSED">"c7563"</definedName>
    <definedName name="IQ_ISM_SERVICES_APR_UNUSED_UNUSED_UNUSED" hidden="1">"c7563"</definedName>
    <definedName name="IQ_ISM_SERVICES_FC_UNUSED">"c7783"</definedName>
    <definedName name="IQ_ISM_SERVICES_FC_UNUSED_UNUSED_UNUSED" hidden="1">"c7783"</definedName>
    <definedName name="IQ_ISM_SERVICES_INDEX">"c11862"</definedName>
    <definedName name="IQ_ISM_SERVICES_INDEX_APR">"c11865"</definedName>
    <definedName name="IQ_ISM_SERVICES_INDEX_POP">"c11863"</definedName>
    <definedName name="IQ_ISM_SERVICES_INDEX_YOY">"c11864"</definedName>
    <definedName name="IQ_ISM_SERVICES_POP_FC_UNUSED">"c8003"</definedName>
    <definedName name="IQ_ISM_SERVICES_POP_FC_UNUSED_UNUSED_UNUSED" hidden="1">"c8003"</definedName>
    <definedName name="IQ_ISM_SERVICES_POP_UNUSED">"c7123"</definedName>
    <definedName name="IQ_ISM_SERVICES_POP_UNUSED_UNUSED_UNUSED" hidden="1">"c7123"</definedName>
    <definedName name="IQ_ISM_SERVICES_UNUSED">"c6903"</definedName>
    <definedName name="IQ_ISM_SERVICES_UNUSED_UNUSED_UNUSED" hidden="1">"c6903"</definedName>
    <definedName name="IQ_ISM_SERVICES_YOY_FC_UNUSED">"c8223"</definedName>
    <definedName name="IQ_ISM_SERVICES_YOY_FC_UNUSED_UNUSED_UNUSED" hidden="1">"c8223"</definedName>
    <definedName name="IQ_ISM_SERVICES_YOY_UNUSED">"c7343"</definedName>
    <definedName name="IQ_ISM_SERVICES_YOY_UNUSED_UNUSED_UNUSED" hidden="1">"c7343"</definedName>
    <definedName name="IQ_ISS_DEBT_NET">"c1391"</definedName>
    <definedName name="IQ_ISS_STOCK_NET">"c1601"</definedName>
    <definedName name="IQ_ISSUE_CURRENCY">"c2156"</definedName>
    <definedName name="IQ_ISSUE_NAME">"c2142"</definedName>
    <definedName name="IQ_ISSUED_GUARANTEED_US_FDIC">"c6404"</definedName>
    <definedName name="IQ_ISSUER">"c2143"</definedName>
    <definedName name="IQ_ISSUER_CIQID">"c2258"</definedName>
    <definedName name="IQ_ISSUER_PARENT">"c2144"</definedName>
    <definedName name="IQ_ISSUER_PARENT_CIQID">"c2260"</definedName>
    <definedName name="IQ_ISSUER_PARENT_TICKER">"c2259"</definedName>
    <definedName name="IQ_ISSUER_TICKER">"c2252"</definedName>
    <definedName name="IQ_JR_SUB_DEBT">"c2534"</definedName>
    <definedName name="IQ_JR_SUB_DEBT_EBITDA">"c2560"</definedName>
    <definedName name="IQ_JR_SUB_DEBT_EBITDA_CAPEX">"c2561"</definedName>
    <definedName name="IQ_JR_SUB_DEBT_PCT">"c2535"</definedName>
    <definedName name="IQ_KEY_DEV_COMPANY_ID">"c13830"</definedName>
    <definedName name="IQ_KEY_DEV_COMPANY_NAME">"c13829"</definedName>
    <definedName name="IQ_KEY_DEV_DATE">"c13763"</definedName>
    <definedName name="IQ_KEY_DEV_HEADLINE">"c13761"</definedName>
    <definedName name="IQ_KEY_DEV_ID">"c13760"</definedName>
    <definedName name="IQ_KEY_DEV_ID_INCL_SUBS">"c13832"</definedName>
    <definedName name="IQ_KEY_DEV_SITUATION">"c13762"</definedName>
    <definedName name="IQ_KEY_DEV_SOURCE">"c13765"</definedName>
    <definedName name="IQ_KEY_DEV_TIME">"c13833"</definedName>
    <definedName name="IQ_KEY_DEV_TRANSACTION_ID">"c13766"</definedName>
    <definedName name="IQ_KEY_DEV_TYPE">"c13764"</definedName>
    <definedName name="IQ_LAND">"c645"</definedName>
    <definedName name="IQ_LARGE_CAP_LABOR_COST_INDEX">"c6904"</definedName>
    <definedName name="IQ_LARGE_CAP_LABOR_COST_INDEX_APR">"c7564"</definedName>
    <definedName name="IQ_LARGE_CAP_LABOR_COST_INDEX_APR_FC">"c8444"</definedName>
    <definedName name="IQ_LARGE_CAP_LABOR_COST_INDEX_FC">"c7784"</definedName>
    <definedName name="IQ_LARGE_CAP_LABOR_COST_INDEX_POP">"c7124"</definedName>
    <definedName name="IQ_LARGE_CAP_LABOR_COST_INDEX_POP_FC">"c8004"</definedName>
    <definedName name="IQ_LARGE_CAP_LABOR_COST_INDEX_YOY">"c7344"</definedName>
    <definedName name="IQ_LARGE_CAP_LABOR_COST_INDEX_YOY_FC">"c8224"</definedName>
    <definedName name="IQ_LAST_EBIT_MARGIN" hidden="1">"IQ_LAST_EBIT_MARGIN"</definedName>
    <definedName name="IQ_LAST_EBITDA_MARGIN" hidden="1">"IQ_LAST_EBITDA_MARGIN"</definedName>
    <definedName name="IQ_LAST_GROSS_MARGIN" hidden="1">"IQ_LAST_GROSS_MARGIN"</definedName>
    <definedName name="IQ_LAST_NET_INC_MARGIN" hidden="1">"IQ_LAST_NET_INC_MARGIN"</definedName>
    <definedName name="IQ_LAST_PMT_DATE">"c2188"</definedName>
    <definedName name="IQ_LAST_SPLIT_DATE">"c2095"</definedName>
    <definedName name="IQ_LAST_SPLIT_FACTOR">"c2093"</definedName>
    <definedName name="IQ_LASTPRICINGDATE">"c3051"</definedName>
    <definedName name="IQ_LASTSALEPRICE">"c646"</definedName>
    <definedName name="IQ_LASTSALEPRICE_DATE">"c2109"</definedName>
    <definedName name="IQ_LATEST" hidden="1">"1"</definedName>
    <definedName name="IQ_LATEST_MONTHLY_FACTOR">"c8971"</definedName>
    <definedName name="IQ_LATEST_MONTHLY_FACTOR_DATE">"c8972"</definedName>
    <definedName name="IQ_LATESTK" hidden="1">1000</definedName>
    <definedName name="IQ_LATESTKFR" hidden="1">"50"</definedName>
    <definedName name="IQ_LATESTQ" hidden="1">500</definedName>
    <definedName name="IQ_LATESTQFR" hidden="1">"100"</definedName>
    <definedName name="IQ_LEAD_UNDERWRITER">"c8957"</definedName>
    <definedName name="IQ_LEASE_FIN_RECEIVABLES_NON_US_CHARGE_OFFS_FFIEC">"c13631"</definedName>
    <definedName name="IQ_LEASE_FIN_RECEIVABLES_NON_US_RECOV_FFIEC">"c13635"</definedName>
    <definedName name="IQ_LEASE_FIN_RECEIVABLES_US_CHARGE_OFFS_FFIEC">"c13630"</definedName>
    <definedName name="IQ_LEASE_FIN_RECEIVABLES_US_RECOV_FFIEC">"c13634"</definedName>
    <definedName name="IQ_LEASE_FINANCE">"c5654"</definedName>
    <definedName name="IQ_LEASE_FINANCING_REC_DUE_30_89_FFIEC">"c13276"</definedName>
    <definedName name="IQ_LEASE_FINANCING_REC_DUE_90_FFIEC">"c13302"</definedName>
    <definedName name="IQ_LEASE_FINANCING_REC_NON_ACCRUAL_FFIEC">"c13328"</definedName>
    <definedName name="IQ_LEASE_FINANCING_RECEIVABLES_CHARGE_OFFS_FDIC">"c6602"</definedName>
    <definedName name="IQ_LEASE_FINANCING_RECEIVABLES_DOM_FFIEC">"c12915"</definedName>
    <definedName name="IQ_LEASE_FINANCING_RECEIVABLES_FDIC">"c6433"</definedName>
    <definedName name="IQ_LEASE_FINANCING_RECEIVABLES_NET_CHARGE_OFFS_FDIC">"c6640"</definedName>
    <definedName name="IQ_LEASE_FINANCING_RECEIVABLES_QUARTERLY_AVG_FFIEC">"c15483"</definedName>
    <definedName name="IQ_LEASE_FINANCING_RECEIVABLES_RECOVERIES_FDIC">"c6621"</definedName>
    <definedName name="IQ_LEASE_FINANCING_RECEIVABLES_TOTAL_LOANS_FOREIGN_FDIC">"c6449"</definedName>
    <definedName name="IQ_LEASE_RECEIVABLES_FOREIGN_FFIEC">"c13483"</definedName>
    <definedName name="IQ_LEASES_INDIVIDUALS_CHARGE_OFFS_FFIEC">"c13184"</definedName>
    <definedName name="IQ_LEASES_INDIVIDUALS_RECOV_FFIEC">"c13206"</definedName>
    <definedName name="IQ_LEASES_PERSONAL_EXP_DUE_30_89_FFIEC">"c13277"</definedName>
    <definedName name="IQ_LEASES_PERSONAL_EXP_DUE_90_FFIEC">"c13303"</definedName>
    <definedName name="IQ_LEASES_PERSONAL_EXP_NON_ACCRUAL_FFIEC">"c13329"</definedName>
    <definedName name="IQ_LEGAL_FEES_FFIEC">"c13052"</definedName>
    <definedName name="IQ_LEGAL_SETTLE">"c647"</definedName>
    <definedName name="IQ_LEGAL_SETTLE_BNK">"c648"</definedName>
    <definedName name="IQ_LEGAL_SETTLE_BR">"c649"</definedName>
    <definedName name="IQ_LEGAL_SETTLE_FIN">"c650"</definedName>
    <definedName name="IQ_LEGAL_SETTLE_INS">"c651"</definedName>
    <definedName name="IQ_LEGAL_SETTLE_RE">"c6229"</definedName>
    <definedName name="IQ_LEGAL_SETTLE_REIT">"c652"</definedName>
    <definedName name="IQ_LEGAL_SETTLE_SUPPLE">"c13815"</definedName>
    <definedName name="IQ_LEGAL_SETTLE_UTI">"c653"</definedName>
    <definedName name="IQ_LEVERAGE_RATIO">"c654"</definedName>
    <definedName name="IQ_LEVERED_FCF">"c1907"</definedName>
    <definedName name="IQ_LFCF_10YR_ANN_CAGR">"c6174"</definedName>
    <definedName name="IQ_LFCF_10YR_ANN_GROWTH">"c1942"</definedName>
    <definedName name="IQ_LFCF_1YR_ANN_GROWTH">"c1937"</definedName>
    <definedName name="IQ_LFCF_2YR_ANN_CAGR">"c6170"</definedName>
    <definedName name="IQ_LFCF_2YR_ANN_GROWTH">"c1938"</definedName>
    <definedName name="IQ_LFCF_3YR_ANN_CAGR">"c6171"</definedName>
    <definedName name="IQ_LFCF_3YR_ANN_GROWTH">"c1939"</definedName>
    <definedName name="IQ_LFCF_5YR_ANN_CAGR">"c6172"</definedName>
    <definedName name="IQ_LFCF_5YR_ANN_GROWTH">"c1940"</definedName>
    <definedName name="IQ_LFCF_7YR_ANN_CAGR">"c6173"</definedName>
    <definedName name="IQ_LFCF_7YR_ANN_GROWTH">"c1941"</definedName>
    <definedName name="IQ_LFCF_MARGIN">"c1961"</definedName>
    <definedName name="IQ_LH_STATUTORY_SURPLUS">"c2771"</definedName>
    <definedName name="IQ_LIAB_AP">"c8886"</definedName>
    <definedName name="IQ_LIAB_AP_ABS">"c8905"</definedName>
    <definedName name="IQ_LIAB_NAME_AP">"c8924"</definedName>
    <definedName name="IQ_LIAB_NAME_AP_ABS">"c8943"</definedName>
    <definedName name="IQ_LIABILITIES_FAIR_VALUE">"c13848"</definedName>
    <definedName name="IQ_LIABILITIES_LEVEL_1">"c13844"</definedName>
    <definedName name="IQ_LIABILITIES_LEVEL_2">"c13845"</definedName>
    <definedName name="IQ_LIABILITIES_LEVEL_3">"c13846"</definedName>
    <definedName name="IQ_LIABILITIES_NETTING_OTHER_ADJUSTMENTS">"c13847"</definedName>
    <definedName name="IQ_LIABILITY_ACCEPTANCES_OUT_FFIEC">"c12866"</definedName>
    <definedName name="IQ_LIABILITY_SHORT_POSITIONS_DOM_FFIEC">"c12941"</definedName>
    <definedName name="IQ_LICENSED_POPS">"c2123"</definedName>
    <definedName name="IQ_LIFE_EARNED">"c2739"</definedName>
    <definedName name="IQ_LIFE_INSURANCE_ASSETS_FDIC">"c6372"</definedName>
    <definedName name="IQ_LIFE_INSURANCE_ASSETS_FFIEC">"c12847"</definedName>
    <definedName name="IQ_LIFOR">"c655"</definedName>
    <definedName name="IQ_LIQUID_ASSETS_ASSETS_TOT_FFIEC">"c13439"</definedName>
    <definedName name="IQ_LIQUID_ASSETS_NONCORE_FUNDING_FFIEC">"c13339"</definedName>
    <definedName name="IQ_LIQUIDATION_VALUE_PREFERRED_CONVERT">"c13835"</definedName>
    <definedName name="IQ_LIQUIDATION_VALUE_PREFERRED_NON_REDEEM">"c13836"</definedName>
    <definedName name="IQ_LIQUIDATION_VALUE_PREFERRED_REDEEM">"c13837"</definedName>
    <definedName name="IQ_LISTING_CURRENCY">"c2127"</definedName>
    <definedName name="IQ_LL">"c656"</definedName>
    <definedName name="IQ_LOAN_ALLOW_GROSS_LOANS_FFIEC">"c13415"</definedName>
    <definedName name="IQ_LOAN_ALLOWANCE_GROSS_LOSSES_FFIEC">"c13352"</definedName>
    <definedName name="IQ_LOAN_ALLOWANCE_NET_LOANS_FFIEC">"c13472"</definedName>
    <definedName name="IQ_LOAN_ALLOWANCE_NONACCRUAL_ASSETS_FFIEC">"c13473"</definedName>
    <definedName name="IQ_LOAN_ALLOWANCE_PAST_DUE_NONACCRUAL_FFIEC">"c13474"</definedName>
    <definedName name="IQ_LOAN_COMMITMENTS_FAIR_VALUE_TOT_FFIEC">"c13216"</definedName>
    <definedName name="IQ_LOAN_COMMITMENTS_LEVEL_1_FFIEC">"c13224"</definedName>
    <definedName name="IQ_LOAN_COMMITMENTS_LEVEL_2_FFIEC">"c13232"</definedName>
    <definedName name="IQ_LOAN_COMMITMENTS_LEVEL_3_FFIEC">"c13240"</definedName>
    <definedName name="IQ_LOAN_COMMITMENTS_REVOLVING_FDIC">"c6524"</definedName>
    <definedName name="IQ_LOAN_LEASE_RECEIV">"c657"</definedName>
    <definedName name="IQ_LOAN_LOSS">"c1386"</definedName>
    <definedName name="IQ_LOAN_LOSS_ALLOW_FDIC">"c6326"</definedName>
    <definedName name="IQ_LOAN_LOSS_ALLOWANCE_NON_PERF_ASSETS_FFIEC">"c13912"</definedName>
    <definedName name="IQ_LOAN_LOSS_ALLOWANCE_NONCURRENT_LOANS_FDIC">"c6740"</definedName>
    <definedName name="IQ_LOAN_LOSS_PROVISION_FOREIGN_FFIEC">"c15382"</definedName>
    <definedName name="IQ_LOAN_LOSSES_AVERAGE_LOANS_FFIEC">"c13350"</definedName>
    <definedName name="IQ_LOAN_LOSSES_FDIC">"c6580"</definedName>
    <definedName name="IQ_LOAN_SERVICE_REV">"c658"</definedName>
    <definedName name="IQ_LOANS_AGRICULTURAL_PROD_LL_REC_FFIEC">"c12886"</definedName>
    <definedName name="IQ_LOANS_AND_LEASES_HELD_FDIC">"c6367"</definedName>
    <definedName name="IQ_LOANS_CF">"c659"</definedName>
    <definedName name="IQ_LOANS_CF_BNK">"c660"</definedName>
    <definedName name="IQ_LOANS_CF_BR">"c661"</definedName>
    <definedName name="IQ_LOANS_CF_FIN">"c662"</definedName>
    <definedName name="IQ_LOANS_CF_INS">"c663"</definedName>
    <definedName name="IQ_LOANS_CF_RE">"c6230"</definedName>
    <definedName name="IQ_LOANS_CF_REIT">"c664"</definedName>
    <definedName name="IQ_LOANS_CF_UTI">"c665"</definedName>
    <definedName name="IQ_LOANS_DEPOSITORY_INST_US_LL_REC_FFIEC">"c12884"</definedName>
    <definedName name="IQ_LOANS_DEPOSITORY_INSTITUTIONS_FDIC">"c6382"</definedName>
    <definedName name="IQ_LOANS_DOM_QUARTERLY_AVG_FFIEC">"c13084"</definedName>
    <definedName name="IQ_LOANS_FARMERS_CHARGE_OFFS_FFIEC">"c13177"</definedName>
    <definedName name="IQ_LOANS_FARMERS_RECOV_FFIEC">"c13199"</definedName>
    <definedName name="IQ_LOANS_FINANCE_AGRICULTURAL_DUE_30_89_FFIEC">"c13270"</definedName>
    <definedName name="IQ_LOANS_FINANCE_AGRICULTURAL_DUE_90_FFIEC">"c13296"</definedName>
    <definedName name="IQ_LOANS_FINANCE_AGRICULTURAL_NON_ACCRUAL_FFIEC">"c13322"</definedName>
    <definedName name="IQ_LOANS_FINANCE_AGRICULTURAL_PROD_LL_REC_DOM_FFIEC">"c12909"</definedName>
    <definedName name="IQ_LOANS_FOR_SALE">"c666"</definedName>
    <definedName name="IQ_LOANS_FOREIGN_GOV_CHARGE_OFFS_FFIEC">"c13182"</definedName>
    <definedName name="IQ_LOANS_FOREIGN_GOV_DUE_30_89_FFIEC">"c13274"</definedName>
    <definedName name="IQ_LOANS_FOREIGN_GOV_DUE_90_FFIEC">"c13300"</definedName>
    <definedName name="IQ_LOANS_FOREIGN_GOV_LL_REC_DOM_FFIEC">"c12912"</definedName>
    <definedName name="IQ_LOANS_FOREIGN_GOV_NON_ACCRUAL_FFIEC">"c13326"</definedName>
    <definedName name="IQ_LOANS_FOREIGN_GOV_RECOV_FFIEC">"c13204"</definedName>
    <definedName name="IQ_LOANS_FOREIGN_INST_CHARGE_OFFS_FFIEC">"c13176"</definedName>
    <definedName name="IQ_LOANS_FOREIGN_INST_RECOV_FFIEC">"c13198"</definedName>
    <definedName name="IQ_LOANS_FOREIGN_LL_REC_FFIEC">"c12885"</definedName>
    <definedName name="IQ_LOANS_GOV_GUARANTEED_DUE_30_89_FFIEC">"c13281"</definedName>
    <definedName name="IQ_LOANS_GOV_GUARANTEED_DUE_90_FFIEC">"c13307"</definedName>
    <definedName name="IQ_LOANS_GOV_GUARANTEED_EXCL_GNMA_DUE_30_89_FFIEC">"c13282"</definedName>
    <definedName name="IQ_LOANS_GOV_GUARANTEED_EXCL_GNMA_DUE_90_FFIEC">"c13308"</definedName>
    <definedName name="IQ_LOANS_GOV_GUARANTEED_EXCL_GNMA_NON_ACCRUAL_FFIEC">"c13333"</definedName>
    <definedName name="IQ_LOANS_GOV_GUARANTEED_NON_ACCRUAL_FFIEC">"c13332"</definedName>
    <definedName name="IQ_LOANS_HELD_FOREIGN_FDIC">"c6315"</definedName>
    <definedName name="IQ_LOANS_INDIVIDUALS_FOREIGN_FFIEC">"c13480"</definedName>
    <definedName name="IQ_LOANS_LEASES_ASSETS_TOT_FFIEC">"c13437"</definedName>
    <definedName name="IQ_LOANS_LEASES_FAIR_VALUE_TOT_FFIEC">"c13209"</definedName>
    <definedName name="IQ_LOANS_LEASES_FOREIGN_FDIC">"c6383"</definedName>
    <definedName name="IQ_LOANS_LEASES_GROSS_FDIC">"c6323"</definedName>
    <definedName name="IQ_LOANS_LEASES_GROSS_FOREIGN_FDIC">"c6384"</definedName>
    <definedName name="IQ_LOANS_LEASES_HELD_SALE_FFIEC">"c12808"</definedName>
    <definedName name="IQ_LOANS_LEASES_HFI_FAIR_VALUE_TOT_FFIEC">"c15401"</definedName>
    <definedName name="IQ_LOANS_LEASES_HFI_LEVEL_1_FFIEC">"c15423"</definedName>
    <definedName name="IQ_LOANS_LEASES_HFI_LEVEL_2_FFIEC">"c15436"</definedName>
    <definedName name="IQ_LOANS_LEASES_HFI_LEVEL_3_FFIEC">"c15449"</definedName>
    <definedName name="IQ_LOANS_LEASES_HFS_FAIR_VALUE_TOT_FFIEC">"c15400"</definedName>
    <definedName name="IQ_LOANS_LEASES_HFS_LEVEL_1_FFIEC">"c15422"</definedName>
    <definedName name="IQ_LOANS_LEASES_HFS_LEVEL_2_FFIEC">"c15435"</definedName>
    <definedName name="IQ_LOANS_LEASES_HFS_LEVEL_3_FFIEC">"c15448"</definedName>
    <definedName name="IQ_LOANS_LEASES_LEVEL_1_FFIEC">"c13217"</definedName>
    <definedName name="IQ_LOANS_LEASES_LEVEL_2_FFIEC">"c13225"</definedName>
    <definedName name="IQ_LOANS_LEASES_LEVEL_3_FFIEC">"c13233"</definedName>
    <definedName name="IQ_LOANS_LEASES_NET_FDIC">"c6327"</definedName>
    <definedName name="IQ_LOANS_LEASES_NET_UNEARNED_FDIC">"c6325"</definedName>
    <definedName name="IQ_LOANS_LEASES_NET_UNEARNED_INC_ALLOWANCE_FFIEC">"c12811"</definedName>
    <definedName name="IQ_LOANS_LEASES_NET_UNEARNED_INCOME_FFIEC">"c12809"</definedName>
    <definedName name="IQ_LOANS_LEASES_QUARTERLY_AVG_FFIEC">"c13081"</definedName>
    <definedName name="IQ_LOANS_LOC_ASSETS_TOT_FFIEC">"c13441"</definedName>
    <definedName name="IQ_LOANS_NOT_SECURED_RE_FDIC">"c6381"</definedName>
    <definedName name="IQ_LOANS_PAST_DUE">"c667"</definedName>
    <definedName name="IQ_LOANS_PURCHASING_CARRYING_SECURITIES_LL_REC_DOM_FFIEC">"c12913"</definedName>
    <definedName name="IQ_LOANS_RECEIV_CURRENT">"c668"</definedName>
    <definedName name="IQ_LOANS_RECEIV_LT">"c669"</definedName>
    <definedName name="IQ_LOANS_RECEIV_LT_UTI">"c670"</definedName>
    <definedName name="IQ_LOANS_SEC_RE_FOREIGN_CHARGE_OFFS_FFIEC">"c13174"</definedName>
    <definedName name="IQ_LOANS_SEC_RE_FOREIGN_RECOV_FFIEC">"c13196"</definedName>
    <definedName name="IQ_LOANS_SECURED_1_4_DOM_QUARTERLY_AVG_FFIEC">"c13082"</definedName>
    <definedName name="IQ_LOANS_SECURED_BY_RE_CHARGE_OFFS_FDIC">"c6588"</definedName>
    <definedName name="IQ_LOANS_SECURED_BY_RE_RECOVERIES_FDIC">"c6607"</definedName>
    <definedName name="IQ_LOANS_SECURED_CONSTRUCTION_TRADING_DOM_FFIEC">"c12925"</definedName>
    <definedName name="IQ_LOANS_SECURED_FARMLAND_TRADING_DOM_FFIEC">"c12926"</definedName>
    <definedName name="IQ_LOANS_SECURED_NON_US_FDIC">"c6380"</definedName>
    <definedName name="IQ_LOANS_SECURED_RE_DOM_QUARTERLY_AVG_FFIEC">"c13083"</definedName>
    <definedName name="IQ_LOANS_SECURED_RE_FFIEC">"c12820"</definedName>
    <definedName name="IQ_LOANS_SECURED_RE_LL_REC_FFIEC">"c12883"</definedName>
    <definedName name="IQ_LOANS_SECURED_RE_NET_CHARGE_OFFS_FDIC">"c6626"</definedName>
    <definedName name="IQ_LOANS_TO_DEPOSITORY_INSTITUTIONS_FOREIGN_FDIC">"c6453"</definedName>
    <definedName name="IQ_LOANS_TO_FOREIGN_GOVERNMENTS_FDIC">"c6448"</definedName>
    <definedName name="IQ_LOANS_TO_INDIVIDUALS_FOREIGN_FDIC">"c6452"</definedName>
    <definedName name="IQ_LOANS_US_INST_CHARGE_OFFS_FFIEC">"c13175"</definedName>
    <definedName name="IQ_LOANS_US_INST_RECOV_FFIEC">"c13197"</definedName>
    <definedName name="IQ_LONG_TERM_ASSETS_FDIC">"c6361"</definedName>
    <definedName name="IQ_LONG_TERM_DEBT">"c1387"</definedName>
    <definedName name="IQ_LONG_TERM_DEBT_OVER_TOTAL_CAP">"c1388"</definedName>
    <definedName name="IQ_LONG_TERM_GROWTH">"c671"</definedName>
    <definedName name="IQ_LONG_TERM_INV">"c1389"</definedName>
    <definedName name="IQ_LOSS_ALLOWANCE_LOANS_FDIC">"c6739"</definedName>
    <definedName name="IQ_LOSS_AVAIL_SALE_EQUITY_SEC_T1_FFIEC">"c13132"</definedName>
    <definedName name="IQ_LOSS_LOSS_EXP">"c672"</definedName>
    <definedName name="IQ_LOSS_TO_NET_EARNED">"c2751"</definedName>
    <definedName name="IQ_LOW_TARGET_PRICE">"c1652"</definedName>
    <definedName name="IQ_LOW_TARGET_PRICE_CIQ">"c4660"</definedName>
    <definedName name="IQ_LOW_TARGET_PRICE_REUT">"c5318"</definedName>
    <definedName name="IQ_LOWPRICE">"c673"</definedName>
    <definedName name="IQ_LT_ASSETS_AP">"c8882"</definedName>
    <definedName name="IQ_LT_ASSETS_AP_ABS">"c8901"</definedName>
    <definedName name="IQ_LT_ASSETS_NAME_AP">"c8920"</definedName>
    <definedName name="IQ_LT_ASSETS_NAME_AP_ABS">"c8939"</definedName>
    <definedName name="IQ_LT_DEBT">"c674"</definedName>
    <definedName name="IQ_LT_DEBT_BNK">"c675"</definedName>
    <definedName name="IQ_LT_DEBT_BR">"c676"</definedName>
    <definedName name="IQ_LT_DEBT_CAPITAL">"c677"</definedName>
    <definedName name="IQ_LT_DEBT_CAPITAL_LEASES">"c2542"</definedName>
    <definedName name="IQ_LT_DEBT_CAPITAL_LEASES_PCT">"c2543"</definedName>
    <definedName name="IQ_LT_DEBT_EQUITY">"c678"</definedName>
    <definedName name="IQ_LT_DEBT_FIN">"c679"</definedName>
    <definedName name="IQ_LT_DEBT_INS">"c680"</definedName>
    <definedName name="IQ_LT_DEBT_ISSUED">"c681"</definedName>
    <definedName name="IQ_LT_DEBT_ISSUED_BNK">"c682"</definedName>
    <definedName name="IQ_LT_DEBT_ISSUED_BR">"c683"</definedName>
    <definedName name="IQ_LT_DEBT_ISSUED_FIN">"c684"</definedName>
    <definedName name="IQ_LT_DEBT_ISSUED_INS">"c685"</definedName>
    <definedName name="IQ_LT_DEBT_ISSUED_RE">"c6231"</definedName>
    <definedName name="IQ_LT_DEBT_ISSUED_REIT">"c686"</definedName>
    <definedName name="IQ_LT_DEBT_ISSUED_UTI">"c687"</definedName>
    <definedName name="IQ_LT_DEBT_MATURING_1YR_INT_SENSITIVITY_FFIEC">"c13097"</definedName>
    <definedName name="IQ_LT_DEBT_RE">"c6232"</definedName>
    <definedName name="IQ_LT_DEBT_REIT">"c688"</definedName>
    <definedName name="IQ_LT_DEBT_REPAID">"c689"</definedName>
    <definedName name="IQ_LT_DEBT_REPAID_BNK">"c690"</definedName>
    <definedName name="IQ_LT_DEBT_REPAID_BR">"c691"</definedName>
    <definedName name="IQ_LT_DEBT_REPAID_FIN">"c692"</definedName>
    <definedName name="IQ_LT_DEBT_REPAID_INS">"c693"</definedName>
    <definedName name="IQ_LT_DEBT_REPAID_RE">"c6233"</definedName>
    <definedName name="IQ_LT_DEBT_REPAID_REIT">"c694"</definedName>
    <definedName name="IQ_LT_DEBT_REPAID_UTI">"c695"</definedName>
    <definedName name="IQ_LT_DEBT_REPRICE_ASSETS_TOT_FFIEC">"c13453"</definedName>
    <definedName name="IQ_LT_DEBT_REPRICING_WITHIN_1_YR_INT_SENSITIVITY_FFIEC">"c13095"</definedName>
    <definedName name="IQ_LT_DEBT_UTI">"c696"</definedName>
    <definedName name="IQ_LT_INVEST">"c697"</definedName>
    <definedName name="IQ_LT_INVEST_BR">"c698"</definedName>
    <definedName name="IQ_LT_INVEST_FIN">"c699"</definedName>
    <definedName name="IQ_LT_INVEST_RE">"c6234"</definedName>
    <definedName name="IQ_LT_INVEST_REIT">"c700"</definedName>
    <definedName name="IQ_LT_INVEST_UTI">"c701"</definedName>
    <definedName name="IQ_LT_LIAB_AP">"c8885"</definedName>
    <definedName name="IQ_LT_LIAB_AP_ABS">"c8904"</definedName>
    <definedName name="IQ_LT_LIAB_NAME_AP">"c8923"</definedName>
    <definedName name="IQ_LT_LIAB_NAME_AP_ABS">"c8942"</definedName>
    <definedName name="IQ_LT_NOTE_RECEIV">"c1602"</definedName>
    <definedName name="IQ_LT_SENIOR_DEBT">"c702"</definedName>
    <definedName name="IQ_LT_SUB_DEBT">"c703"</definedName>
    <definedName name="IQ_LTD_DUE_AFTER_FIVE">"c704"</definedName>
    <definedName name="IQ_LTD_DUE_CY">"c705"</definedName>
    <definedName name="IQ_LTD_DUE_CY1">"c706"</definedName>
    <definedName name="IQ_LTD_DUE_CY2">"c707"</definedName>
    <definedName name="IQ_LTD_DUE_CY3">"c708"</definedName>
    <definedName name="IQ_LTD_DUE_CY4">"c709"</definedName>
    <definedName name="IQ_LTD_DUE_NEXT_FIVE">"c710"</definedName>
    <definedName name="IQ_LTM">2000</definedName>
    <definedName name="IQ_LTM_DATE" hidden="1">"IQ_LTM_DATE"</definedName>
    <definedName name="IQ_LTM_REVENUE_OVER_EMPLOYEES">"c1437"</definedName>
    <definedName name="IQ_LTMMONTH" hidden="1">120000</definedName>
    <definedName name="IQ_M1">"c6906"</definedName>
    <definedName name="IQ_M1_APR">"c7566"</definedName>
    <definedName name="IQ_M1_APR_FC">"c8446"</definedName>
    <definedName name="IQ_M1_FC">"c7786"</definedName>
    <definedName name="IQ_M1_POP">"c7126"</definedName>
    <definedName name="IQ_M1_POP_FC">"c8006"</definedName>
    <definedName name="IQ_M1_YOY">"c7346"</definedName>
    <definedName name="IQ_M1_YOY_FC">"c8226"</definedName>
    <definedName name="IQ_M2">"c6907"</definedName>
    <definedName name="IQ_M2_APR">"c7567"</definedName>
    <definedName name="IQ_M2_APR_FC">"c8447"</definedName>
    <definedName name="IQ_M2_FC">"c7787"</definedName>
    <definedName name="IQ_M2_POP">"c7127"</definedName>
    <definedName name="IQ_M2_POP_FC">"c8007"</definedName>
    <definedName name="IQ_M2_YOY">"c7347"</definedName>
    <definedName name="IQ_M2_YOY_FC">"c8227"</definedName>
    <definedName name="IQ_M3">"c6908"</definedName>
    <definedName name="IQ_M3_APR">"c7568"</definedName>
    <definedName name="IQ_M3_APR_FC">"c8448"</definedName>
    <definedName name="IQ_M3_FC">"c7788"</definedName>
    <definedName name="IQ_M3_POP">"c7128"</definedName>
    <definedName name="IQ_M3_POP_FC">"c8008"</definedName>
    <definedName name="IQ_M3_YOY">"c7348"</definedName>
    <definedName name="IQ_M3_YOY_FC">"c8228"</definedName>
    <definedName name="IQ_MACHINERY">"c711"</definedName>
    <definedName name="IQ_MACRO_SURVEY_CONSUMER_SENTIMENT">"c20808"</definedName>
    <definedName name="IQ_MAINT_CAPEX">"c2947"</definedName>
    <definedName name="IQ_MAINT_CAPEX_ACT_OR_EST">"c4458"</definedName>
    <definedName name="IQ_MAINT_CAPEX_ACT_OR_EST_CIQ">"c4987"</definedName>
    <definedName name="IQ_MAINT_CAPEX_EST">"c4457"</definedName>
    <definedName name="IQ_MAINT_CAPEX_GUIDANCE">"c4459"</definedName>
    <definedName name="IQ_MAINT_CAPEX_HIGH_EST">"c4460"</definedName>
    <definedName name="IQ_MAINT_CAPEX_HIGH_GUIDANCE">"c4197"</definedName>
    <definedName name="IQ_MAINT_CAPEX_LOW_EST">"c4461"</definedName>
    <definedName name="IQ_MAINT_CAPEX_LOW_GUIDANCE">"c4237"</definedName>
    <definedName name="IQ_MAINT_CAPEX_MEDIAN_EST">"c4462"</definedName>
    <definedName name="IQ_MAINT_CAPEX_NUM_EST">"c4463"</definedName>
    <definedName name="IQ_MAINT_CAPEX_STDDEV_EST">"c4464"</definedName>
    <definedName name="IQ_MAINT_REPAIR">"c2087"</definedName>
    <definedName name="IQ_MAKE_WHOLE_END_DATE">"c2493"</definedName>
    <definedName name="IQ_MAKE_WHOLE_SPREAD">"c2494"</definedName>
    <definedName name="IQ_MAKE_WHOLE_START_DATE">"c2492"</definedName>
    <definedName name="IQ_MAN_INVENTORIES">"c6913"</definedName>
    <definedName name="IQ_MAN_INVENTORIES_APR">"c7573"</definedName>
    <definedName name="IQ_MAN_INVENTORIES_APR_FC">"c8453"</definedName>
    <definedName name="IQ_MAN_INVENTORIES_FC">"c7793"</definedName>
    <definedName name="IQ_MAN_INVENTORIES_POP">"c7133"</definedName>
    <definedName name="IQ_MAN_INVENTORIES_POP_FC">"c8013"</definedName>
    <definedName name="IQ_MAN_INVENTORIES_YOY">"c7353"</definedName>
    <definedName name="IQ_MAN_INVENTORIES_YOY_FC">"c8233"</definedName>
    <definedName name="IQ_MAN_IS_RATIO">"c6912"</definedName>
    <definedName name="IQ_MAN_IS_RATIO_APR">"c7572"</definedName>
    <definedName name="IQ_MAN_IS_RATIO_APR_FC">"c8452"</definedName>
    <definedName name="IQ_MAN_IS_RATIO_FC">"c7792"</definedName>
    <definedName name="IQ_MAN_IS_RATIO_POP">"c7132"</definedName>
    <definedName name="IQ_MAN_IS_RATIO_POP_FC">"c8012"</definedName>
    <definedName name="IQ_MAN_IS_RATIO_YOY">"c7352"</definedName>
    <definedName name="IQ_MAN_IS_RATIO_YOY_FC">"c8232"</definedName>
    <definedName name="IQ_MAN_ORDERS">"c6914"</definedName>
    <definedName name="IQ_MAN_ORDERS_APR">"c7574"</definedName>
    <definedName name="IQ_MAN_ORDERS_APR_FC">"c8454"</definedName>
    <definedName name="IQ_MAN_ORDERS_FC">"c7794"</definedName>
    <definedName name="IQ_MAN_ORDERS_POP">"c7134"</definedName>
    <definedName name="IQ_MAN_ORDERS_POP_FC">"c8014"</definedName>
    <definedName name="IQ_MAN_ORDERS_YOY">"c7354"</definedName>
    <definedName name="IQ_MAN_ORDERS_YOY_FC">"c8234"</definedName>
    <definedName name="IQ_MAN_OUTPUT_HR">"c6915"</definedName>
    <definedName name="IQ_MAN_OUTPUT_HR_APR">"c7575"</definedName>
    <definedName name="IQ_MAN_OUTPUT_HR_APR_FC">"c8455"</definedName>
    <definedName name="IQ_MAN_OUTPUT_HR_FC">"c7795"</definedName>
    <definedName name="IQ_MAN_OUTPUT_HR_POP">"c7135"</definedName>
    <definedName name="IQ_MAN_OUTPUT_HR_POP_FC">"c8015"</definedName>
    <definedName name="IQ_MAN_OUTPUT_HR_YOY">"c7355"</definedName>
    <definedName name="IQ_MAN_OUTPUT_HR_YOY_FC">"c8235"</definedName>
    <definedName name="IQ_MAN_PAYROLLS">"c6916"</definedName>
    <definedName name="IQ_MAN_PAYROLLS_APR">"c7576"</definedName>
    <definedName name="IQ_MAN_PAYROLLS_APR_FC">"c8456"</definedName>
    <definedName name="IQ_MAN_PAYROLLS_FC">"c7796"</definedName>
    <definedName name="IQ_MAN_PAYROLLS_POP">"c7136"</definedName>
    <definedName name="IQ_MAN_PAYROLLS_POP_FC">"c8016"</definedName>
    <definedName name="IQ_MAN_PAYROLLS_YOY">"c7356"</definedName>
    <definedName name="IQ_MAN_PAYROLLS_YOY_FC">"c8236"</definedName>
    <definedName name="IQ_MAN_SHIPMENTS">"c6917"</definedName>
    <definedName name="IQ_MAN_SHIPMENTS_APR">"c7577"</definedName>
    <definedName name="IQ_MAN_SHIPMENTS_APR_FC">"c8457"</definedName>
    <definedName name="IQ_MAN_SHIPMENTS_FC">"c7797"</definedName>
    <definedName name="IQ_MAN_SHIPMENTS_POP">"c7137"</definedName>
    <definedName name="IQ_MAN_SHIPMENTS_POP_FC">"c8017"</definedName>
    <definedName name="IQ_MAN_SHIPMENTS_YOY">"c7357"</definedName>
    <definedName name="IQ_MAN_SHIPMENTS_YOY_FC">"c8237"</definedName>
    <definedName name="IQ_MAN_TOTAL_HR">"c6918"</definedName>
    <definedName name="IQ_MAN_TOTAL_HR_APR">"c7578"</definedName>
    <definedName name="IQ_MAN_TOTAL_HR_APR_FC">"c8458"</definedName>
    <definedName name="IQ_MAN_TOTAL_HR_FC">"c7798"</definedName>
    <definedName name="IQ_MAN_TOTAL_HR_POP">"c7138"</definedName>
    <definedName name="IQ_MAN_TOTAL_HR_POP_FC">"c8018"</definedName>
    <definedName name="IQ_MAN_TOTAL_HR_YOY">"c7358"</definedName>
    <definedName name="IQ_MAN_TOTAL_HR_YOY_FC">"c8238"</definedName>
    <definedName name="IQ_MAN_TRADE_INVENTORIES">"c6910"</definedName>
    <definedName name="IQ_MAN_TRADE_INVENTORIES_APR">"c7570"</definedName>
    <definedName name="IQ_MAN_TRADE_INVENTORIES_APR_FC">"c8450"</definedName>
    <definedName name="IQ_MAN_TRADE_INVENTORIES_FC">"c7790"</definedName>
    <definedName name="IQ_MAN_TRADE_INVENTORIES_POP">"c7130"</definedName>
    <definedName name="IQ_MAN_TRADE_INVENTORIES_POP_FC">"c8010"</definedName>
    <definedName name="IQ_MAN_TRADE_INVENTORIES_YOY">"c7350"</definedName>
    <definedName name="IQ_MAN_TRADE_INVENTORIES_YOY_FC">"c8230"</definedName>
    <definedName name="IQ_MAN_TRADE_IS_RATIO">"c6909"</definedName>
    <definedName name="IQ_MAN_TRADE_IS_RATIO_FC">"c7789"</definedName>
    <definedName name="IQ_MAN_TRADE_IS_RATIO_POP">"c7129"</definedName>
    <definedName name="IQ_MAN_TRADE_IS_RATIO_POP_FC">"c8009"</definedName>
    <definedName name="IQ_MAN_TRADE_IS_RATIO_YOY">"c7349"</definedName>
    <definedName name="IQ_MAN_TRADE_IS_RATIO_YOY_FC">"c8229"</definedName>
    <definedName name="IQ_MAN_TRADE_SALES">"c6911"</definedName>
    <definedName name="IQ_MAN_TRADE_SALES_APR">"c7571"</definedName>
    <definedName name="IQ_MAN_TRADE_SALES_APR_FC">"c8451"</definedName>
    <definedName name="IQ_MAN_TRADE_SALES_FC">"c7791"</definedName>
    <definedName name="IQ_MAN_TRADE_SALES_POP">"c7131"</definedName>
    <definedName name="IQ_MAN_TRADE_SALES_POP_FC">"c8011"</definedName>
    <definedName name="IQ_MAN_TRADE_SALES_YOY">"c7351"</definedName>
    <definedName name="IQ_MAN_TRADE_SALES_YOY_FC">"c8231"</definedName>
    <definedName name="IQ_MAN_WAGES">"c6919"</definedName>
    <definedName name="IQ_MAN_WAGES_APR">"c7579"</definedName>
    <definedName name="IQ_MAN_WAGES_APR_FC">"c8459"</definedName>
    <definedName name="IQ_MAN_WAGES_FC">"c7799"</definedName>
    <definedName name="IQ_MAN_WAGES_POP">"c7139"</definedName>
    <definedName name="IQ_MAN_WAGES_POP_FC">"c8019"</definedName>
    <definedName name="IQ_MAN_WAGES_YOY">"c7359"</definedName>
    <definedName name="IQ_MAN_WAGES_YOY_FC">"c8239"</definedName>
    <definedName name="IQ_MANAGED_PROP">"c8763"</definedName>
    <definedName name="IQ_MANAGED_SQ_FT">"c8779"</definedName>
    <definedName name="IQ_MANAGED_UNITS">"c8771"</definedName>
    <definedName name="IQ_MARGIN_ANNUAL_PREMIUM_EQUIVALENT_NEW_BUSINESS">"c9970"</definedName>
    <definedName name="IQ_MARGIN_PV_PREMIUMS_NEW_BUSINESS">"c9971"</definedName>
    <definedName name="IQ_MARKET_CAP_LFCF">"c2209"</definedName>
    <definedName name="IQ_MARKETCAP">"c712"</definedName>
    <definedName name="IQ_MARKETING">"c2239"</definedName>
    <definedName name="IQ_MARKTCAP">"c258"</definedName>
    <definedName name="IQ_MATURITY_DATE">"c2146"</definedName>
    <definedName name="IQ_MATURITY_ONE_YEAR_LESS_FDIC">"c6425"</definedName>
    <definedName name="IQ_MBS_INVEST_SECURITIES_FFIEC">"c13460"</definedName>
    <definedName name="IQ_MBS_OTHER_ISSUED_FNMA_OTHERS_AVAIL_SALE_FFIEC">"c12799"</definedName>
    <definedName name="IQ_MBS_OTHER_ISSUED_FNMA_OTHERS_FFIEC">"c12785"</definedName>
    <definedName name="IQ_MBS_PASS_THROUGH_FNMA_AVAIL_SALE_FFIEC">"c12797"</definedName>
    <definedName name="IQ_MBS_PASS_THROUGH_FNMA_FFIEC">"c12783"</definedName>
    <definedName name="IQ_MBS_PASS_THROUGH_GNMA_AVAIL_SALE_FFIEC">"c12796"</definedName>
    <definedName name="IQ_MBS_PASS_THROUGH_GNMA_FFIEC">"c12782"</definedName>
    <definedName name="IQ_MBS_PASS_THROUGH_ISSUED_FNMA_GNMA_TRADING_DOM_FFIEC">"c12921"</definedName>
    <definedName name="IQ_MBS_PASS_THROUGH_OTHER_AVAIL_SALE_FFIEC">"c12798"</definedName>
    <definedName name="IQ_MBS_PASS_THROUGH_OTHER_FFIEC">"c12784"</definedName>
    <definedName name="IQ_MBS_QUARTERLY_AVG_FFIEC">"c15471"</definedName>
    <definedName name="IQ_MC_ASO_COVERED_LIVES">"c9918"</definedName>
    <definedName name="IQ_MC_ASO_MEMBERSHIP">"c9921"</definedName>
    <definedName name="IQ_MC_CLAIMS_RESERVES">"c9941"</definedName>
    <definedName name="IQ_MC_COMBINED_RATIO">"c9933"</definedName>
    <definedName name="IQ_MC_DAYS_CLAIMS_PAYABLE">"c9937"</definedName>
    <definedName name="IQ_MC_DAYS_CLAIMS_PAYABLE_EXCL_CAPITATION">"c9938"</definedName>
    <definedName name="IQ_MC_GA_MARGIN">"c9930"</definedName>
    <definedName name="IQ_MC_GA_OPERATING_REV">"c9929"</definedName>
    <definedName name="IQ_MC_MEDICAL_COSTS_PMPM">"c9925"</definedName>
    <definedName name="IQ_MC_MEDICAL_EXPENSE_RATIO">"c9927"</definedName>
    <definedName name="IQ_MC_PARENT_CASH">"c9942"</definedName>
    <definedName name="IQ_MC_PREMIUMS_PMPM">"c9924"</definedName>
    <definedName name="IQ_MC_RATIO">"c2783"</definedName>
    <definedName name="IQ_MC_RECEIPT_CYCLE_TIME_DAYS">"c9939"</definedName>
    <definedName name="IQ_MC_RECEIPT_CYCLE_TIME_MONTHS">"c9940"</definedName>
    <definedName name="IQ_MC_RISK_COVERED_LIVES">"c9917"</definedName>
    <definedName name="IQ_MC_RISK_MEMBERSHIP">"c9920"</definedName>
    <definedName name="IQ_MC_SELLILNG_COSTS_RATIO">"c9928"</definedName>
    <definedName name="IQ_MC_SGA_MARGIN">"c9932"</definedName>
    <definedName name="IQ_MC_SGA_OPERATING_REV">"c9931"</definedName>
    <definedName name="IQ_MC_SGA_PMPM">"c9926"</definedName>
    <definedName name="IQ_MC_STATUTORY_SURPLUS">"c2772"</definedName>
    <definedName name="IQ_MC_TOTAL_COVERED_LIVES">"c9919"</definedName>
    <definedName name="IQ_MC_TOTAL_MEMBERSHIP">"c9922"</definedName>
    <definedName name="IQ_MC_TOTAL_MEMBERSHIP_CAPITATION">"c9923"</definedName>
    <definedName name="IQ_MC_UNPROCESSED_CLAIMS_INVENTORY_DAYS">"c9936"</definedName>
    <definedName name="IQ_MC_UNPROCESSED_CLAIMS_INVENTORY_NUMBER">"c9934"</definedName>
    <definedName name="IQ_MC_UNPROCESSED_CLAIMS_INVENTORY_VALUE">"c9935"</definedName>
    <definedName name="IQ_MEASURED_ATTRIB_ORE_RESOURCES_ALUM">"c9237"</definedName>
    <definedName name="IQ_MEASURED_ATTRIB_ORE_RESOURCES_COP">"c9181"</definedName>
    <definedName name="IQ_MEASURED_ATTRIB_ORE_RESOURCES_DIAM">"c9661"</definedName>
    <definedName name="IQ_MEASURED_ATTRIB_ORE_RESOURCES_GOLD">"c9022"</definedName>
    <definedName name="IQ_MEASURED_ATTRIB_ORE_RESOURCES_IRON">"c9396"</definedName>
    <definedName name="IQ_MEASURED_ATTRIB_ORE_RESOURCES_LEAD">"c9449"</definedName>
    <definedName name="IQ_MEASURED_ATTRIB_ORE_RESOURCES_MANG">"c9502"</definedName>
    <definedName name="IQ_MEASURED_ATTRIB_ORE_RESOURCES_MOLYB">"c9714"</definedName>
    <definedName name="IQ_MEASURED_ATTRIB_ORE_RESOURCES_NICK">"c9290"</definedName>
    <definedName name="IQ_MEASURED_ATTRIB_ORE_RESOURCES_PLAT">"c9128"</definedName>
    <definedName name="IQ_MEASURED_ATTRIB_ORE_RESOURCES_SILVER">"c9075"</definedName>
    <definedName name="IQ_MEASURED_ATTRIB_ORE_RESOURCES_TITAN">"c9555"</definedName>
    <definedName name="IQ_MEASURED_ATTRIB_ORE_RESOURCES_URAN">"c9608"</definedName>
    <definedName name="IQ_MEASURED_ATTRIB_ORE_RESOURCES_ZINC">"c9343"</definedName>
    <definedName name="IQ_MEASURED_INDICATED_ATTRIB_ORE_RESOURCES_ALUM">"c9239"</definedName>
    <definedName name="IQ_MEASURED_INDICATED_ATTRIB_ORE_RESOURCES_COP">"c9183"</definedName>
    <definedName name="IQ_MEASURED_INDICATED_ATTRIB_ORE_RESOURCES_DIAM">"c9663"</definedName>
    <definedName name="IQ_MEASURED_INDICATED_ATTRIB_ORE_RESOURCES_GOLD">"c9024"</definedName>
    <definedName name="IQ_MEASURED_INDICATED_ATTRIB_ORE_RESOURCES_IRON">"c9398"</definedName>
    <definedName name="IQ_MEASURED_INDICATED_ATTRIB_ORE_RESOURCES_LEAD">"c9451"</definedName>
    <definedName name="IQ_MEASURED_INDICATED_ATTRIB_ORE_RESOURCES_MANG">"c9504"</definedName>
    <definedName name="IQ_MEASURED_INDICATED_ATTRIB_ORE_RESOURCES_MOLYB">"c9716"</definedName>
    <definedName name="IQ_MEASURED_INDICATED_ATTRIB_ORE_RESOURCES_NICK">"c9292"</definedName>
    <definedName name="IQ_MEASURED_INDICATED_ATTRIB_ORE_RESOURCES_PLAT">"c9130"</definedName>
    <definedName name="IQ_MEASURED_INDICATED_ATTRIB_ORE_RESOURCES_SILVER">"c9077"</definedName>
    <definedName name="IQ_MEASURED_INDICATED_ATTRIB_ORE_RESOURCES_TITAN">"c9557"</definedName>
    <definedName name="IQ_MEASURED_INDICATED_ATTRIB_ORE_RESOURCES_URAN">"c9610"</definedName>
    <definedName name="IQ_MEASURED_INDICATED_ATTRIB_ORE_RESOURCES_ZINC">"c9345"</definedName>
    <definedName name="IQ_MEASURED_INDICATED_ORE_RESOURCES_ALUM">"c9226"</definedName>
    <definedName name="IQ_MEASURED_INDICATED_ORE_RESOURCES_COP">"c9170"</definedName>
    <definedName name="IQ_MEASURED_INDICATED_ORE_RESOURCES_DIAM">"c9650"</definedName>
    <definedName name="IQ_MEASURED_INDICATED_ORE_RESOURCES_GOLD">"c9011"</definedName>
    <definedName name="IQ_MEASURED_INDICATED_ORE_RESOURCES_IRON">"c9385"</definedName>
    <definedName name="IQ_MEASURED_INDICATED_ORE_RESOURCES_LEAD">"c9438"</definedName>
    <definedName name="IQ_MEASURED_INDICATED_ORE_RESOURCES_MANG">"c9491"</definedName>
    <definedName name="IQ_MEASURED_INDICATED_ORE_RESOURCES_MOLYB">"c9703"</definedName>
    <definedName name="IQ_MEASURED_INDICATED_ORE_RESOURCES_NICK">"c9279"</definedName>
    <definedName name="IQ_MEASURED_INDICATED_ORE_RESOURCES_PLAT">"c9117"</definedName>
    <definedName name="IQ_MEASURED_INDICATED_ORE_RESOURCES_SILVER">"c9064"</definedName>
    <definedName name="IQ_MEASURED_INDICATED_ORE_RESOURCES_TITAN">"c9544"</definedName>
    <definedName name="IQ_MEASURED_INDICATED_ORE_RESOURCES_URAN">"c9597"</definedName>
    <definedName name="IQ_MEASURED_INDICATED_ORE_RESOURCES_ZINC">"c9332"</definedName>
    <definedName name="IQ_MEASURED_INDICATED_RECOV_RESOURCES_ALUM">"c9234"</definedName>
    <definedName name="IQ_MEASURED_INDICATED_RECOV_RESOURCES_COAL">"c9813"</definedName>
    <definedName name="IQ_MEASURED_INDICATED_RECOV_RESOURCES_COP">"c9178"</definedName>
    <definedName name="IQ_MEASURED_INDICATED_RECOV_RESOURCES_DIAM">"c9658"</definedName>
    <definedName name="IQ_MEASURED_INDICATED_RECOV_RESOURCES_GOLD">"c9019"</definedName>
    <definedName name="IQ_MEASURED_INDICATED_RECOV_RESOURCES_IRON">"c9393"</definedName>
    <definedName name="IQ_MEASURED_INDICATED_RECOV_RESOURCES_LEAD">"c9446"</definedName>
    <definedName name="IQ_MEASURED_INDICATED_RECOV_RESOURCES_MANG">"c9499"</definedName>
    <definedName name="IQ_MEASURED_INDICATED_RECOV_RESOURCES_MET_COAL">"c9753"</definedName>
    <definedName name="IQ_MEASURED_INDICATED_RECOV_RESOURCES_MOLYB">"c9711"</definedName>
    <definedName name="IQ_MEASURED_INDICATED_RECOV_RESOURCES_NICK">"c9287"</definedName>
    <definedName name="IQ_MEASURED_INDICATED_RECOV_RESOURCES_PLAT">"c9125"</definedName>
    <definedName name="IQ_MEASURED_INDICATED_RECOV_RESOURCES_SILVER">"c9072"</definedName>
    <definedName name="IQ_MEASURED_INDICATED_RECOV_RESOURCES_STEAM">"c9783"</definedName>
    <definedName name="IQ_MEASURED_INDICATED_RECOV_RESOURCES_TITAN">"c9552"</definedName>
    <definedName name="IQ_MEASURED_INDICATED_RECOV_RESOURCES_URAN">"c9605"</definedName>
    <definedName name="IQ_MEASURED_INDICATED_RECOV_RESOURCES_ZINC">"c9340"</definedName>
    <definedName name="IQ_MEASURED_INDICATED_RESOURCES_GRADE_ALUM">"c9227"</definedName>
    <definedName name="IQ_MEASURED_INDICATED_RESOURCES_GRADE_COP">"c9171"</definedName>
    <definedName name="IQ_MEASURED_INDICATED_RESOURCES_GRADE_DIAM">"c9651"</definedName>
    <definedName name="IQ_MEASURED_INDICATED_RESOURCES_GRADE_GOLD">"c9012"</definedName>
    <definedName name="IQ_MEASURED_INDICATED_RESOURCES_GRADE_IRON">"c9386"</definedName>
    <definedName name="IQ_MEASURED_INDICATED_RESOURCES_GRADE_LEAD">"c9439"</definedName>
    <definedName name="IQ_MEASURED_INDICATED_RESOURCES_GRADE_MANG">"c9492"</definedName>
    <definedName name="IQ_MEASURED_INDICATED_RESOURCES_GRADE_MOLYB">"c9704"</definedName>
    <definedName name="IQ_MEASURED_INDICATED_RESOURCES_GRADE_NICK">"c9280"</definedName>
    <definedName name="IQ_MEASURED_INDICATED_RESOURCES_GRADE_PLAT">"c9118"</definedName>
    <definedName name="IQ_MEASURED_INDICATED_RESOURCES_GRADE_SILVER">"c9065"</definedName>
    <definedName name="IQ_MEASURED_INDICATED_RESOURCES_GRADE_TITAN">"c9545"</definedName>
    <definedName name="IQ_MEASURED_INDICATED_RESOURCES_GRADE_URAN">"c9598"</definedName>
    <definedName name="IQ_MEASURED_INDICATED_RESOURCES_GRADE_ZINC">"c9333"</definedName>
    <definedName name="IQ_MEASURED_ORE_RESOURCES_ALUM">"c9222"</definedName>
    <definedName name="IQ_MEASURED_ORE_RESOURCES_COP">"c9166"</definedName>
    <definedName name="IQ_MEASURED_ORE_RESOURCES_DIAM">"c9646"</definedName>
    <definedName name="IQ_MEASURED_ORE_RESOURCES_GOLD">"c9007"</definedName>
    <definedName name="IQ_MEASURED_ORE_RESOURCES_IRON">"c9381"</definedName>
    <definedName name="IQ_MEASURED_ORE_RESOURCES_LEAD">"c9434"</definedName>
    <definedName name="IQ_MEASURED_ORE_RESOURCES_MANG">"c9487"</definedName>
    <definedName name="IQ_MEASURED_ORE_RESOURCES_MOLYB">"c9699"</definedName>
    <definedName name="IQ_MEASURED_ORE_RESOURCES_NICK">"c9275"</definedName>
    <definedName name="IQ_MEASURED_ORE_RESOURCES_PLAT">"c9113"</definedName>
    <definedName name="IQ_MEASURED_ORE_RESOURCES_SILVER">"c9060"</definedName>
    <definedName name="IQ_MEASURED_ORE_RESOURCES_TITAN">"c9540"</definedName>
    <definedName name="IQ_MEASURED_ORE_RESOURCES_URAN">"c9593"</definedName>
    <definedName name="IQ_MEASURED_ORE_RESOURCES_ZINC">"c9328"</definedName>
    <definedName name="IQ_MEASURED_RECOV_ATTRIB_RESOURCES_ALUM">"c9242"</definedName>
    <definedName name="IQ_MEASURED_RECOV_ATTRIB_RESOURCES_COAL">"c9816"</definedName>
    <definedName name="IQ_MEASURED_RECOV_ATTRIB_RESOURCES_COP">"c9186"</definedName>
    <definedName name="IQ_MEASURED_RECOV_ATTRIB_RESOURCES_DIAM">"c9666"</definedName>
    <definedName name="IQ_MEASURED_RECOV_ATTRIB_RESOURCES_GOLD">"c9027"</definedName>
    <definedName name="IQ_MEASURED_RECOV_ATTRIB_RESOURCES_IRON">"c9401"</definedName>
    <definedName name="IQ_MEASURED_RECOV_ATTRIB_RESOURCES_LEAD">"c9454"</definedName>
    <definedName name="IQ_MEASURED_RECOV_ATTRIB_RESOURCES_MANG">"c9507"</definedName>
    <definedName name="IQ_MEASURED_RECOV_ATTRIB_RESOURCES_MET_COAL">"c9756"</definedName>
    <definedName name="IQ_MEASURED_RECOV_ATTRIB_RESOURCES_MOLYB">"c9719"</definedName>
    <definedName name="IQ_MEASURED_RECOV_ATTRIB_RESOURCES_NICK">"c9295"</definedName>
    <definedName name="IQ_MEASURED_RECOV_ATTRIB_RESOURCES_PLAT">"c9133"</definedName>
    <definedName name="IQ_MEASURED_RECOV_ATTRIB_RESOURCES_SILVER">"c9080"</definedName>
    <definedName name="IQ_MEASURED_RECOV_ATTRIB_RESOURCES_STEAM">"c9786"</definedName>
    <definedName name="IQ_MEASURED_RECOV_ATTRIB_RESOURCES_TITAN">"c9560"</definedName>
    <definedName name="IQ_MEASURED_RECOV_ATTRIB_RESOURCES_URAN">"c9613"</definedName>
    <definedName name="IQ_MEASURED_RECOV_ATTRIB_RESOURCES_ZINC">"c9348"</definedName>
    <definedName name="IQ_MEASURED_RECOV_RESOURCES_ALUM">"c9232"</definedName>
    <definedName name="IQ_MEASURED_RECOV_RESOURCES_COAL">"c9811"</definedName>
    <definedName name="IQ_MEASURED_RECOV_RESOURCES_COP">"c9176"</definedName>
    <definedName name="IQ_MEASURED_RECOV_RESOURCES_DIAM">"c9656"</definedName>
    <definedName name="IQ_MEASURED_RECOV_RESOURCES_GOLD">"c9017"</definedName>
    <definedName name="IQ_MEASURED_RECOV_RESOURCES_IRON">"c9391"</definedName>
    <definedName name="IQ_MEASURED_RECOV_RESOURCES_LEAD">"c9444"</definedName>
    <definedName name="IQ_MEASURED_RECOV_RESOURCES_MANG">"c9497"</definedName>
    <definedName name="IQ_MEASURED_RECOV_RESOURCES_MET_COAL">"c9751"</definedName>
    <definedName name="IQ_MEASURED_RECOV_RESOURCES_MOLYB">"c9709"</definedName>
    <definedName name="IQ_MEASURED_RECOV_RESOURCES_NICK">"c9285"</definedName>
    <definedName name="IQ_MEASURED_RECOV_RESOURCES_PLAT">"c9123"</definedName>
    <definedName name="IQ_MEASURED_RECOV_RESOURCES_SILVER">"c9070"</definedName>
    <definedName name="IQ_MEASURED_RECOV_RESOURCES_STEAM">"c9781"</definedName>
    <definedName name="IQ_MEASURED_RECOV_RESOURCES_TITAN">"c9550"</definedName>
    <definedName name="IQ_MEASURED_RECOV_RESOURCES_URAN">"c9603"</definedName>
    <definedName name="IQ_MEASURED_RECOV_RESOURCES_ZINC">"c9338"</definedName>
    <definedName name="IQ_MEASURED_RESOURCES_CALORIFIC_VALUE_COAL">"c9806"</definedName>
    <definedName name="IQ_MEASURED_RESOURCES_CALORIFIC_VALUE_MET_COAL">"c9746"</definedName>
    <definedName name="IQ_MEASURED_RESOURCES_CALORIFIC_VALUE_STEAM">"c9776"</definedName>
    <definedName name="IQ_MEASURED_RESOURCES_GRADE_ALUM">"c9223"</definedName>
    <definedName name="IQ_MEASURED_RESOURCES_GRADE_COP">"c9167"</definedName>
    <definedName name="IQ_MEASURED_RESOURCES_GRADE_DIAM">"c9647"</definedName>
    <definedName name="IQ_MEASURED_RESOURCES_GRADE_GOLD">"c9008"</definedName>
    <definedName name="IQ_MEASURED_RESOURCES_GRADE_IRON">"c9382"</definedName>
    <definedName name="IQ_MEASURED_RESOURCES_GRADE_LEAD">"c9435"</definedName>
    <definedName name="IQ_MEASURED_RESOURCES_GRADE_MANG">"c9488"</definedName>
    <definedName name="IQ_MEASURED_RESOURCES_GRADE_MOLYB">"c9700"</definedName>
    <definedName name="IQ_MEASURED_RESOURCES_GRADE_NICK">"c9276"</definedName>
    <definedName name="IQ_MEASURED_RESOURCES_GRADE_PLAT">"c9114"</definedName>
    <definedName name="IQ_MEASURED_RESOURCES_GRADE_SILVER">"c9061"</definedName>
    <definedName name="IQ_MEASURED_RESOURCES_GRADE_TITAN">"c9541"</definedName>
    <definedName name="IQ_MEASURED_RESOURCES_GRADE_URAN">"c9594"</definedName>
    <definedName name="IQ_MEASURED_RESOURCES_GRADE_ZINC">"c9329"</definedName>
    <definedName name="IQ_MEDIAN_NEW_HOME_SALES_APR_FC_UNUSED">"c8460"</definedName>
    <definedName name="IQ_MEDIAN_NEW_HOME_SALES_APR_FC_UNUSED_UNUSED_UNUSED" hidden="1">"c8460"</definedName>
    <definedName name="IQ_MEDIAN_NEW_HOME_SALES_APR_UNUSED">"c7580"</definedName>
    <definedName name="IQ_MEDIAN_NEW_HOME_SALES_APR_UNUSED_UNUSED_UNUSED" hidden="1">"c7580"</definedName>
    <definedName name="IQ_MEDIAN_NEW_HOME_SALES_FC_UNUSED">"c7800"</definedName>
    <definedName name="IQ_MEDIAN_NEW_HOME_SALES_FC_UNUSED_UNUSED_UNUSED" hidden="1">"c7800"</definedName>
    <definedName name="IQ_MEDIAN_NEW_HOME_SALES_POP_FC_UNUSED">"c8020"</definedName>
    <definedName name="IQ_MEDIAN_NEW_HOME_SALES_POP_FC_UNUSED_UNUSED_UNUSED" hidden="1">"c8020"</definedName>
    <definedName name="IQ_MEDIAN_NEW_HOME_SALES_POP_UNUSED">"c7140"</definedName>
    <definedName name="IQ_MEDIAN_NEW_HOME_SALES_POP_UNUSED_UNUSED_UNUSED" hidden="1">"c7140"</definedName>
    <definedName name="IQ_MEDIAN_NEW_HOME_SALES_UNUSED">"c6920"</definedName>
    <definedName name="IQ_MEDIAN_NEW_HOME_SALES_UNUSED_UNUSED_UNUSED" hidden="1">"c6920"</definedName>
    <definedName name="IQ_MEDIAN_NEW_HOME_SALES_YOY_FC_UNUSED">"c8240"</definedName>
    <definedName name="IQ_MEDIAN_NEW_HOME_SALES_YOY_FC_UNUSED_UNUSED_UNUSED" hidden="1">"c8240"</definedName>
    <definedName name="IQ_MEDIAN_NEW_HOME_SALES_YOY_UNUSED">"c7360"</definedName>
    <definedName name="IQ_MEDIAN_NEW_HOME_SALES_YOY_UNUSED_UNUSED_UNUSED" hidden="1">"c7360"</definedName>
    <definedName name="IQ_MEDIAN_TARGET_PRICE">"c1650"</definedName>
    <definedName name="IQ_MEDIAN_TARGET_PRICE_CIQ">"c4658"</definedName>
    <definedName name="IQ_MEDIAN_TARGET_PRICE_REUT">"c5316"</definedName>
    <definedName name="IQ_MERGER">"c713"</definedName>
    <definedName name="IQ_MERGER_BNK">"c714"</definedName>
    <definedName name="IQ_MERGER_BR">"c715"</definedName>
    <definedName name="IQ_MERGER_FIN">"c716"</definedName>
    <definedName name="IQ_MERGER_INS">"c717"</definedName>
    <definedName name="IQ_MERGER_RE">"c6235"</definedName>
    <definedName name="IQ_MERGER_REIT">"c718"</definedName>
    <definedName name="IQ_MERGER_RESTRUCTURE">"c719"</definedName>
    <definedName name="IQ_MERGER_RESTRUCTURE_BNK">"c720"</definedName>
    <definedName name="IQ_MERGER_RESTRUCTURE_BR">"c721"</definedName>
    <definedName name="IQ_MERGER_RESTRUCTURE_FIN">"c722"</definedName>
    <definedName name="IQ_MERGER_RESTRUCTURE_INS">"c723"</definedName>
    <definedName name="IQ_MERGER_RESTRUCTURE_RE">"c6236"</definedName>
    <definedName name="IQ_MERGER_RESTRUCTURE_REIT">"c724"</definedName>
    <definedName name="IQ_MERGER_RESTRUCTURE_UTI">"c725"</definedName>
    <definedName name="IQ_MERGER_SUPPLE">"c13810"</definedName>
    <definedName name="IQ_MERGER_UTI">"c726"</definedName>
    <definedName name="IQ_MI_RECOV_ATTRIB_RESOURCES_ALUM">"c9244"</definedName>
    <definedName name="IQ_MI_RECOV_ATTRIB_RESOURCES_COAL">"c9818"</definedName>
    <definedName name="IQ_MI_RECOV_ATTRIB_RESOURCES_COP">"c9188"</definedName>
    <definedName name="IQ_MI_RECOV_ATTRIB_RESOURCES_DIAM">"c9668"</definedName>
    <definedName name="IQ_MI_RECOV_ATTRIB_RESOURCES_GOLD">"c9029"</definedName>
    <definedName name="IQ_MI_RECOV_ATTRIB_RESOURCES_IRON">"c9403"</definedName>
    <definedName name="IQ_MI_RECOV_ATTRIB_RESOURCES_LEAD">"c9456"</definedName>
    <definedName name="IQ_MI_RECOV_ATTRIB_RESOURCES_MANG">"c9509"</definedName>
    <definedName name="IQ_MI_RECOV_ATTRIB_RESOURCES_MET_COAL">"c9758"</definedName>
    <definedName name="IQ_MI_RECOV_ATTRIB_RESOURCES_MOLYB">"c9721"</definedName>
    <definedName name="IQ_MI_RECOV_ATTRIB_RESOURCES_NICK">"c9297"</definedName>
    <definedName name="IQ_MI_RECOV_ATTRIB_RESOURCES_PLAT">"c9135"</definedName>
    <definedName name="IQ_MI_RECOV_ATTRIB_RESOURCES_SILVER">"c9082"</definedName>
    <definedName name="IQ_MI_RECOV_ATTRIB_RESOURCES_STEAM">"c9788"</definedName>
    <definedName name="IQ_MI_RECOV_ATTRIB_RESOURCES_TITAN">"c9562"</definedName>
    <definedName name="IQ_MI_RECOV_ATTRIB_RESOURCES_URAN">"c9615"</definedName>
    <definedName name="IQ_MI_RECOV_ATTRIB_RESOURCES_ZINC">"c9350"</definedName>
    <definedName name="IQ_MI_RESOURCES_CALORIFIC_VALUE_COAL">"c9808"</definedName>
    <definedName name="IQ_MI_RESOURCES_CALORIFIC_VALUE_MET_COAL">"c9748"</definedName>
    <definedName name="IQ_MI_RESOURCES_CALORIFIC_VALUE_STEAM">"c9778"</definedName>
    <definedName name="IQ_MINIMUM_RENTAL">"c26970"</definedName>
    <definedName name="IQ_MINORITY_INT_AVG_ASSETS_FFIEC">"c13367"</definedName>
    <definedName name="IQ_MINORITY_INT_BS_FFIEC">"c12874"</definedName>
    <definedName name="IQ_MINORITY_INT_FFIEC">"c13031"</definedName>
    <definedName name="IQ_MINORITY_INTEREST">"c727"</definedName>
    <definedName name="IQ_MINORITY_INTEREST_BNK">"c728"</definedName>
    <definedName name="IQ_MINORITY_INTEREST_BR">"c729"</definedName>
    <definedName name="IQ_MINORITY_INTEREST_CF">"c730"</definedName>
    <definedName name="IQ_MINORITY_INTEREST_FIN">"c731"</definedName>
    <definedName name="IQ_MINORITY_INTEREST_INS">"c732"</definedName>
    <definedName name="IQ_MINORITY_INTEREST_IS">"c733"</definedName>
    <definedName name="IQ_MINORITY_INTEREST_RE">"c6237"</definedName>
    <definedName name="IQ_MINORITY_INTEREST_REIT">"c734"</definedName>
    <definedName name="IQ_MINORITY_INTEREST_TOTAL">"c1905"</definedName>
    <definedName name="IQ_MINORITY_INTEREST_UTI">"c735"</definedName>
    <definedName name="IQ_MISC_ADJUST_CF">"c736"</definedName>
    <definedName name="IQ_MISC_EARN_ADJ">"c1603"</definedName>
    <definedName name="IQ_MKTCAP_EBT_EXCL">"c737"</definedName>
    <definedName name="IQ_MKTCAP_EBT_EXCL_AVG">"c738"</definedName>
    <definedName name="IQ_MKTCAP_EBT_INCL_AVG">"c739"</definedName>
    <definedName name="IQ_MKTCAP_TOTAL_REV">"c740"</definedName>
    <definedName name="IQ_MKTCAP_TOTAL_REV_AVG">"c741"</definedName>
    <definedName name="IQ_MKTCAP_TOTAL_REV_FWD">"c742"</definedName>
    <definedName name="IQ_MKTCAP_TOTAL_REV_FWD_CIQ">"c4041"</definedName>
    <definedName name="IQ_MKTCAP_TOTAL_REV_FWD_REUT">"c4048"</definedName>
    <definedName name="IQ_MM_ACCOUNT">"c743"</definedName>
    <definedName name="IQ_MM_ACCRETION_EXPENSE">"c9845"</definedName>
    <definedName name="IQ_MM_ARO_BEG">"c9842"</definedName>
    <definedName name="IQ_MM_ARO_TOTAL">"c9850"</definedName>
    <definedName name="IQ_MM_CURRENT_PORT_ARO">"c9851"</definedName>
    <definedName name="IQ_MM_DEVELOPED_ACREAGE">"c9832"</definedName>
    <definedName name="IQ_MM_DEVELOPED_SQ_KMS">"c9831"</definedName>
    <definedName name="IQ_MM_DEVELOPED_SQ_MILES">"c9833"</definedName>
    <definedName name="IQ_MM_EXPLORATION_EXPENDITURE_TOT">"c9840"</definedName>
    <definedName name="IQ_MM_FX_ADJUSTMENT">"c9847"</definedName>
    <definedName name="IQ_MM_LIABILITIES_INCURRED_ACQUIRED">"c9843"</definedName>
    <definedName name="IQ_MM_LIABILITIES_REL_SPIN_OFFS">"c9848"</definedName>
    <definedName name="IQ_MM_LIABILITIES_SETTLED_DISPOSED">"c9844"</definedName>
    <definedName name="IQ_MM_NON_CURRENT_PORT_ARO">"c9852"</definedName>
    <definedName name="IQ_MM_NUMBER_MINES">"c9839"</definedName>
    <definedName name="IQ_MM_OTHER_ADJUSTMENTS_ARO">"c9849"</definedName>
    <definedName name="IQ_MM_REMAINING_MINE_LIFE">"c9838"</definedName>
    <definedName name="IQ_MM_RESOURCES_INCL_EXCL_RESERVES">"c9841"</definedName>
    <definedName name="IQ_MM_REVISIONS_ESTIMATE">"c9846"</definedName>
    <definedName name="IQ_MM_STRIPPING_RATIO">"c9837"</definedName>
    <definedName name="IQ_MM_UNDEVELOPED_ACREAGE">"c9835"</definedName>
    <definedName name="IQ_MM_UNDEVELOPED_SQ_KMS">"c9834"</definedName>
    <definedName name="IQ_MM_UNDEVELOPED_SQ_MILES">"c9836"</definedName>
    <definedName name="IQ_MMDA_NON_TRANS_ACCTS_FFIEC">"c15330"</definedName>
    <definedName name="IQ_MMDA_SAVINGS_TOT_DEPOSITS_FFIEC">"c13905"</definedName>
    <definedName name="IQ_MONEY_MARKET_ACCOUNTS_COMMERCIAL_BANK_SUBS_FFIEC">"c12947"</definedName>
    <definedName name="IQ_MONEY_MARKET_ACCOUNTS_OTHER_INSTITUTIONS_FFIEC">"c12952"</definedName>
    <definedName name="IQ_MONEY_MARKET_DEPOSIT_ACCOUNTS_FDIC">"c6553"</definedName>
    <definedName name="IQ_MONTH">15000</definedName>
    <definedName name="IQ_MOODYS_JR_SUB_ACTION_LT">"c13537"</definedName>
    <definedName name="IQ_MOODYS_JR_SUB_DATE_LT">"c13536"</definedName>
    <definedName name="IQ_MOODYS_JR_SUB_LT">"c13535"</definedName>
    <definedName name="IQ_MOODYS_JR_SUB_TYPE_LT">"c13538"</definedName>
    <definedName name="IQ_MOODYS_OTHER_ACTION_LT">"c13545"</definedName>
    <definedName name="IQ_MOODYS_OTHER_ACTION_ST">"c13569"</definedName>
    <definedName name="IQ_MOODYS_OTHER_DATE_LT">"c13544"</definedName>
    <definedName name="IQ_MOODYS_OTHER_DATE_ST">"c13568"</definedName>
    <definedName name="IQ_MOODYS_OTHER_LT">"c13543"</definedName>
    <definedName name="IQ_MOODYS_OTHER_ST">"c13567"</definedName>
    <definedName name="IQ_MOODYS_OTHER_TYPE_LT">"c13546"</definedName>
    <definedName name="IQ_MOODYS_OTHER_TYPE_ST">"c13570"</definedName>
    <definedName name="IQ_MOODYS_PREF_ACTION_LT">"c13541"</definedName>
    <definedName name="IQ_MOODYS_PREF_DATE_LT">"c13540"</definedName>
    <definedName name="IQ_MOODYS_PREF_LT">"c13539"</definedName>
    <definedName name="IQ_MOODYS_PREF_TYPE_LT">"c13542"</definedName>
    <definedName name="IQ_MOODYS_SERVICER_QUALITY_ACTION_LT">"c13549"</definedName>
    <definedName name="IQ_MOODYS_SERVICER_QUALITY_DATE_LT">"c13548"</definedName>
    <definedName name="IQ_MOODYS_SERVICER_QUALITY_LT">"c13547"</definedName>
    <definedName name="IQ_MOODYS_SERVICER_QUALITY_TYPE_LT">"c13550"</definedName>
    <definedName name="IQ_MOODYS_SR_SECURED_ACTION_LT">"c13521"</definedName>
    <definedName name="IQ_MOODYS_SR_SECURED_ACTION_ST">"c13553"</definedName>
    <definedName name="IQ_MOODYS_SR_SECURED_DATE_LT">"c13520"</definedName>
    <definedName name="IQ_MOODYS_SR_SECURED_DATE_ST">"c13552"</definedName>
    <definedName name="IQ_MOODYS_SR_SECURED_LT">"c13519"</definedName>
    <definedName name="IQ_MOODYS_SR_SECURED_ST">"c13551"</definedName>
    <definedName name="IQ_MOODYS_SR_SECURED_TYPE_LT">"c13522"</definedName>
    <definedName name="IQ_MOODYS_SR_SECURED_TYPE_ST">"c13554"</definedName>
    <definedName name="IQ_MOODYS_SR_SUB_ACTION_LT">"c13529"</definedName>
    <definedName name="IQ_MOODYS_SR_SUB_ACTION_ST">"c13561"</definedName>
    <definedName name="IQ_MOODYS_SR_SUB_DATE_LT">"c13528"</definedName>
    <definedName name="IQ_MOODYS_SR_SUB_DATE_ST">"c13560"</definedName>
    <definedName name="IQ_MOODYS_SR_SUB_LT">"c13527"</definedName>
    <definedName name="IQ_MOODYS_SR_SUB_ST">"c13559"</definedName>
    <definedName name="IQ_MOODYS_SR_SUB_TYPE_LT">"c13530"</definedName>
    <definedName name="IQ_MOODYS_SR_SUB_TYPE_ST">"c13562"</definedName>
    <definedName name="IQ_MOODYS_SR_UNSECURED_ACTION_LT">"c13525"</definedName>
    <definedName name="IQ_MOODYS_SR_UNSECURED_ACTION_ST">"c13557"</definedName>
    <definedName name="IQ_MOODYS_SR_UNSECURED_DATE_LT">"c13524"</definedName>
    <definedName name="IQ_MOODYS_SR_UNSECURED_DATE_ST">"c13556"</definedName>
    <definedName name="IQ_MOODYS_SR_UNSECURED_LT">"c13523"</definedName>
    <definedName name="IQ_MOODYS_SR_UNSECURED_ST">"c13555"</definedName>
    <definedName name="IQ_MOODYS_SR_UNSECURED_TYPE_LT">"c13526"</definedName>
    <definedName name="IQ_MOODYS_SR_UNSECURED_TYPE_ST">"c13558"</definedName>
    <definedName name="IQ_MOODYS_SUB_ACTION_LT">"c13533"</definedName>
    <definedName name="IQ_MOODYS_SUB_ACTION_ST">"c13565"</definedName>
    <definedName name="IQ_MOODYS_SUB_DATE_LT">"c13532"</definedName>
    <definedName name="IQ_MOODYS_SUB_DATE_ST">"c13564"</definedName>
    <definedName name="IQ_MOODYS_SUB_LT">"c13531"</definedName>
    <definedName name="IQ_MOODYS_SUB_ST">"c13563"</definedName>
    <definedName name="IQ_MOODYS_SUB_TYPE_LT">"c13534"</definedName>
    <definedName name="IQ_MOODYS_SUB_TYPE_ST">"c13566"</definedName>
    <definedName name="IQ_MORT_BANK_ACT">"c744"</definedName>
    <definedName name="IQ_MORT_BANKING_FEE">"c745"</definedName>
    <definedName name="IQ_MORT_INT_INC">"c746"</definedName>
    <definedName name="IQ_MORT_LOANS">"c747"</definedName>
    <definedName name="IQ_MORT_SECURITY">"c748"</definedName>
    <definedName name="IQ_MORTGAGE_BACKED_SECURITIES_FDIC">"c6402"</definedName>
    <definedName name="IQ_MORTGAGE_DEBT_UNDER_CAPITAL_LEASES_FFIEC">"c15276"</definedName>
    <definedName name="IQ_MORTGAGE_SERV_RIGHTS">"c2242"</definedName>
    <definedName name="IQ_MORTGAGE_SERVICING_ASSETS_FFIEC">"c12838"</definedName>
    <definedName name="IQ_MORTGAGE_SERVICING_FDIC">"c6335"</definedName>
    <definedName name="IQ_MTD" hidden="1">800000</definedName>
    <definedName name="IQ_MULTI_RES_PROPERTIES_TRADING_DOM_FFIEC">"c12930"</definedName>
    <definedName name="IQ_MULTIFAM_5_LOANS_TOT_LOANS_FFIEC">"c13869"</definedName>
    <definedName name="IQ_MULTIFAMILY_LOANS_GROSS_LOANS_FFIEC">"c13404"</definedName>
    <definedName name="IQ_MULTIFAMILY_LOANS_RISK_BASED_FFIEC">"c13425"</definedName>
    <definedName name="IQ_MULTIFAMILY_RES_DOM_FFIEC">"c15270"</definedName>
    <definedName name="IQ_MULTIFAMILY_RESIDENTIAL_LOANS_FDIC">"c6311"</definedName>
    <definedName name="IQ_MUNI_ADVALOREM_TAX">"c15144"</definedName>
    <definedName name="IQ_MUNI_AMT_TAX">"c15146"</definedName>
    <definedName name="IQ_MUNI_BANK_QUALIFIED">"c15148"</definedName>
    <definedName name="IQ_MUNI_DEP_TRUST_ELIGIBLE">"c15149"</definedName>
    <definedName name="IQ_MUNI_ECONOMIC_DEFEASANCE">"c15151"</definedName>
    <definedName name="IQ_MUNI_ESCROW">"c15228"</definedName>
    <definedName name="IQ_MUNI_FED_TAX">"c15147"</definedName>
    <definedName name="IQ_MUNI_LEGAL_DEFEASANCE">"c15150"</definedName>
    <definedName name="IQ_MUNI_OFFERING_TYPE">"c15143"</definedName>
    <definedName name="IQ_MUNI_OPTIONAL_REDEMPTION_DEFEASANCE">"c15152"</definedName>
    <definedName name="IQ_MUNI_PRE_REFUNDED_DATE">"c15154"</definedName>
    <definedName name="IQ_MUNI_PRE_REFUNDED_DATED_DATE">"c15156"</definedName>
    <definedName name="IQ_MUNI_PRE_REFUNDED_PRICE">"c15155"</definedName>
    <definedName name="IQ_MUNI_PRE_REFUNDED_TYPE">"c15153"</definedName>
    <definedName name="IQ_MUNI_PURPOSE">"c15226"</definedName>
    <definedName name="IQ_MUNI_STATE_TAX">"c15145"</definedName>
    <definedName name="IQ_MUNI_TERRITORY">"c15142"</definedName>
    <definedName name="IQ_MUNI_TYPE">"c15227"</definedName>
    <definedName name="IQ_MUNICIPAL_INVEST_SECURITIES_FFIEC">"c13459"</definedName>
    <definedName name="IQ_Names_Revision_date">40666.8593055556</definedName>
    <definedName name="IQ_NAMES_REVISION_DATE_" hidden="1">45405.1025694444</definedName>
    <definedName name="IQ_NAMES_REVISION_DATE__1">40809.4267939815</definedName>
    <definedName name="IQ_NAPM_BUS_CONDITIONS">"c6921"</definedName>
    <definedName name="IQ_NAPM_BUS_CONDITIONS_APR">"c7581"</definedName>
    <definedName name="IQ_NAPM_BUS_CONDITIONS_APR_FC">"c8461"</definedName>
    <definedName name="IQ_NAPM_BUS_CONDITIONS_FC">"c7801"</definedName>
    <definedName name="IQ_NAPM_BUS_CONDITIONS_POP">"c7141"</definedName>
    <definedName name="IQ_NAPM_BUS_CONDITIONS_POP_FC">"c8021"</definedName>
    <definedName name="IQ_NAPM_BUS_CONDITIONS_YOY">"c7361"</definedName>
    <definedName name="IQ_NAPM_BUS_CONDITIONS_YOY_FC">"c8241"</definedName>
    <definedName name="IQ_NATIVE_COMPANY_NAME">"c13822"</definedName>
    <definedName name="IQ_NAV_ACT_OR_EST" hidden="1">"c2225"</definedName>
    <definedName name="IQ_NAV_EST">"c1751"</definedName>
    <definedName name="IQ_NAV_HIGH_EST">"c1753"</definedName>
    <definedName name="IQ_NAV_LOW_EST">"c1754"</definedName>
    <definedName name="IQ_NAV_MEDIAN_EST">"c1752"</definedName>
    <definedName name="IQ_NAV_NUM_EST">"c1755"</definedName>
    <definedName name="IQ_NAV_SHARE_ACT_OR_EST">"c2225"</definedName>
    <definedName name="IQ_NAV_SHARE_ACT_OR_EST_REUT">"c5623"</definedName>
    <definedName name="IQ_NAV_SHARE_EST">"c5609"</definedName>
    <definedName name="IQ_NAV_SHARE_EST_REUT">"c5617"</definedName>
    <definedName name="IQ_NAV_SHARE_HIGH_EST">"c5612"</definedName>
    <definedName name="IQ_NAV_SHARE_HIGH_EST_REUT">"c5620"</definedName>
    <definedName name="IQ_NAV_SHARE_LOW_EST">"c5613"</definedName>
    <definedName name="IQ_NAV_SHARE_LOW_EST_REUT">"c5621"</definedName>
    <definedName name="IQ_NAV_SHARE_MEDIAN_EST">"c5610"</definedName>
    <definedName name="IQ_NAV_SHARE_MEDIAN_EST_REUT">"c5618"</definedName>
    <definedName name="IQ_NAV_SHARE_NUM_EST">"c5614"</definedName>
    <definedName name="IQ_NAV_SHARE_NUM_EST_REUT">"c5622"</definedName>
    <definedName name="IQ_NAV_SHARE_STDDEV_EST">"c5611"</definedName>
    <definedName name="IQ_NAV_SHARE_STDDEV_EST_REUT">"c5619"</definedName>
    <definedName name="IQ_NAV_STDDEV_EST">"c1756"</definedName>
    <definedName name="IQ_NCLS_CLOSED_END_1_4_FAM_LOANS_TOT_LOANS_FFIEC">"c13891"</definedName>
    <definedName name="IQ_NCLS_COMM_IND_LOANS_TOT_LOANS_FFIEC">"c13898"</definedName>
    <definedName name="IQ_NCLS_COMM_RE_FARM_LOANS_TOT_LOANS_FFIEC">"c13897"</definedName>
    <definedName name="IQ_NCLS_COMM_RE_NONFARM_NONRES_TOT_LOANS_FFIEC">"c13896"</definedName>
    <definedName name="IQ_NCLS_CONST_LAND_DEV_LOANS_TOT_LOANS_FFIEC">"c13890"</definedName>
    <definedName name="IQ_NCLS_CONSUMER_LOANS_TOT_LOANS_FFIEC">"c13899"</definedName>
    <definedName name="IQ_NCLS_FARM_LOANS_TOT_LOANS_FFIEC">"c13895"</definedName>
    <definedName name="IQ_NCLS_HOME_EQUITY_LOANS_TOT_LOANS_FFIEC">"c13892"</definedName>
    <definedName name="IQ_NCLS_MULTIFAM_5_LOANS_TOT_LOANS_FFIEC">"c13894"</definedName>
    <definedName name="IQ_NCLS_TOT_1_4_FAM_LOANS_TOT_LOANS_FFIEC">"c13893"</definedName>
    <definedName name="IQ_NCLS_TOT_LEASES_TOT_LOANS_FFIEC">"c13900"</definedName>
    <definedName name="IQ_NCLS_TOT_LOANS_TOT_LOANS_FFIEC">"c13901"</definedName>
    <definedName name="IQ_NCOS_CLOSED_END_1_4_FAM_LOANS_TOT_LOANS_FFIEC">"c13879"</definedName>
    <definedName name="IQ_NCOS_COMM_IND_LOANS_TOT_LOANS_FFIEC">"c13886"</definedName>
    <definedName name="IQ_NCOS_COMM_RE_FARM_LOANS_TOT_LOANS_FFIEC">"c13885"</definedName>
    <definedName name="IQ_NCOS_COMM_RE_NONFARM_NONRES_TOT_LOANS_FFIEC">"c13884"</definedName>
    <definedName name="IQ_NCOS_CONST_LAND_DEV_LOANS_TOT_LOANS_FFIEC">"c13878"</definedName>
    <definedName name="IQ_NCOS_CONSUMER_LOANS_TOT_LOANS_FFIEC">"c13887"</definedName>
    <definedName name="IQ_NCOS_FARM_LOANS_TOT_LOANS_FFIEC">"c13883"</definedName>
    <definedName name="IQ_NCOS_HOME_EQUITY_LOANS_TOT_LOANS_FFIEC">"c13880"</definedName>
    <definedName name="IQ_NCOS_MULTIFAM_5_LOANS_TOT_LOANS_FFIEC">"c13882"</definedName>
    <definedName name="IQ_NCOS_TOT_1_4_FAM_LOANS_TOT_LOANS_FFIEC">"c13881"</definedName>
    <definedName name="IQ_NCOS_TOT_LEASES_TOT_LOANS_FFIEC">"c13888"</definedName>
    <definedName name="IQ_NCOS_TOT_LOANS_TOT_LOANS_FFIEC">"c13889"</definedName>
    <definedName name="IQ_NEGATIVE_FAIR_VALUE_DERIVATIVES_BENEFICIARY_FFIEC">"c13124"</definedName>
    <definedName name="IQ_NEGATIVE_FAIR_VALUE_DERIVATIVES_GUARANTOR_FFIEC">"c13117"</definedName>
    <definedName name="IQ_NET_BOOKING_LOCATION_ADJUSTMENT_FOREIGN_FFIEC">"c15385"</definedName>
    <definedName name="IQ_NET_CHANGE">"c749"</definedName>
    <definedName name="IQ_NET_CHARGE_OFFS_FDIC">"c6641"</definedName>
    <definedName name="IQ_NET_CHARGE_OFFS_LOANS_FDIC">"c6751"</definedName>
    <definedName name="IQ_NET_CLAIM_EXP_INCUR">"c2757"</definedName>
    <definedName name="IQ_NET_CLAIM_EXP_INCUR_CY">"c2761"</definedName>
    <definedName name="IQ_NET_CLAIM_EXP_INCUR_PY">"c2762"</definedName>
    <definedName name="IQ_NET_CLAIM_EXP_PAID">"c2760"</definedName>
    <definedName name="IQ_NET_CLAIM_EXP_PAID_CY">"c2763"</definedName>
    <definedName name="IQ_NET_CLAIM_EXP_PAID_PY">"c2764"</definedName>
    <definedName name="IQ_NET_CLAIM_EXP_RES">"c2754"</definedName>
    <definedName name="IQ_NET_DEBT">"c1584"</definedName>
    <definedName name="IQ_NET_DEBT_ACT_OR_EST">"c3583"</definedName>
    <definedName name="IQ_NET_DEBT_ACT_OR_EST_REUT">"c5473"</definedName>
    <definedName name="IQ_NET_DEBT_EBITDA">"c750"</definedName>
    <definedName name="IQ_NET_DEBT_EBITDA_CAPEX">"c2949"</definedName>
    <definedName name="IQ_NET_DEBT_EST">"c3517"</definedName>
    <definedName name="IQ_NET_DEBT_EST_REUT">"c3976"</definedName>
    <definedName name="IQ_NET_DEBT_GUIDANCE">"c4467"</definedName>
    <definedName name="IQ_NET_DEBT_HIGH_EST">"c3518"</definedName>
    <definedName name="IQ_NET_DEBT_HIGH_EST_REUT">"c3978"</definedName>
    <definedName name="IQ_NET_DEBT_HIGH_GUIDANCE">"c4181"</definedName>
    <definedName name="IQ_NET_DEBT_ISSUED">"c751"</definedName>
    <definedName name="IQ_NET_DEBT_ISSUED_BNK">"c752"</definedName>
    <definedName name="IQ_NET_DEBT_ISSUED_BR">"c753"</definedName>
    <definedName name="IQ_NET_DEBT_ISSUED_FIN">"c754"</definedName>
    <definedName name="IQ_NET_DEBT_ISSUED_INS">"c755"</definedName>
    <definedName name="IQ_NET_DEBT_ISSUED_RE">"c6238"</definedName>
    <definedName name="IQ_NET_DEBT_ISSUED_REIT">"c756"</definedName>
    <definedName name="IQ_NET_DEBT_ISSUED_UTI">"c757"</definedName>
    <definedName name="IQ_NET_DEBT_LOW_EST">"c3519"</definedName>
    <definedName name="IQ_NET_DEBT_LOW_EST_REUT">"c3979"</definedName>
    <definedName name="IQ_NET_DEBT_LOW_GUIDANCE">"c4221"</definedName>
    <definedName name="IQ_NET_DEBT_MEDIAN_EST">"c3520"</definedName>
    <definedName name="IQ_NET_DEBT_MEDIAN_EST_REUT">"c3977"</definedName>
    <definedName name="IQ_NET_DEBT_NUM_EST">"c3515"</definedName>
    <definedName name="IQ_NET_DEBT_NUM_EST_REUT">"c3980"</definedName>
    <definedName name="IQ_NET_DEBT_STDDEV_EST">"c3516"</definedName>
    <definedName name="IQ_NET_DEBT_STDDEV_EST_REUT">"c3981"</definedName>
    <definedName name="IQ_NET_EARNED">"c2734"</definedName>
    <definedName name="IQ_NET_FUNDS_PURCHASED_ASSETS_TOT_FFIEC">"c13448"</definedName>
    <definedName name="IQ_NET_GAIN_LOSS_OREO_EXP_FFIEC">"c15370"</definedName>
    <definedName name="IQ_NET_GAIN_LOSS_OREO_INC_FFIEC">"c15367"</definedName>
    <definedName name="IQ_NET_GAIN_LOSS_SALES_LOANS_EXP_FFIEC">"c15371"</definedName>
    <definedName name="IQ_NET_GAIN_LOSS_SALES_LOANS_INC_FFIEC">"c15368"</definedName>
    <definedName name="IQ_NET_GAIN_SALE_PREMISES_FIXED_ASSETS_EXP_FFIEC">"c15372"</definedName>
    <definedName name="IQ_NET_GAIN_SALE_PREMISES_FIXED_ASSETS_INC_FFIEC">"c15369"</definedName>
    <definedName name="IQ_NET_INC">"c1394"</definedName>
    <definedName name="IQ_NET_INC_10K" hidden="1">"IQ_NET_INC_10K"</definedName>
    <definedName name="IQ_NET_INC_10Q" hidden="1">"IQ_NET_INC_10Q"</definedName>
    <definedName name="IQ_NET_INC_10Q1" hidden="1">"IQ_NET_INC_10Q1"</definedName>
    <definedName name="IQ_NET_INC_BEFORE">"c1368"</definedName>
    <definedName name="IQ_NET_INC_CF">"c1397"</definedName>
    <definedName name="IQ_NET_INC_GROWTH_1" hidden="1">"IQ_NET_INC_GROWTH_1"</definedName>
    <definedName name="IQ_NET_INC_GROWTH_2" hidden="1">"IQ_NET_INC_GROWTH_2"</definedName>
    <definedName name="IQ_NET_INC_MARGIN">"c1398"</definedName>
    <definedName name="IQ_NET_INCOME_FDIC">"c6587"</definedName>
    <definedName name="IQ_NET_INCOME_LH_FFIEC">"c13110"</definedName>
    <definedName name="IQ_NET_INCOME_PC_FFIEC">"c13103"</definedName>
    <definedName name="IQ_NET_INCOME_SHE_FFIEC">"c12960"</definedName>
    <definedName name="IQ_NET_INT_INC_10YR_ANN_CAGR">"c6100"</definedName>
    <definedName name="IQ_NET_INT_INC_10YR_ANN_GROWTH">"c758"</definedName>
    <definedName name="IQ_NET_INT_INC_1YR_ANN_GROWTH">"c759"</definedName>
    <definedName name="IQ_NET_INT_INC_2YR_ANN_CAGR">"c6101"</definedName>
    <definedName name="IQ_NET_INT_INC_2YR_ANN_GROWTH">"c760"</definedName>
    <definedName name="IQ_NET_INT_INC_3YR_ANN_CAGR">"c6102"</definedName>
    <definedName name="IQ_NET_INT_INC_3YR_ANN_GROWTH">"c761"</definedName>
    <definedName name="IQ_NET_INT_INC_5YR_ANN_CAGR">"c6103"</definedName>
    <definedName name="IQ_NET_INT_INC_5YR_ANN_GROWTH">"c762"</definedName>
    <definedName name="IQ_NET_INT_INC_7YR_ANN_CAGR">"c6104"</definedName>
    <definedName name="IQ_NET_INT_INC_7YR_ANN_GROWTH">"c763"</definedName>
    <definedName name="IQ_NET_INT_INC_AFTER_LL_BNK_SUBTOTAL_AP">"c8979"</definedName>
    <definedName name="IQ_NET_INT_INC_BNK">"c764"</definedName>
    <definedName name="IQ_NET_INT_INC_BNK_AP">"c8874"</definedName>
    <definedName name="IQ_NET_INT_INC_BNK_AP_ABS">"c8893"</definedName>
    <definedName name="IQ_NET_INT_INC_BNK_FDIC">"c6570"</definedName>
    <definedName name="IQ_NET_INT_INC_BNK_NAME_AP">"c8912"</definedName>
    <definedName name="IQ_NET_INT_INC_BNK_NAME_AP_ABS">"c8931"</definedName>
    <definedName name="IQ_NET_INT_INC_BNK_SUBTOTAL_AP">"c8978"</definedName>
    <definedName name="IQ_NET_INT_INC_BR">"c765"</definedName>
    <definedName name="IQ_NET_INT_INC_FIN">"c766"</definedName>
    <definedName name="IQ_NET_INT_INC_TOTAL_REV">"c767"</definedName>
    <definedName name="IQ_NET_INT_INCOME_FFIEC">"c13001"</definedName>
    <definedName name="IQ_NET_INT_INCOME_FTE_FFIEC">"c13036"</definedName>
    <definedName name="IQ_NET_INT_MARGIN">"c768"</definedName>
    <definedName name="IQ_NET_INTEREST_EXP">"c769"</definedName>
    <definedName name="IQ_NET_INTEREST_EXP_RE">"c6239"</definedName>
    <definedName name="IQ_NET_INTEREST_EXP_REIT">"c770"</definedName>
    <definedName name="IQ_NET_INTEREST_EXP_UTI">"c771"</definedName>
    <definedName name="IQ_NET_INTEREST_INC">"c1392"</definedName>
    <definedName name="IQ_NET_INTEREST_INC_AFTER_LL">"c1604"</definedName>
    <definedName name="IQ_NET_INTEREST_INC_INTERNATIONAL_OPS_FFIEC">"c15375"</definedName>
    <definedName name="IQ_NET_INTEREST_MARGIN_FDIC">"c6726"</definedName>
    <definedName name="IQ_NET_LIFE_INS_IN_FORCE">"c2769"</definedName>
    <definedName name="IQ_NET_LOANS">"c772"</definedName>
    <definedName name="IQ_NET_LOANS_10YR_ANN_CAGR">"c6105"</definedName>
    <definedName name="IQ_NET_LOANS_10YR_ANN_GROWTH">"c773"</definedName>
    <definedName name="IQ_NET_LOANS_1YR_ANN_GROWTH">"c774"</definedName>
    <definedName name="IQ_NET_LOANS_2YR_ANN_CAGR">"c6106"</definedName>
    <definedName name="IQ_NET_LOANS_2YR_ANN_GROWTH">"c775"</definedName>
    <definedName name="IQ_NET_LOANS_3YR_ANN_CAGR">"c6107"</definedName>
    <definedName name="IQ_NET_LOANS_3YR_ANN_GROWTH">"c776"</definedName>
    <definedName name="IQ_NET_LOANS_5YR_ANN_CAGR">"c6108"</definedName>
    <definedName name="IQ_NET_LOANS_5YR_ANN_GROWTH">"c777"</definedName>
    <definedName name="IQ_NET_LOANS_7YR_ANN_CAGR">"c6109"</definedName>
    <definedName name="IQ_NET_LOANS_7YR_ANN_GROWTH">"c778"</definedName>
    <definedName name="IQ_NET_LOANS_CORE_DEPOSITS_FFIEC">"c13341"</definedName>
    <definedName name="IQ_NET_LOANS_DEPOSITS_FFIEC">"c13340"</definedName>
    <definedName name="IQ_NET_LOANS_EQUITY_FFIEC">"c13347"</definedName>
    <definedName name="IQ_NET_LOANS_LEASES_CORE_DEPOSITS_FDIC">"c6743"</definedName>
    <definedName name="IQ_NET_LOANS_LEASES_DEPOSITS_FDIC">"c6742"</definedName>
    <definedName name="IQ_NET_LOANS_TOTAL_DEPOSITS">"c779"</definedName>
    <definedName name="IQ_NET_NONINTEREST_INC_EXP_INTERNATIONAL_OPS_FFIEC">"c15387"</definedName>
    <definedName name="IQ_NET_OPERATING_INCOME_ASSETS_FDIC">"c6729"</definedName>
    <definedName name="IQ_NET_PC_WRITTEN">"c1027"</definedName>
    <definedName name="IQ_NET_RENTAL_EXP_FN">"c780"</definedName>
    <definedName name="IQ_NET_SECURITIZATION_INC_FOREIGN_FFIEC">"c15379"</definedName>
    <definedName name="IQ_NET_SECURITIZATION_INCOME_FDIC">"c6669"</definedName>
    <definedName name="IQ_NET_SERVICING_FEES_FDIC">"c6668"</definedName>
    <definedName name="IQ_NET_TO_GROSS_EARNED">"c2750"</definedName>
    <definedName name="IQ_NET_TO_GROSS_WRITTEN">"c2729"</definedName>
    <definedName name="IQ_NET_WORKING_CAP">"c3493"</definedName>
    <definedName name="IQ_NET_WRITTEN">"c2728"</definedName>
    <definedName name="IQ_NEW_PREM">"c2785"</definedName>
    <definedName name="IQ_NEWS">"c13743"</definedName>
    <definedName name="IQ_NEWS_DATE">"c13746"</definedName>
    <definedName name="IQ_NEWS_SOURCE">"c13745"</definedName>
    <definedName name="IQ_NEWS_TIME">"c13759"</definedName>
    <definedName name="IQ_NEWS_URL">"c13744"</definedName>
    <definedName name="IQ_NEXT_CALL_DATE">"c2198"</definedName>
    <definedName name="IQ_NEXT_CALL_PRICE">"c2199"</definedName>
    <definedName name="IQ_NEXT_EARNINGS_DATE">"c13592"</definedName>
    <definedName name="IQ_NEXT_INT_DATE">"c2187"</definedName>
    <definedName name="IQ_NEXT_PUT_DATE">"c2200"</definedName>
    <definedName name="IQ_NEXT_PUT_PRICE">"c2201"</definedName>
    <definedName name="IQ_NEXT_SINK_FUND_AMOUNT">"c2490"</definedName>
    <definedName name="IQ_NEXT_SINK_FUND_DATE">"c2489"</definedName>
    <definedName name="IQ_NEXT_SINK_FUND_PRICE">"c2491"</definedName>
    <definedName name="IQ_NEXT_YR_PROD_EST_MAX_ALUM">"c9251"</definedName>
    <definedName name="IQ_NEXT_YR_PROD_EST_MAX_CATHODE_COP">"c9198"</definedName>
    <definedName name="IQ_NEXT_YR_PROD_EST_MAX_COP">"c9196"</definedName>
    <definedName name="IQ_NEXT_YR_PROD_EST_MAX_DIAM">"c9675"</definedName>
    <definedName name="IQ_NEXT_YR_PROD_EST_MAX_GOLD">"c9036"</definedName>
    <definedName name="IQ_NEXT_YR_PROD_EST_MAX_IRON">"c9410"</definedName>
    <definedName name="IQ_NEXT_YR_PROD_EST_MAX_LEAD">"c9463"</definedName>
    <definedName name="IQ_NEXT_YR_PROD_EST_MAX_MANG">"c9516"</definedName>
    <definedName name="IQ_NEXT_YR_PROD_EST_MAX_MOLYB">"c9728"</definedName>
    <definedName name="IQ_NEXT_YR_PROD_EST_MAX_NICK">"c9304"</definedName>
    <definedName name="IQ_NEXT_YR_PROD_EST_MAX_PLAT">"c9142"</definedName>
    <definedName name="IQ_NEXT_YR_PROD_EST_MAX_SILVER">"c9089"</definedName>
    <definedName name="IQ_NEXT_YR_PROD_EST_MAX_TITAN">"c9569"</definedName>
    <definedName name="IQ_NEXT_YR_PROD_EST_MAX_URAN">"c9622"</definedName>
    <definedName name="IQ_NEXT_YR_PROD_EST_MAX_ZINC">"c9357"</definedName>
    <definedName name="IQ_NEXT_YR_PROD_EST_MIN_ALUM">"c9250"</definedName>
    <definedName name="IQ_NEXT_YR_PROD_EST_MIN_CATHODE_COP">"c9197"</definedName>
    <definedName name="IQ_NEXT_YR_PROD_EST_MIN_COP">"c9195"</definedName>
    <definedName name="IQ_NEXT_YR_PROD_EST_MIN_DIAM">"c9674"</definedName>
    <definedName name="IQ_NEXT_YR_PROD_EST_MIN_GOLD">"c9035"</definedName>
    <definedName name="IQ_NEXT_YR_PROD_EST_MIN_IRON">"c9409"</definedName>
    <definedName name="IQ_NEXT_YR_PROD_EST_MIN_LEAD">"c9462"</definedName>
    <definedName name="IQ_NEXT_YR_PROD_EST_MIN_MANG">"c9515"</definedName>
    <definedName name="IQ_NEXT_YR_PROD_EST_MIN_MOLYB">"c9727"</definedName>
    <definedName name="IQ_NEXT_YR_PROD_EST_MIN_NICK">"c9303"</definedName>
    <definedName name="IQ_NEXT_YR_PROD_EST_MIN_PLAT">"c9141"</definedName>
    <definedName name="IQ_NEXT_YR_PROD_EST_MIN_SILVER">"c9088"</definedName>
    <definedName name="IQ_NEXT_YR_PROD_EST_MIN_TITAN">"c9568"</definedName>
    <definedName name="IQ_NEXT_YR_PROD_EST_MIN_URAN">"c9621"</definedName>
    <definedName name="IQ_NEXT_YR_PROD_EST_MIN_ZINC">"c9356"</definedName>
    <definedName name="IQ_NI">"c781"</definedName>
    <definedName name="IQ_NI_10YR_ANN_CAGR">"c6110"</definedName>
    <definedName name="IQ_NI_10YR_ANN_GROWTH">"c782"</definedName>
    <definedName name="IQ_NI_1YR_ANN_GROWTH">"c783"</definedName>
    <definedName name="IQ_NI_2YR_ANN_CAGR">"c6111"</definedName>
    <definedName name="IQ_NI_2YR_ANN_GROWTH">"c784"</definedName>
    <definedName name="IQ_NI_3YR_ANN_CAGR">"c6112"</definedName>
    <definedName name="IQ_NI_3YR_ANN_GROWTH">"c785"</definedName>
    <definedName name="IQ_NI_5YR_ANN_CAGR">"c6113"</definedName>
    <definedName name="IQ_NI_5YR_ANN_GROWTH">"c786"</definedName>
    <definedName name="IQ_NI_7YR_ANN_CAGR">"c6114"</definedName>
    <definedName name="IQ_NI_7YR_ANN_GROWTH">"c787"</definedName>
    <definedName name="IQ_NI_ACT_OR_EST">"c2222"</definedName>
    <definedName name="IQ_NI_ACT_OR_EST_REUT">"c5468"</definedName>
    <definedName name="IQ_NI_AFTER_CAPITALIZED">"c788"</definedName>
    <definedName name="IQ_NI_AVAIL_EXCL">"c789"</definedName>
    <definedName name="IQ_NI_AVAIL_EXCL_MARGIN">"c790"</definedName>
    <definedName name="IQ_NI_AVAIL_INCL">"c791"</definedName>
    <definedName name="IQ_NI_AVAIL_SUBTOTAL_AP">"c8984"</definedName>
    <definedName name="IQ_NI_AVG_ASSETS_FFIEC">"c13370"</definedName>
    <definedName name="IQ_NI_BANK_AND_NONCONTROLLING_INTEREST_FFIEC">"c15365"</definedName>
    <definedName name="IQ_NI_BEFORE_CAPITALIZED">"c792"</definedName>
    <definedName name="IQ_NI_BEFORE_INTERNAL_ALLOCATIONS_FOREIGN_FFIEC">"c15393"</definedName>
    <definedName name="IQ_NI_CF">"c793"</definedName>
    <definedName name="IQ_NI_CHARGES_AP">"c8879"</definedName>
    <definedName name="IQ_NI_CHARGES_AP_ABS">"c8898"</definedName>
    <definedName name="IQ_NI_CHARGES_NAME_AP">"c8917"</definedName>
    <definedName name="IQ_NI_CHARGES_NAME_AP_ABS">"c8936"</definedName>
    <definedName name="IQ_NI_EST">"c1716"</definedName>
    <definedName name="IQ_NI_EST_REUT">"c5368"</definedName>
    <definedName name="IQ_NI_FFIEC">"c13034"</definedName>
    <definedName name="IQ_NI_GAAP_GUIDANCE">"c4470"</definedName>
    <definedName name="IQ_NI_GAAP_HIGH_GUIDANCE">"c4177"</definedName>
    <definedName name="IQ_NI_GAAP_LOW_GUIDANCE">"c4217"</definedName>
    <definedName name="IQ_NI_GUIDANCE">"c4469"</definedName>
    <definedName name="IQ_NI_GW_EST">"c1723"</definedName>
    <definedName name="IQ_NI_GW_EST_REUT">"c5375"</definedName>
    <definedName name="IQ_NI_GW_EST_THOM">"c5133"</definedName>
    <definedName name="IQ_NI_GW_GUIDANCE">"c4471"</definedName>
    <definedName name="IQ_NI_GW_HIGH_EST">"c1725"</definedName>
    <definedName name="IQ_NI_GW_HIGH_EST_REUT">"c5377"</definedName>
    <definedName name="IQ_NI_GW_HIGH_EST_THOM">"c5135"</definedName>
    <definedName name="IQ_NI_GW_HIGH_GUIDANCE">"c4178"</definedName>
    <definedName name="IQ_NI_GW_LOW_EST">"c1726"</definedName>
    <definedName name="IQ_NI_GW_LOW_EST_REUT">"c5378"</definedName>
    <definedName name="IQ_NI_GW_LOW_EST_THOM">"c5136"</definedName>
    <definedName name="IQ_NI_GW_LOW_GUIDANCE">"c4218"</definedName>
    <definedName name="IQ_NI_GW_MEDIAN_EST">"c1724"</definedName>
    <definedName name="IQ_NI_GW_MEDIAN_EST_REUT">"c5376"</definedName>
    <definedName name="IQ_NI_GW_MEDIAN_EST_THOM">"c5134"</definedName>
    <definedName name="IQ_NI_GW_NUM_EST">"c1727"</definedName>
    <definedName name="IQ_NI_GW_NUM_EST_REUT">"c5379"</definedName>
    <definedName name="IQ_NI_GW_NUM_EST_THOM">"c5137"</definedName>
    <definedName name="IQ_NI_GW_STDDEV_EST">"c1728"</definedName>
    <definedName name="IQ_NI_GW_STDDEV_EST_REUT">"c5380"</definedName>
    <definedName name="IQ_NI_GW_STDDEV_EST_THOM">"c5138"</definedName>
    <definedName name="IQ_NI_HIGH_EST">"c1718"</definedName>
    <definedName name="IQ_NI_HIGH_EST_REUT">"c5370"</definedName>
    <definedName name="IQ_NI_HIGH_GUIDANCE">"c4176"</definedName>
    <definedName name="IQ_NI_LOW_EST">"c1719"</definedName>
    <definedName name="IQ_NI_LOW_EST_REUT">"c5371"</definedName>
    <definedName name="IQ_NI_LOW_GUIDANCE">"c4216"</definedName>
    <definedName name="IQ_NI_MARGIN">"c794"</definedName>
    <definedName name="IQ_NI_MEDIAN_EST">"c1717"</definedName>
    <definedName name="IQ_NI_MEDIAN_EST_REUT">"c5369"</definedName>
    <definedName name="IQ_NI_NON_CONTROLLING_INTERESTS_FFIEC">"c15366"</definedName>
    <definedName name="IQ_NI_NORM">"c1901"</definedName>
    <definedName name="IQ_NI_NORM_10YR_ANN_CAGR">"c6189"</definedName>
    <definedName name="IQ_NI_NORM_10YR_ANN_GROWTH">"c1960"</definedName>
    <definedName name="IQ_NI_NORM_1YR_ANN_GROWTH">"c1955"</definedName>
    <definedName name="IQ_NI_NORM_2YR_ANN_CAGR">"c6185"</definedName>
    <definedName name="IQ_NI_NORM_2YR_ANN_GROWTH">"c1956"</definedName>
    <definedName name="IQ_NI_NORM_3YR_ANN_CAGR">"c6186"</definedName>
    <definedName name="IQ_NI_NORM_3YR_ANN_GROWTH">"c1957"</definedName>
    <definedName name="IQ_NI_NORM_5YR_ANN_CAGR">"c6187"</definedName>
    <definedName name="IQ_NI_NORM_5YR_ANN_GROWTH">"c1958"</definedName>
    <definedName name="IQ_NI_NORM_7YR_ANN_CAGR">"c6188"</definedName>
    <definedName name="IQ_NI_NORM_7YR_ANN_GROWTH">"c1959"</definedName>
    <definedName name="IQ_NI_NORM_MARGIN">"c1964"</definedName>
    <definedName name="IQ_NI_NUM_EST">"c1720"</definedName>
    <definedName name="IQ_NI_NUM_EST_REUT">"c5372"</definedName>
    <definedName name="IQ_NI_REPORTED_EST">"c1730"</definedName>
    <definedName name="IQ_NI_REPORTED_EST_REUT">"c5382"</definedName>
    <definedName name="IQ_NI_REPORTED_HIGH_EST">"c1732"</definedName>
    <definedName name="IQ_NI_REPORTED_HIGH_EST_REUT">"c5384"</definedName>
    <definedName name="IQ_NI_REPORTED_LOW_EST">"c1733"</definedName>
    <definedName name="IQ_NI_REPORTED_LOW_EST_REUT">"c5385"</definedName>
    <definedName name="IQ_NI_REPORTED_MEDIAN_EST">"c1731"</definedName>
    <definedName name="IQ_NI_REPORTED_MEDIAN_EST_REUT">"c5383"</definedName>
    <definedName name="IQ_NI_REPORTED_NUM_EST">"c1734"</definedName>
    <definedName name="IQ_NI_REPORTED_NUM_EST_REUT">"c5386"</definedName>
    <definedName name="IQ_NI_REPORTED_STDDEV_EST">"c1735"</definedName>
    <definedName name="IQ_NI_REPORTED_STDDEV_EST_REUT">"c5387"</definedName>
    <definedName name="IQ_NI_SBC_ACT_OR_EST">"c4474"</definedName>
    <definedName name="IQ_NI_SBC_ACT_OR_EST_CIQ">"c5012"</definedName>
    <definedName name="IQ_NI_SBC_EST">"c4473"</definedName>
    <definedName name="IQ_NI_SBC_GUIDANCE">"c4475"</definedName>
    <definedName name="IQ_NI_SBC_GW_ACT_OR_EST">"c4478"</definedName>
    <definedName name="IQ_NI_SBC_GW_ACT_OR_EST_CIQ">"c5016"</definedName>
    <definedName name="IQ_NI_SBC_GW_EST">"c4477"</definedName>
    <definedName name="IQ_NI_SBC_GW_GUIDANCE">"c4479"</definedName>
    <definedName name="IQ_NI_SBC_GW_HIGH_EST">"c4480"</definedName>
    <definedName name="IQ_NI_SBC_GW_HIGH_GUIDANCE">"c4187"</definedName>
    <definedName name="IQ_NI_SBC_GW_LOW_EST">"c4481"</definedName>
    <definedName name="IQ_NI_SBC_GW_LOW_GUIDANCE">"c4227"</definedName>
    <definedName name="IQ_NI_SBC_GW_MEDIAN_EST">"c4482"</definedName>
    <definedName name="IQ_NI_SBC_GW_NUM_EST">"c4483"</definedName>
    <definedName name="IQ_NI_SBC_GW_STDDEV_EST">"c4484"</definedName>
    <definedName name="IQ_NI_SBC_HIGH_EST">"c4486"</definedName>
    <definedName name="IQ_NI_SBC_HIGH_GUIDANCE">"c4186"</definedName>
    <definedName name="IQ_NI_SBC_LOW_EST">"c4487"</definedName>
    <definedName name="IQ_NI_SBC_LOW_GUIDANCE">"c4226"</definedName>
    <definedName name="IQ_NI_SBC_MEDIAN_EST">"c4488"</definedName>
    <definedName name="IQ_NI_SBC_NUM_EST">"c4489"</definedName>
    <definedName name="IQ_NI_SBC_STDDEV_EST">"c4490"</definedName>
    <definedName name="IQ_NI_SFAS">"c795"</definedName>
    <definedName name="IQ_NI_STDDEV_EST">"c1721"</definedName>
    <definedName name="IQ_NI_STDDEV_EST_REUT">"c5373"</definedName>
    <definedName name="IQ_NI_SUBTOTAL_AP">"c8983"</definedName>
    <definedName name="IQ_NLA_PCT_LEASED_CONSOL">"c8815"</definedName>
    <definedName name="IQ_NLA_PCT_LEASED_MANAGED">"c8817"</definedName>
    <definedName name="IQ_NLA_PCT_LEASED_OTHER">"c8818"</definedName>
    <definedName name="IQ_NLA_PCT_LEASED_TOTAL">"c8819"</definedName>
    <definedName name="IQ_NLA_PCT_LEASED_UNCONSOL">"c8816"</definedName>
    <definedName name="IQ_NLA_SQ_FT_CONSOL">"c8800"</definedName>
    <definedName name="IQ_NLA_SQ_FT_MANAGED">"c8802"</definedName>
    <definedName name="IQ_NLA_SQ_FT_OTHER">"c8803"</definedName>
    <definedName name="IQ_NLA_SQ_FT_TOTAL">"c8804"</definedName>
    <definedName name="IQ_NLA_SQ_FT_UNCONSOL">"c8801"</definedName>
    <definedName name="IQ_NLA_SQ_METER_CONSOL">"c8805"</definedName>
    <definedName name="IQ_NLA_SQ_METER_MANAGED">"c8807"</definedName>
    <definedName name="IQ_NLA_SQ_METER_OTHER">"c8808"</definedName>
    <definedName name="IQ_NLA_SQ_METER_TOTAL">"c8809"</definedName>
    <definedName name="IQ_NLA_SQ_METER_UNCONSOL">"c8806"</definedName>
    <definedName name="IQ_NOL_CF_1YR">"c3465"</definedName>
    <definedName name="IQ_NOL_CF_2YR">"c3466"</definedName>
    <definedName name="IQ_NOL_CF_3YR">"c3467"</definedName>
    <definedName name="IQ_NOL_CF_4YR">"c3468"</definedName>
    <definedName name="IQ_NOL_CF_5YR">"c3469"</definedName>
    <definedName name="IQ_NOL_CF_AFTER_FIVE">"c3470"</definedName>
    <definedName name="IQ_NOL_CF_MAX_YEAR">"c3473"</definedName>
    <definedName name="IQ_NOL_CF_NO_EXP">"c3471"</definedName>
    <definedName name="IQ_NOL_CF_TOTAL">"c3472"</definedName>
    <definedName name="IQ_NON_ACCRU_ALLOW_RECEIVABLES_FFIEC">"c13353"</definedName>
    <definedName name="IQ_NON_ACCRUAL_ASSET_SOLD_DURING_QTR_FFIEC">"c15350"</definedName>
    <definedName name="IQ_NON_ACCRUAL_LOANS">"c796"</definedName>
    <definedName name="IQ_NON_CASH">"c1399"</definedName>
    <definedName name="IQ_NON_CASH_ITEMS">"c797"</definedName>
    <definedName name="IQ_NON_CURRENT_LOANS_FFIEC">"c13860"</definedName>
    <definedName name="IQ_NON_FARM_NONRES_PROPERTIES_TRADING_DOM_FFIEC">"c12931"</definedName>
    <definedName name="IQ_NON_INS_EXP">"c798"</definedName>
    <definedName name="IQ_NON_INS_REV">"c799"</definedName>
    <definedName name="IQ_NON_INT_BAL_OTHER_INSTITUTIONS_FFIEC">"c12950"</definedName>
    <definedName name="IQ_NON_INT_BEAR_CD">"c800"</definedName>
    <definedName name="IQ_NON_INT_BEARING_DEPOSITS">"c800"</definedName>
    <definedName name="IQ_NON_INT_DEPOSITS_DOM_FFIEC">"c12851"</definedName>
    <definedName name="IQ_NON_INT_DEPOSITS_FOREIGN_FFIEC">"c12854"</definedName>
    <definedName name="IQ_NON_INT_EXP">"c801"</definedName>
    <definedName name="IQ_NON_INT_EXP_BNK_AP">"c8877"</definedName>
    <definedName name="IQ_NON_INT_EXP_BNK_AP_ABS">"c8896"</definedName>
    <definedName name="IQ_NON_INT_EXP_BNK_NAME_AP">"c8915"</definedName>
    <definedName name="IQ_NON_INT_EXP_BNK_NAME_AP_ABS">"c8934"</definedName>
    <definedName name="IQ_NON_INT_EXP_BNK_SUBTOTAL_AP">"c8981"</definedName>
    <definedName name="IQ_NON_INT_EXP_FDIC">"c6579"</definedName>
    <definedName name="IQ_NON_INT_EXPENSE_FFIEC">"c13028"</definedName>
    <definedName name="IQ_NON_INT_INC">"c802"</definedName>
    <definedName name="IQ_NON_INT_INC_10YR_ANN_CAGR">"c6115"</definedName>
    <definedName name="IQ_NON_INT_INC_10YR_ANN_GROWTH">"c803"</definedName>
    <definedName name="IQ_NON_INT_INC_1YR_ANN_GROWTH">"c804"</definedName>
    <definedName name="IQ_NON_INT_INC_2YR_ANN_CAGR">"c6116"</definedName>
    <definedName name="IQ_NON_INT_INC_2YR_ANN_GROWTH">"c805"</definedName>
    <definedName name="IQ_NON_INT_INC_3YR_ANN_CAGR">"c6117"</definedName>
    <definedName name="IQ_NON_INT_INC_3YR_ANN_GROWTH">"c806"</definedName>
    <definedName name="IQ_NON_INT_INC_5YR_ANN_CAGR">"c6118"</definedName>
    <definedName name="IQ_NON_INT_INC_5YR_ANN_GROWTH">"c807"</definedName>
    <definedName name="IQ_NON_INT_INC_7YR_ANN_CAGR">"c6119"</definedName>
    <definedName name="IQ_NON_INT_INC_7YR_ANN_GROWTH">"c808"</definedName>
    <definedName name="IQ_NON_INT_INC_AVG_ASSETS_FFIEC">"c13359"</definedName>
    <definedName name="IQ_NON_INT_INC_BNK_AP">"c8876"</definedName>
    <definedName name="IQ_NON_INT_INC_BNK_AP_ABS">"c8895"</definedName>
    <definedName name="IQ_NON_INT_INC_BNK_NAME_AP">"c8914"</definedName>
    <definedName name="IQ_NON_INT_INC_BNK_NAME_AP_ABS">"c8933"</definedName>
    <definedName name="IQ_NON_INT_INC_BNK_SUBTOTAL_AP">"c8980"</definedName>
    <definedName name="IQ_NON_INT_INC_FDIC">"c6575"</definedName>
    <definedName name="IQ_NON_INT_INC_OPERATING_INC_FFIEC">"c13382"</definedName>
    <definedName name="IQ_NON_INT_INCOME_FFIEC">"c13017"</definedName>
    <definedName name="IQ_NON_INTEREST_EXP">"c1400"</definedName>
    <definedName name="IQ_NON_INTEREST_INC">"c1401"</definedName>
    <definedName name="IQ_NON_OPER_EXP">"c809"</definedName>
    <definedName name="IQ_NON_OPER_INC">"c810"</definedName>
    <definedName name="IQ_NON_PERF_ASSETS_10YR_ANN_CAGR">"c6120"</definedName>
    <definedName name="IQ_NON_PERF_ASSETS_10YR_ANN_GROWTH">"c811"</definedName>
    <definedName name="IQ_NON_PERF_ASSETS_1YR_ANN_GROWTH">"c812"</definedName>
    <definedName name="IQ_NON_PERF_ASSETS_2YR_ANN_CAGR">"c6121"</definedName>
    <definedName name="IQ_NON_PERF_ASSETS_2YR_ANN_GROWTH">"c813"</definedName>
    <definedName name="IQ_NON_PERF_ASSETS_3YR_ANN_CAGR">"c6122"</definedName>
    <definedName name="IQ_NON_PERF_ASSETS_3YR_ANN_GROWTH">"c814"</definedName>
    <definedName name="IQ_NON_PERF_ASSETS_5YR_ANN_CAGR">"c6123"</definedName>
    <definedName name="IQ_NON_PERF_ASSETS_5YR_ANN_GROWTH">"c815"</definedName>
    <definedName name="IQ_NON_PERF_ASSETS_7YR_ANN_CAGR">"c6124"</definedName>
    <definedName name="IQ_NON_PERF_ASSETS_7YR_ANN_GROWTH">"c816"</definedName>
    <definedName name="IQ_NON_PERF_ASSETS_TOTAL_ASSETS">"c817"</definedName>
    <definedName name="IQ_NON_PERF_LOANS_10YR_ANN_CAGR">"c6125"</definedName>
    <definedName name="IQ_NON_PERF_LOANS_10YR_ANN_GROWTH">"c818"</definedName>
    <definedName name="IQ_NON_PERF_LOANS_1YR_ANN_GROWTH">"c819"</definedName>
    <definedName name="IQ_NON_PERF_LOANS_2YR_ANN_CAGR">"c6126"</definedName>
    <definedName name="IQ_NON_PERF_LOANS_2YR_ANN_GROWTH">"c820"</definedName>
    <definedName name="IQ_NON_PERF_LOANS_3YR_ANN_CAGR">"c6127"</definedName>
    <definedName name="IQ_NON_PERF_LOANS_3YR_ANN_GROWTH">"c821"</definedName>
    <definedName name="IQ_NON_PERF_LOANS_5YR_ANN_CAGR">"c6128"</definedName>
    <definedName name="IQ_NON_PERF_LOANS_5YR_ANN_GROWTH">"c822"</definedName>
    <definedName name="IQ_NON_PERF_LOANS_7YR_ANN_CAGR">"c6129"</definedName>
    <definedName name="IQ_NON_PERF_LOANS_7YR_ANN_GROWTH">"c823"</definedName>
    <definedName name="IQ_NON_PERF_LOANS_TOTAL_ASSETS">"c824"</definedName>
    <definedName name="IQ_NON_PERF_LOANS_TOTAL_LOANS">"c825"</definedName>
    <definedName name="IQ_NON_PERFORMING_ASSETS">"c826"</definedName>
    <definedName name="IQ_NON_PERFORMING_ASSETS_FFIEC">"c13859"</definedName>
    <definedName name="IQ_NON_PERFORMING_LOANS">"c827"</definedName>
    <definedName name="IQ_NON_PERFORMING_LOANS_FFIEC">"c13861"</definedName>
    <definedName name="IQ_NON_US_ADDRESS_LEASE_FIN_REC_FFIEC">"c13625"</definedName>
    <definedName name="IQ_NON_US_ADDRESSEES_TOTAL_LOANS_FOREIGN_FDIC">"c6443"</definedName>
    <definedName name="IQ_NON_US_CHARGE_OFFS_AND_RECOVERIES_FDIC">"c6650"</definedName>
    <definedName name="IQ_NON_US_CHARGE_OFFS_FDIC">"c6648"</definedName>
    <definedName name="IQ_NON_US_COMMERCIAL_INDUSTRIAL_CHARGE_OFFS_FDIC">"c6651"</definedName>
    <definedName name="IQ_NON_US_NET_LOANS_FDIC">"c6376"</definedName>
    <definedName name="IQ_NON_US_RECOVERIES_FDIC">"c6649"</definedName>
    <definedName name="IQ_NONCASH_INCOME_AMORT_CLOSED_END_LOANS_FFIEC">"c13078"</definedName>
    <definedName name="IQ_NONCASH_PENSION_EXP">"c3000"</definedName>
    <definedName name="IQ_NONCORE_ASSETS_TOT_FFIEC">"c13443"</definedName>
    <definedName name="IQ_NONCURRENT_LOANS_1_4_FAMILY_FDIC">"c6770"</definedName>
    <definedName name="IQ_NONCURRENT_LOANS_COMMERCIAL_INDUSTRIAL_FDIC">"c6773"</definedName>
    <definedName name="IQ_NONCURRENT_LOANS_COMMERCIAL_RE_FDIC">"c6768"</definedName>
    <definedName name="IQ_NONCURRENT_LOANS_COMMERCIAL_RE_NOT_SECURED_FDIC">"c6778"</definedName>
    <definedName name="IQ_NONCURRENT_LOANS_CONSTRUCTION_LAND_DEV_FDIC">"c6767"</definedName>
    <definedName name="IQ_NONCURRENT_LOANS_CREDIT_CARD_FDIC">"c6775"</definedName>
    <definedName name="IQ_NONCURRENT_LOANS_GUARANTEED_FDIC">"c6358"</definedName>
    <definedName name="IQ_NONCURRENT_LOANS_HOME_EQUITY_FDIC">"c6771"</definedName>
    <definedName name="IQ_NONCURRENT_LOANS_INDIVIDUALS_FDIC">"c6774"</definedName>
    <definedName name="IQ_NONCURRENT_LOANS_LEASES_FDIC">"c6357"</definedName>
    <definedName name="IQ_NONCURRENT_LOANS_MULTIFAMILY_FDIC">"c6769"</definedName>
    <definedName name="IQ_NONCURRENT_LOANS_OTHER_FAMILY_FDIC">"c6772"</definedName>
    <definedName name="IQ_NONCURRENT_LOANS_OTHER_INDIVIDUAL_FDIC">"c6776"</definedName>
    <definedName name="IQ_NONCURRENT_LOANS_OTHER_LOANS_FDIC">"c6777"</definedName>
    <definedName name="IQ_NONCURRENT_LOANS_RE_FDIC">"c6766"</definedName>
    <definedName name="IQ_NONCURRENT_LOANS_TOTAL_LOANS_FDIC">"c6765"</definedName>
    <definedName name="IQ_NONCURRENT_OREO_ASSETS_FDIC">"c6741"</definedName>
    <definedName name="IQ_NONDEF_CAPITAL_GOODS_ORDERS">"c6932"</definedName>
    <definedName name="IQ_NONDEF_CAPITAL_GOODS_ORDERS_APR">"c7592"</definedName>
    <definedName name="IQ_NONDEF_CAPITAL_GOODS_ORDERS_APR_FC">"c8472"</definedName>
    <definedName name="IQ_NONDEF_CAPITAL_GOODS_ORDERS_FC">"c7812"</definedName>
    <definedName name="IQ_NONDEF_CAPITAL_GOODS_ORDERS_POP">"c7152"</definedName>
    <definedName name="IQ_NONDEF_CAPITAL_GOODS_ORDERS_POP_FC">"c8032"</definedName>
    <definedName name="IQ_NONDEF_CAPITAL_GOODS_ORDERS_YOY">"c7372"</definedName>
    <definedName name="IQ_NONDEF_CAPITAL_GOODS_ORDERS_YOY_FC">"c8252"</definedName>
    <definedName name="IQ_NONDEF_CAPITAL_GOODS_SHIPMENTS">"c6933"</definedName>
    <definedName name="IQ_NONDEF_CAPITAL_GOODS_SHIPMENTS_APR">"c7593"</definedName>
    <definedName name="IQ_NONDEF_CAPITAL_GOODS_SHIPMENTS_APR_FC">"c8473"</definedName>
    <definedName name="IQ_NONDEF_CAPITAL_GOODS_SHIPMENTS_FC">"c7813"</definedName>
    <definedName name="IQ_NONDEF_CAPITAL_GOODS_SHIPMENTS_POP">"c7153"</definedName>
    <definedName name="IQ_NONDEF_CAPITAL_GOODS_SHIPMENTS_POP_FC">"c8033"</definedName>
    <definedName name="IQ_NONDEF_CAPITAL_GOODS_SHIPMENTS_YOY">"c7373"</definedName>
    <definedName name="IQ_NONDEF_CAPITAL_GOODS_SHIPMENTS_YOY_FC">"c8253"</definedName>
    <definedName name="IQ_NONDEF_SPENDING_SAAR">"c6934"</definedName>
    <definedName name="IQ_NONDEF_SPENDING_SAAR_APR">"c7594"</definedName>
    <definedName name="IQ_NONDEF_SPENDING_SAAR_APR_FC">"c8474"</definedName>
    <definedName name="IQ_NONDEF_SPENDING_SAAR_FC">"c7814"</definedName>
    <definedName name="IQ_NONDEF_SPENDING_SAAR_POP">"c7154"</definedName>
    <definedName name="IQ_NONDEF_SPENDING_SAAR_POP_FC">"c8034"</definedName>
    <definedName name="IQ_NONDEF_SPENDING_SAAR_YOY">"c7374"</definedName>
    <definedName name="IQ_NONDEF_SPENDING_SAAR_YOY_FC">"c8254"</definedName>
    <definedName name="IQ_NONFARM_EMP_HRS_PCT_CHANGE">"c6935"</definedName>
    <definedName name="IQ_NONFARM_EMP_HRS_PCT_CHANGE_FC">"c7815"</definedName>
    <definedName name="IQ_NONFARM_EMP_HRS_PCT_CHANGE_POP">"c7155"</definedName>
    <definedName name="IQ_NONFARM_EMP_HRS_PCT_CHANGE_POP_FC">"c8035"</definedName>
    <definedName name="IQ_NONFARM_EMP_HRS_PCT_CHANGE_YOY">"c7375"</definedName>
    <definedName name="IQ_NONFARM_EMP_HRS_PCT_CHANGE_YOY_FC">"c8255"</definedName>
    <definedName name="IQ_NONFARM_NONRES_DOM_FFIEC">"c15271"</definedName>
    <definedName name="IQ_NONFARM_NONRES_GROSS_LOANS_FFIEC">"c13405"</definedName>
    <definedName name="IQ_NONFARM_NONRES_LL_REC_DOM_FFIEC">"c13626"</definedName>
    <definedName name="IQ_NONFARM_NONRES_RISK_BASED_FFIEC">"c13426"</definedName>
    <definedName name="IQ_NONFARM_OUTPUT_PER_HR">"c6936"</definedName>
    <definedName name="IQ_NONFARM_OUTPUT_PER_HR_APR">"c7596"</definedName>
    <definedName name="IQ_NONFARM_OUTPUT_PER_HR_APR_FC">"c8476"</definedName>
    <definedName name="IQ_NONFARM_OUTPUT_PER_HR_FC">"c7816"</definedName>
    <definedName name="IQ_NONFARM_OUTPUT_PER_HR_POP">"c7156"</definedName>
    <definedName name="IQ_NONFARM_OUTPUT_PER_HR_POP_FC">"c8036"</definedName>
    <definedName name="IQ_NONFARM_OUTPUT_PER_HR_YOY">"c7376"</definedName>
    <definedName name="IQ_NONFARM_OUTPUT_PER_HR_YOY_FC">"c8256"</definedName>
    <definedName name="IQ_NONFARM_PAYROLLS">"c6926"</definedName>
    <definedName name="IQ_NONFARM_PAYROLLS_APR">"c7586"</definedName>
    <definedName name="IQ_NONFARM_PAYROLLS_APR_FC">"c8466"</definedName>
    <definedName name="IQ_NONFARM_PAYROLLS_FC">"c7806"</definedName>
    <definedName name="IQ_NONFARM_PAYROLLS_POP">"c7146"</definedName>
    <definedName name="IQ_NONFARM_PAYROLLS_POP_FC">"c8026"</definedName>
    <definedName name="IQ_NONFARM_PAYROLLS_YOY">"c7366"</definedName>
    <definedName name="IQ_NONFARM_PAYROLLS_YOY_FC">"c8246"</definedName>
    <definedName name="IQ_NONFARM_TOTAL_HR_INDEX">"c6937"</definedName>
    <definedName name="IQ_NONFARM_TOTAL_HR_INDEX_APR">"c7597"</definedName>
    <definedName name="IQ_NONFARM_TOTAL_HR_INDEX_APR_FC">"c8477"</definedName>
    <definedName name="IQ_NONFARM_TOTAL_HR_INDEX_FC">"c7817"</definedName>
    <definedName name="IQ_NONFARM_TOTAL_HR_INDEX_POP">"c7157"</definedName>
    <definedName name="IQ_NONFARM_TOTAL_HR_INDEX_POP_FC">"c8037"</definedName>
    <definedName name="IQ_NONFARM_TOTAL_HR_INDEX_YOY">"c7377"</definedName>
    <definedName name="IQ_NONFARM_TOTAL_HR_INDEX_YOY_FC">"c8257"</definedName>
    <definedName name="IQ_NONFARM_WAGES">"c6938"</definedName>
    <definedName name="IQ_NONFARM_WAGES_APR">"c7598"</definedName>
    <definedName name="IQ_NONFARM_WAGES_APR_FC">"c8478"</definedName>
    <definedName name="IQ_NONFARM_WAGES_FC">"c7818"</definedName>
    <definedName name="IQ_NONFARM_WAGES_INDEX">"c6939"</definedName>
    <definedName name="IQ_NONFARM_WAGES_INDEX_APR">"c7599"</definedName>
    <definedName name="IQ_NONFARM_WAGES_INDEX_APR_FC">"c8479"</definedName>
    <definedName name="IQ_NONFARM_WAGES_INDEX_FC">"c7819"</definedName>
    <definedName name="IQ_NONFARM_WAGES_INDEX_POP">"c7159"</definedName>
    <definedName name="IQ_NONFARM_WAGES_INDEX_POP_FC">"c8039"</definedName>
    <definedName name="IQ_NONFARM_WAGES_INDEX_YOY">"c7379"</definedName>
    <definedName name="IQ_NONFARM_WAGES_INDEX_YOY_FC">"c8259"</definedName>
    <definedName name="IQ_NONFARM_WAGES_POP">"c7158"</definedName>
    <definedName name="IQ_NONFARM_WAGES_POP_FC">"c8038"</definedName>
    <definedName name="IQ_NONFARM_WAGES_YOY">"c7378"</definedName>
    <definedName name="IQ_NONFARM_WAGES_YOY_FC">"c8258"</definedName>
    <definedName name="IQ_NONINTEREST_BEARING_BALANCES_FDIC">"c6394"</definedName>
    <definedName name="IQ_NONINTEREST_BEARING_CASH_FFIEC">"c12774"</definedName>
    <definedName name="IQ_NONINTEREST_BEARING_DEPOSITS_DOMESTIC_FDIC">"c6477"</definedName>
    <definedName name="IQ_NONINTEREST_BEARING_DEPOSITS_FOREIGN_FDIC">"c6484"</definedName>
    <definedName name="IQ_NONINTEREST_EXPENSE_EARNING_ASSETS_FDIC">"c6728"</definedName>
    <definedName name="IQ_NONINTEREST_INC_FOREIGN_FFIEC">"c15376"</definedName>
    <definedName name="IQ_NONINTEREST_INCOME_EARNING_ASSETS_FDIC">"c6727"</definedName>
    <definedName name="IQ_NONMORTGAGE_SERVICING_FDIC">"c6336"</definedName>
    <definedName name="IQ_NONQUALIFYING_PREFERRED_T1_FFIEC">"c13134"</definedName>
    <definedName name="IQ_NONRECOURSE_DEBT">"c2550"</definedName>
    <definedName name="IQ_NONRECOURSE_DEBT_PCT">"c2551"</definedName>
    <definedName name="IQ_NONRES_FIXED_INVEST">"c6931"</definedName>
    <definedName name="IQ_NONRES_FIXED_INVEST_APR">"c7591"</definedName>
    <definedName name="IQ_NONRES_FIXED_INVEST_POP">"c7151"</definedName>
    <definedName name="IQ_NONRES_FIXED_INVEST_PRIV_APR_FC_UNUSED">"c8468"</definedName>
    <definedName name="IQ_NONRES_FIXED_INVEST_PRIV_APR_FC_UNUSED_UNUSED_UNUSED" hidden="1">"c8468"</definedName>
    <definedName name="IQ_NONRES_FIXED_INVEST_PRIV_APR_UNUSED">"c7588"</definedName>
    <definedName name="IQ_NONRES_FIXED_INVEST_PRIV_APR_UNUSED_UNUSED_UNUSED" hidden="1">"c7588"</definedName>
    <definedName name="IQ_NONRES_FIXED_INVEST_PRIV_FC_UNUSED">"c7808"</definedName>
    <definedName name="IQ_NONRES_FIXED_INVEST_PRIV_FC_UNUSED_UNUSED_UNUSED" hidden="1">"c7808"</definedName>
    <definedName name="IQ_NONRES_FIXED_INVEST_PRIV_POP_FC_UNUSED">"c8028"</definedName>
    <definedName name="IQ_NONRES_FIXED_INVEST_PRIV_POP_FC_UNUSED_UNUSED_UNUSED" hidden="1">"c8028"</definedName>
    <definedName name="IQ_NONRES_FIXED_INVEST_PRIV_POP_UNUSED">"c7148"</definedName>
    <definedName name="IQ_NONRES_FIXED_INVEST_PRIV_POP_UNUSED_UNUSED_UNUSED" hidden="1">"c7148"</definedName>
    <definedName name="IQ_NONRES_FIXED_INVEST_PRIV_REAL">"c6989"</definedName>
    <definedName name="IQ_NONRES_FIXED_INVEST_PRIV_REAL_APR">"c7649"</definedName>
    <definedName name="IQ_NONRES_FIXED_INVEST_PRIV_REAL_APR_FC">"c8529"</definedName>
    <definedName name="IQ_NONRES_FIXED_INVEST_PRIV_REAL_FC">"c7869"</definedName>
    <definedName name="IQ_NONRES_FIXED_INVEST_PRIV_REAL_POP">"c7209"</definedName>
    <definedName name="IQ_NONRES_FIXED_INVEST_PRIV_REAL_POP_FC">"c8089"</definedName>
    <definedName name="IQ_NONRES_FIXED_INVEST_PRIV_REAL_SAAR">"c6990"</definedName>
    <definedName name="IQ_NONRES_FIXED_INVEST_PRIV_REAL_SAAR_APR">"c7650"</definedName>
    <definedName name="IQ_NONRES_FIXED_INVEST_PRIV_REAL_SAAR_APR_FC">"c8530"</definedName>
    <definedName name="IQ_NONRES_FIXED_INVEST_PRIV_REAL_SAAR_FC">"c7870"</definedName>
    <definedName name="IQ_NONRES_FIXED_INVEST_PRIV_REAL_SAAR_POP">"c7210"</definedName>
    <definedName name="IQ_NONRES_FIXED_INVEST_PRIV_REAL_SAAR_POP_FC">"c8090"</definedName>
    <definedName name="IQ_NONRES_FIXED_INVEST_PRIV_REAL_SAAR_USD_APR_FC">"c11981"</definedName>
    <definedName name="IQ_NONRES_FIXED_INVEST_PRIV_REAL_SAAR_USD_FC">"c11978"</definedName>
    <definedName name="IQ_NONRES_FIXED_INVEST_PRIV_REAL_SAAR_USD_POP_FC">"c11979"</definedName>
    <definedName name="IQ_NONRES_FIXED_INVEST_PRIV_REAL_SAAR_USD_YOY_FC">"c11980"</definedName>
    <definedName name="IQ_NONRES_FIXED_INVEST_PRIV_REAL_SAAR_YOY">"c7430"</definedName>
    <definedName name="IQ_NONRES_FIXED_INVEST_PRIV_REAL_SAAR_YOY_FC">"c8310"</definedName>
    <definedName name="IQ_NONRES_FIXED_INVEST_PRIV_REAL_USD_APR_FC">"c11977"</definedName>
    <definedName name="IQ_NONRES_FIXED_INVEST_PRIV_REAL_USD_FC">"c11974"</definedName>
    <definedName name="IQ_NONRES_FIXED_INVEST_PRIV_REAL_USD_POP_FC">"c11975"</definedName>
    <definedName name="IQ_NONRES_FIXED_INVEST_PRIV_REAL_USD_YOY_FC">"c11976"</definedName>
    <definedName name="IQ_NONRES_FIXED_INVEST_PRIV_REAL_YOY">"c7429"</definedName>
    <definedName name="IQ_NONRES_FIXED_INVEST_PRIV_REAL_YOY_FC">"c8309"</definedName>
    <definedName name="IQ_NONRES_FIXED_INVEST_PRIV_SAAR">"c6929"</definedName>
    <definedName name="IQ_NONRES_FIXED_INVEST_PRIV_SAAR_APR">"c7589"</definedName>
    <definedName name="IQ_NONRES_FIXED_INVEST_PRIV_SAAR_APR_FC">"c8469"</definedName>
    <definedName name="IQ_NONRES_FIXED_INVEST_PRIV_SAAR_FC">"c7809"</definedName>
    <definedName name="IQ_NONRES_FIXED_INVEST_PRIV_SAAR_POP">"c7149"</definedName>
    <definedName name="IQ_NONRES_FIXED_INVEST_PRIV_SAAR_POP_FC">"c8029"</definedName>
    <definedName name="IQ_NONRES_FIXED_INVEST_PRIV_SAAR_USD_APR_FC">"c11877"</definedName>
    <definedName name="IQ_NONRES_FIXED_INVEST_PRIV_SAAR_USD_FC">"c11874"</definedName>
    <definedName name="IQ_NONRES_FIXED_INVEST_PRIV_SAAR_USD_POP_FC">"c11875"</definedName>
    <definedName name="IQ_NONRES_FIXED_INVEST_PRIV_SAAR_USD_YOY_FC">"c11876"</definedName>
    <definedName name="IQ_NONRES_FIXED_INVEST_PRIV_SAAR_YOY">"c7369"</definedName>
    <definedName name="IQ_NONRES_FIXED_INVEST_PRIV_SAAR_YOY_FC">"c8249"</definedName>
    <definedName name="IQ_NONRES_FIXED_INVEST_PRIV_UNUSED">"c6928"</definedName>
    <definedName name="IQ_NONRES_FIXED_INVEST_PRIV_UNUSED_UNUSED_UNUSED" hidden="1">"c6928"</definedName>
    <definedName name="IQ_NONRES_FIXED_INVEST_PRIV_USD_APR_FC">"c11873"</definedName>
    <definedName name="IQ_NONRES_FIXED_INVEST_PRIV_USD_FC">"c11870"</definedName>
    <definedName name="IQ_NONRES_FIXED_INVEST_PRIV_USD_POP_FC">"c11871"</definedName>
    <definedName name="IQ_NONRES_FIXED_INVEST_PRIV_USD_YOY_FC">"c11872"</definedName>
    <definedName name="IQ_NONRES_FIXED_INVEST_PRIV_YOY_FC_UNUSED">"c8248"</definedName>
    <definedName name="IQ_NONRES_FIXED_INVEST_PRIV_YOY_FC_UNUSED_UNUSED_UNUSED" hidden="1">"c8248"</definedName>
    <definedName name="IQ_NONRES_FIXED_INVEST_PRIV_YOY_UNUSED">"c7368"</definedName>
    <definedName name="IQ_NONRES_FIXED_INVEST_PRIV_YOY_UNUSED_UNUSED_UNUSED" hidden="1">"c7368"</definedName>
    <definedName name="IQ_NONRES_FIXED_INVEST_REAL">"c6993"</definedName>
    <definedName name="IQ_NONRES_FIXED_INVEST_REAL_APR">"c7653"</definedName>
    <definedName name="IQ_NONRES_FIXED_INVEST_REAL_POP">"c7213"</definedName>
    <definedName name="IQ_NONRES_FIXED_INVEST_REAL_SAAR">"c6987"</definedName>
    <definedName name="IQ_NONRES_FIXED_INVEST_REAL_SAAR_APR">"c7647"</definedName>
    <definedName name="IQ_NONRES_FIXED_INVEST_REAL_SAAR_APR_FC">"c8527"</definedName>
    <definedName name="IQ_NONRES_FIXED_INVEST_REAL_SAAR_FC">"c7867"</definedName>
    <definedName name="IQ_NONRES_FIXED_INVEST_REAL_SAAR_POP">"c7207"</definedName>
    <definedName name="IQ_NONRES_FIXED_INVEST_REAL_SAAR_POP_FC">"c8087"</definedName>
    <definedName name="IQ_NONRES_FIXED_INVEST_REAL_SAAR_YOY">"c7427"</definedName>
    <definedName name="IQ_NONRES_FIXED_INVEST_REAL_SAAR_YOY_FC">"c8307"</definedName>
    <definedName name="IQ_NONRES_FIXED_INVEST_REAL_USD_APR_FC">"c11973"</definedName>
    <definedName name="IQ_NONRES_FIXED_INVEST_REAL_USD_FC">"c11970"</definedName>
    <definedName name="IQ_NONRES_FIXED_INVEST_REAL_USD_POP_FC">"c11971"</definedName>
    <definedName name="IQ_NONRES_FIXED_INVEST_REAL_USD_YOY_FC">"c11972"</definedName>
    <definedName name="IQ_NONRES_FIXED_INVEST_REAL_YOY">"c7433"</definedName>
    <definedName name="IQ_NONRES_FIXED_INVEST_STRUCT">"c6930"</definedName>
    <definedName name="IQ_NONRES_FIXED_INVEST_STRUCT_APR">"c7590"</definedName>
    <definedName name="IQ_NONRES_FIXED_INVEST_STRUCT_APR_FC">"c8470"</definedName>
    <definedName name="IQ_NONRES_FIXED_INVEST_STRUCT_FC">"c7810"</definedName>
    <definedName name="IQ_NONRES_FIXED_INVEST_STRUCT_POP">"c7150"</definedName>
    <definedName name="IQ_NONRES_FIXED_INVEST_STRUCT_POP_FC">"c8030"</definedName>
    <definedName name="IQ_NONRES_FIXED_INVEST_STRUCT_REAL">"c6992"</definedName>
    <definedName name="IQ_NONRES_FIXED_INVEST_STRUCT_REAL_APR">"c7652"</definedName>
    <definedName name="IQ_NONRES_FIXED_INVEST_STRUCT_REAL_APR_FC">"c8532"</definedName>
    <definedName name="IQ_NONRES_FIXED_INVEST_STRUCT_REAL_FC">"c7872"</definedName>
    <definedName name="IQ_NONRES_FIXED_INVEST_STRUCT_REAL_POP">"c7212"</definedName>
    <definedName name="IQ_NONRES_FIXED_INVEST_STRUCT_REAL_POP_FC">"c8092"</definedName>
    <definedName name="IQ_NONRES_FIXED_INVEST_STRUCT_REAL_SAAR">"c6991"</definedName>
    <definedName name="IQ_NONRES_FIXED_INVEST_STRUCT_REAL_SAAR_APR">"c7651"</definedName>
    <definedName name="IQ_NONRES_FIXED_INVEST_STRUCT_REAL_SAAR_APR_FC">"c8531"</definedName>
    <definedName name="IQ_NONRES_FIXED_INVEST_STRUCT_REAL_SAAR_FC">"c7871"</definedName>
    <definedName name="IQ_NONRES_FIXED_INVEST_STRUCT_REAL_SAAR_POP">"c7211"</definedName>
    <definedName name="IQ_NONRES_FIXED_INVEST_STRUCT_REAL_SAAR_POP_FC">"c8091"</definedName>
    <definedName name="IQ_NONRES_FIXED_INVEST_STRUCT_REAL_SAAR_YOY">"c7431"</definedName>
    <definedName name="IQ_NONRES_FIXED_INVEST_STRUCT_REAL_SAAR_YOY_FC">"c8311"</definedName>
    <definedName name="IQ_NONRES_FIXED_INVEST_STRUCT_REAL_USD_APR_FC">"c11985"</definedName>
    <definedName name="IQ_NONRES_FIXED_INVEST_STRUCT_REAL_USD_FC">"c11982"</definedName>
    <definedName name="IQ_NONRES_FIXED_INVEST_STRUCT_REAL_USD_POP_FC">"c11983"</definedName>
    <definedName name="IQ_NONRES_FIXED_INVEST_STRUCT_REAL_USD_YOY_FC">"c11984"</definedName>
    <definedName name="IQ_NONRES_FIXED_INVEST_STRUCT_REAL_YOY">"c7432"</definedName>
    <definedName name="IQ_NONRES_FIXED_INVEST_STRUCT_REAL_YOY_FC">"c8312"</definedName>
    <definedName name="IQ_NONRES_FIXED_INVEST_STRUCT_USD_APR_FC">"c11881"</definedName>
    <definedName name="IQ_NONRES_FIXED_INVEST_STRUCT_USD_FC">"c11878"</definedName>
    <definedName name="IQ_NONRES_FIXED_INVEST_STRUCT_USD_POP_FC">"c11879"</definedName>
    <definedName name="IQ_NONRES_FIXED_INVEST_STRUCT_USD_YOY_FC">"c11880"</definedName>
    <definedName name="IQ_NONRES_FIXED_INVEST_STRUCT_YOY">"c7370"</definedName>
    <definedName name="IQ_NONRES_FIXED_INVEST_STRUCT_YOY_FC">"c8250"</definedName>
    <definedName name="IQ_NONRES_FIXED_INVEST_USD_APR_FC">"c11869"</definedName>
    <definedName name="IQ_NONRES_FIXED_INVEST_USD_FC">"c11866"</definedName>
    <definedName name="IQ_NONRES_FIXED_INVEST_USD_POP_FC">"c11867"</definedName>
    <definedName name="IQ_NONRES_FIXED_INVEST_USD_YOY_FC">"c11868"</definedName>
    <definedName name="IQ_NONRES_FIXED_INVEST_YOY">"c7371"</definedName>
    <definedName name="IQ_NONTRADING_SECURITIES_FAIR_VALUE_TOT_FFIEC">"c13211"</definedName>
    <definedName name="IQ_NONTRADING_SECURITIES_LEVEL_1_FFIEC">"c13219"</definedName>
    <definedName name="IQ_NONTRADING_SECURITIES_LEVEL_2_FFIEC">"c13227"</definedName>
    <definedName name="IQ_NONTRADING_SECURITIES_LEVEL_3_FFIEC">"c13235"</definedName>
    <definedName name="IQ_NONTRANSACTION_ACCOUNTS_FDIC">"c6552"</definedName>
    <definedName name="IQ_NONUTIL_REV">"c2089"</definedName>
    <definedName name="IQ_NORM_EPS_ACT_OR_EST">"c2249"</definedName>
    <definedName name="IQ_NORM_EPS_ACT_OR_EST_CIQ">"c5069"</definedName>
    <definedName name="IQ_NORM_EPS_ACT_OR_EST_REUT">"c5472"</definedName>
    <definedName name="IQ_NORMAL_INC_AFTER">"c1605"</definedName>
    <definedName name="IQ_NORMAL_INC_AVAIL">"c1606"</definedName>
    <definedName name="IQ_NORMAL_INC_BEFORE">"c1607"</definedName>
    <definedName name="IQ_NOTES_PAY">"c1423"</definedName>
    <definedName name="IQ_NOTIONAL_AMOUNT_CREDIT_DERIVATIVES_FDIC">"c6507"</definedName>
    <definedName name="IQ_NOTIONAL_AMT_DERIVATIVES_BENEFICIARY_FFIEC">"c13118"</definedName>
    <definedName name="IQ_NOTIONAL_AMT_DERIVATIVES_GUARANTOR_FFIEC">"c13111"</definedName>
    <definedName name="IQ_NOTIONAL_VALUE_EXCHANGE_SWAPS_FDIC">"c6516"</definedName>
    <definedName name="IQ_NOTIONAL_VALUE_OTHER_SWAPS_FDIC">"c6521"</definedName>
    <definedName name="IQ_NOTIONAL_VALUE_RATE_SWAPS_FDIC">"c6511"</definedName>
    <definedName name="IQ_NOW_ACCOUNT">"c828"</definedName>
    <definedName name="IQ_NOW_ATS_ACCOUNTS_COMMERCIAL_BANK_SUBS_FFIEC">"c12946"</definedName>
    <definedName name="IQ_NOW_ATS_ACCOUNTS_OTHER_INSTITUTIONS_FFIEC">"c12951"</definedName>
    <definedName name="IQ_NOW_OTHER_TRANS_ACCTS_TOT_DEPOSITS_FFIEC">"c13903"</definedName>
    <definedName name="IQ_NPPE">"c829"</definedName>
    <definedName name="IQ_NPPE_10YR_ANN_CAGR">"c6130"</definedName>
    <definedName name="IQ_NPPE_10YR_ANN_GROWTH">"c830"</definedName>
    <definedName name="IQ_NPPE_1YR_ANN_GROWTH">"c831"</definedName>
    <definedName name="IQ_NPPE_2YR_ANN_CAGR">"c6131"</definedName>
    <definedName name="IQ_NPPE_2YR_ANN_GROWTH">"c832"</definedName>
    <definedName name="IQ_NPPE_3YR_ANN_CAGR">"c6132"</definedName>
    <definedName name="IQ_NPPE_3YR_ANN_GROWTH">"c833"</definedName>
    <definedName name="IQ_NPPE_5YR_ANN_CAGR">"c6133"</definedName>
    <definedName name="IQ_NPPE_5YR_ANN_GROWTH">"c834"</definedName>
    <definedName name="IQ_NPPE_7YR_ANN_CAGR">"c6134"</definedName>
    <definedName name="IQ_NPPE_7YR_ANN_GROWTH">"c835"</definedName>
    <definedName name="IQ_NTM">6000</definedName>
    <definedName name="IQ_NUKE">"c836"</definedName>
    <definedName name="IQ_NUKE_CF">"c837"</definedName>
    <definedName name="IQ_NUKE_CONTR">"c838"</definedName>
    <definedName name="IQ_NUM_BRANCHES">"c2088"</definedName>
    <definedName name="IQ_NUM_CONTRIBUTORS">"c13739"</definedName>
    <definedName name="IQ_NUM_OFFICES">"c2088"</definedName>
    <definedName name="IQ_NUMBER_ADRHOLDERS">"c1970"</definedName>
    <definedName name="IQ_NUMBER_DAYS">"c1904"</definedName>
    <definedName name="IQ_NUMBER_DEPOSITS_LESS_THAN_100K_FDIC">"c6495"</definedName>
    <definedName name="IQ_NUMBER_DEPOSITS_MORE_THAN_100K_FDIC">"c6493"</definedName>
    <definedName name="IQ_NUMBER_MINES_ALUM">"c9248"</definedName>
    <definedName name="IQ_NUMBER_MINES_COAL">"c9822"</definedName>
    <definedName name="IQ_NUMBER_MINES_COP">"c9193"</definedName>
    <definedName name="IQ_NUMBER_MINES_DIAM">"c9672"</definedName>
    <definedName name="IQ_NUMBER_MINES_GOLD">"c9033"</definedName>
    <definedName name="IQ_NUMBER_MINES_IRON">"c9407"</definedName>
    <definedName name="IQ_NUMBER_MINES_LEAD">"c9460"</definedName>
    <definedName name="IQ_NUMBER_MINES_MANG">"c9513"</definedName>
    <definedName name="IQ_NUMBER_MINES_MOLYB">"c9725"</definedName>
    <definedName name="IQ_NUMBER_MINES_NICK">"c9301"</definedName>
    <definedName name="IQ_NUMBER_MINES_PLAT">"c9139"</definedName>
    <definedName name="IQ_NUMBER_MINES_SILVER">"c9086"</definedName>
    <definedName name="IQ_NUMBER_MINES_TITAN">"c9566"</definedName>
    <definedName name="IQ_NUMBER_MINES_URAN">"c9619"</definedName>
    <definedName name="IQ_NUMBER_MINES_ZINC">"c9354"</definedName>
    <definedName name="IQ_NUMBER_SHAREHOLDERS">"c1967"</definedName>
    <definedName name="IQ_NUMBER_SHAREHOLDERS_CLASSA">"c1968"</definedName>
    <definedName name="IQ_NUMBER_SHAREHOLDERS_CLASSB">"c1969"</definedName>
    <definedName name="IQ_NUMBER_SHAREHOLDERS_OTHER">"c1969"</definedName>
    <definedName name="IQ_OBLIGATION_STATES_POLI_SUBD_US_LL_REC_DOM_FFIEC">"c15295"</definedName>
    <definedName name="IQ_OBLIGATION_STATES_POLI_SUBD_US_LL_REC_FFIEC">"c15294"</definedName>
    <definedName name="IQ_OBLIGATIONS_OF_STATES_TOTAL_LOANS_FOREIGN_FDIC">"c6447"</definedName>
    <definedName name="IQ_OBLIGATIONS_STATES_FDIC">"c6431"</definedName>
    <definedName name="IQ_OCCUPANCY_CONSOL">"c8840"</definedName>
    <definedName name="IQ_OCCUPANCY_EXP_AVG_ASSETS_FFIEC">"c13372"</definedName>
    <definedName name="IQ_OCCUPANCY_EXP_OPERATING_INC_FFIEC">"c13380"</definedName>
    <definedName name="IQ_OCCUPANCY_MANAGED">"c8842"</definedName>
    <definedName name="IQ_OCCUPANCY_OTHER">"c8843"</definedName>
    <definedName name="IQ_OCCUPANCY_SAME_PROP">"c8845"</definedName>
    <definedName name="IQ_OCCUPANCY_TOTAL">"c8844"</definedName>
    <definedName name="IQ_OCCUPANCY_UNCONSOL">"c8841"</definedName>
    <definedName name="IQ_OCCUPY_EXP">"c839"</definedName>
    <definedName name="IQ_OFFER_AMOUNT">"c2152"</definedName>
    <definedName name="IQ_OFFER_COUPON">"c2147"</definedName>
    <definedName name="IQ_OFFER_COUPON_TYPE">"c2148"</definedName>
    <definedName name="IQ_OFFER_DATE">"c2149"</definedName>
    <definedName name="IQ_OFFER_PRICE">"c2150"</definedName>
    <definedName name="IQ_OFFER_YIELD">"c2151"</definedName>
    <definedName name="IQ_OG_10DISC">"c1998"</definedName>
    <definedName name="IQ_OG_10DISC_GAS">"c2018"</definedName>
    <definedName name="IQ_OG_10DISC_OIL">"c2008"</definedName>
    <definedName name="IQ_OG_ACQ_COST_PROVED">"c1975"</definedName>
    <definedName name="IQ_OG_ACQ_COST_PROVED_GAS">"c1987"</definedName>
    <definedName name="IQ_OG_ACQ_COST_PROVED_OIL">"c1981"</definedName>
    <definedName name="IQ_OG_ACQ_COST_UNPROVED">"c1976"</definedName>
    <definedName name="IQ_OG_ACQ_COST_UNPROVED_GAS">"c1988"</definedName>
    <definedName name="IQ_OG_ACQ_COST_UNPROVED_OIL">"c1982"</definedName>
    <definedName name="IQ_OG_AVG_DAILY_GAS_EQUIV_PRODUCTION_MMCFE">"c10061"</definedName>
    <definedName name="IQ_OG_AVG_DAILY_OIL_EQUIV_PRODUCTION_KBOE">"c10060"</definedName>
    <definedName name="IQ_OG_AVG_DAILY_PROD_GAS">"c2910"</definedName>
    <definedName name="IQ_OG_AVG_DAILY_PROD_NGL">"c2911"</definedName>
    <definedName name="IQ_OG_AVG_DAILY_PROD_OIL">"c2909"</definedName>
    <definedName name="IQ_OG_AVG_DAILY_PRODUCTION_GAS_MMCM">"c10059"</definedName>
    <definedName name="IQ_OG_AVG_DAILY_SALES_VOL_EQ_INC_GAS">"c5797"</definedName>
    <definedName name="IQ_OG_AVG_DAILY_SALES_VOL_EQ_INC_NGL">"c5798"</definedName>
    <definedName name="IQ_OG_AVG_DAILY_SALES_VOL_EQ_INC_OIL">"c5796"</definedName>
    <definedName name="IQ_OG_AVG_GAS_PRICE_CBM_HEDGED">"c10054"</definedName>
    <definedName name="IQ_OG_AVG_GAS_PRICE_CBM_UNHEDGED">"c10055"</definedName>
    <definedName name="IQ_OG_AVG_PRODUCTION_COST_BBL">"c10062"</definedName>
    <definedName name="IQ_OG_AVG_PRODUCTION_COST_BOE">"c10064"</definedName>
    <definedName name="IQ_OG_AVG_PRODUCTION_COST_MCF">"c10063"</definedName>
    <definedName name="IQ_OG_AVG_PRODUCTION_COST_MCFE">"c10065"</definedName>
    <definedName name="IQ_OG_CLOSE_BALANCE_GAS">"c2049"</definedName>
    <definedName name="IQ_OG_CLOSE_BALANCE_NGL">"c2920"</definedName>
    <definedName name="IQ_OG_CLOSE_BALANCE_OIL">"c2037"</definedName>
    <definedName name="IQ_OG_DAILY_PRDUCTION_GROWTH_GAS">"c12732"</definedName>
    <definedName name="IQ_OG_DAILY_PRDUCTION_GROWTH_GAS_EQUIVALENT">"c12733"</definedName>
    <definedName name="IQ_OG_DAILY_PRDUCTION_GROWTH_NGL">"c12734"</definedName>
    <definedName name="IQ_OG_DAILY_PRDUCTION_GROWTH_OIL">"c12735"</definedName>
    <definedName name="IQ_OG_DAILY_PRDUCTION_GROWTH_OIL_EQUIVALENT">"c12736"</definedName>
    <definedName name="IQ_OG_DAILY_PRODUCTION_GROWTH_GAS">"c10073"</definedName>
    <definedName name="IQ_OG_DAILY_PRODUCTION_GROWTH_GAS_EQUIVALENT">"c10076"</definedName>
    <definedName name="IQ_OG_DAILY_PRODUCTION_GROWTH_NGL">"c10074"</definedName>
    <definedName name="IQ_OG_DAILY_PRODUCTION_GROWTH_OIL">"c10072"</definedName>
    <definedName name="IQ_OG_DAILY_PRODUCTION_GROWTH_OIL_EQUIVALENT">"c10075"</definedName>
    <definedName name="IQ_OG_DCF_BEFORE_TAXES">"c2023"</definedName>
    <definedName name="IQ_OG_DCF_BEFORE_TAXES_GAS">"c2025"</definedName>
    <definedName name="IQ_OG_DCF_BEFORE_TAXES_OIL">"c2024"</definedName>
    <definedName name="IQ_OG_DEVELOPED_ACRE_GROSS_EQ_INC">"c5802"</definedName>
    <definedName name="IQ_OG_DEVELOPED_ACRE_NET_EQ_INC">"c5803"</definedName>
    <definedName name="IQ_OG_DEVELOPED_RESERVES_GAS">"c2053"</definedName>
    <definedName name="IQ_OG_DEVELOPED_RESERVES_GAS_BCM">"c10045"</definedName>
    <definedName name="IQ_OG_DEVELOPED_RESERVES_NGL">"c2922"</definedName>
    <definedName name="IQ_OG_DEVELOPED_RESERVES_OIL">"c2054"</definedName>
    <definedName name="IQ_OG_DEVELOPMENT_COSTS">"c1978"</definedName>
    <definedName name="IQ_OG_DEVELOPMENT_COSTS_GAS">"c1990"</definedName>
    <definedName name="IQ_OG_DEVELOPMENT_COSTS_OIL">"c1984"</definedName>
    <definedName name="IQ_OG_EQUITY_AFFILIATES_RESERVES_GAS_BCM">"c10047"</definedName>
    <definedName name="IQ_OG_EQUITY_DCF">"c2002"</definedName>
    <definedName name="IQ_OG_EQUITY_DCF_GAS">"c2022"</definedName>
    <definedName name="IQ_OG_EQUITY_DCF_OIL">"c2012"</definedName>
    <definedName name="IQ_OG_EQUTY_RESERVES_GAS">"c2050"</definedName>
    <definedName name="IQ_OG_EQUTY_RESERVES_NGL">"c2921"</definedName>
    <definedName name="IQ_OG_EQUTY_RESERVES_OIL">"c2038"</definedName>
    <definedName name="IQ_OG_EXPLORATION_COSTS">"c1977"</definedName>
    <definedName name="IQ_OG_EXPLORATION_COSTS_GAS">"c1989"</definedName>
    <definedName name="IQ_OG_EXPLORATION_COSTS_OIL">"c1983"</definedName>
    <definedName name="IQ_OG_EXPLORATION_DEVELOPMENT_COST">"c10081"</definedName>
    <definedName name="IQ_OG_EXT_DISC_GAS">"c2043"</definedName>
    <definedName name="IQ_OG_EXT_DISC_NGL">"c2914"</definedName>
    <definedName name="IQ_OG_EXT_DISC_OIL">"c2031"</definedName>
    <definedName name="IQ_OG_FUTURE_CASH_INFLOWS">"c1993"</definedName>
    <definedName name="IQ_OG_FUTURE_CASH_INFLOWS_GAS">"c2013"</definedName>
    <definedName name="IQ_OG_FUTURE_CASH_INFLOWS_OIL">"c2003"</definedName>
    <definedName name="IQ_OG_FUTURE_DEVELOPMENT_COSTS">"c1995"</definedName>
    <definedName name="IQ_OG_FUTURE_DEVELOPMENT_COSTS_GAS">"c2015"</definedName>
    <definedName name="IQ_OG_FUTURE_DEVELOPMENT_COSTS_OIL">"c2005"</definedName>
    <definedName name="IQ_OG_FUTURE_INC_TAXES">"c1997"</definedName>
    <definedName name="IQ_OG_FUTURE_INC_TAXES_GAS">"c2017"</definedName>
    <definedName name="IQ_OG_FUTURE_INC_TAXES_OIL">"c2007"</definedName>
    <definedName name="IQ_OG_FUTURE_PRODUCTION_COSTS">"c1994"</definedName>
    <definedName name="IQ_OG_FUTURE_PRODUCTION_COSTS_GAS">"c2014"</definedName>
    <definedName name="IQ_OG_FUTURE_PRODUCTION_COSTS_OIL">"c2004"</definedName>
    <definedName name="IQ_OG_GAS_PRICE_HEDGED">"c2056"</definedName>
    <definedName name="IQ_OG_GAS_PRICE_UNHEDGED">"c2058"</definedName>
    <definedName name="IQ_OG_GROSS_DEVELOPED_AREA_SQ_KM">"c10079"</definedName>
    <definedName name="IQ_OG_GROSS_DEVELOPMENT_DRY_WELLS_DRILLED">"c10098"</definedName>
    <definedName name="IQ_OG_GROSS_DEVELOPMENT_PRODUCTIVE_WELLS_DRILLED">"c10097"</definedName>
    <definedName name="IQ_OG_GROSS_DEVELOPMENT_TOTAL_WELLS_DRILLED">"c10099"</definedName>
    <definedName name="IQ_OG_GROSS_EXPLORATORY_DRY_WELLS_DRILLED">"c10095"</definedName>
    <definedName name="IQ_OG_GROSS_EXPLORATORY_PRODUCTIVE_WELLS_DRILLED">"c10094"</definedName>
    <definedName name="IQ_OG_GROSS_EXPLORATORY_TOTAL_WELLS_DRILLED">"c10096"</definedName>
    <definedName name="IQ_OG_GROSS_OPERATED_WELLS">"c10092"</definedName>
    <definedName name="IQ_OG_GROSS_PRODUCTIVE_WELLS_GAS">"c10087"</definedName>
    <definedName name="IQ_OG_GROSS_PRODUCTIVE_WELLS_OIL">"c10086"</definedName>
    <definedName name="IQ_OG_GROSS_PRODUCTIVE_WELLS_TOTAL">"c10088"</definedName>
    <definedName name="IQ_OG_GROSS_TOTAL_WELLS_DRILLED">"c10100"</definedName>
    <definedName name="IQ_OG_GROSS_UNDEVELOPED_AREA_SQ_KM">"c10077"</definedName>
    <definedName name="IQ_OG_GROSS_WELLS_DRILLING">"c10108"</definedName>
    <definedName name="IQ_OG_IMPROVED_RECOVERY_GAS">"c2044"</definedName>
    <definedName name="IQ_OG_IMPROVED_RECOVERY_NGL">"c2915"</definedName>
    <definedName name="IQ_OG_IMPROVED_RECOVERY_OIL">"c2032"</definedName>
    <definedName name="IQ_OG_LIQUID_GAS_PRICE_HEDGED">"c2233"</definedName>
    <definedName name="IQ_OG_LIQUID_GAS_PRICE_UNHEDGED">"c2234"</definedName>
    <definedName name="IQ_OG_NET_DEVELOPED_AREA_SQ_KM">"c10080"</definedName>
    <definedName name="IQ_OG_NET_DEVELOPMENT_DRY_WELLS_DRILLED">"c10105"</definedName>
    <definedName name="IQ_OG_NET_DEVELOPMENT_PRODUCTIVE_WELLS_DRILLED">"c10104"</definedName>
    <definedName name="IQ_OG_NET_DEVELOPMENT_TOTAL_WELLS_DRILLED">"c10106"</definedName>
    <definedName name="IQ_OG_NET_EXPLORATORY_DRY_WELLS_DRILLED">"c10102"</definedName>
    <definedName name="IQ_OG_NET_EXPLORATORY_PRODUCTIVE_WELLS_DRILLED">"c10101"</definedName>
    <definedName name="IQ_OG_NET_EXPLORATORY_TOTAL_WELLS_DRILLED">"c10103"</definedName>
    <definedName name="IQ_OG_NET_FUTURE_CASH_FLOWS">"c1996"</definedName>
    <definedName name="IQ_OG_NET_FUTURE_CASH_FLOWS_GAS">"c2016"</definedName>
    <definedName name="IQ_OG_NET_FUTURE_CASH_FLOWS_OIL">"c2006"</definedName>
    <definedName name="IQ_OG_NET_OPERATED_WELLS">"c10093"</definedName>
    <definedName name="IQ_OG_NET_PRODUCTIVE_WELLS_GAS">"c10090"</definedName>
    <definedName name="IQ_OG_NET_PRODUCTIVE_WELLS_OIL">"c10089"</definedName>
    <definedName name="IQ_OG_NET_PRODUCTIVE_WELLS_TOTAL">"c10091"</definedName>
    <definedName name="IQ_OG_NET_TOTAL_WELLS_DRILLED">"c10107"</definedName>
    <definedName name="IQ_OG_NET_UNDEVELOPED_AREA_SQ_KM">"c10078"</definedName>
    <definedName name="IQ_OG_NET_WELLS_DRILLING">"c10109"</definedName>
    <definedName name="IQ_OG_NUMBER_WELLS_NEW">"c10085"</definedName>
    <definedName name="IQ_OG_OIL_PRICE_HEDGED">"c2055"</definedName>
    <definedName name="IQ_OG_OIL_PRICE_UNHEDGED">"c2057"</definedName>
    <definedName name="IQ_OG_OPEN_BALANCE_GAS">"c2041"</definedName>
    <definedName name="IQ_OG_OPEN_BALANCE_NGL">"c2912"</definedName>
    <definedName name="IQ_OG_OPEN_BALANCE_OIL">"c2029"</definedName>
    <definedName name="IQ_OG_OTHER_ADJ">"c1999"</definedName>
    <definedName name="IQ_OG_OTHER_ADJ_FCF">"c1999"</definedName>
    <definedName name="IQ_OG_OTHER_ADJ_FCF_GAS">"c2019"</definedName>
    <definedName name="IQ_OG_OTHER_ADJ_FCF_OIL">"c2009"</definedName>
    <definedName name="IQ_OG_OTHER_ADJ_GAS">"c2048"</definedName>
    <definedName name="IQ_OG_OTHER_ADJ_NGL">"c2919"</definedName>
    <definedName name="IQ_OG_OTHER_ADJ_OIL">"c2036"</definedName>
    <definedName name="IQ_OG_OTHER_COSTS">"c1979"</definedName>
    <definedName name="IQ_OG_OTHER_COSTS_GAS">"c1991"</definedName>
    <definedName name="IQ_OG_OTHER_COSTS_OIL">"c1985"</definedName>
    <definedName name="IQ_OG_PRDUCTION_GROWTH_GAS">"c12737"</definedName>
    <definedName name="IQ_OG_PRDUCTION_GROWTH_GAS_EQUIVALENT">"c12738"</definedName>
    <definedName name="IQ_OG_PRDUCTION_GROWTH_NGL">"c12739"</definedName>
    <definedName name="IQ_OG_PRDUCTION_GROWTH_OIL">"c12740"</definedName>
    <definedName name="IQ_OG_PRDUCTION_GROWTH_OIL_EQUIVALENT">"c12741"</definedName>
    <definedName name="IQ_OG_PRDUCTION_GROWTH_TOAL">"c12742"</definedName>
    <definedName name="IQ_OG_PRODUCTION_GAS">"c2047"</definedName>
    <definedName name="IQ_OG_PRODUCTION_GROWTH_GAS">"c10067"</definedName>
    <definedName name="IQ_OG_PRODUCTION_GROWTH_GAS_EQUIVALENT">"c10070"</definedName>
    <definedName name="IQ_OG_PRODUCTION_GROWTH_NGL">"c10068"</definedName>
    <definedName name="IQ_OG_PRODUCTION_GROWTH_OIL">"c10066"</definedName>
    <definedName name="IQ_OG_PRODUCTION_GROWTH_OIL_EQUIVALENT">"c10069"</definedName>
    <definedName name="IQ_OG_PRODUCTION_GROWTH_TOTAL">"c10071"</definedName>
    <definedName name="IQ_OG_PRODUCTION_NGL">"c2918"</definedName>
    <definedName name="IQ_OG_PRODUCTION_OIL">"c2035"</definedName>
    <definedName name="IQ_OG_PURCHASES_GAS">"c2045"</definedName>
    <definedName name="IQ_OG_PURCHASES_NGL">"c2916"</definedName>
    <definedName name="IQ_OG_PURCHASES_OIL">"c2033"</definedName>
    <definedName name="IQ_OG_RESERVE_REPLACEMENT_RATIO">"c5799"</definedName>
    <definedName name="IQ_OG_REVISIONS_GAS">"c2042"</definedName>
    <definedName name="IQ_OG_REVISIONS_NGL">"c2913"</definedName>
    <definedName name="IQ_OG_REVISIONS_OIL">"c2030"</definedName>
    <definedName name="IQ_OG_RIGS_NON_OPERATED">"c10083"</definedName>
    <definedName name="IQ_OG_RIGS_OPERATED">"c10082"</definedName>
    <definedName name="IQ_OG_RIGS_TOTAL">"c10084"</definedName>
    <definedName name="IQ_OG_SALES_IN_PLACE_GAS">"c2046"</definedName>
    <definedName name="IQ_OG_SALES_IN_PLACE_NGL">"c2917"</definedName>
    <definedName name="IQ_OG_SALES_IN_PLACE_OIL">"c2034"</definedName>
    <definedName name="IQ_OG_SALES_VOL_EQ_INC_GAS">"c5794"</definedName>
    <definedName name="IQ_OG_SALES_VOL_EQ_INC_NGL">"c5795"</definedName>
    <definedName name="IQ_OG_SALES_VOL_EQ_INC_OIL">"c5793"</definedName>
    <definedName name="IQ_OG_STANDARDIZED_DCF">"c2000"</definedName>
    <definedName name="IQ_OG_STANDARDIZED_DCF_GAS">"c2020"</definedName>
    <definedName name="IQ_OG_STANDARDIZED_DCF_HEDGED">"c2001"</definedName>
    <definedName name="IQ_OG_STANDARDIZED_DCF_HEDGED_GAS">"c2021"</definedName>
    <definedName name="IQ_OG_STANDARDIZED_DCF_HEDGED_OIL">"c2011"</definedName>
    <definedName name="IQ_OG_STANDARDIZED_DCF_OIL">"c2010"</definedName>
    <definedName name="IQ_OG_TAXES">"c2026"</definedName>
    <definedName name="IQ_OG_TAXES_GAS">"c2028"</definedName>
    <definedName name="IQ_OG_TAXES_OIL">"c2027"</definedName>
    <definedName name="IQ_OG_TOTAL_COSTS">"c1980"</definedName>
    <definedName name="IQ_OG_TOTAL_COSTS_GAS">"c1992"</definedName>
    <definedName name="IQ_OG_TOTAL_COSTS_OIL">"c1986"</definedName>
    <definedName name="IQ_OG_TOTAL_EST_PROVED_RESERVES_GAS">"c2052"</definedName>
    <definedName name="IQ_OG_TOTAL_GAS_EQUIV_PRODUCTION_BCFE">"c10058"</definedName>
    <definedName name="IQ_OG_TOTAL_GAS_PRODUCTION">"c2060"</definedName>
    <definedName name="IQ_OG_TOTAL_LIQUID_GAS_PRODUCTION">"c2235"</definedName>
    <definedName name="IQ_OG_TOTAL_OIL_EQUIV_PRODUCTION_MMBOE">"c10057"</definedName>
    <definedName name="IQ_OG_TOTAL_OIL_PRODUCTION">"c2059"</definedName>
    <definedName name="IQ_OG_TOTAL_OIL_PRODUCTON" hidden="1">"c2059"</definedName>
    <definedName name="IQ_OG_TOTAL_POSSIBLE_RESERVES_GAS_BCF">"c10050"</definedName>
    <definedName name="IQ_OG_TOTAL_POSSIBLE_RESERVES_GAS_BCM">"c10051"</definedName>
    <definedName name="IQ_OG_TOTAL_POSSIBLE_RESERVES_OIL_MMBBLS">"c10053"</definedName>
    <definedName name="IQ_OG_TOTAL_PROBABLE_RESERVES_GAS_BCF">"c10048"</definedName>
    <definedName name="IQ_OG_TOTAL_PROBABLE_RESERVES_GAS_BCM">"c10049"</definedName>
    <definedName name="IQ_OG_TOTAL_PROBABLE_RESERVES_OIL_MMBBLS">"c10052"</definedName>
    <definedName name="IQ_OG_TOTAL_PRODUCTION_GAS_BCM">"c10056"</definedName>
    <definedName name="IQ_OG_TOTAL_PROVED_RESERVES_GAS_BCM">"c10046"</definedName>
    <definedName name="IQ_OG_UNDEVELOPED_ACRE_GROSS_EQ_INC">"c5800"</definedName>
    <definedName name="IQ_OG_UNDEVELOPED_ACRE_NET_EQ_INC">"c5801"</definedName>
    <definedName name="IQ_OG_UNDEVELOPED_RESERVES_GAS">"c2051"</definedName>
    <definedName name="IQ_OG_UNDEVELOPED_RESERVES_GAS_BCM">"c10044"</definedName>
    <definedName name="IQ_OG_UNDEVELOPED_RESERVES_NGL">"c2923"</definedName>
    <definedName name="IQ_OG_UNDEVELOPED_RESERVES_OIL">"c2039"</definedName>
    <definedName name="IQ_OIL_IMPAIR">"c840"</definedName>
    <definedName name="IQ_OL_COMM_AFTER_FIVE">"c841"</definedName>
    <definedName name="IQ_OL_COMM_CY">"c842"</definedName>
    <definedName name="IQ_OL_COMM_CY1">"c843"</definedName>
    <definedName name="IQ_OL_COMM_CY2">"c844"</definedName>
    <definedName name="IQ_OL_COMM_CY3">"c845"</definedName>
    <definedName name="IQ_OL_COMM_CY4">"c846"</definedName>
    <definedName name="IQ_OL_COMM_NEXT_FIVE">"c847"</definedName>
    <definedName name="IQ_OPEB_ACCRUED_LIAB">"c3308"</definedName>
    <definedName name="IQ_OPEB_ACCRUED_LIAB_DOM">"c3306"</definedName>
    <definedName name="IQ_OPEB_ACCRUED_LIAB_FOREIGN">"c3307"</definedName>
    <definedName name="IQ_OPEB_ACCUM_OTHER_CI">"c3314"</definedName>
    <definedName name="IQ_OPEB_ACCUM_OTHER_CI_DOM">"c3312"</definedName>
    <definedName name="IQ_OPEB_ACCUM_OTHER_CI_FOREIGN">"c3313"</definedName>
    <definedName name="IQ_OPEB_ACT_NEXT">"c5774"</definedName>
    <definedName name="IQ_OPEB_ACT_NEXT_DOM">"c5772"</definedName>
    <definedName name="IQ_OPEB_ACT_NEXT_FOREIGN">"c5773"</definedName>
    <definedName name="IQ_OPEB_AMT_RECOG_NEXT">"c5783"</definedName>
    <definedName name="IQ_OPEB_AMT_RECOG_NEXT_DOM">"c5781"</definedName>
    <definedName name="IQ_OPEB_AMT_RECOG_NEXT_FOREIGN">"c5782"</definedName>
    <definedName name="IQ_OPEB_ASSETS">"c3356"</definedName>
    <definedName name="IQ_OPEB_ASSETS_ACQ">"c3347"</definedName>
    <definedName name="IQ_OPEB_ASSETS_ACQ_DOM">"c3345"</definedName>
    <definedName name="IQ_OPEB_ASSETS_ACQ_FOREIGN">"c3346"</definedName>
    <definedName name="IQ_OPEB_ASSETS_ACTUAL_RETURN">"c3332"</definedName>
    <definedName name="IQ_OPEB_ASSETS_ACTUAL_RETURN_DOM">"c3330"</definedName>
    <definedName name="IQ_OPEB_ASSETS_ACTUAL_RETURN_FOREIGN">"c3331"</definedName>
    <definedName name="IQ_OPEB_ASSETS_BEG">"c3329"</definedName>
    <definedName name="IQ_OPEB_ASSETS_BEG_DOM">"c3327"</definedName>
    <definedName name="IQ_OPEB_ASSETS_BEG_FOREIGN">"c3328"</definedName>
    <definedName name="IQ_OPEB_ASSETS_BENEFITS_PAID">"c3341"</definedName>
    <definedName name="IQ_OPEB_ASSETS_BENEFITS_PAID_DOM">"c3339"</definedName>
    <definedName name="IQ_OPEB_ASSETS_BENEFITS_PAID_FOREIGN">"c3340"</definedName>
    <definedName name="IQ_OPEB_ASSETS_CURTAIL">"c3350"</definedName>
    <definedName name="IQ_OPEB_ASSETS_CURTAIL_DOM">"c3348"</definedName>
    <definedName name="IQ_OPEB_ASSETS_CURTAIL_FOREIGN">"c3349"</definedName>
    <definedName name="IQ_OPEB_ASSETS_DOM">"c3354"</definedName>
    <definedName name="IQ_OPEB_ASSETS_EMPLOYER_CONTRIBUTIONS">"c3335"</definedName>
    <definedName name="IQ_OPEB_ASSETS_EMPLOYER_CONTRIBUTIONS_DOM">"c3333"</definedName>
    <definedName name="IQ_OPEB_ASSETS_EMPLOYER_CONTRIBUTIONS_FOREIGN">"c3334"</definedName>
    <definedName name="IQ_OPEB_ASSETS_FOREIGN">"c3355"</definedName>
    <definedName name="IQ_OPEB_ASSETS_FX_ADJ">"c3344"</definedName>
    <definedName name="IQ_OPEB_ASSETS_FX_ADJ_DOM">"c3342"</definedName>
    <definedName name="IQ_OPEB_ASSETS_FX_ADJ_FOREIGN">"c3343"</definedName>
    <definedName name="IQ_OPEB_ASSETS_OTHER_PLAN_ADJ">"c3353"</definedName>
    <definedName name="IQ_OPEB_ASSETS_OTHER_PLAN_ADJ_DOM">"c3351"</definedName>
    <definedName name="IQ_OPEB_ASSETS_OTHER_PLAN_ADJ_FOREIGN">"c3352"</definedName>
    <definedName name="IQ_OPEB_ASSETS_PARTICIP_CONTRIBUTIONS">"c3338"</definedName>
    <definedName name="IQ_OPEB_ASSETS_PARTICIP_CONTRIBUTIONS_DOM">"c3336"</definedName>
    <definedName name="IQ_OPEB_ASSETS_PARTICIP_CONTRIBUTIONS_FOREIGN">"c3337"</definedName>
    <definedName name="IQ_OPEB_BENEFIT_INFO_DATE">"c3410"</definedName>
    <definedName name="IQ_OPEB_BENEFIT_INFO_DATE_DOM">"c3408"</definedName>
    <definedName name="IQ_OPEB_BENEFIT_INFO_DATE_FOREIGN">"c3409"</definedName>
    <definedName name="IQ_OPEB_BREAKDOWN_EQ">"c3275"</definedName>
    <definedName name="IQ_OPEB_BREAKDOWN_EQ_DOM">"c3273"</definedName>
    <definedName name="IQ_OPEB_BREAKDOWN_EQ_FOREIGN">"c3274"</definedName>
    <definedName name="IQ_OPEB_BREAKDOWN_FI">"c3278"</definedName>
    <definedName name="IQ_OPEB_BREAKDOWN_FI_DOM">"c3276"</definedName>
    <definedName name="IQ_OPEB_BREAKDOWN_FI_FOREIGN">"c3277"</definedName>
    <definedName name="IQ_OPEB_BREAKDOWN_OTHER">"c3284"</definedName>
    <definedName name="IQ_OPEB_BREAKDOWN_OTHER_DOM">"c3282"</definedName>
    <definedName name="IQ_OPEB_BREAKDOWN_OTHER_FOREIGN">"c3283"</definedName>
    <definedName name="IQ_OPEB_BREAKDOWN_PCT_EQ">"c3263"</definedName>
    <definedName name="IQ_OPEB_BREAKDOWN_PCT_EQ_DOM">"c3261"</definedName>
    <definedName name="IQ_OPEB_BREAKDOWN_PCT_EQ_FOREIGN">"c3262"</definedName>
    <definedName name="IQ_OPEB_BREAKDOWN_PCT_FI">"c3266"</definedName>
    <definedName name="IQ_OPEB_BREAKDOWN_PCT_FI_DOM">"c3264"</definedName>
    <definedName name="IQ_OPEB_BREAKDOWN_PCT_FI_FOREIGN">"c3265"</definedName>
    <definedName name="IQ_OPEB_BREAKDOWN_PCT_OTHER">"c3272"</definedName>
    <definedName name="IQ_OPEB_BREAKDOWN_PCT_OTHER_DOM">"c3270"</definedName>
    <definedName name="IQ_OPEB_BREAKDOWN_PCT_OTHER_FOREIGN">"c3271"</definedName>
    <definedName name="IQ_OPEB_BREAKDOWN_PCT_RE">"c3269"</definedName>
    <definedName name="IQ_OPEB_BREAKDOWN_PCT_RE_DOM">"c3267"</definedName>
    <definedName name="IQ_OPEB_BREAKDOWN_PCT_RE_FOREIGN">"c3268"</definedName>
    <definedName name="IQ_OPEB_BREAKDOWN_RE">"c3281"</definedName>
    <definedName name="IQ_OPEB_BREAKDOWN_RE_DOM">"c3279"</definedName>
    <definedName name="IQ_OPEB_BREAKDOWN_RE_FOREIGN">"c3280"</definedName>
    <definedName name="IQ_OPEB_CI_ACT">"c5759"</definedName>
    <definedName name="IQ_OPEB_CI_ACT_DOM">"c5757"</definedName>
    <definedName name="IQ_OPEB_CI_ACT_FOREIGN">"c5758"</definedName>
    <definedName name="IQ_OPEB_CI_NET_AMT_RECOG">"c5771"</definedName>
    <definedName name="IQ_OPEB_CI_NET_AMT_RECOG_DOM">"c5769"</definedName>
    <definedName name="IQ_OPEB_CI_NET_AMT_RECOG_FOREIGN">"c5770"</definedName>
    <definedName name="IQ_OPEB_CI_OTHER_MISC_ADJ">"c5768"</definedName>
    <definedName name="IQ_OPEB_CI_OTHER_MISC_ADJ_DOM">"c5766"</definedName>
    <definedName name="IQ_OPEB_CI_OTHER_MISC_ADJ_FOREIGN">"c5767"</definedName>
    <definedName name="IQ_OPEB_CI_PRIOR_SERVICE">"c5762"</definedName>
    <definedName name="IQ_OPEB_CI_PRIOR_SERVICE_DOM">"c5760"</definedName>
    <definedName name="IQ_OPEB_CI_PRIOR_SERVICE_FOREIGN">"c5761"</definedName>
    <definedName name="IQ_OPEB_CI_TRANSITION">"c5765"</definedName>
    <definedName name="IQ_OPEB_CI_TRANSITION_DOM">"c5763"</definedName>
    <definedName name="IQ_OPEB_CI_TRANSITION_FOREIGN">"c5764"</definedName>
    <definedName name="IQ_OPEB_CL">"c5789"</definedName>
    <definedName name="IQ_OPEB_CL_DOM">"c5787"</definedName>
    <definedName name="IQ_OPEB_CL_FOREIGN">"c5788"</definedName>
    <definedName name="IQ_OPEB_DECREASE_EFFECT_PBO">"c3458"</definedName>
    <definedName name="IQ_OPEB_DECREASE_EFFECT_PBO_DOM">"c3456"</definedName>
    <definedName name="IQ_OPEB_DECREASE_EFFECT_PBO_FOREIGN">"c3457"</definedName>
    <definedName name="IQ_OPEB_DECREASE_EFFECT_SERVICE_INT_COST">"c3455"</definedName>
    <definedName name="IQ_OPEB_DECREASE_EFFECT_SERVICE_INT_COST_DOM">"c3453"</definedName>
    <definedName name="IQ_OPEB_DECREASE_EFFECT_SERVICE_INT_COST_FOREIGN">"c3454"</definedName>
    <definedName name="IQ_OPEB_DISC_RATE_MAX">"c3422"</definedName>
    <definedName name="IQ_OPEB_DISC_RATE_MAX_DOM">"c3420"</definedName>
    <definedName name="IQ_OPEB_DISC_RATE_MAX_FOREIGN">"c3421"</definedName>
    <definedName name="IQ_OPEB_DISC_RATE_MIN">"c3419"</definedName>
    <definedName name="IQ_OPEB_DISC_RATE_MIN_DOM">"c3417"</definedName>
    <definedName name="IQ_OPEB_DISC_RATE_MIN_FOREIGN">"c3418"</definedName>
    <definedName name="IQ_OPEB_EST_BENEFIT_1YR">"c3287"</definedName>
    <definedName name="IQ_OPEB_EST_BENEFIT_1YR_DOM">"c3285"</definedName>
    <definedName name="IQ_OPEB_EST_BENEFIT_1YR_FOREIGN">"c3286"</definedName>
    <definedName name="IQ_OPEB_EST_BENEFIT_2YR">"c3290"</definedName>
    <definedName name="IQ_OPEB_EST_BENEFIT_2YR_DOM">"c3288"</definedName>
    <definedName name="IQ_OPEB_EST_BENEFIT_2YR_FOREIGN">"c3289"</definedName>
    <definedName name="IQ_OPEB_EST_BENEFIT_3YR">"c3293"</definedName>
    <definedName name="IQ_OPEB_EST_BENEFIT_3YR_DOM">"c3291"</definedName>
    <definedName name="IQ_OPEB_EST_BENEFIT_3YR_FOREIGN">"c3292"</definedName>
    <definedName name="IQ_OPEB_EST_BENEFIT_4YR">"c3296"</definedName>
    <definedName name="IQ_OPEB_EST_BENEFIT_4YR_DOM">"c3294"</definedName>
    <definedName name="IQ_OPEB_EST_BENEFIT_4YR_FOREIGN">"c3295"</definedName>
    <definedName name="IQ_OPEB_EST_BENEFIT_5YR">"c3299"</definedName>
    <definedName name="IQ_OPEB_EST_BENEFIT_5YR_DOM">"c3297"</definedName>
    <definedName name="IQ_OPEB_EST_BENEFIT_5YR_FOREIGN">"c3298"</definedName>
    <definedName name="IQ_OPEB_EST_BENEFIT_AFTER5">"c3302"</definedName>
    <definedName name="IQ_OPEB_EST_BENEFIT_AFTER5_DOM">"c3300"</definedName>
    <definedName name="IQ_OPEB_EST_BENEFIT_AFTER5_FOREIGN">"c3301"</definedName>
    <definedName name="IQ_OPEB_EXP_RATE_RETURN_MAX">"c3434"</definedName>
    <definedName name="IQ_OPEB_EXP_RATE_RETURN_MAX_DOM">"c3432"</definedName>
    <definedName name="IQ_OPEB_EXP_RATE_RETURN_MAX_FOREIGN">"c3433"</definedName>
    <definedName name="IQ_OPEB_EXP_RATE_RETURN_MIN">"c3431"</definedName>
    <definedName name="IQ_OPEB_EXP_RATE_RETURN_MIN_DOM">"c3429"</definedName>
    <definedName name="IQ_OPEB_EXP_RATE_RETURN_MIN_FOREIGN">"c3430"</definedName>
    <definedName name="IQ_OPEB_EXP_RETURN">"c3398"</definedName>
    <definedName name="IQ_OPEB_EXP_RETURN_DOM">"c3396"</definedName>
    <definedName name="IQ_OPEB_EXP_RETURN_FOREIGN">"c3397"</definedName>
    <definedName name="IQ_OPEB_HEALTH_COST_TREND_INITIAL">"c3413"</definedName>
    <definedName name="IQ_OPEB_HEALTH_COST_TREND_INITIAL_DOM">"c3411"</definedName>
    <definedName name="IQ_OPEB_HEALTH_COST_TREND_INITIAL_FOREIGN">"c3412"</definedName>
    <definedName name="IQ_OPEB_HEALTH_COST_TREND_ULTIMATE">"c3416"</definedName>
    <definedName name="IQ_OPEB_HEALTH_COST_TREND_ULTIMATE_DOM">"c3414"</definedName>
    <definedName name="IQ_OPEB_HEALTH_COST_TREND_ULTIMATE_FOREIGN">"c3415"</definedName>
    <definedName name="IQ_OPEB_INCREASE_EFFECT_PBO">"c3452"</definedName>
    <definedName name="IQ_OPEB_INCREASE_EFFECT_PBO_DOM">"c3450"</definedName>
    <definedName name="IQ_OPEB_INCREASE_EFFECT_PBO_FOREIGN">"c3451"</definedName>
    <definedName name="IQ_OPEB_INCREASE_EFFECT_SERVICE_INT_COST">"c3449"</definedName>
    <definedName name="IQ_OPEB_INCREASE_EFFECT_SERVICE_INT_COST_DOM">"c3447"</definedName>
    <definedName name="IQ_OPEB_INCREASE_EFFECT_SERVICE_INT_COST_FOREIGN">"c3448"</definedName>
    <definedName name="IQ_OPEB_INTAN_ASSETS">"c3311"</definedName>
    <definedName name="IQ_OPEB_INTAN_ASSETS_DOM">"c3309"</definedName>
    <definedName name="IQ_OPEB_INTAN_ASSETS_FOREIGN">"c3310"</definedName>
    <definedName name="IQ_OPEB_INTEREST_COST">"c3395"</definedName>
    <definedName name="IQ_OPEB_INTEREST_COST_DOM">"c3393"</definedName>
    <definedName name="IQ_OPEB_INTEREST_COST_FOREIGN">"c3394"</definedName>
    <definedName name="IQ_OPEB_LT_ASSETS">"c5786"</definedName>
    <definedName name="IQ_OPEB_LT_ASSETS_DOM">"c5784"</definedName>
    <definedName name="IQ_OPEB_LT_ASSETS_FOREIGN">"c5785"</definedName>
    <definedName name="IQ_OPEB_LT_LIAB">"c5792"</definedName>
    <definedName name="IQ_OPEB_LT_LIAB_DOM">"c5790"</definedName>
    <definedName name="IQ_OPEB_LT_LIAB_FOREIGN">"c5791"</definedName>
    <definedName name="IQ_OPEB_NET_ASSET_RECOG">"c3326"</definedName>
    <definedName name="IQ_OPEB_NET_ASSET_RECOG_DOM">"c3324"</definedName>
    <definedName name="IQ_OPEB_NET_ASSET_RECOG_FOREIGN">"c3325"</definedName>
    <definedName name="IQ_OPEB_OBLIGATION_ACCUMULATED">"c3407"</definedName>
    <definedName name="IQ_OPEB_OBLIGATION_ACCUMULATED_DOM">"c3405"</definedName>
    <definedName name="IQ_OPEB_OBLIGATION_ACCUMULATED_FOREIGN">"c3406"</definedName>
    <definedName name="IQ_OPEB_OBLIGATION_ACQ">"c3380"</definedName>
    <definedName name="IQ_OPEB_OBLIGATION_ACQ_DOM">"c3378"</definedName>
    <definedName name="IQ_OPEB_OBLIGATION_ACQ_FOREIGN">"c3379"</definedName>
    <definedName name="IQ_OPEB_OBLIGATION_ACTUARIAL_GAIN_LOSS">"c3371"</definedName>
    <definedName name="IQ_OPEB_OBLIGATION_ACTUARIAL_GAIN_LOSS_DOM">"c3369"</definedName>
    <definedName name="IQ_OPEB_OBLIGATION_ACTUARIAL_GAIN_LOSS_FOREIGN">"c3370"</definedName>
    <definedName name="IQ_OPEB_OBLIGATION_BEG">"c3359"</definedName>
    <definedName name="IQ_OPEB_OBLIGATION_BEG_DOM">"c3357"</definedName>
    <definedName name="IQ_OPEB_OBLIGATION_BEG_FOREIGN">"c3358"</definedName>
    <definedName name="IQ_OPEB_OBLIGATION_CURTAIL">"c3383"</definedName>
    <definedName name="IQ_OPEB_OBLIGATION_CURTAIL_DOM">"c3381"</definedName>
    <definedName name="IQ_OPEB_OBLIGATION_CURTAIL_FOREIGN">"c3382"</definedName>
    <definedName name="IQ_OPEB_OBLIGATION_EMPLOYEE_CONTRIBUTIONS">"c3368"</definedName>
    <definedName name="IQ_OPEB_OBLIGATION_EMPLOYEE_CONTRIBUTIONS_DOM">"c3366"</definedName>
    <definedName name="IQ_OPEB_OBLIGATION_EMPLOYEE_CONTRIBUTIONS_FOREIGN">"c3367"</definedName>
    <definedName name="IQ_OPEB_OBLIGATION_FX_ADJ">"c3377"</definedName>
    <definedName name="IQ_OPEB_OBLIGATION_FX_ADJ_DOM">"c3375"</definedName>
    <definedName name="IQ_OPEB_OBLIGATION_FX_ADJ_FOREIGN">"c3376"</definedName>
    <definedName name="IQ_OPEB_OBLIGATION_INTEREST_COST">"c3365"</definedName>
    <definedName name="IQ_OPEB_OBLIGATION_INTEREST_COST_DOM">"c3363"</definedName>
    <definedName name="IQ_OPEB_OBLIGATION_INTEREST_COST_FOREIGN">"c3364"</definedName>
    <definedName name="IQ_OPEB_OBLIGATION_OTHER_PLAN_ADJ">"c3386"</definedName>
    <definedName name="IQ_OPEB_OBLIGATION_OTHER_PLAN_ADJ_DOM">"c3384"</definedName>
    <definedName name="IQ_OPEB_OBLIGATION_OTHER_PLAN_ADJ_FOREIGN">"c3385"</definedName>
    <definedName name="IQ_OPEB_OBLIGATION_PAID">"c3374"</definedName>
    <definedName name="IQ_OPEB_OBLIGATION_PAID_DOM">"c3372"</definedName>
    <definedName name="IQ_OPEB_OBLIGATION_PAID_FOREIGN">"c3373"</definedName>
    <definedName name="IQ_OPEB_OBLIGATION_PROJECTED">"c3389"</definedName>
    <definedName name="IQ_OPEB_OBLIGATION_PROJECTED_DOM">"c3387"</definedName>
    <definedName name="IQ_OPEB_OBLIGATION_PROJECTED_FOREIGN">"c3388"</definedName>
    <definedName name="IQ_OPEB_OBLIGATION_SERVICE_COST">"c3362"</definedName>
    <definedName name="IQ_OPEB_OBLIGATION_SERVICE_COST_DOM">"c3360"</definedName>
    <definedName name="IQ_OPEB_OBLIGATION_SERVICE_COST_FOREIGN">"c3361"</definedName>
    <definedName name="IQ_OPEB_OTHER">"c3317"</definedName>
    <definedName name="IQ_OPEB_OTHER_ADJ">"c3323"</definedName>
    <definedName name="IQ_OPEB_OTHER_ADJ_DOM">"c3321"</definedName>
    <definedName name="IQ_OPEB_OTHER_ADJ_FOREIGN">"c3322"</definedName>
    <definedName name="IQ_OPEB_OTHER_COST">"c3401"</definedName>
    <definedName name="IQ_OPEB_OTHER_COST_DOM">"c3399"</definedName>
    <definedName name="IQ_OPEB_OTHER_COST_FOREIGN">"c3400"</definedName>
    <definedName name="IQ_OPEB_OTHER_DOM">"c3315"</definedName>
    <definedName name="IQ_OPEB_OTHER_FOREIGN">"c3316"</definedName>
    <definedName name="IQ_OPEB_PBO_ASSUMED_RATE_RET_MAX">"c3440"</definedName>
    <definedName name="IQ_OPEB_PBO_ASSUMED_RATE_RET_MAX_DOM">"c3438"</definedName>
    <definedName name="IQ_OPEB_PBO_ASSUMED_RATE_RET_MAX_FOREIGN">"c3439"</definedName>
    <definedName name="IQ_OPEB_PBO_ASSUMED_RATE_RET_MIN">"c3437"</definedName>
    <definedName name="IQ_OPEB_PBO_ASSUMED_RATE_RET_MIN_DOM">"c3435"</definedName>
    <definedName name="IQ_OPEB_PBO_ASSUMED_RATE_RET_MIN_FOREIGN">"c3436"</definedName>
    <definedName name="IQ_OPEB_PBO_RATE_COMP_INCREASE_MAX">"c3446"</definedName>
    <definedName name="IQ_OPEB_PBO_RATE_COMP_INCREASE_MAX_DOM">"c3444"</definedName>
    <definedName name="IQ_OPEB_PBO_RATE_COMP_INCREASE_MAX_FOREIGN">"c3445"</definedName>
    <definedName name="IQ_OPEB_PBO_RATE_COMP_INCREASE_MIN">"c3443"</definedName>
    <definedName name="IQ_OPEB_PBO_RATE_COMP_INCREASE_MIN_DOM">"c3441"</definedName>
    <definedName name="IQ_OPEB_PBO_RATE_COMP_INCREASE_MIN_FOREIGN">"c3442"</definedName>
    <definedName name="IQ_OPEB_PREPAID_COST">"c3305"</definedName>
    <definedName name="IQ_OPEB_PREPAID_COST_DOM">"c3303"</definedName>
    <definedName name="IQ_OPEB_PREPAID_COST_FOREIGN">"c3304"</definedName>
    <definedName name="IQ_OPEB_PRIOR_SERVICE_NEXT">"c5777"</definedName>
    <definedName name="IQ_OPEB_PRIOR_SERVICE_NEXT_DOM">"c5775"</definedName>
    <definedName name="IQ_OPEB_PRIOR_SERVICE_NEXT_FOREIGN">"c5776"</definedName>
    <definedName name="IQ_OPEB_RATE_COMP_INCREASE_MAX">"c3428"</definedName>
    <definedName name="IQ_OPEB_RATE_COMP_INCREASE_MAX_DOM">"c3426"</definedName>
    <definedName name="IQ_OPEB_RATE_COMP_INCREASE_MAX_FOREIGN">"c3427"</definedName>
    <definedName name="IQ_OPEB_RATE_COMP_INCREASE_MIN">"c3425"</definedName>
    <definedName name="IQ_OPEB_RATE_COMP_INCREASE_MIN_DOM">"c3423"</definedName>
    <definedName name="IQ_OPEB_RATE_COMP_INCREASE_MIN_FOREIGN">"c3424"</definedName>
    <definedName name="IQ_OPEB_SERVICE_COST">"c3392"</definedName>
    <definedName name="IQ_OPEB_SERVICE_COST_DOM">"c3390"</definedName>
    <definedName name="IQ_OPEB_SERVICE_COST_FOREIGN">"c3391"</definedName>
    <definedName name="IQ_OPEB_TOTAL_COST">"c3404"</definedName>
    <definedName name="IQ_OPEB_TOTAL_COST_DOM">"c3402"</definedName>
    <definedName name="IQ_OPEB_TOTAL_COST_FOREIGN">"c3403"</definedName>
    <definedName name="IQ_OPEB_TRANSITION_NEXT">"c5780"</definedName>
    <definedName name="IQ_OPEB_TRANSITION_NEXT_DOM">"c5778"</definedName>
    <definedName name="IQ_OPEB_TRANSITION_NEXT_FOREIGN">"c5779"</definedName>
    <definedName name="IQ_OPEB_UNRECOG_PRIOR">"c3320"</definedName>
    <definedName name="IQ_OPEB_UNRECOG_PRIOR_DOM">"c3318"</definedName>
    <definedName name="IQ_OPEB_UNRECOG_PRIOR_FOREIGN">"c3319"</definedName>
    <definedName name="IQ_OPENED55" hidden="1">1</definedName>
    <definedName name="IQ_OPENPRICE">"c848"</definedName>
    <definedName name="IQ_OPER_INC">"c849"</definedName>
    <definedName name="IQ_OPER_INC_ACT_OR_EST">"c2220"</definedName>
    <definedName name="IQ_OPER_INC_ACT_OR_EST_REUT">"c5466"</definedName>
    <definedName name="IQ_OPER_INC_BR">"c850"</definedName>
    <definedName name="IQ_OPER_INC_EST">"c1688"</definedName>
    <definedName name="IQ_OPER_INC_EST_REUT">"c5340"</definedName>
    <definedName name="IQ_OPER_INC_FIN">"c851"</definedName>
    <definedName name="IQ_OPER_INC_HIGH_EST">"c1690"</definedName>
    <definedName name="IQ_OPER_INC_HIGH_EST_REUT">"c5342"</definedName>
    <definedName name="IQ_OPER_INC_INS">"c852"</definedName>
    <definedName name="IQ_OPER_INC_LOW_EST">"c1691"</definedName>
    <definedName name="IQ_OPER_INC_LOW_EST_REUT">"c5343"</definedName>
    <definedName name="IQ_OPER_INC_MARGIN">"c1448"</definedName>
    <definedName name="IQ_OPER_INC_MEDIAN_EST">"c1689"</definedName>
    <definedName name="IQ_OPER_INC_MEDIAN_EST_REUT">"c5341"</definedName>
    <definedName name="IQ_OPER_INC_NUM_EST">"c1692"</definedName>
    <definedName name="IQ_OPER_INC_NUM_EST_REUT">"c5344"</definedName>
    <definedName name="IQ_OPER_INC_RE">"c6240"</definedName>
    <definedName name="IQ_OPER_INC_REIT">"c853"</definedName>
    <definedName name="IQ_OPER_INC_STDDEV_EST">"c1693"</definedName>
    <definedName name="IQ_OPER_INC_STDDEV_EST_REUT">"c5345"</definedName>
    <definedName name="IQ_OPER_INC_UTI">"c854"</definedName>
    <definedName name="IQ_OPERATING_EXP_AVG_ASSETS_FFIEC">"c13373"</definedName>
    <definedName name="IQ_OPERATING_INC_AVG_ASSETS_FFIEC">"c13368"</definedName>
    <definedName name="IQ_OPERATING_INC_TE_AVG_ASSETS_FFIEC">"c13360"</definedName>
    <definedName name="IQ_OPERATIONS_EXP">"c855"</definedName>
    <definedName name="IQ_OPT_TOTAL_AGG_INT_VALUE_EXER">"c18441"</definedName>
    <definedName name="IQ_OPT_TOTAL_AGG_INT_VALUE_OUT">"c18437"</definedName>
    <definedName name="IQ_OPT_TOTAL_NUM_EXER">"c18439"</definedName>
    <definedName name="IQ_OPT_TOTAL_NUM_OUT">"c18435"</definedName>
    <definedName name="IQ_OPT_TOTAL_PLAN_NAME">"c18467"</definedName>
    <definedName name="IQ_OPT_TOTAL_PRICE_HIGH">"c18432"</definedName>
    <definedName name="IQ_OPT_TOTAL_PRICE_LOW">"c18431"</definedName>
    <definedName name="IQ_OPT_TOTAL_PRICE_RANGE">"c18433"</definedName>
    <definedName name="IQ_OPT_TOTAL_WTD_LIFE_EXER">"c18440"</definedName>
    <definedName name="IQ_OPT_TOTAL_WTD_LIFE_OUT">"c18436"</definedName>
    <definedName name="IQ_OPT_TOTAL_WTD_PRICE_EXER">"c18438"</definedName>
    <definedName name="IQ_OPT_TOTAL_WTD_PRICE_OUT">"c18434"</definedName>
    <definedName name="IQ_OPT_TRANCHE_AGG_INT_VALUE_EXER">"c18430"</definedName>
    <definedName name="IQ_OPT_TRANCHE_AGG_INT_VALUE_OUT">"c18426"</definedName>
    <definedName name="IQ_OPT_TRANCHE_CLASS_NAME">"c18419"</definedName>
    <definedName name="IQ_OPT_TRANCHE_NUM_EXER">"c18428"</definedName>
    <definedName name="IQ_OPT_TRANCHE_NUM_OUT">"c18424"</definedName>
    <definedName name="IQ_OPT_TRANCHE_PLAN_NAME">"c18418"</definedName>
    <definedName name="IQ_OPT_TRANCHE_PLAN_RANK">"c18466"</definedName>
    <definedName name="IQ_OPT_TRANCHE_PRICE_HIGH">"c18421"</definedName>
    <definedName name="IQ_OPT_TRANCHE_PRICE_LOW">"c18420"</definedName>
    <definedName name="IQ_OPT_TRANCHE_PRICE_RANGE">"c18422"</definedName>
    <definedName name="IQ_OPT_TRANCHE_WTD_LIFE_EXER">"c18429"</definedName>
    <definedName name="IQ_OPT_TRANCHE_WTD_LIFE_OUT">"c18425"</definedName>
    <definedName name="IQ_OPT_TRANCHE_WTD_PRICE_EXER">"c18427"</definedName>
    <definedName name="IQ_OPT_TRANCHE_WTD_PRICE_OUT">"c18423"</definedName>
    <definedName name="IQ_OPTIONS_BEG_OS">"c1572"</definedName>
    <definedName name="IQ_OPTIONS_CANCELLED">"c856"</definedName>
    <definedName name="IQ_OPTIONS_END_OS">"c1573"</definedName>
    <definedName name="IQ_OPTIONS_EXCERCISED">"c2116"</definedName>
    <definedName name="IQ_OPTIONS_EXERCISABLE_END_OS">"c5804"</definedName>
    <definedName name="IQ_OPTIONS_EXERCISED">"c2116"</definedName>
    <definedName name="IQ_OPTIONS_GRANTED">"c2673"</definedName>
    <definedName name="IQ_OPTIONS_ISSUED">"c857"</definedName>
    <definedName name="IQ_OPTIONS_OS">"c858"</definedName>
    <definedName name="IQ_OPTIONS_STRIKE_PRICE_BEG_OS">"c5805"</definedName>
    <definedName name="IQ_OPTIONS_STRIKE_PRICE_CANCELLED">"c5807"</definedName>
    <definedName name="IQ_OPTIONS_STRIKE_PRICE_EXERCISABLE">"c5808"</definedName>
    <definedName name="IQ_OPTIONS_STRIKE_PRICE_EXERCISED">"c5806"</definedName>
    <definedName name="IQ_OPTIONS_STRIKE_PRICE_GRANTED">"c2678"</definedName>
    <definedName name="IQ_OPTIONS_STRIKE_PRICE_OS">"c2677"</definedName>
    <definedName name="IQ_ORDER_BACKLOG">"c2090"</definedName>
    <definedName name="IQ_OREO_1_4_RESIDENTIAL_FDIC">"c6454"</definedName>
    <definedName name="IQ_OREO_COMMERCIAL_RE_FDIC">"c6456"</definedName>
    <definedName name="IQ_OREO_CONSTRUCTION_DEVELOPMENT_FDIC">"c6457"</definedName>
    <definedName name="IQ_OREO_FARMLAND_FDIC">"c6458"</definedName>
    <definedName name="IQ_OREO_FFIEC">"c12831"</definedName>
    <definedName name="IQ_OREO_FOREIGN_FDIC">"c6460"</definedName>
    <definedName name="IQ_OREO_FOREIGN_FFIEC">"c15273"</definedName>
    <definedName name="IQ_OREO_MULTI_FAMILY_RESIDENTIAL_FDIC">"c6455"</definedName>
    <definedName name="IQ_OREO_OTHER_FFIEC">"c12833"</definedName>
    <definedName name="IQ_OTHER_ADDITIONS_T1_FFIEC">"c13142"</definedName>
    <definedName name="IQ_OTHER_ADDITIONS_T2_FFIEC">"c13148"</definedName>
    <definedName name="IQ_OTHER_ADJUST_GROSS_LOANS">"c859"</definedName>
    <definedName name="IQ_OTHER_ADJUSTMENTS_COVERED">"c9961"</definedName>
    <definedName name="IQ_OTHER_ADJUSTMENTS_FFIEC">"c12972"</definedName>
    <definedName name="IQ_OTHER_ADJUSTMENTS_GROUP">"c9947"</definedName>
    <definedName name="IQ_OTHER_AMORT">"c5563"</definedName>
    <definedName name="IQ_OTHER_AMORT_BNK">"c5565"</definedName>
    <definedName name="IQ_OTHER_AMORT_BR">"c5566"</definedName>
    <definedName name="IQ_OTHER_AMORT_FIN">"c5567"</definedName>
    <definedName name="IQ_OTHER_AMORT_INS">"c5568"</definedName>
    <definedName name="IQ_OTHER_AMORT_RE">"c6287"</definedName>
    <definedName name="IQ_OTHER_AMORT_REIT">"c5569"</definedName>
    <definedName name="IQ_OTHER_AMORT_UTI">"c5570"</definedName>
    <definedName name="IQ_OTHER_ASSETS">"c860"</definedName>
    <definedName name="IQ_OTHER_ASSETS_BNK">"c861"</definedName>
    <definedName name="IQ_OTHER_ASSETS_BR">"c862"</definedName>
    <definedName name="IQ_OTHER_ASSETS_FDIC">"c6338"</definedName>
    <definedName name="IQ_OTHER_ASSETS_FFIEC">"c12848"</definedName>
    <definedName name="IQ_OTHER_ASSETS_FIN">"c863"</definedName>
    <definedName name="IQ_OTHER_ASSETS_INS">"c864"</definedName>
    <definedName name="IQ_OTHER_ASSETS_RE">"c6241"</definedName>
    <definedName name="IQ_OTHER_ASSETS_REIT">"c865"</definedName>
    <definedName name="IQ_OTHER_ASSETS_SERV_RIGHTS">"c2243"</definedName>
    <definedName name="IQ_OTHER_ASSETS_TOTAL_FFIEC">"c12841"</definedName>
    <definedName name="IQ_OTHER_ASSETS_UTI">"c866"</definedName>
    <definedName name="IQ_OTHER_BEARING_LIAB">"c1608"</definedName>
    <definedName name="IQ_OTHER_BEDS">"c8784"</definedName>
    <definedName name="IQ_OTHER_BENEFITS_OBLIGATION">"c867"</definedName>
    <definedName name="IQ_OTHER_BORROWED_FUNDS_FDIC">"c6345"</definedName>
    <definedName name="IQ_OTHER_BORROWED_MONEY_FAIR_VALUE_TOT_FFIEC">"c15409"</definedName>
    <definedName name="IQ_OTHER_BORROWED_MONEY_FFIEC">"c12862"</definedName>
    <definedName name="IQ_OTHER_BORROWED_MONEY_LEVEL_1_FFIEC">"c15431"</definedName>
    <definedName name="IQ_OTHER_BORROWED_MONEY_LEVEL_2_FFIEC">"c15444"</definedName>
    <definedName name="IQ_OTHER_BORROWED_MONEY_LEVEL_3_FFIEC">"c15457"</definedName>
    <definedName name="IQ_OTHER_BORROWED_MONEY_LT_FFIEC">"c12865"</definedName>
    <definedName name="IQ_OTHER_BORROWED_MONEY_ST_FFIEC">"c12864"</definedName>
    <definedName name="IQ_OTHER_CA">"c868"</definedName>
    <definedName name="IQ_OTHER_CA_SUPPL">"c869"</definedName>
    <definedName name="IQ_OTHER_CA_SUPPL_BNK">"c870"</definedName>
    <definedName name="IQ_OTHER_CA_SUPPL_BR">"c871"</definedName>
    <definedName name="IQ_OTHER_CA_SUPPL_FIN">"c872"</definedName>
    <definedName name="IQ_OTHER_CA_SUPPL_INS">"c873"</definedName>
    <definedName name="IQ_OTHER_CA_SUPPL_RE">"c6242"</definedName>
    <definedName name="IQ_OTHER_CA_SUPPL_REIT">"c874"</definedName>
    <definedName name="IQ_OTHER_CA_SUPPL_UTI">"c875"</definedName>
    <definedName name="IQ_OTHER_CA_UTI">"c876"</definedName>
    <definedName name="IQ_OTHER_CL">"c877"</definedName>
    <definedName name="IQ_OTHER_CL_SUPPL">"c878"</definedName>
    <definedName name="IQ_OTHER_CL_SUPPL_BNK">"c879"</definedName>
    <definedName name="IQ_OTHER_CL_SUPPL_BR">"c880"</definedName>
    <definedName name="IQ_OTHER_CL_SUPPL_FIN">"c881"</definedName>
    <definedName name="IQ_OTHER_CL_SUPPL_INS">"C6021"</definedName>
    <definedName name="IQ_OTHER_CL_SUPPL_RE">"c6243"</definedName>
    <definedName name="IQ_OTHER_CL_SUPPL_REIT">"c882"</definedName>
    <definedName name="IQ_OTHER_CL_SUPPL_UTI">"c883"</definedName>
    <definedName name="IQ_OTHER_CL_UTI">"c884"</definedName>
    <definedName name="IQ_OTHER_COMPREHENSIVE_INCOME_FDIC">"c6503"</definedName>
    <definedName name="IQ_OTHER_COMPREHENSIVE_INCOME_FFIEC">"c12970"</definedName>
    <definedName name="IQ_OTHER_CONSTRUCTION_GROSS_LOANS_FFIEC">"c13403"</definedName>
    <definedName name="IQ_OTHER_CONSTRUCTION_LOANS_DUE_30_89_FFIEC">"c13258"</definedName>
    <definedName name="IQ_OTHER_CONSTRUCTION_LOANS_DUE_90_FFIEC">"c13286"</definedName>
    <definedName name="IQ_OTHER_CONSTRUCTION_LOANS_NON_ACCRUAL_FFIEC">"c13312"</definedName>
    <definedName name="IQ_OTHER_CONSTRUCTION_LOANS_UNUSED_FFIEC">"c13245"</definedName>
    <definedName name="IQ_OTHER_CONSTRUCTION_RISK_BASED_FFIEC">"c13424"</definedName>
    <definedName name="IQ_OTHER_CONSUMER_LL_REC_FFIEC">"c12891"</definedName>
    <definedName name="IQ_OTHER_CONSUMER_LOANS_FFIEC">"c12824"</definedName>
    <definedName name="IQ_OTHER_CONSUMER_LOANS_TRADING_DOM_FFIEC">"c12935"</definedName>
    <definedName name="IQ_OTHER_CURRENT_ASSETS">"c1403"</definedName>
    <definedName name="IQ_OTHER_CURRENT_LIAB">"c1404"</definedName>
    <definedName name="IQ_OTHER_DEBT">"c2507"</definedName>
    <definedName name="IQ_OTHER_DEBT_PCT">"c2508"</definedName>
    <definedName name="IQ_OTHER_DEBT_SEC_DOM_AVAIL_SALE_FFIEC">"c12803"</definedName>
    <definedName name="IQ_OTHER_DEBT_SEC_FOREIGN_AVAIL_SALE_FFIEC">"c12804"</definedName>
    <definedName name="IQ_OTHER_DEBT_SEC_INVEST_SECURITIES_FFIEC">"c13462"</definedName>
    <definedName name="IQ_OTHER_DEBT_SEC_TRADING_DOM_FFIEC">"c12924"</definedName>
    <definedName name="IQ_OTHER_DEBT_SEC_TRADING_FFIEC">"c12819"</definedName>
    <definedName name="IQ_OTHER_DEBT_SECURITIES_DOM_FFIEC">"c12789"</definedName>
    <definedName name="IQ_OTHER_DEBT_SECURITIES_FOREIGN_FFIEC">"c12790"</definedName>
    <definedName name="IQ_OTHER_DEBT_SECURITIES_QUARTERLY_AVG_FFIEC">"c15473"</definedName>
    <definedName name="IQ_OTHER_DEDUCTIONS_LEVERAGE_RATIO_FFIEC">"c13158"</definedName>
    <definedName name="IQ_OTHER_DEP">"c885"</definedName>
    <definedName name="IQ_OTHER_DEPOSITORY_INSTITUTIONS_LOANS_FDIC">"c6436"</definedName>
    <definedName name="IQ_OTHER_DEPOSITORY_INSTITUTIONS_TOTAL_LOANS_FOREIGN_FDIC">"c6442"</definedName>
    <definedName name="IQ_OTHER_DEPOSITS_FFIEC">"c12994"</definedName>
    <definedName name="IQ_OTHER_DERIVATIVES_BENEFICIARY_FFIEC">"c13122"</definedName>
    <definedName name="IQ_OTHER_DERIVATIVES_GUARANTOR_FFIEC">"c13115"</definedName>
    <definedName name="IQ_OTHER_DOMESTIC_DEBT_SECURITIES_FDIC">"c6302"</definedName>
    <definedName name="IQ_OTHER_EARNING">"c1609"</definedName>
    <definedName name="IQ_OTHER_EQUITY">"c886"</definedName>
    <definedName name="IQ_OTHER_EQUITY_BNK">"c887"</definedName>
    <definedName name="IQ_OTHER_EQUITY_BR">"c888"</definedName>
    <definedName name="IQ_OTHER_EQUITY_CAPITAL_COMPS_FFIEC">"c12880"</definedName>
    <definedName name="IQ_OTHER_EQUITY_FFIEC">"c12879"</definedName>
    <definedName name="IQ_OTHER_EQUITY_FIN">"c889"</definedName>
    <definedName name="IQ_OTHER_EQUITY_INS">"c890"</definedName>
    <definedName name="IQ_OTHER_EQUITY_RE">"c6244"</definedName>
    <definedName name="IQ_OTHER_EQUITY_REIT">"c891"</definedName>
    <definedName name="IQ_OTHER_EQUITY_UTI">"c892"</definedName>
    <definedName name="IQ_OTHER_EXP_OPERATING_INC_FFIEC">"c13381"</definedName>
    <definedName name="IQ_OTHER_FINANCE_ACT">"c893"</definedName>
    <definedName name="IQ_OTHER_FINANCE_ACT_BNK">"c894"</definedName>
    <definedName name="IQ_OTHER_FINANCE_ACT_BR">"c895"</definedName>
    <definedName name="IQ_OTHER_FINANCE_ACT_FIN">"c896"</definedName>
    <definedName name="IQ_OTHER_FINANCE_ACT_INS">"c897"</definedName>
    <definedName name="IQ_OTHER_FINANCE_ACT_RE">"c6245"</definedName>
    <definedName name="IQ_OTHER_FINANCE_ACT_REIT">"c898"</definedName>
    <definedName name="IQ_OTHER_FINANCE_ACT_SUPPL">"c899"</definedName>
    <definedName name="IQ_OTHER_FINANCE_ACT_SUPPL_BNK">"c900"</definedName>
    <definedName name="IQ_OTHER_FINANCE_ACT_SUPPL_BR">"c901"</definedName>
    <definedName name="IQ_OTHER_FINANCE_ACT_SUPPL_FIN">"c902"</definedName>
    <definedName name="IQ_OTHER_FINANCE_ACT_SUPPL_INS">"c903"</definedName>
    <definedName name="IQ_OTHER_FINANCE_ACT_SUPPL_RE">"c6246"</definedName>
    <definedName name="IQ_OTHER_FINANCE_ACT_SUPPL_REIT">"c904"</definedName>
    <definedName name="IQ_OTHER_FINANCE_ACT_SUPPL_UTI">"c905"</definedName>
    <definedName name="IQ_OTHER_FINANCE_ACT_UTI">"c906"</definedName>
    <definedName name="IQ_OTHER_FOREIGN_LOANS_FOREIGN_FFIEC">"c13482"</definedName>
    <definedName name="IQ_OTHER_IBF_DEPOSIT_LIABILITIES_FFIEC">"c15301"</definedName>
    <definedName name="IQ_OTHER_INDIVIDUAL_FAMILY_DOM_QUARTERLY_AVG_FFIEC">"c15481"</definedName>
    <definedName name="IQ_OTHER_INSURANCE_FEES_FDIC">"c6672"</definedName>
    <definedName name="IQ_OTHER_INSURANCE_PREMIUMS_FFIEC">"c13071"</definedName>
    <definedName name="IQ_OTHER_INT_EXPENSE_FFIEC">"c12999"</definedName>
    <definedName name="IQ_OTHER_INT_INCOME_FFIEC">"c12988"</definedName>
    <definedName name="IQ_OTHER_INTAN">"c907"</definedName>
    <definedName name="IQ_OTHER_INTAN_BNK">"c908"</definedName>
    <definedName name="IQ_OTHER_INTAN_BR">"c909"</definedName>
    <definedName name="IQ_OTHER_INTAN_FIN">"c910"</definedName>
    <definedName name="IQ_OTHER_INTAN_INS">"c911"</definedName>
    <definedName name="IQ_OTHER_INTAN_RE">"c6247"</definedName>
    <definedName name="IQ_OTHER_INTAN_REIT">"c912"</definedName>
    <definedName name="IQ_OTHER_INTAN_UTI">"c913"</definedName>
    <definedName name="IQ_OTHER_INTANGIBLE_ASSETS_FFIEC">"c12837"</definedName>
    <definedName name="IQ_OTHER_INTANGIBLE_ASSETS_TOT_FFIEC">"c12840"</definedName>
    <definedName name="IQ_OTHER_INTANGIBLE_FDIC">"c6337"</definedName>
    <definedName name="IQ_OTHER_INV">"c914"</definedName>
    <definedName name="IQ_OTHER_INVEST">"c915"</definedName>
    <definedName name="IQ_OTHER_INVEST_ACT">"c916"</definedName>
    <definedName name="IQ_OTHER_INVEST_ACT_BNK">"c917"</definedName>
    <definedName name="IQ_OTHER_INVEST_ACT_BR">"c918"</definedName>
    <definedName name="IQ_OTHER_INVEST_ACT_FIN">"c919"</definedName>
    <definedName name="IQ_OTHER_INVEST_ACT_INS">"c920"</definedName>
    <definedName name="IQ_OTHER_INVEST_ACT_RE">"c6248"</definedName>
    <definedName name="IQ_OTHER_INVEST_ACT_REIT">"c921"</definedName>
    <definedName name="IQ_OTHER_INVEST_ACT_SUPPL">"c922"</definedName>
    <definedName name="IQ_OTHER_INVEST_ACT_SUPPL_BNK">"c923"</definedName>
    <definedName name="IQ_OTHER_INVEST_ACT_SUPPL_BR">"c924"</definedName>
    <definedName name="IQ_OTHER_INVEST_ACT_SUPPL_FIN">"c925"</definedName>
    <definedName name="IQ_OTHER_INVEST_ACT_SUPPL_INS">"c926"</definedName>
    <definedName name="IQ_OTHER_INVEST_ACT_SUPPL_RE">"c6249"</definedName>
    <definedName name="IQ_OTHER_INVEST_ACT_SUPPL_REIT">"c927"</definedName>
    <definedName name="IQ_OTHER_INVEST_ACT_SUPPL_UTI">"c928"</definedName>
    <definedName name="IQ_OTHER_INVEST_ACT_UTI">"c929"</definedName>
    <definedName name="IQ_OTHER_INVESTING">"c1408"</definedName>
    <definedName name="IQ_OTHER_LEASES_DUE_30_89_FFIEC">"c13278"</definedName>
    <definedName name="IQ_OTHER_LEASES_DUE_90_FFIEC">"c13304"</definedName>
    <definedName name="IQ_OTHER_LEASES_LL_REC_FFIEC">"c12896"</definedName>
    <definedName name="IQ_OTHER_LEASES_NON_ACCRUAL_FFIEC">"c13330"</definedName>
    <definedName name="IQ_OTHER_LIAB">"c930"</definedName>
    <definedName name="IQ_OTHER_LIAB_BNK">"c931"</definedName>
    <definedName name="IQ_OTHER_LIAB_BR">"c932"</definedName>
    <definedName name="IQ_OTHER_LIAB_FIN">"c933"</definedName>
    <definedName name="IQ_OTHER_LIAB_INS">"c934"</definedName>
    <definedName name="IQ_OTHER_LIAB_LT">"c935"</definedName>
    <definedName name="IQ_OTHER_LIAB_LT_BNK">"c936"</definedName>
    <definedName name="IQ_OTHER_LIAB_LT_BR">"c937"</definedName>
    <definedName name="IQ_OTHER_LIAB_LT_FIN">"c938"</definedName>
    <definedName name="IQ_OTHER_LIAB_LT_INS">"c939"</definedName>
    <definedName name="IQ_OTHER_LIAB_LT_RE">"c6250"</definedName>
    <definedName name="IQ_OTHER_LIAB_LT_REIT">"c940"</definedName>
    <definedName name="IQ_OTHER_LIAB_LT_UTI">"c941"</definedName>
    <definedName name="IQ_OTHER_LIAB_RE">"c6251"</definedName>
    <definedName name="IQ_OTHER_LIAB_REIT">"c942"</definedName>
    <definedName name="IQ_OTHER_LIAB_UTI">"c943"</definedName>
    <definedName name="IQ_OTHER_LIAB_WRITTEN">"c944"</definedName>
    <definedName name="IQ_OTHER_LIABILITIES_FDIC">"c6347"</definedName>
    <definedName name="IQ_OTHER_LIABILITIES_FFIEC">"c12872"</definedName>
    <definedName name="IQ_OTHER_LIABILITIES_TOTAL_FFIEC">"c12869"</definedName>
    <definedName name="IQ_OTHER_LL_REC_FFIEC">"c12894"</definedName>
    <definedName name="IQ_OTHER_LOANS">"c945"</definedName>
    <definedName name="IQ_OTHER_LOANS_CHARGE_OFFS_FDIC">"c6601"</definedName>
    <definedName name="IQ_OTHER_LOANS_DUE_30_89_FFIEC">"c13275"</definedName>
    <definedName name="IQ_OTHER_LOANS_DUE_90_FFIEC">"c13301"</definedName>
    <definedName name="IQ_OTHER_LOANS_FFIEC">"c12825"</definedName>
    <definedName name="IQ_OTHER_LOANS_FOREIGN_FDIC">"c6446"</definedName>
    <definedName name="IQ_OTHER_LOANS_GROSS_LOANS_FFIEC">"c13414"</definedName>
    <definedName name="IQ_OTHER_LOANS_INDIVIDUALS_CHARGE_OFFS_FFIEC">"c13181"</definedName>
    <definedName name="IQ_OTHER_LOANS_INDIVIDUALS_DUE_30_89_FFIEC">"c13273"</definedName>
    <definedName name="IQ_OTHER_LOANS_INDIVIDUALS_DUE_90_FFIEC">"c13299"</definedName>
    <definedName name="IQ_OTHER_LOANS_INDIVIDUALS_NON_ACCRUAL_FFIEC">"c13325"</definedName>
    <definedName name="IQ_OTHER_LOANS_INDIVIDUALS_RECOV_FFIEC">"c13203"</definedName>
    <definedName name="IQ_OTHER_LOANS_LEASES_FDIC">"c6322"</definedName>
    <definedName name="IQ_OTHER_LOANS_LL_REC_DOM_FFIEC">"c12914"</definedName>
    <definedName name="IQ_OTHER_LOANS_NET_CHARGE_OFFS_FDIC">"c6639"</definedName>
    <definedName name="IQ_OTHER_LOANS_NON_ACCRUAL_FFIEC">"c13327"</definedName>
    <definedName name="IQ_OTHER_LOANS_RECOVERIES_FDIC">"c6620"</definedName>
    <definedName name="IQ_OTHER_LOANS_RISK_BASED_FFIEC">"c13435"</definedName>
    <definedName name="IQ_OTHER_LOANS_TOTAL_FDIC">"c6432"</definedName>
    <definedName name="IQ_OTHER_LOANS_TRADING_DOM_FFIEC">"c12936"</definedName>
    <definedName name="IQ_OTHER_LONG_TERM">"c1409"</definedName>
    <definedName name="IQ_OTHER_LT_ASSETS">"c946"</definedName>
    <definedName name="IQ_OTHER_LT_ASSETS_BNK">"c947"</definedName>
    <definedName name="IQ_OTHER_LT_ASSETS_BR">"c948"</definedName>
    <definedName name="IQ_OTHER_LT_ASSETS_FIN">"c949"</definedName>
    <definedName name="IQ_OTHER_LT_ASSETS_INS">"c950"</definedName>
    <definedName name="IQ_OTHER_LT_ASSETS_RE">"c6252"</definedName>
    <definedName name="IQ_OTHER_LT_ASSETS_REIT">"c951"</definedName>
    <definedName name="IQ_OTHER_LT_ASSETS_UTI">"c952"</definedName>
    <definedName name="IQ_OTHER_MBS_AVAIL_SALE_FFIEC">"c12801"</definedName>
    <definedName name="IQ_OTHER_MBS_FFIEC">"c12787"</definedName>
    <definedName name="IQ_OTHER_MBS_ISSUED_FNMA_GNMA_TRADING_DOM_FFIEC">"c12922"</definedName>
    <definedName name="IQ_OTHER_MBS_ISSUED_FNMA_GNMA_TRADING_FFIEC">"c12817"</definedName>
    <definedName name="IQ_OTHER_MBS_TRADING_DOM_FFIEC">"c12923"</definedName>
    <definedName name="IQ_OTHER_MBS_TRADING_FFIEC">"c12818"</definedName>
    <definedName name="IQ_OTHER_MINING_REVENUE_COAL">"c15931"</definedName>
    <definedName name="IQ_OTHER_NET">"c1453"</definedName>
    <definedName name="IQ_OTHER_NON_INT_ALLOCATIONS_FFIEC">"c13065"</definedName>
    <definedName name="IQ_OTHER_NON_INT_EXP">"c953"</definedName>
    <definedName name="IQ_OTHER_NON_INT_EXP_FDIC">"c6578"</definedName>
    <definedName name="IQ_OTHER_NON_INT_EXP_FFIEC">"c13027"</definedName>
    <definedName name="IQ_OTHER_NON_INT_EXP_TOTAL">"c954"</definedName>
    <definedName name="IQ_OTHER_NON_INT_EXPENSE_FDIC">"c6679"</definedName>
    <definedName name="IQ_OTHER_NON_INT_INC">"c955"</definedName>
    <definedName name="IQ_OTHER_NON_INT_INC_FDIC">"c6676"</definedName>
    <definedName name="IQ_OTHER_NON_INT_INC_OPERATING_INC_FFIEC">"c13392"</definedName>
    <definedName name="IQ_OTHER_NON_INT_INCOME_FFIEC">"c13016"</definedName>
    <definedName name="IQ_OTHER_NON_OPER_EXP">"c956"</definedName>
    <definedName name="IQ_OTHER_NON_OPER_EXP_BR">"c957"</definedName>
    <definedName name="IQ_OTHER_NON_OPER_EXP_FIN">"c958"</definedName>
    <definedName name="IQ_OTHER_NON_OPER_EXP_INS">"c959"</definedName>
    <definedName name="IQ_OTHER_NON_OPER_EXP_RE">"c6253"</definedName>
    <definedName name="IQ_OTHER_NON_OPER_EXP_REIT">"c960"</definedName>
    <definedName name="IQ_OTHER_NON_OPER_EXP_SUPPL">"c961"</definedName>
    <definedName name="IQ_OTHER_NON_OPER_EXP_SUPPL_BR">"c962"</definedName>
    <definedName name="IQ_OTHER_NON_OPER_EXP_SUPPL_FIN">"c963"</definedName>
    <definedName name="IQ_OTHER_NON_OPER_EXP_SUPPL_INS">"c964"</definedName>
    <definedName name="IQ_OTHER_NON_OPER_EXP_SUPPL_RE">"c6254"</definedName>
    <definedName name="IQ_OTHER_NON_OPER_EXP_SUPPL_REIT">"c965"</definedName>
    <definedName name="IQ_OTHER_NON_OPER_EXP_SUPPL_UTI">"c966"</definedName>
    <definedName name="IQ_OTHER_NON_OPER_EXP_UTI">"c967"</definedName>
    <definedName name="IQ_OTHER_NON_REC">"c968"</definedName>
    <definedName name="IQ_OTHER_NON_REC_BNK">"c969"</definedName>
    <definedName name="IQ_OTHER_NON_REC_BR">"c970"</definedName>
    <definedName name="IQ_OTHER_NON_REC_FIN">"c971"</definedName>
    <definedName name="IQ_OTHER_NON_REC_INS">"c972"</definedName>
    <definedName name="IQ_OTHER_NON_REC_REIT">"c973"</definedName>
    <definedName name="IQ_OTHER_NON_REC_SUPPL">"c974"</definedName>
    <definedName name="IQ_OTHER_NON_REC_SUPPL_BNK">"c975"</definedName>
    <definedName name="IQ_OTHER_NON_REC_SUPPL_BR">"c976"</definedName>
    <definedName name="IQ_OTHER_NON_REC_SUPPL_FIN">"c977"</definedName>
    <definedName name="IQ_OTHER_NON_REC_SUPPL_INS">"c978"</definedName>
    <definedName name="IQ_OTHER_NON_REC_SUPPL_REIT">"c979"</definedName>
    <definedName name="IQ_OTHER_NON_REC_SUPPL_UTI">"c980"</definedName>
    <definedName name="IQ_OTHER_NON_REC_UTI">"c981"</definedName>
    <definedName name="IQ_OTHER_NONFARM_NONRES_GROSS_LOANS_FFIEC">"c13407"</definedName>
    <definedName name="IQ_OTHER_NONFARM_NONRES_LL_REC_DOM_FFIEC">"c12907"</definedName>
    <definedName name="IQ_OTHER_NONFARM_NONRES_RISK_BASED_FFIEC">"c13428"</definedName>
    <definedName name="IQ_OTHER_NONINTEREST_INC_FOREIGN_FFIEC">"c15380"</definedName>
    <definedName name="IQ_OTHER_OFF_BS_ITEMS_FFIEC">"c13126"</definedName>
    <definedName name="IQ_OTHER_OFF_BS_LIAB_FDIC">"c6533"</definedName>
    <definedName name="IQ_OTHER_OPER">"c982"</definedName>
    <definedName name="IQ_OTHER_OPER_ACT">"c983"</definedName>
    <definedName name="IQ_OTHER_OPER_ACT_BNK">"c984"</definedName>
    <definedName name="IQ_OTHER_OPER_ACT_BR">"c985"</definedName>
    <definedName name="IQ_OTHER_OPER_ACT_FIN">"c986"</definedName>
    <definedName name="IQ_OTHER_OPER_ACT_INS">"c987"</definedName>
    <definedName name="IQ_OTHER_OPER_ACT_RE">"c6255"</definedName>
    <definedName name="IQ_OTHER_OPER_ACT_REIT">"c988"</definedName>
    <definedName name="IQ_OTHER_OPER_ACT_UTI">"c989"</definedName>
    <definedName name="IQ_OTHER_OPER_BR">"c990"</definedName>
    <definedName name="IQ_OTHER_OPER_FIN">"c991"</definedName>
    <definedName name="IQ_OTHER_OPER_INS">"c992"</definedName>
    <definedName name="IQ_OTHER_OPER_RE">"c6256"</definedName>
    <definedName name="IQ_OTHER_OPER_REIT">"c993"</definedName>
    <definedName name="IQ_OTHER_OPER_SUPPL_BR">"c994"</definedName>
    <definedName name="IQ_OTHER_OPER_SUPPL_FIN">"c995"</definedName>
    <definedName name="IQ_OTHER_OPER_SUPPL_INS">"c996"</definedName>
    <definedName name="IQ_OTHER_OPER_SUPPL_RE">"c6257"</definedName>
    <definedName name="IQ_OTHER_OPER_SUPPL_REIT">"c997"</definedName>
    <definedName name="IQ_OTHER_OPER_SUPPL_UTI">"c998"</definedName>
    <definedName name="IQ_OTHER_OPER_TOT_BNK">"c999"</definedName>
    <definedName name="IQ_OTHER_OPER_TOT_BR">"c1000"</definedName>
    <definedName name="IQ_OTHER_OPER_TOT_FIN">"c1001"</definedName>
    <definedName name="IQ_OTHER_OPER_TOT_INS">"c1002"</definedName>
    <definedName name="IQ_OTHER_OPER_TOT_RE">"c6258"</definedName>
    <definedName name="IQ_OTHER_OPER_TOT_REIT">"c1003"</definedName>
    <definedName name="IQ_OTHER_OPER_TOT_UTI">"c1004"</definedName>
    <definedName name="IQ_OTHER_OPER_UTI">"c1005"</definedName>
    <definedName name="IQ_OTHER_OPTIONS_BEG_OS">"c2686"</definedName>
    <definedName name="IQ_OTHER_OPTIONS_CANCELLED">"c2689"</definedName>
    <definedName name="IQ_OTHER_OPTIONS_END_OS">"c2690"</definedName>
    <definedName name="IQ_OTHER_OPTIONS_EXERCISABLE_END_OS">"c5814"</definedName>
    <definedName name="IQ_OTHER_OPTIONS_EXERCISED">"c2688"</definedName>
    <definedName name="IQ_OTHER_OPTIONS_GRANTED">"c2687"</definedName>
    <definedName name="IQ_OTHER_OPTIONS_STRIKE_PRICE_BEG_OS">"c5815"</definedName>
    <definedName name="IQ_OTHER_OPTIONS_STRIKE_PRICE_CANCELLED">"c5817"</definedName>
    <definedName name="IQ_OTHER_OPTIONS_STRIKE_PRICE_EXERCISABLE">"c5818"</definedName>
    <definedName name="IQ_OTHER_OPTIONS_STRIKE_PRICE_EXERCISED">"c5816"</definedName>
    <definedName name="IQ_OTHER_OPTIONS_STRIKE_PRICE_OS">"c2691"</definedName>
    <definedName name="IQ_OTHER_OUTSTANDING_BS_DATE">"c1972"</definedName>
    <definedName name="IQ_OTHER_OUTSTANDING_FILING_DATE">"c1974"</definedName>
    <definedName name="IQ_OTHER_OVER_TOTAL">"c13770"</definedName>
    <definedName name="IQ_OTHER_PC_WRITTEN">"c1006"</definedName>
    <definedName name="IQ_OTHER_PROP">"c8764"</definedName>
    <definedName name="IQ_OTHER_RE_OWNED_FDIC">"c6330"</definedName>
    <definedName name="IQ_OTHER_REAL_ESTATE">"c1007"</definedName>
    <definedName name="IQ_OTHER_RECEIV">"c1008"</definedName>
    <definedName name="IQ_OTHER_RECEIV_INS">"c1009"</definedName>
    <definedName name="IQ_OTHER_RENTAL">"c26971"</definedName>
    <definedName name="IQ_OTHER_REV">"c1010"</definedName>
    <definedName name="IQ_OTHER_REV_BR">"c1011"</definedName>
    <definedName name="IQ_OTHER_REV_FIN">"c1012"</definedName>
    <definedName name="IQ_OTHER_REV_INS">"c1013"</definedName>
    <definedName name="IQ_OTHER_REV_RE">"c6259"</definedName>
    <definedName name="IQ_OTHER_REV_REIT">"c1014"</definedName>
    <definedName name="IQ_OTHER_REV_SUPPL">"c1015"</definedName>
    <definedName name="IQ_OTHER_REV_SUPPL_BR">"c1016"</definedName>
    <definedName name="IQ_OTHER_REV_SUPPL_FIN">"c1017"</definedName>
    <definedName name="IQ_OTHER_REV_SUPPL_INS">"c1018"</definedName>
    <definedName name="IQ_OTHER_REV_SUPPL_RE">"c6260"</definedName>
    <definedName name="IQ_OTHER_REV_SUPPL_REIT">"c1019"</definedName>
    <definedName name="IQ_OTHER_REV_SUPPL_UTI">"c1020"</definedName>
    <definedName name="IQ_OTHER_REV_UTI">"c1021"</definedName>
    <definedName name="IQ_OTHER_REVENUE">"c1410"</definedName>
    <definedName name="IQ_OTHER_REVOL_CREDIT_CONSUMER_LOANS_FFIEC">"c12823"</definedName>
    <definedName name="IQ_OTHER_REVOLVING_CREDIT_LL_REC_FFIEC">"c12890"</definedName>
    <definedName name="IQ_OTHER_REVOLVING_CREDIT_LOANS_TRADING_DOM_FFIEC">"c12934"</definedName>
    <definedName name="IQ_OTHER_ROOMS">"c8788"</definedName>
    <definedName name="IQ_OTHER_SAVINGS_DEPOSITS_FDIC">"c6554"</definedName>
    <definedName name="IQ_OTHER_SAVINGS_DEPOSITS_NON_TRANS_ACCTS_FFIEC">"c15331"</definedName>
    <definedName name="IQ_OTHER_SECURITIES_QUARTERLY_AVG_FFIEC">"c15472"</definedName>
    <definedName name="IQ_OTHER_SQ_FT">"c8780"</definedName>
    <definedName name="IQ_OTHER_STRIKE_PRICE_GRANTED">"c2692"</definedName>
    <definedName name="IQ_OTHER_TAX_EQUIVALENT_ADJUSTMENTS_FFIEC">"c13855"</definedName>
    <definedName name="IQ_OTHER_TRADING_ASSETS_FAIR_VALUE_TOT_FFIEC">"c15404"</definedName>
    <definedName name="IQ_OTHER_TRADING_ASSETS_FFIEC">"c12826"</definedName>
    <definedName name="IQ_OTHER_TRADING_ASSETS_LEVEL_1_FFIEC">"c15426"</definedName>
    <definedName name="IQ_OTHER_TRADING_ASSETS_LEVEL_2_FFIEC">"c15439"</definedName>
    <definedName name="IQ_OTHER_TRADING_ASSETS_LEVEL_3_FFIEC">"c15452"</definedName>
    <definedName name="IQ_OTHER_TRADING_ASSETS_TOTAL_FFIEC">"c12937"</definedName>
    <definedName name="IQ_OTHER_TRADING_LIABILITIES_FAIR_VALUE_TOT_FFIEC">"c15408"</definedName>
    <definedName name="IQ_OTHER_TRADING_LIABILITIES_FFIEC">"c12860"</definedName>
    <definedName name="IQ_OTHER_TRADING_LIABILITIES_LEVEL_1_FFIEC">"c15430"</definedName>
    <definedName name="IQ_OTHER_TRADING_LIABILITIES_LEVEL_2_FFIEC">"c15443"</definedName>
    <definedName name="IQ_OTHER_TRADING_LIABILITIES_LEVEL_3_FFIEC">"c15456"</definedName>
    <definedName name="IQ_OTHER_TRANSACTIONS_FDIC">"c6504"</definedName>
    <definedName name="IQ_OTHER_UNDRAWN">"c2522"</definedName>
    <definedName name="IQ_OTHER_UNITS">"c8772"</definedName>
    <definedName name="IQ_OTHER_UNUSAL">"c998"</definedName>
    <definedName name="IQ_OTHER_UNUSAL_BNK">"c999"</definedName>
    <definedName name="IQ_OTHER_UNUSAL_BR">"c1000"</definedName>
    <definedName name="IQ_OTHER_UNUSAL_FIN">"c1001"</definedName>
    <definedName name="IQ_OTHER_UNUSAL_INS">"c1002"</definedName>
    <definedName name="IQ_OTHER_UNUSAL_REIT">"c1003"</definedName>
    <definedName name="IQ_OTHER_UNUSAL_SUPPL">"c1004"</definedName>
    <definedName name="IQ_OTHER_UNUSAL_SUPPL_BNK">"c1005"</definedName>
    <definedName name="IQ_OTHER_UNUSAL_SUPPL_BR">"c1006"</definedName>
    <definedName name="IQ_OTHER_UNUSAL_SUPPL_FIN">"c1007"</definedName>
    <definedName name="IQ_OTHER_UNUSAL_SUPPL_INS">"c1008"</definedName>
    <definedName name="IQ_OTHER_UNUSAL_SUPPL_REIT">"c1009"</definedName>
    <definedName name="IQ_OTHER_UNUSAL_SUPPL_UTI">"c1010"</definedName>
    <definedName name="IQ_OTHER_UNUSAL_UTI">"c1011"</definedName>
    <definedName name="IQ_OTHER_UNUSED_COMMITMENTS_FDIC">"c6530"</definedName>
    <definedName name="IQ_OTHER_UNUSED_FFIEC">"c13248"</definedName>
    <definedName name="IQ_OTHER_UNUSUAL">"c1488"</definedName>
    <definedName name="IQ_OTHER_UNUSUAL_BNK">"c1560"</definedName>
    <definedName name="IQ_OTHER_UNUSUAL_BR">"c1561"</definedName>
    <definedName name="IQ_OTHER_UNUSUAL_FIN">"c1562"</definedName>
    <definedName name="IQ_OTHER_UNUSUAL_INS">"c1563"</definedName>
    <definedName name="IQ_OTHER_UNUSUAL_RE">"c6282"</definedName>
    <definedName name="IQ_OTHER_UNUSUAL_REIT">"c1564"</definedName>
    <definedName name="IQ_OTHER_UNUSUAL_SUPPL">"c1494"</definedName>
    <definedName name="IQ_OTHER_UNUSUAL_SUPPL_BNK">"c1495"</definedName>
    <definedName name="IQ_OTHER_UNUSUAL_SUPPL_BR">"c1496"</definedName>
    <definedName name="IQ_OTHER_UNUSUAL_SUPPL_FIN">"c1497"</definedName>
    <definedName name="IQ_OTHER_UNUSUAL_SUPPL_INS">"c1498"</definedName>
    <definedName name="IQ_OTHER_UNUSUAL_SUPPL_RE">"c6281"</definedName>
    <definedName name="IQ_OTHER_UNUSUAL_SUPPL_REIT">"c1499"</definedName>
    <definedName name="IQ_OTHER_UNUSUAL_SUPPL_UTI">"c1500"</definedName>
    <definedName name="IQ_OTHER_UNUSUAL_SUPPLE">"c13816"</definedName>
    <definedName name="IQ_OTHER_UNUSUAL_UTI">"c1565"</definedName>
    <definedName name="IQ_OTHER_WARRANTS_BEG_OS">"c2712"</definedName>
    <definedName name="IQ_OTHER_WARRANTS_CANCELLED">"c2715"</definedName>
    <definedName name="IQ_OTHER_WARRANTS_END_OS">"c2716"</definedName>
    <definedName name="IQ_OTHER_WARRANTS_EXERCISED">"c2714"</definedName>
    <definedName name="IQ_OTHER_WARRANTS_ISSUED">"c2713"</definedName>
    <definedName name="IQ_OTHER_WARRANTS_STRIKE_PRICE_ISSUED">"c2718"</definedName>
    <definedName name="IQ_OTHER_WARRANTS_STRIKE_PRICE_OS">"c2717"</definedName>
    <definedName name="IQ_OUTSTANDING_BS_DATE">"c2128"</definedName>
    <definedName name="IQ_OUTSTANDING_FILING_DATE">"c2127"</definedName>
    <definedName name="IQ_OUTSTANDING_FILING_DATE_TOTAL">"c2107"</definedName>
    <definedName name="IQ_OVER_FIFETEEN_YEAR_MORTGAGE_PASS_THROUGHS_FDIC">"c6416"</definedName>
    <definedName name="IQ_OVER_FIFTEEN_YEAR_FIXED_AND_FLOATING_RATE_FDIC">"c6424"</definedName>
    <definedName name="IQ_OVER_THREE_YEARS_FDIC">"c6418"</definedName>
    <definedName name="IQ_OVERHEAD_EXP_AVG_ASSETS_FFIEC">"c13361"</definedName>
    <definedName name="IQ_OVERHEAD_EXP_REV_FFIEC">"c13494"</definedName>
    <definedName name="IQ_OVERHEAD_NON_INT_INC_AVG_ASSETS_FFIEC">"c13374"</definedName>
    <definedName name="IQ_OVERHEAD_NON_INT_OPERATING_INC_FFIEC">"c13393"</definedName>
    <definedName name="IQ_OVERHEAD_OPERATING_INC_FFIEC">"c13378"</definedName>
    <definedName name="IQ_OWNER_OCCUPIED_GROSS_LOANS_FFIEC">"c13406"</definedName>
    <definedName name="IQ_OWNER_OCCUPIED_LOANS_RISK_BASED_FFIEC">"c13427"</definedName>
    <definedName name="IQ_OWNER_OCCUPIED_NONFARM_NONRES_LL_REC_DOM_FFIEC">"c12906"</definedName>
    <definedName name="IQ_OWNERSHIP">"c2160"</definedName>
    <definedName name="IQ_PART_TIME">"c1024"</definedName>
    <definedName name="IQ_PARTICIPATION_POOLS_RESIDENTIAL_MORTGAGES_FDIC">"c6403"</definedName>
    <definedName name="IQ_PARTICIPATIONS_ACCEPTANCES_FFIEC">"c13254"</definedName>
    <definedName name="IQ_PARTNERSHIP_INC_RE">"c12039"</definedName>
    <definedName name="IQ_PASS_THROUGH_FNMA_GNMA_TRADING_FFIEC">"c12816"</definedName>
    <definedName name="IQ_PAST_DUE_30_1_4_FAMILY_LOANS_FDIC">"c6693"</definedName>
    <definedName name="IQ_PAST_DUE_30_AUTO_LOANS_FDIC">"c6687"</definedName>
    <definedName name="IQ_PAST_DUE_30_CL_LOANS_FDIC">"c6688"</definedName>
    <definedName name="IQ_PAST_DUE_30_CREDIT_CARDS_RECEIVABLES_FDIC">"c6690"</definedName>
    <definedName name="IQ_PAST_DUE_30_HOME_EQUITY_LINES_FDIC">"c6691"</definedName>
    <definedName name="IQ_PAST_DUE_30_OTHER_CONSUMER_LOANS_FDIC">"c6689"</definedName>
    <definedName name="IQ_PAST_DUE_30_OTHER_LOANS_FDIC">"c6692"</definedName>
    <definedName name="IQ_PAST_DUE_90_1_4_FAMILY_LOANS_FDIC">"c6700"</definedName>
    <definedName name="IQ_PAST_DUE_90_AUTO_LOANS_FDIC">"c6694"</definedName>
    <definedName name="IQ_PAST_DUE_90_CL_LOANS_FDIC">"c6695"</definedName>
    <definedName name="IQ_PAST_DUE_90_CREDIT_CARDS_RECEIVABLES_FDIC">"c6697"</definedName>
    <definedName name="IQ_PAST_DUE_90_HOME_EQUITY_LINES_FDIC">"c6698"</definedName>
    <definedName name="IQ_PAST_DUE_90_OTHER_CONSUMER_LOANS_FDIC">"c6696"</definedName>
    <definedName name="IQ_PAST_DUE_90_OTHER_LOANS_FDIC">"c6699"</definedName>
    <definedName name="IQ_PAST_DUE_ALLOW_GROSS_LOANS_FFIEC">"c13416"</definedName>
    <definedName name="IQ_PAY_ACCRUED">"c1457"</definedName>
    <definedName name="IQ_PAYOUT_RATIO">"c1900"</definedName>
    <definedName name="IQ_PBV">"c1025"</definedName>
    <definedName name="IQ_PBV_AVG">"c1026"</definedName>
    <definedName name="IQ_PBV_FWD">"c15235"</definedName>
    <definedName name="IQ_PC_EARNED">"c2749"</definedName>
    <definedName name="IQ_PC_GAAP_COMBINED_RATIO">"c2781"</definedName>
    <definedName name="IQ_PC_GAAP_COMBINED_RATIO_EXCL_CL">"c2782"</definedName>
    <definedName name="IQ_PC_GAAP_EXPENSE_RATIO">"c2780"</definedName>
    <definedName name="IQ_PC_GAAP_LOSS">"c2779"</definedName>
    <definedName name="IQ_PC_POLICY_BENEFITS_EXP">"c2790"</definedName>
    <definedName name="IQ_PC_STAT_COMBINED_RATIO">"c2778"</definedName>
    <definedName name="IQ_PC_STAT_COMBINED_RATIO_EXCL_DIV">"c2777"</definedName>
    <definedName name="IQ_PC_STAT_DIVIDEND_RATIO">"c2776"</definedName>
    <definedName name="IQ_PC_STAT_EXPENSE_RATIO">"c2775"</definedName>
    <definedName name="IQ_PC_STAT_LOSS_RATIO">"c2774"</definedName>
    <definedName name="IQ_PC_STATUTORY_SURPLUS">"c2770"</definedName>
    <definedName name="IQ_PC_WRITTEN">"c1027"</definedName>
    <definedName name="IQ_PE_EXCL">"c1028"</definedName>
    <definedName name="IQ_PE_EXCL_AVG">"c1029"</definedName>
    <definedName name="IQ_PE_EXCL_FWD">"c1030"</definedName>
    <definedName name="IQ_PE_EXCL_FWD_CIQ">"c4042"</definedName>
    <definedName name="IQ_PE_EXCL_FWD_REUT">"c4049"</definedName>
    <definedName name="IQ_PE_NORMALIZED">"c2207"</definedName>
    <definedName name="IQ_PE_RATIO">"c1610"</definedName>
    <definedName name="IQ_PEG_FWD">"c1863"</definedName>
    <definedName name="IQ_PEG_FWD_CIQ">"c4045"</definedName>
    <definedName name="IQ_PEG_FWD_REUT">"c4052"</definedName>
    <definedName name="IQ_PENSION">"c1031"</definedName>
    <definedName name="IQ_PENSION_ACCRUED_LIAB">"c3134"</definedName>
    <definedName name="IQ_PENSION_ACCRUED_LIAB_DOM">"c3132"</definedName>
    <definedName name="IQ_PENSION_ACCRUED_LIAB_FOREIGN">"c3133"</definedName>
    <definedName name="IQ_PENSION_ACCUM_OTHER_CI">"c3140"</definedName>
    <definedName name="IQ_PENSION_ACCUM_OTHER_CI_DOM">"c3138"</definedName>
    <definedName name="IQ_PENSION_ACCUM_OTHER_CI_FOREIGN">"c3139"</definedName>
    <definedName name="IQ_PENSION_ACCUMULATED_OBLIGATION">"c3570"</definedName>
    <definedName name="IQ_PENSION_ACCUMULATED_OBLIGATION_DOMESTIC">"c3568"</definedName>
    <definedName name="IQ_PENSION_ACCUMULATED_OBLIGATION_FOREIGN">"c3569"</definedName>
    <definedName name="IQ_PENSION_ACT_NEXT">"c5738"</definedName>
    <definedName name="IQ_PENSION_ACT_NEXT_DOM">"c5736"</definedName>
    <definedName name="IQ_PENSION_ACT_NEXT_FOREIGN">"c5737"</definedName>
    <definedName name="IQ_PENSION_AMT_RECOG_NEXT_DOM">"c5745"</definedName>
    <definedName name="IQ_PENSION_AMT_RECOG_NEXT_FOREIGN">"c5746"</definedName>
    <definedName name="IQ_PENSION_AMT_RECOG_PERIOD">"c5747"</definedName>
    <definedName name="IQ_PENSION_ASSETS">"c3182"</definedName>
    <definedName name="IQ_PENSION_ASSETS_ACQ">"c3173"</definedName>
    <definedName name="IQ_PENSION_ASSETS_ACQ_DOM">"c3171"</definedName>
    <definedName name="IQ_PENSION_ASSETS_ACQ_FOREIGN">"c3172"</definedName>
    <definedName name="IQ_PENSION_ASSETS_ACTUAL_RETURN">"c3158"</definedName>
    <definedName name="IQ_PENSION_ASSETS_ACTUAL_RETURN_DOM">"c3156"</definedName>
    <definedName name="IQ_PENSION_ASSETS_ACTUAL_RETURN_FOREIGN">"c3157"</definedName>
    <definedName name="IQ_PENSION_ASSETS_BEG">"c3155"</definedName>
    <definedName name="IQ_PENSION_ASSETS_BEG_DOM">"c3153"</definedName>
    <definedName name="IQ_PENSION_ASSETS_BEG_FOREIGN">"c3154"</definedName>
    <definedName name="IQ_PENSION_ASSETS_BENEFITS_PAID">"c3167"</definedName>
    <definedName name="IQ_PENSION_ASSETS_BENEFITS_PAID_DOM">"c3165"</definedName>
    <definedName name="IQ_PENSION_ASSETS_BENEFITS_PAID_FOREIGN">"c3166"</definedName>
    <definedName name="IQ_PENSION_ASSETS_CURTAIL">"c3176"</definedName>
    <definedName name="IQ_PENSION_ASSETS_CURTAIL_DOM">"c3174"</definedName>
    <definedName name="IQ_PENSION_ASSETS_CURTAIL_FOREIGN">"c3175"</definedName>
    <definedName name="IQ_PENSION_ASSETS_DOM">"c3180"</definedName>
    <definedName name="IQ_PENSION_ASSETS_EMPLOYER_CONTRIBUTIONS">"c3161"</definedName>
    <definedName name="IQ_PENSION_ASSETS_EMPLOYER_CONTRIBUTIONS_DOM">"c3159"</definedName>
    <definedName name="IQ_PENSION_ASSETS_EMPLOYER_CONTRIBUTIONS_FOREIGN">"c3160"</definedName>
    <definedName name="IQ_PENSION_ASSETS_FOREIGN">"c3181"</definedName>
    <definedName name="IQ_PENSION_ASSETS_FX_ADJ">"c3170"</definedName>
    <definedName name="IQ_PENSION_ASSETS_FX_ADJ_DOM">"c3168"</definedName>
    <definedName name="IQ_PENSION_ASSETS_FX_ADJ_FOREIGN">"c3169"</definedName>
    <definedName name="IQ_PENSION_ASSETS_OTHER_PLAN_ADJ">"c3179"</definedName>
    <definedName name="IQ_PENSION_ASSETS_OTHER_PLAN_ADJ_DOM">"c3177"</definedName>
    <definedName name="IQ_PENSION_ASSETS_OTHER_PLAN_ADJ_FOREIGN">"c3178"</definedName>
    <definedName name="IQ_PENSION_ASSETS_PARTICIP_CONTRIBUTIONS">"c3164"</definedName>
    <definedName name="IQ_PENSION_ASSETS_PARTICIP_CONTRIBUTIONS_DOM">"c3162"</definedName>
    <definedName name="IQ_PENSION_ASSETS_PARTICIP_CONTRIBUTIONS_FOREIGN">"c3163"</definedName>
    <definedName name="IQ_PENSION_BENEFIT_INFO_DATE">"c3230"</definedName>
    <definedName name="IQ_PENSION_BENEFIT_INFO_DATE_DOM">"c3228"</definedName>
    <definedName name="IQ_PENSION_BENEFIT_INFO_DATE_FOREIGN">"c3229"</definedName>
    <definedName name="IQ_PENSION_BREAKDOWN_EQ">"c3101"</definedName>
    <definedName name="IQ_PENSION_BREAKDOWN_EQ_DOM">"c3099"</definedName>
    <definedName name="IQ_PENSION_BREAKDOWN_EQ_FOREIGN">"c3100"</definedName>
    <definedName name="IQ_PENSION_BREAKDOWN_FI">"c3104"</definedName>
    <definedName name="IQ_PENSION_BREAKDOWN_FI_DOM">"c3102"</definedName>
    <definedName name="IQ_PENSION_BREAKDOWN_FI_FOREIGN">"c3103"</definedName>
    <definedName name="IQ_PENSION_BREAKDOWN_OTHER">"c3110"</definedName>
    <definedName name="IQ_PENSION_BREAKDOWN_OTHER_DOM">"c3108"</definedName>
    <definedName name="IQ_PENSION_BREAKDOWN_OTHER_FOREIGN">"c3109"</definedName>
    <definedName name="IQ_PENSION_BREAKDOWN_PCT_EQ">"c3089"</definedName>
    <definedName name="IQ_PENSION_BREAKDOWN_PCT_EQ_DOM">"c3087"</definedName>
    <definedName name="IQ_PENSION_BREAKDOWN_PCT_EQ_FOREIGN">"c3088"</definedName>
    <definedName name="IQ_PENSION_BREAKDOWN_PCT_FI">"c3092"</definedName>
    <definedName name="IQ_PENSION_BREAKDOWN_PCT_FI_DOM">"c3090"</definedName>
    <definedName name="IQ_PENSION_BREAKDOWN_PCT_FI_FOREIGN">"c3091"</definedName>
    <definedName name="IQ_PENSION_BREAKDOWN_PCT_OTHER">"c3098"</definedName>
    <definedName name="IQ_PENSION_BREAKDOWN_PCT_OTHER_DOM">"c3096"</definedName>
    <definedName name="IQ_PENSION_BREAKDOWN_PCT_OTHER_FOREIGN">"c3097"</definedName>
    <definedName name="IQ_PENSION_BREAKDOWN_PCT_RE">"c3095"</definedName>
    <definedName name="IQ_PENSION_BREAKDOWN_PCT_RE_DOM">"c3093"</definedName>
    <definedName name="IQ_PENSION_BREAKDOWN_PCT_RE_FOREIGN">"c3094"</definedName>
    <definedName name="IQ_PENSION_BREAKDOWN_RE">"c3107"</definedName>
    <definedName name="IQ_PENSION_BREAKDOWN_RE_DOM">"c3105"</definedName>
    <definedName name="IQ_PENSION_BREAKDOWN_RE_FOREIGN">"c3106"</definedName>
    <definedName name="IQ_PENSION_CI_ACT">"c5723"</definedName>
    <definedName name="IQ_PENSION_CI_ACT_DOM">"c5721"</definedName>
    <definedName name="IQ_PENSION_CI_ACT_FOREIGN">"c5722"</definedName>
    <definedName name="IQ_PENSION_CI_NET_AMT_RECOG">"c5735"</definedName>
    <definedName name="IQ_PENSION_CI_NET_AMT_RECOG_DOM">"c5733"</definedName>
    <definedName name="IQ_PENSION_CI_NET_AMT_RECOG_FOREIGN">"c5734"</definedName>
    <definedName name="IQ_PENSION_CI_OTHER_MISC_ADJ">"c5732"</definedName>
    <definedName name="IQ_PENSION_CI_OTHER_MISC_ADJ_DOM">"c5730"</definedName>
    <definedName name="IQ_PENSION_CI_OTHER_MISC_ADJ_FOREIGN">"c5731"</definedName>
    <definedName name="IQ_PENSION_CI_PRIOR_SERVICE">"c5726"</definedName>
    <definedName name="IQ_PENSION_CI_PRIOR_SERVICE_DOM">"c5724"</definedName>
    <definedName name="IQ_PENSION_CI_PRIOR_SERVICE_FOREIGN">"c5725"</definedName>
    <definedName name="IQ_PENSION_CI_TRANSITION">"c5729"</definedName>
    <definedName name="IQ_PENSION_CI_TRANSITION_DOM">"c5727"</definedName>
    <definedName name="IQ_PENSION_CI_TRANSITION_FOREIGN">"c5728"</definedName>
    <definedName name="IQ_PENSION_CL">"c5753"</definedName>
    <definedName name="IQ_PENSION_CL_DOM">"c5751"</definedName>
    <definedName name="IQ_PENSION_CL_FOREIGN">"c5752"</definedName>
    <definedName name="IQ_PENSION_CONTRIBUTION_TOTAL_COST">"c3559"</definedName>
    <definedName name="IQ_PENSION_DISC_RATE_MAX">"c3236"</definedName>
    <definedName name="IQ_PENSION_DISC_RATE_MAX_DOM">"c3234"</definedName>
    <definedName name="IQ_PENSION_DISC_RATE_MAX_FOREIGN">"c3235"</definedName>
    <definedName name="IQ_PENSION_DISC_RATE_MIN">"c3233"</definedName>
    <definedName name="IQ_PENSION_DISC_RATE_MIN_DOM">"c3231"</definedName>
    <definedName name="IQ_PENSION_DISC_RATE_MIN_FOREIGN">"c3232"</definedName>
    <definedName name="IQ_PENSION_DISCOUNT_RATE_DOMESTIC">"c3573"</definedName>
    <definedName name="IQ_PENSION_DISCOUNT_RATE_FOREIGN">"c3574"</definedName>
    <definedName name="IQ_PENSION_EST_BENEFIT_1YR">"c3113"</definedName>
    <definedName name="IQ_PENSION_EST_BENEFIT_1YR_DOM">"c3111"</definedName>
    <definedName name="IQ_PENSION_EST_BENEFIT_1YR_FOREIGN">"c3112"</definedName>
    <definedName name="IQ_PENSION_EST_BENEFIT_2YR">"c3116"</definedName>
    <definedName name="IQ_PENSION_EST_BENEFIT_2YR_DOM">"c3114"</definedName>
    <definedName name="IQ_PENSION_EST_BENEFIT_2YR_FOREIGN">"c3115"</definedName>
    <definedName name="IQ_PENSION_EST_BENEFIT_3YR">"c3119"</definedName>
    <definedName name="IQ_PENSION_EST_BENEFIT_3YR_DOM">"c3117"</definedName>
    <definedName name="IQ_PENSION_EST_BENEFIT_3YR_FOREIGN">"c3118"</definedName>
    <definedName name="IQ_PENSION_EST_BENEFIT_4YR">"c3122"</definedName>
    <definedName name="IQ_PENSION_EST_BENEFIT_4YR_DOM">"c3120"</definedName>
    <definedName name="IQ_PENSION_EST_BENEFIT_4YR_FOREIGN">"c3121"</definedName>
    <definedName name="IQ_PENSION_EST_BENEFIT_5YR">"c3125"</definedName>
    <definedName name="IQ_PENSION_EST_BENEFIT_5YR_DOM">"c3123"</definedName>
    <definedName name="IQ_PENSION_EST_BENEFIT_5YR_FOREIGN">"c3124"</definedName>
    <definedName name="IQ_PENSION_EST_BENEFIT_AFTER5">"c3128"</definedName>
    <definedName name="IQ_PENSION_EST_BENEFIT_AFTER5_DOM">"c3126"</definedName>
    <definedName name="IQ_PENSION_EST_BENEFIT_AFTER5_FOREIGN">"c3127"</definedName>
    <definedName name="IQ_PENSION_EST_CONTRIBUTIONS_NEXTYR">"c3218"</definedName>
    <definedName name="IQ_PENSION_EST_CONTRIBUTIONS_NEXTYR_DOM">"c3216"</definedName>
    <definedName name="IQ_PENSION_EST_CONTRIBUTIONS_NEXTYR_FOREIGN">"c3217"</definedName>
    <definedName name="IQ_PENSION_EXP_RATE_RETURN_MAX">"c3248"</definedName>
    <definedName name="IQ_PENSION_EXP_RATE_RETURN_MAX_DOM">"c3246"</definedName>
    <definedName name="IQ_PENSION_EXP_RATE_RETURN_MAX_FOREIGN">"c3247"</definedName>
    <definedName name="IQ_PENSION_EXP_RATE_RETURN_MIN">"c3245"</definedName>
    <definedName name="IQ_PENSION_EXP_RATE_RETURN_MIN_DOM">"c3243"</definedName>
    <definedName name="IQ_PENSION_EXP_RATE_RETURN_MIN_FOREIGN">"c3244"</definedName>
    <definedName name="IQ_PENSION_EXP_RETURN_DOMESTIC">"c3571"</definedName>
    <definedName name="IQ_PENSION_EXP_RETURN_FOREIGN">"c3572"</definedName>
    <definedName name="IQ_PENSION_INTAN_ASSETS">"c3137"</definedName>
    <definedName name="IQ_PENSION_INTAN_ASSETS_DOM">"c3135"</definedName>
    <definedName name="IQ_PENSION_INTAN_ASSETS_FOREIGN">"c3136"</definedName>
    <definedName name="IQ_PENSION_INTEREST_COST">"c3582"</definedName>
    <definedName name="IQ_PENSION_INTEREST_COST_DOM">"c3580"</definedName>
    <definedName name="IQ_PENSION_INTEREST_COST_FOREIGN">"c3581"</definedName>
    <definedName name="IQ_PENSION_LT_ASSETS">"c5750"</definedName>
    <definedName name="IQ_PENSION_LT_ASSETS_DOM">"c5748"</definedName>
    <definedName name="IQ_PENSION_LT_ASSETS_FOREIGN">"c5749"</definedName>
    <definedName name="IQ_PENSION_LT_LIAB">"c5756"</definedName>
    <definedName name="IQ_PENSION_LT_LIAB_DOM">"c5754"</definedName>
    <definedName name="IQ_PENSION_LT_LIAB_FOREIGN">"c5755"</definedName>
    <definedName name="IQ_PENSION_NET_ASSET_RECOG">"c3152"</definedName>
    <definedName name="IQ_PENSION_NET_ASSET_RECOG_DOM">"c3150"</definedName>
    <definedName name="IQ_PENSION_NET_ASSET_RECOG_FOREIGN">"c3151"</definedName>
    <definedName name="IQ_PENSION_OBLIGATION_ACQ">"c3206"</definedName>
    <definedName name="IQ_PENSION_OBLIGATION_ACQ_DOM">"c3204"</definedName>
    <definedName name="IQ_PENSION_OBLIGATION_ACQ_FOREIGN">"c3205"</definedName>
    <definedName name="IQ_PENSION_OBLIGATION_ACTUARIAL_GAIN_LOSS">"c3197"</definedName>
    <definedName name="IQ_PENSION_OBLIGATION_ACTUARIAL_GAIN_LOSS_DOM">"c3195"</definedName>
    <definedName name="IQ_PENSION_OBLIGATION_ACTUARIAL_GAIN_LOSS_FOREIGN">"c3196"</definedName>
    <definedName name="IQ_PENSION_OBLIGATION_BEG">"c3185"</definedName>
    <definedName name="IQ_PENSION_OBLIGATION_BEG_DOM">"c3183"</definedName>
    <definedName name="IQ_PENSION_OBLIGATION_BEG_FOREIGN">"c3184"</definedName>
    <definedName name="IQ_PENSION_OBLIGATION_CURTAIL">"c3209"</definedName>
    <definedName name="IQ_PENSION_OBLIGATION_CURTAIL_DOM">"c3207"</definedName>
    <definedName name="IQ_PENSION_OBLIGATION_CURTAIL_FOREIGN">"c3208"</definedName>
    <definedName name="IQ_PENSION_OBLIGATION_EMPLOYEE_CONTRIBUTIONS">"c3194"</definedName>
    <definedName name="IQ_PENSION_OBLIGATION_EMPLOYEE_CONTRIBUTIONS_DOM">"c3192"</definedName>
    <definedName name="IQ_PENSION_OBLIGATION_EMPLOYEE_CONTRIBUTIONS_FOREIGN">"c3193"</definedName>
    <definedName name="IQ_PENSION_OBLIGATION_FX_ADJ">"c3203"</definedName>
    <definedName name="IQ_PENSION_OBLIGATION_FX_ADJ_DOM">"c3201"</definedName>
    <definedName name="IQ_PENSION_OBLIGATION_FX_ADJ_FOREIGN">"c3202"</definedName>
    <definedName name="IQ_PENSION_OBLIGATION_INTEREST_COST">"c3191"</definedName>
    <definedName name="IQ_PENSION_OBLIGATION_INTEREST_COST_DOM">"c3189"</definedName>
    <definedName name="IQ_PENSION_OBLIGATION_INTEREST_COST_FOREIGN">"c3190"</definedName>
    <definedName name="IQ_PENSION_OBLIGATION_OTHER_COST">"c3555"</definedName>
    <definedName name="IQ_PENSION_OBLIGATION_OTHER_COST_DOM">"c3553"</definedName>
    <definedName name="IQ_PENSION_OBLIGATION_OTHER_COST_FOREIGN">"c3554"</definedName>
    <definedName name="IQ_PENSION_OBLIGATION_OTHER_PLAN_ADJ">"c3212"</definedName>
    <definedName name="IQ_PENSION_OBLIGATION_OTHER_PLAN_ADJ_DOM">"c3210"</definedName>
    <definedName name="IQ_PENSION_OBLIGATION_OTHER_PLAN_ADJ_FOREIGN">"c3211"</definedName>
    <definedName name="IQ_PENSION_OBLIGATION_PAID">"c3200"</definedName>
    <definedName name="IQ_PENSION_OBLIGATION_PAID_DOM">"c3198"</definedName>
    <definedName name="IQ_PENSION_OBLIGATION_PAID_FOREIGN">"c3199"</definedName>
    <definedName name="IQ_PENSION_OBLIGATION_PROJECTED">"c3215"</definedName>
    <definedName name="IQ_PENSION_OBLIGATION_PROJECTED_DOM">"c3213"</definedName>
    <definedName name="IQ_PENSION_OBLIGATION_PROJECTED_FOREIGN">"c3214"</definedName>
    <definedName name="IQ_PENSION_OBLIGATION_ROA">"c3552"</definedName>
    <definedName name="IQ_PENSION_OBLIGATION_ROA_DOM">"c3550"</definedName>
    <definedName name="IQ_PENSION_OBLIGATION_ROA_FOREIGN">"c3551"</definedName>
    <definedName name="IQ_PENSION_OBLIGATION_SERVICE_COST">"c3188"</definedName>
    <definedName name="IQ_PENSION_OBLIGATION_SERVICE_COST_DOM">"c3186"</definedName>
    <definedName name="IQ_PENSION_OBLIGATION_SERVICE_COST_FOREIGN">"c3187"</definedName>
    <definedName name="IQ_PENSION_OBLIGATION_TOTAL_COST">"c3558"</definedName>
    <definedName name="IQ_PENSION_OBLIGATION_TOTAL_COST_DOM">"c3556"</definedName>
    <definedName name="IQ_PENSION_OBLIGATION_TOTAL_COST_FOREIGN">"c3557"</definedName>
    <definedName name="IQ_PENSION_OTHER">"c3143"</definedName>
    <definedName name="IQ_PENSION_OTHER_ADJ">"c3149"</definedName>
    <definedName name="IQ_PENSION_OTHER_ADJ_DOM">"c3147"</definedName>
    <definedName name="IQ_PENSION_OTHER_ADJ_FOREIGN">"c3148"</definedName>
    <definedName name="IQ_PENSION_OTHER_DOM">"c3141"</definedName>
    <definedName name="IQ_PENSION_OTHER_FOREIGN">"c3142"</definedName>
    <definedName name="IQ_PENSION_PBO_ASSUMED_RATE_RET_MAX">"c3254"</definedName>
    <definedName name="IQ_PENSION_PBO_ASSUMED_RATE_RET_MAX_DOM">"c3252"</definedName>
    <definedName name="IQ_PENSION_PBO_ASSUMED_RATE_RET_MAX_FOREIGN">"c3253"</definedName>
    <definedName name="IQ_PENSION_PBO_ASSUMED_RATE_RET_MIN">"c3251"</definedName>
    <definedName name="IQ_PENSION_PBO_ASSUMED_RATE_RET_MIN_DOM">"c3249"</definedName>
    <definedName name="IQ_PENSION_PBO_ASSUMED_RATE_RET_MIN_FOREIGN">"c3250"</definedName>
    <definedName name="IQ_PENSION_PBO_RATE_COMP_INCREASE_MAX">"c3260"</definedName>
    <definedName name="IQ_PENSION_PBO_RATE_COMP_INCREASE_MAX_DOM">"c3258"</definedName>
    <definedName name="IQ_PENSION_PBO_RATE_COMP_INCREASE_MAX_FOREIGN">"c3259"</definedName>
    <definedName name="IQ_PENSION_PBO_RATE_COMP_INCREASE_MIN">"c3257"</definedName>
    <definedName name="IQ_PENSION_PBO_RATE_COMP_INCREASE_MIN_DOM">"c3255"</definedName>
    <definedName name="IQ_PENSION_PBO_RATE_COMP_INCREASE_MIN_FOREIGN">"c3256"</definedName>
    <definedName name="IQ_PENSION_PREPAID_COST">"c3131"</definedName>
    <definedName name="IQ_PENSION_PREPAID_COST_DOM">"c3129"</definedName>
    <definedName name="IQ_PENSION_PREPAID_COST_FOREIGN">"c3130"</definedName>
    <definedName name="IQ_PENSION_PRIOR_SERVICE_NEXT">"c5741"</definedName>
    <definedName name="IQ_PENSION_PRIOR_SERVICE_NEXT_DOM">"c5739"</definedName>
    <definedName name="IQ_PENSION_PRIOR_SERVICE_NEXT_FOREIGN">"c5740"</definedName>
    <definedName name="IQ_PENSION_PROJECTED_OBLIGATION">"c3566"</definedName>
    <definedName name="IQ_PENSION_PROJECTED_OBLIGATION_DOMESTIC">"c3564"</definedName>
    <definedName name="IQ_PENSION_PROJECTED_OBLIGATION_FOREIGN">"c3565"</definedName>
    <definedName name="IQ_PENSION_QUART_ADDL_CONTRIBUTIONS_EXP">"c3224"</definedName>
    <definedName name="IQ_PENSION_QUART_ADDL_CONTRIBUTIONS_EXP_DOM">"c3222"</definedName>
    <definedName name="IQ_PENSION_QUART_ADDL_CONTRIBUTIONS_EXP_FOREIGN">"c3223"</definedName>
    <definedName name="IQ_PENSION_QUART_EMPLOYER_CONTRIBUTIONS">"c3221"</definedName>
    <definedName name="IQ_PENSION_QUART_EMPLOYER_CONTRIBUTIONS_DOM">"c3219"</definedName>
    <definedName name="IQ_PENSION_QUART_EMPLOYER_CONTRIBUTIONS_FOREIGN">"c3220"</definedName>
    <definedName name="IQ_PENSION_RATE_COMP_GROWTH_DOMESTIC">"c3575"</definedName>
    <definedName name="IQ_PENSION_RATE_COMP_GROWTH_FOREIGN">"c3576"</definedName>
    <definedName name="IQ_PENSION_RATE_COMP_INCREASE_MAX">"c3242"</definedName>
    <definedName name="IQ_PENSION_RATE_COMP_INCREASE_MAX_DOM">"c3240"</definedName>
    <definedName name="IQ_PENSION_RATE_COMP_INCREASE_MAX_FOREIGN">"c3241"</definedName>
    <definedName name="IQ_PENSION_RATE_COMP_INCREASE_MIN">"c3239"</definedName>
    <definedName name="IQ_PENSION_RATE_COMP_INCREASE_MIN_DOM">"c3237"</definedName>
    <definedName name="IQ_PENSION_RATE_COMP_INCREASE_MIN_FOREIGN">"c3238"</definedName>
    <definedName name="IQ_PENSION_SERVICE_COST">"c3579"</definedName>
    <definedName name="IQ_PENSION_SERVICE_COST_DOM">"c3577"</definedName>
    <definedName name="IQ_PENSION_SERVICE_COST_FOREIGN">"c3578"</definedName>
    <definedName name="IQ_PENSION_TOTAL_ASSETS">"c3563"</definedName>
    <definedName name="IQ_PENSION_TOTAL_ASSETS_DOMESTIC">"c3561"</definedName>
    <definedName name="IQ_PENSION_TOTAL_ASSETS_FOREIGN">"c3562"</definedName>
    <definedName name="IQ_PENSION_TOTAL_EXP">"c3560"</definedName>
    <definedName name="IQ_PENSION_TRANSITION_NEXT">"c5744"</definedName>
    <definedName name="IQ_PENSION_TRANSITION_NEXT_DOM">"c5742"</definedName>
    <definedName name="IQ_PENSION_TRANSITION_NEXT_FOREIGN">"c5743"</definedName>
    <definedName name="IQ_PENSION_UNFUNDED_ADDL_MIN_LIAB">"c3227"</definedName>
    <definedName name="IQ_PENSION_UNFUNDED_ADDL_MIN_LIAB_DOM">"c3225"</definedName>
    <definedName name="IQ_PENSION_UNFUNDED_ADDL_MIN_LIAB_FOREIGN">"c3226"</definedName>
    <definedName name="IQ_PENSION_UNRECOG_PRIOR">"c3146"</definedName>
    <definedName name="IQ_PENSION_UNRECOG_PRIOR_DOM">"c3144"</definedName>
    <definedName name="IQ_PENSION_UNRECOG_PRIOR_FOREIGN">"c3145"</definedName>
    <definedName name="IQ_PENSION_UV_LIAB">"c3567"</definedName>
    <definedName name="IQ_PERCENT_CHANGE_EST_5YR_GROWTH_RATE_12MONTHS">"c1852"</definedName>
    <definedName name="IQ_PERCENT_CHANGE_EST_5YR_GROWTH_RATE_12MONTHS_CIQ">"c3790"</definedName>
    <definedName name="IQ_PERCENT_CHANGE_EST_5YR_GROWTH_RATE_12MONTHS_REUT">"c3959"</definedName>
    <definedName name="IQ_PERCENT_CHANGE_EST_5YR_GROWTH_RATE_18MONTHS">"c1853"</definedName>
    <definedName name="IQ_PERCENT_CHANGE_EST_5YR_GROWTH_RATE_18MONTHS_CIQ">"c3791"</definedName>
    <definedName name="IQ_PERCENT_CHANGE_EST_5YR_GROWTH_RATE_18MONTHS_REUT">"c3960"</definedName>
    <definedName name="IQ_PERCENT_CHANGE_EST_5YR_GROWTH_RATE_3MONTHS">"c1849"</definedName>
    <definedName name="IQ_PERCENT_CHANGE_EST_5YR_GROWTH_RATE_3MONTHS_CIQ">"c3787"</definedName>
    <definedName name="IQ_PERCENT_CHANGE_EST_5YR_GROWTH_RATE_3MONTHS_REUT">"c3956"</definedName>
    <definedName name="IQ_PERCENT_CHANGE_EST_5YR_GROWTH_RATE_6MONTHS">"c1850"</definedName>
    <definedName name="IQ_PERCENT_CHANGE_EST_5YR_GROWTH_RATE_6MONTHS_CIQ">"c3788"</definedName>
    <definedName name="IQ_PERCENT_CHANGE_EST_5YR_GROWTH_RATE_6MONTHS_REUT">"c3957"</definedName>
    <definedName name="IQ_PERCENT_CHANGE_EST_5YR_GROWTH_RATE_9MONTHS">"c1851"</definedName>
    <definedName name="IQ_PERCENT_CHANGE_EST_5YR_GROWTH_RATE_9MONTHS_CIQ">"c3789"</definedName>
    <definedName name="IQ_PERCENT_CHANGE_EST_5YR_GROWTH_RATE_9MONTHS_REUT">"c3958"</definedName>
    <definedName name="IQ_PERCENT_CHANGE_EST_5YR_GROWTH_RATE_DAY">"c1846"</definedName>
    <definedName name="IQ_PERCENT_CHANGE_EST_5YR_GROWTH_RATE_DAY_CIQ">"c3785"</definedName>
    <definedName name="IQ_PERCENT_CHANGE_EST_5YR_GROWTH_RATE_DAY_REUT">"c3954"</definedName>
    <definedName name="IQ_PERCENT_CHANGE_EST_5YR_GROWTH_RATE_MONTH">"c1848"</definedName>
    <definedName name="IQ_PERCENT_CHANGE_EST_5YR_GROWTH_RATE_MONTH_CIQ">"c3786"</definedName>
    <definedName name="IQ_PERCENT_CHANGE_EST_5YR_GROWTH_RATE_MONTH_REUT">"c3955"</definedName>
    <definedName name="IQ_PERCENT_CHANGE_EST_5YR_GROWTH_RATE_WEEK">"c1847"</definedName>
    <definedName name="IQ_PERCENT_CHANGE_EST_5YR_GROWTH_RATE_WEEK_CIQ">"c3797"</definedName>
    <definedName name="IQ_PERCENT_CHANGE_EST_5YR_GROWTH_RATE_WEEK_REUT">"c5435"</definedName>
    <definedName name="IQ_PERCENT_CHANGE_EST_CFPS_12MONTHS">"c1812"</definedName>
    <definedName name="IQ_PERCENT_CHANGE_EST_CFPS_12MONTHS_REUT">"c3924"</definedName>
    <definedName name="IQ_PERCENT_CHANGE_EST_CFPS_18MONTHS">"c1813"</definedName>
    <definedName name="IQ_PERCENT_CHANGE_EST_CFPS_18MONTHS_REUT">"c3925"</definedName>
    <definedName name="IQ_PERCENT_CHANGE_EST_CFPS_3MONTHS">"c1809"</definedName>
    <definedName name="IQ_PERCENT_CHANGE_EST_CFPS_3MONTHS_REUT">"c3921"</definedName>
    <definedName name="IQ_PERCENT_CHANGE_EST_CFPS_6MONTHS">"c1810"</definedName>
    <definedName name="IQ_PERCENT_CHANGE_EST_CFPS_6MONTHS_REUT">"c3922"</definedName>
    <definedName name="IQ_PERCENT_CHANGE_EST_CFPS_9MONTHS">"c1811"</definedName>
    <definedName name="IQ_PERCENT_CHANGE_EST_CFPS_9MONTHS_REUT">"c3923"</definedName>
    <definedName name="IQ_PERCENT_CHANGE_EST_CFPS_DAY">"c1806"</definedName>
    <definedName name="IQ_PERCENT_CHANGE_EST_CFPS_DAY_REUT">"c3919"</definedName>
    <definedName name="IQ_PERCENT_CHANGE_EST_CFPS_MONTH">"c1808"</definedName>
    <definedName name="IQ_PERCENT_CHANGE_EST_CFPS_MONTH_REUT">"c3920"</definedName>
    <definedName name="IQ_PERCENT_CHANGE_EST_CFPS_WEEK">"c1807"</definedName>
    <definedName name="IQ_PERCENT_CHANGE_EST_CFPS_WEEK_REUT">"c3962"</definedName>
    <definedName name="IQ_PERCENT_CHANGE_EST_DPS_12MONTHS">"c1820"</definedName>
    <definedName name="IQ_PERCENT_CHANGE_EST_DPS_12MONTHS_REUT">"c3931"</definedName>
    <definedName name="IQ_PERCENT_CHANGE_EST_DPS_18MONTHS">"c1821"</definedName>
    <definedName name="IQ_PERCENT_CHANGE_EST_DPS_18MONTHS_REUT">"c3932"</definedName>
    <definedName name="IQ_PERCENT_CHANGE_EST_DPS_3MONTHS">"c1817"</definedName>
    <definedName name="IQ_PERCENT_CHANGE_EST_DPS_3MONTHS_REUT">"c3928"</definedName>
    <definedName name="IQ_PERCENT_CHANGE_EST_DPS_6MONTHS">"c1818"</definedName>
    <definedName name="IQ_PERCENT_CHANGE_EST_DPS_6MONTHS_REUT">"c3929"</definedName>
    <definedName name="IQ_PERCENT_CHANGE_EST_DPS_9MONTHS">"c1819"</definedName>
    <definedName name="IQ_PERCENT_CHANGE_EST_DPS_9MONTHS_REUT">"c3930"</definedName>
    <definedName name="IQ_PERCENT_CHANGE_EST_DPS_DAY">"c1814"</definedName>
    <definedName name="IQ_PERCENT_CHANGE_EST_DPS_DAY_REUT">"c3926"</definedName>
    <definedName name="IQ_PERCENT_CHANGE_EST_DPS_MONTH">"c1816"</definedName>
    <definedName name="IQ_PERCENT_CHANGE_EST_DPS_MONTH_REUT">"c3927"</definedName>
    <definedName name="IQ_PERCENT_CHANGE_EST_DPS_WEEK">"c1815"</definedName>
    <definedName name="IQ_PERCENT_CHANGE_EST_DPS_WEEK_REUT">"c3963"</definedName>
    <definedName name="IQ_PERCENT_CHANGE_EST_EBITDA_12MONTHS">"c1804"</definedName>
    <definedName name="IQ_PERCENT_CHANGE_EST_EBITDA_12MONTHS_CIQ">"c3748"</definedName>
    <definedName name="IQ_PERCENT_CHANGE_EST_EBITDA_12MONTHS_REUT">"c3917"</definedName>
    <definedName name="IQ_PERCENT_CHANGE_EST_EBITDA_18MONTHS">"c1805"</definedName>
    <definedName name="IQ_PERCENT_CHANGE_EST_EBITDA_18MONTHS_CIQ">"c3749"</definedName>
    <definedName name="IQ_PERCENT_CHANGE_EST_EBITDA_18MONTHS_REUT">"c3918"</definedName>
    <definedName name="IQ_PERCENT_CHANGE_EST_EBITDA_3MONTHS">"c1801"</definedName>
    <definedName name="IQ_PERCENT_CHANGE_EST_EBITDA_3MONTHS_CIQ">"c3745"</definedName>
    <definedName name="IQ_PERCENT_CHANGE_EST_EBITDA_3MONTHS_REUT">"c3914"</definedName>
    <definedName name="IQ_PERCENT_CHANGE_EST_EBITDA_6MONTHS">"c1802"</definedName>
    <definedName name="IQ_PERCENT_CHANGE_EST_EBITDA_6MONTHS_CIQ">"c3746"</definedName>
    <definedName name="IQ_PERCENT_CHANGE_EST_EBITDA_6MONTHS_REUT">"c3915"</definedName>
    <definedName name="IQ_PERCENT_CHANGE_EST_EBITDA_9MONTHS">"c1803"</definedName>
    <definedName name="IQ_PERCENT_CHANGE_EST_EBITDA_9MONTHS_CIQ">"c3747"</definedName>
    <definedName name="IQ_PERCENT_CHANGE_EST_EBITDA_9MONTHS_REUT">"c3916"</definedName>
    <definedName name="IQ_PERCENT_CHANGE_EST_EBITDA_DAY">"c1798"</definedName>
    <definedName name="IQ_PERCENT_CHANGE_EST_EBITDA_DAY_CIQ">"c3743"</definedName>
    <definedName name="IQ_PERCENT_CHANGE_EST_EBITDA_DAY_REUT">"c3912"</definedName>
    <definedName name="IQ_PERCENT_CHANGE_EST_EBITDA_MONTH">"c1800"</definedName>
    <definedName name="IQ_PERCENT_CHANGE_EST_EBITDA_MONTH_CIQ">"c3744"</definedName>
    <definedName name="IQ_PERCENT_CHANGE_EST_EBITDA_MONTH_REUT">"c3913"</definedName>
    <definedName name="IQ_PERCENT_CHANGE_EST_EBITDA_WEEK">"c1799"</definedName>
    <definedName name="IQ_PERCENT_CHANGE_EST_EBITDA_WEEK_CIQ">"c3792"</definedName>
    <definedName name="IQ_PERCENT_CHANGE_EST_EBITDA_WEEK_REUT">"c3961"</definedName>
    <definedName name="IQ_PERCENT_CHANGE_EST_EPS_12MONTHS">"c1788"</definedName>
    <definedName name="IQ_PERCENT_CHANGE_EST_EPS_12MONTHS_CIQ">"c3733"</definedName>
    <definedName name="IQ_PERCENT_CHANGE_EST_EPS_12MONTHS_REUT">"c3902"</definedName>
    <definedName name="IQ_PERCENT_CHANGE_EST_EPS_18MONTHS">"c1789"</definedName>
    <definedName name="IQ_PERCENT_CHANGE_EST_EPS_18MONTHS_CIQ">"c3734"</definedName>
    <definedName name="IQ_PERCENT_CHANGE_EST_EPS_18MONTHS_REUT">"c3903"</definedName>
    <definedName name="IQ_PERCENT_CHANGE_EST_EPS_3MONTHS">"c1785"</definedName>
    <definedName name="IQ_PERCENT_CHANGE_EST_EPS_3MONTHS_CIQ">"c3730"</definedName>
    <definedName name="IQ_PERCENT_CHANGE_EST_EPS_3MONTHS_REUT">"c3899"</definedName>
    <definedName name="IQ_PERCENT_CHANGE_EST_EPS_6MONTHS">"c1786"</definedName>
    <definedName name="IQ_PERCENT_CHANGE_EST_EPS_6MONTHS_CIQ">"c3731"</definedName>
    <definedName name="IQ_PERCENT_CHANGE_EST_EPS_6MONTHS_REUT">"c3900"</definedName>
    <definedName name="IQ_PERCENT_CHANGE_EST_EPS_9MONTHS">"c1787"</definedName>
    <definedName name="IQ_PERCENT_CHANGE_EST_EPS_9MONTHS_CIQ">"c3732"</definedName>
    <definedName name="IQ_PERCENT_CHANGE_EST_EPS_9MONTHS_REUT">"c3901"</definedName>
    <definedName name="IQ_PERCENT_CHANGE_EST_EPS_DAY">"c1782"</definedName>
    <definedName name="IQ_PERCENT_CHANGE_EST_EPS_DAY_CIQ">"c3727"</definedName>
    <definedName name="IQ_PERCENT_CHANGE_EST_EPS_DAY_REUT">"c3896"</definedName>
    <definedName name="IQ_PERCENT_CHANGE_EST_EPS_MONTH">"c1784"</definedName>
    <definedName name="IQ_PERCENT_CHANGE_EST_EPS_MONTH_CIQ">"c3729"</definedName>
    <definedName name="IQ_PERCENT_CHANGE_EST_EPS_MONTH_REUT">"c3898"</definedName>
    <definedName name="IQ_PERCENT_CHANGE_EST_EPS_WEEK">"c1783"</definedName>
    <definedName name="IQ_PERCENT_CHANGE_EST_EPS_WEEK_CIQ">"c3728"</definedName>
    <definedName name="IQ_PERCENT_CHANGE_EST_EPS_WEEK_REUT">"c3897"</definedName>
    <definedName name="IQ_PERCENT_CHANGE_EST_FFO_12MONTHS" hidden="1">"c1828"</definedName>
    <definedName name="IQ_PERCENT_CHANGE_EST_FFO_12MONTHS_CIQ">"c3769"</definedName>
    <definedName name="IQ_PERCENT_CHANGE_EST_FFO_12MONTHS_REUT">"c3938"</definedName>
    <definedName name="IQ_PERCENT_CHANGE_EST_FFO_12MONTHS_THOM">"c5248"</definedName>
    <definedName name="IQ_PERCENT_CHANGE_EST_FFO_18MONTHS" hidden="1">"c1829"</definedName>
    <definedName name="IQ_PERCENT_CHANGE_EST_FFO_18MONTHS_CIQ">"c3770"</definedName>
    <definedName name="IQ_PERCENT_CHANGE_EST_FFO_18MONTHS_REUT">"c3939"</definedName>
    <definedName name="IQ_PERCENT_CHANGE_EST_FFO_18MONTHS_THOM">"c5249"</definedName>
    <definedName name="IQ_PERCENT_CHANGE_EST_FFO_3MONTHS" hidden="1">"c1825"</definedName>
    <definedName name="IQ_PERCENT_CHANGE_EST_FFO_3MONTHS_CIQ">"c3766"</definedName>
    <definedName name="IQ_PERCENT_CHANGE_EST_FFO_3MONTHS_REUT">"c3935"</definedName>
    <definedName name="IQ_PERCENT_CHANGE_EST_FFO_3MONTHS_THOM">"c5245"</definedName>
    <definedName name="IQ_PERCENT_CHANGE_EST_FFO_6MONTHS" hidden="1">"c1826"</definedName>
    <definedName name="IQ_PERCENT_CHANGE_EST_FFO_6MONTHS_CIQ">"c3767"</definedName>
    <definedName name="IQ_PERCENT_CHANGE_EST_FFO_6MONTHS_REUT">"c3936"</definedName>
    <definedName name="IQ_PERCENT_CHANGE_EST_FFO_6MONTHS_THOM">"c5246"</definedName>
    <definedName name="IQ_PERCENT_CHANGE_EST_FFO_9MONTHS" hidden="1">"c1827"</definedName>
    <definedName name="IQ_PERCENT_CHANGE_EST_FFO_9MONTHS_CIQ">"c3768"</definedName>
    <definedName name="IQ_PERCENT_CHANGE_EST_FFO_9MONTHS_REUT">"c3937"</definedName>
    <definedName name="IQ_PERCENT_CHANGE_EST_FFO_9MONTHS_THOM">"c5247"</definedName>
    <definedName name="IQ_PERCENT_CHANGE_EST_FFO_DAY" hidden="1">"c1822"</definedName>
    <definedName name="IQ_PERCENT_CHANGE_EST_FFO_DAY_CIQ">"c3764"</definedName>
    <definedName name="IQ_PERCENT_CHANGE_EST_FFO_DAY_REUT">"c3933"</definedName>
    <definedName name="IQ_PERCENT_CHANGE_EST_FFO_DAY_THOM">"c5243"</definedName>
    <definedName name="IQ_PERCENT_CHANGE_EST_FFO_MONTH" hidden="1">"c1824"</definedName>
    <definedName name="IQ_PERCENT_CHANGE_EST_FFO_MONTH_CIQ">"c3765"</definedName>
    <definedName name="IQ_PERCENT_CHANGE_EST_FFO_MONTH_REUT">"c3934"</definedName>
    <definedName name="IQ_PERCENT_CHANGE_EST_FFO_MONTH_THOM">"c5244"</definedName>
    <definedName name="IQ_PERCENT_CHANGE_EST_FFO_SHARE_SHARE_12MONTHS">"c1828"</definedName>
    <definedName name="IQ_PERCENT_CHANGE_EST_FFO_SHARE_SHARE_12MONTHS_CIQ">"c3769"</definedName>
    <definedName name="IQ_PERCENT_CHANGE_EST_FFO_SHARE_SHARE_12MONTHS_REUT">"c3938"</definedName>
    <definedName name="IQ_PERCENT_CHANGE_EST_FFO_SHARE_SHARE_18MONTHS">"c1829"</definedName>
    <definedName name="IQ_PERCENT_CHANGE_EST_FFO_SHARE_SHARE_18MONTHS_CIQ">"c3770"</definedName>
    <definedName name="IQ_PERCENT_CHANGE_EST_FFO_SHARE_SHARE_18MONTHS_REUT">"c3939"</definedName>
    <definedName name="IQ_PERCENT_CHANGE_EST_FFO_SHARE_SHARE_3MONTHS">"c1825"</definedName>
    <definedName name="IQ_PERCENT_CHANGE_EST_FFO_SHARE_SHARE_3MONTHS_CIQ">"c3766"</definedName>
    <definedName name="IQ_PERCENT_CHANGE_EST_FFO_SHARE_SHARE_3MONTHS_REUT">"c3935"</definedName>
    <definedName name="IQ_PERCENT_CHANGE_EST_FFO_SHARE_SHARE_6MONTHS">"c1826"</definedName>
    <definedName name="IQ_PERCENT_CHANGE_EST_FFO_SHARE_SHARE_6MONTHS_CIQ">"c3767"</definedName>
    <definedName name="IQ_PERCENT_CHANGE_EST_FFO_SHARE_SHARE_6MONTHS_REUT">"c3936"</definedName>
    <definedName name="IQ_PERCENT_CHANGE_EST_FFO_SHARE_SHARE_9MONTHS">"c1827"</definedName>
    <definedName name="IQ_PERCENT_CHANGE_EST_FFO_SHARE_SHARE_9MONTHS_CIQ">"c3768"</definedName>
    <definedName name="IQ_PERCENT_CHANGE_EST_FFO_SHARE_SHARE_9MONTHS_REUT">"c3937"</definedName>
    <definedName name="IQ_PERCENT_CHANGE_EST_FFO_SHARE_SHARE_DAY">"c1822"</definedName>
    <definedName name="IQ_PERCENT_CHANGE_EST_FFO_SHARE_SHARE_DAY_CIQ">"c3764"</definedName>
    <definedName name="IQ_PERCENT_CHANGE_EST_FFO_SHARE_SHARE_DAY_REUT">"c3933"</definedName>
    <definedName name="IQ_PERCENT_CHANGE_EST_FFO_SHARE_SHARE_MONTH">"c1824"</definedName>
    <definedName name="IQ_PERCENT_CHANGE_EST_FFO_SHARE_SHARE_MONTH_CIQ">"c3765"</definedName>
    <definedName name="IQ_PERCENT_CHANGE_EST_FFO_SHARE_SHARE_MONTH_REUT">"c3934"</definedName>
    <definedName name="IQ_PERCENT_CHANGE_EST_FFO_SHARE_SHARE_WEEK">"c1823"</definedName>
    <definedName name="IQ_PERCENT_CHANGE_EST_FFO_SHARE_SHARE_WEEK_CIQ">"c3795"</definedName>
    <definedName name="IQ_PERCENT_CHANGE_EST_FFO_SHARE_SHARE_WEEK_REUT">"c3964"</definedName>
    <definedName name="IQ_PERCENT_CHANGE_EST_FFO_WEEK" hidden="1">"c1823"</definedName>
    <definedName name="IQ_PERCENT_CHANGE_EST_FFO_WEEK_CIQ">"c3795"</definedName>
    <definedName name="IQ_PERCENT_CHANGE_EST_FFO_WEEK_REUT">"c3964"</definedName>
    <definedName name="IQ_PERCENT_CHANGE_EST_FFO_WEEK_THOM">"c5274"</definedName>
    <definedName name="IQ_PERCENT_CHANGE_EST_PRICE_TARGET_12MONTHS">"c1844"</definedName>
    <definedName name="IQ_PERCENT_CHANGE_EST_PRICE_TARGET_12MONTHS_CIQ">"c3783"</definedName>
    <definedName name="IQ_PERCENT_CHANGE_EST_PRICE_TARGET_12MONTHS_REUT">"c3952"</definedName>
    <definedName name="IQ_PERCENT_CHANGE_EST_PRICE_TARGET_18MONTHS">"c1845"</definedName>
    <definedName name="IQ_PERCENT_CHANGE_EST_PRICE_TARGET_18MONTHS_CIQ">"c3784"</definedName>
    <definedName name="IQ_PERCENT_CHANGE_EST_PRICE_TARGET_18MONTHS_REUT">"c3953"</definedName>
    <definedName name="IQ_PERCENT_CHANGE_EST_PRICE_TARGET_3MONTHS">"c1841"</definedName>
    <definedName name="IQ_PERCENT_CHANGE_EST_PRICE_TARGET_3MONTHS_CIQ">"c3780"</definedName>
    <definedName name="IQ_PERCENT_CHANGE_EST_PRICE_TARGET_3MONTHS_REUT">"c3949"</definedName>
    <definedName name="IQ_PERCENT_CHANGE_EST_PRICE_TARGET_6MONTHS">"c1842"</definedName>
    <definedName name="IQ_PERCENT_CHANGE_EST_PRICE_TARGET_6MONTHS_CIQ">"c3781"</definedName>
    <definedName name="IQ_PERCENT_CHANGE_EST_PRICE_TARGET_6MONTHS_REUT">"c3950"</definedName>
    <definedName name="IQ_PERCENT_CHANGE_EST_PRICE_TARGET_9MONTHS">"c1843"</definedName>
    <definedName name="IQ_PERCENT_CHANGE_EST_PRICE_TARGET_9MONTHS_CIQ">"c3782"</definedName>
    <definedName name="IQ_PERCENT_CHANGE_EST_PRICE_TARGET_9MONTHS_REUT">"c3951"</definedName>
    <definedName name="IQ_PERCENT_CHANGE_EST_PRICE_TARGET_DAY">"c1838"</definedName>
    <definedName name="IQ_PERCENT_CHANGE_EST_PRICE_TARGET_DAY_CIQ">"c3778"</definedName>
    <definedName name="IQ_PERCENT_CHANGE_EST_PRICE_TARGET_DAY_REUT">"c3947"</definedName>
    <definedName name="IQ_PERCENT_CHANGE_EST_PRICE_TARGET_MONTH">"c1840"</definedName>
    <definedName name="IQ_PERCENT_CHANGE_EST_PRICE_TARGET_MONTH_CIQ">"c3779"</definedName>
    <definedName name="IQ_PERCENT_CHANGE_EST_PRICE_TARGET_MONTH_REUT">"c3948"</definedName>
    <definedName name="IQ_PERCENT_CHANGE_EST_PRICE_TARGET_WEEK">"c1839"</definedName>
    <definedName name="IQ_PERCENT_CHANGE_EST_PRICE_TARGET_WEEK_CIQ">"c3798"</definedName>
    <definedName name="IQ_PERCENT_CHANGE_EST_PRICE_TARGET_WEEK_REUT">"c3967"</definedName>
    <definedName name="IQ_PERCENT_CHANGE_EST_RECO_12MONTHS">"c1836"</definedName>
    <definedName name="IQ_PERCENT_CHANGE_EST_RECO_12MONTHS_CIQ">"c3776"</definedName>
    <definedName name="IQ_PERCENT_CHANGE_EST_RECO_12MONTHS_REUT">"c3945"</definedName>
    <definedName name="IQ_PERCENT_CHANGE_EST_RECO_18MONTHS">"c1837"</definedName>
    <definedName name="IQ_PERCENT_CHANGE_EST_RECO_18MONTHS_CIQ">"c3777"</definedName>
    <definedName name="IQ_PERCENT_CHANGE_EST_RECO_18MONTHS_REUT">"c3946"</definedName>
    <definedName name="IQ_PERCENT_CHANGE_EST_RECO_3MONTHS">"c1833"</definedName>
    <definedName name="IQ_PERCENT_CHANGE_EST_RECO_3MONTHS_CIQ">"c3773"</definedName>
    <definedName name="IQ_PERCENT_CHANGE_EST_RECO_3MONTHS_REUT">"c3942"</definedName>
    <definedName name="IQ_PERCENT_CHANGE_EST_RECO_6MONTHS">"c1834"</definedName>
    <definedName name="IQ_PERCENT_CHANGE_EST_RECO_6MONTHS_CIQ">"c3774"</definedName>
    <definedName name="IQ_PERCENT_CHANGE_EST_RECO_6MONTHS_REUT">"c3943"</definedName>
    <definedName name="IQ_PERCENT_CHANGE_EST_RECO_9MONTHS">"c1835"</definedName>
    <definedName name="IQ_PERCENT_CHANGE_EST_RECO_9MONTHS_CIQ">"c3775"</definedName>
    <definedName name="IQ_PERCENT_CHANGE_EST_RECO_9MONTHS_REUT">"c3944"</definedName>
    <definedName name="IQ_PERCENT_CHANGE_EST_RECO_DAY">"c1830"</definedName>
    <definedName name="IQ_PERCENT_CHANGE_EST_RECO_DAY_CIQ">"c3771"</definedName>
    <definedName name="IQ_PERCENT_CHANGE_EST_RECO_DAY_REUT">"c3940"</definedName>
    <definedName name="IQ_PERCENT_CHANGE_EST_RECO_MONTH">"c1832"</definedName>
    <definedName name="IQ_PERCENT_CHANGE_EST_RECO_MONTH_CIQ">"c3772"</definedName>
    <definedName name="IQ_PERCENT_CHANGE_EST_RECO_MONTH_REUT">"c3941"</definedName>
    <definedName name="IQ_PERCENT_CHANGE_EST_RECO_WEEK">"c1831"</definedName>
    <definedName name="IQ_PERCENT_CHANGE_EST_RECO_WEEK_CIQ">"c3796"</definedName>
    <definedName name="IQ_PERCENT_CHANGE_EST_RECO_WEEK_REUT">"c3966"</definedName>
    <definedName name="IQ_PERCENT_CHANGE_EST_REV_12MONTHS">"c1796"</definedName>
    <definedName name="IQ_PERCENT_CHANGE_EST_REV_12MONTHS_CIQ">"c3741"</definedName>
    <definedName name="IQ_PERCENT_CHANGE_EST_REV_12MONTHS_REUT">"c3910"</definedName>
    <definedName name="IQ_PERCENT_CHANGE_EST_REV_18MONTHS">"c1797"</definedName>
    <definedName name="IQ_PERCENT_CHANGE_EST_REV_18MONTHS_CIQ">"c3742"</definedName>
    <definedName name="IQ_PERCENT_CHANGE_EST_REV_18MONTHS_REUT">"c3911"</definedName>
    <definedName name="IQ_PERCENT_CHANGE_EST_REV_3MONTHS">"c1793"</definedName>
    <definedName name="IQ_PERCENT_CHANGE_EST_REV_3MONTHS_CIQ">"c3738"</definedName>
    <definedName name="IQ_PERCENT_CHANGE_EST_REV_3MONTHS_REUT">"c3907"</definedName>
    <definedName name="IQ_PERCENT_CHANGE_EST_REV_6MONTHS">"c1794"</definedName>
    <definedName name="IQ_PERCENT_CHANGE_EST_REV_6MONTHS_CIQ">"c3739"</definedName>
    <definedName name="IQ_PERCENT_CHANGE_EST_REV_6MONTHS_REUT">"c3908"</definedName>
    <definedName name="IQ_PERCENT_CHANGE_EST_REV_9MONTHS">"c1795"</definedName>
    <definedName name="IQ_PERCENT_CHANGE_EST_REV_9MONTHS_CIQ">"c3740"</definedName>
    <definedName name="IQ_PERCENT_CHANGE_EST_REV_9MONTHS_REUT">"c3909"</definedName>
    <definedName name="IQ_PERCENT_CHANGE_EST_REV_DAY">"c1790"</definedName>
    <definedName name="IQ_PERCENT_CHANGE_EST_REV_DAY_CIQ">"c3735"</definedName>
    <definedName name="IQ_PERCENT_CHANGE_EST_REV_DAY_REUT">"c3904"</definedName>
    <definedName name="IQ_PERCENT_CHANGE_EST_REV_MONTH">"c1792"</definedName>
    <definedName name="IQ_PERCENT_CHANGE_EST_REV_MONTH_CIQ">"c3737"</definedName>
    <definedName name="IQ_PERCENT_CHANGE_EST_REV_MONTH_REUT">"c3906"</definedName>
    <definedName name="IQ_PERCENT_CHANGE_EST_REV_WEEK">"c1791"</definedName>
    <definedName name="IQ_PERCENT_CHANGE_EST_REV_WEEK_CIQ">"c3736"</definedName>
    <definedName name="IQ_PERCENT_CHANGE_EST_REV_WEEK_REUT">"c3905"</definedName>
    <definedName name="IQ_PERCENT_FLOAT">"c227"</definedName>
    <definedName name="IQ_PERCENT_INSURED_FDIC">"c6374"</definedName>
    <definedName name="IQ_PERFORMANCE_LOC_FOREIGN_GUARANTEES_FFIEC">"c13251"</definedName>
    <definedName name="IQ_PERIODDATE">"c1414"</definedName>
    <definedName name="IQ_PERIODDATE_AP">"c11745"</definedName>
    <definedName name="IQ_PERIODDATE_BS">"c1032"</definedName>
    <definedName name="IQ_PERIODDATE_CF">"c1033"</definedName>
    <definedName name="IQ_PERIODDATE_FDIC">"c13646"</definedName>
    <definedName name="IQ_PERIODDATE_FFIEC">"c13645"</definedName>
    <definedName name="IQ_PERIODDATE_IS">"c1034"</definedName>
    <definedName name="IQ_PERIODLENGTH_AP">"c11746"</definedName>
    <definedName name="IQ_PERIODLENGTH_CF">"c1502"</definedName>
    <definedName name="IQ_PERIODLENGTH_IS">"c1503"</definedName>
    <definedName name="IQ_PERSONAL_CONSUMER_SPENDING_DURABLE">"c6942"</definedName>
    <definedName name="IQ_PERSONAL_CONSUMER_SPENDING_DURABLE_APR">"c7602"</definedName>
    <definedName name="IQ_PERSONAL_CONSUMER_SPENDING_DURABLE_APR_FC">"c8482"</definedName>
    <definedName name="IQ_PERSONAL_CONSUMER_SPENDING_DURABLE_FC">"c7822"</definedName>
    <definedName name="IQ_PERSONAL_CONSUMER_SPENDING_DURABLE_POP">"c7162"</definedName>
    <definedName name="IQ_PERSONAL_CONSUMER_SPENDING_DURABLE_POP_FC">"c8042"</definedName>
    <definedName name="IQ_PERSONAL_CONSUMER_SPENDING_DURABLE_YOY">"c7382"</definedName>
    <definedName name="IQ_PERSONAL_CONSUMER_SPENDING_DURABLE_YOY_FC">"c8262"</definedName>
    <definedName name="IQ_PERSONAL_CONSUMER_SPENDING_NONDURABLE">"c6940"</definedName>
    <definedName name="IQ_PERSONAL_CONSUMER_SPENDING_NONDURABLE_APR">"c7600"</definedName>
    <definedName name="IQ_PERSONAL_CONSUMER_SPENDING_NONDURABLE_APR_FC">"c8480"</definedName>
    <definedName name="IQ_PERSONAL_CONSUMER_SPENDING_NONDURABLE_FC">"c7820"</definedName>
    <definedName name="IQ_PERSONAL_CONSUMER_SPENDING_NONDURABLE_POP">"c7160"</definedName>
    <definedName name="IQ_PERSONAL_CONSUMER_SPENDING_NONDURABLE_POP_FC">"c8040"</definedName>
    <definedName name="IQ_PERSONAL_CONSUMER_SPENDING_NONDURABLE_YOY">"c7380"</definedName>
    <definedName name="IQ_PERSONAL_CONSUMER_SPENDING_NONDURABLE_YOY_FC">"c8260"</definedName>
    <definedName name="IQ_PERSONAL_CONSUMER_SPENDING_REAL">"c6994"</definedName>
    <definedName name="IQ_PERSONAL_CONSUMER_SPENDING_REAL_APR">"c7654"</definedName>
    <definedName name="IQ_PERSONAL_CONSUMER_SPENDING_REAL_APR_FC">"c8534"</definedName>
    <definedName name="IQ_PERSONAL_CONSUMER_SPENDING_REAL_FC">"c7874"</definedName>
    <definedName name="IQ_PERSONAL_CONSUMER_SPENDING_REAL_POP">"c7214"</definedName>
    <definedName name="IQ_PERSONAL_CONSUMER_SPENDING_REAL_POP_FC">"c8094"</definedName>
    <definedName name="IQ_PERSONAL_CONSUMER_SPENDING_REAL_YOY">"c7434"</definedName>
    <definedName name="IQ_PERSONAL_CONSUMER_SPENDING_REAL_YOY_FC">"c8314"</definedName>
    <definedName name="IQ_PERSONAL_CONSUMER_SPENDING_SERVICES">"c6941"</definedName>
    <definedName name="IQ_PERSONAL_CONSUMER_SPENDING_SERVICES_APR">"c7601"</definedName>
    <definedName name="IQ_PERSONAL_CONSUMER_SPENDING_SERVICES_APR_FC">"c8481"</definedName>
    <definedName name="IQ_PERSONAL_CONSUMER_SPENDING_SERVICES_FC">"c7821"</definedName>
    <definedName name="IQ_PERSONAL_CONSUMER_SPENDING_SERVICES_POP">"c7161"</definedName>
    <definedName name="IQ_PERSONAL_CONSUMER_SPENDING_SERVICES_POP_FC">"c8041"</definedName>
    <definedName name="IQ_PERSONAL_CONSUMER_SPENDING_SERVICES_YOY">"c7381"</definedName>
    <definedName name="IQ_PERSONAL_CONSUMER_SPENDING_SERVICES_YOY_FC">"c8261"</definedName>
    <definedName name="IQ_PERSONAL_INCOME">"c6943"</definedName>
    <definedName name="IQ_PERSONAL_INCOME_APR">"c7603"</definedName>
    <definedName name="IQ_PERSONAL_INCOME_APR_FC">"c8483"</definedName>
    <definedName name="IQ_PERSONAL_INCOME_FC">"c7823"</definedName>
    <definedName name="IQ_PERSONAL_INCOME_POP">"c7163"</definedName>
    <definedName name="IQ_PERSONAL_INCOME_POP_FC">"c8043"</definedName>
    <definedName name="IQ_PERSONAL_INCOME_SAAR">"c6944"</definedName>
    <definedName name="IQ_PERSONAL_INCOME_SAAR_APR">"c7604"</definedName>
    <definedName name="IQ_PERSONAL_INCOME_SAAR_APR_FC">"c8484"</definedName>
    <definedName name="IQ_PERSONAL_INCOME_SAAR_FC">"c7824"</definedName>
    <definedName name="IQ_PERSONAL_INCOME_SAAR_POP">"c7164"</definedName>
    <definedName name="IQ_PERSONAL_INCOME_SAAR_POP_FC">"c8044"</definedName>
    <definedName name="IQ_PERSONAL_INCOME_SAAR_YOY">"c7384"</definedName>
    <definedName name="IQ_PERSONAL_INCOME_SAAR_YOY_FC">"c8264"</definedName>
    <definedName name="IQ_PERSONAL_INCOME_USD_APR_FC">"c11885"</definedName>
    <definedName name="IQ_PERSONAL_INCOME_USD_FC">"c11882"</definedName>
    <definedName name="IQ_PERSONAL_INCOME_USD_POP_FC">"c11883"</definedName>
    <definedName name="IQ_PERSONAL_INCOME_USD_YOY_FC">"c11884"</definedName>
    <definedName name="IQ_PERSONAL_INCOME_YOY">"c7383"</definedName>
    <definedName name="IQ_PERSONAL_INCOME_YOY_FC">"c8263"</definedName>
    <definedName name="IQ_PERSONNEL_EXP_AVG_ASSETS_FFIEC">"c13371"</definedName>
    <definedName name="IQ_PERSONNEL_EXP_OPERATING_INC_FFIEC">"c13379"</definedName>
    <definedName name="IQ_PERTYPE">"c1611"</definedName>
    <definedName name="IQ_PHARMBIO_NUMBER_LICENSED_PATENT_APP">"c10018"</definedName>
    <definedName name="IQ_PHARMBIO_NUMBER_LICENSED_PATENTS">"c10017"</definedName>
    <definedName name="IQ_PHARMBIO_NUMBER_PATENTS">"c10015"</definedName>
    <definedName name="IQ_PHARMBIO_NUMBER_PROD__APPROVED_DURING_PERIOD">"c12750"</definedName>
    <definedName name="IQ_PHARMBIO_NUMBER_PROD__CLINICAL_DEV">"c12745"</definedName>
    <definedName name="IQ_PHARMBIO_NUMBER_PROD__LAUNCHED_DURING_PERIOD">"c12751"</definedName>
    <definedName name="IQ_PHARMBIO_NUMBER_PROD__PHASE_I">"c12746"</definedName>
    <definedName name="IQ_PHARMBIO_NUMBER_PROD__PHASE_II">"c12747"</definedName>
    <definedName name="IQ_PHARMBIO_NUMBER_PROD__PHASE_III">"c12748"</definedName>
    <definedName name="IQ_PHARMBIO_NUMBER_PROD__PRE_CLINICAL_TRIALS">"c12744"</definedName>
    <definedName name="IQ_PHARMBIO_NUMBER_PROD__PRE_REGISTRATION">"c12749"</definedName>
    <definedName name="IQ_PHARMBIO_NUMBER_PROD__RESEARCH_DEV">"c12743"</definedName>
    <definedName name="IQ_PHARMBIO_NUMBER_PROD_APPROVED_DURING_PERIOD">"c10027"</definedName>
    <definedName name="IQ_PHARMBIO_NUMBER_PROD_CLINICAL_DEV">"c10022"</definedName>
    <definedName name="IQ_PHARMBIO_NUMBER_PROD_DISCOVERY_RESEARCH">"c10019"</definedName>
    <definedName name="IQ_PHARMBIO_NUMBER_PROD_LAUNCHED_DURING_PERIOD">"c10028"</definedName>
    <definedName name="IQ_PHARMBIO_NUMBER_PROD_PHASE_I">"c10023"</definedName>
    <definedName name="IQ_PHARMBIO_NUMBER_PROD_PHASE_II">"c10024"</definedName>
    <definedName name="IQ_PHARMBIO_NUMBER_PROD_PHASE_III">"c10025"</definedName>
    <definedName name="IQ_PHARMBIO_NUMBER_PROD_PRE_CLINICAL_TRIALS">"c10021"</definedName>
    <definedName name="IQ_PHARMBIO_NUMBER_PROD_PRE_REGISTRATION">"c10026"</definedName>
    <definedName name="IQ_PHARMBIO_NUMBER_PROD_RESEARCH_DEV">"c10020"</definedName>
    <definedName name="IQ_PHARMBIO_PATENT_APP">"c10016"</definedName>
    <definedName name="IQ_PHILADELPHIA_FED_DIFFUSION_INDEX">"c6945"</definedName>
    <definedName name="IQ_PHILADELPHIA_FED_DIFFUSION_INDEX_APR">"c7605"</definedName>
    <definedName name="IQ_PHILADELPHIA_FED_DIFFUSION_INDEX_APR_FC">"c8485"</definedName>
    <definedName name="IQ_PHILADELPHIA_FED_DIFFUSION_INDEX_FC">"c7825"</definedName>
    <definedName name="IQ_PHILADELPHIA_FED_DIFFUSION_INDEX_POP">"c7165"</definedName>
    <definedName name="IQ_PHILADELPHIA_FED_DIFFUSION_INDEX_POP_FC">"c8045"</definedName>
    <definedName name="IQ_PHILADELPHIA_FED_DIFFUSION_INDEX_YOY">"c7385"</definedName>
    <definedName name="IQ_PHILADELPHIA_FED_DIFFUSION_INDEX_YOY_FC">"c8265"</definedName>
    <definedName name="IQ_PLEDGED_SEC_INVEST_SECURITIES_FFIEC">"c13467"</definedName>
    <definedName name="IQ_PLEDGED_SECURITIES_FDIC">"c6401"</definedName>
    <definedName name="IQ_PLL">"c2114"</definedName>
    <definedName name="IQ_PMAC_DIFFUSION_INDEX">"c6946"</definedName>
    <definedName name="IQ_PMAC_DIFFUSION_INDEX_APR">"c7606"</definedName>
    <definedName name="IQ_PMAC_DIFFUSION_INDEX_APR_FC">"c8486"</definedName>
    <definedName name="IQ_PMAC_DIFFUSION_INDEX_FC">"c7826"</definedName>
    <definedName name="IQ_PMAC_DIFFUSION_INDEX_POP">"c7166"</definedName>
    <definedName name="IQ_PMAC_DIFFUSION_INDEX_POP_FC">"c8046"</definedName>
    <definedName name="IQ_PMAC_DIFFUSION_INDEX_YOY">"c7386"</definedName>
    <definedName name="IQ_PMAC_DIFFUSION_INDEX_YOY_FC">"c8266"</definedName>
    <definedName name="IQ_PMT_FREQ">"c2236"</definedName>
    <definedName name="IQ_POISON_PUT_EFFECT_DATE">"c2486"</definedName>
    <definedName name="IQ_POISON_PUT_EXPIRATION_DATE">"c2487"</definedName>
    <definedName name="IQ_POISON_PUT_PRICE">"c2488"</definedName>
    <definedName name="IQ_POLICY_BENEFITS">"c1036"</definedName>
    <definedName name="IQ_POLICY_COST">"c1037"</definedName>
    <definedName name="IQ_POLICY_LIAB">"c1612"</definedName>
    <definedName name="IQ_POLICY_LOANS">"c1038"</definedName>
    <definedName name="IQ_POLICYHOLDER_BENEFITS_LH_FFIEC">"c13107"</definedName>
    <definedName name="IQ_POOL_AMT_ORIGINAL">"c8970"</definedName>
    <definedName name="IQ_POOL_NAME">"c8967"</definedName>
    <definedName name="IQ_POOL_NUMBER">"c8968"</definedName>
    <definedName name="IQ_POOL_TYPE">"c8969"</definedName>
    <definedName name="IQ_POSITIVE_FAIR_VALUE_DERIVATIVES_BENEFICIARY_FFIEC">"c13123"</definedName>
    <definedName name="IQ_POSITIVE_FAIR_VALUE_DERIVATIVES_GUARANTOR_FFIEC">"c13116"</definedName>
    <definedName name="IQ_POST_RETIRE_EXP">"c1039"</definedName>
    <definedName name="IQ_POSTAGE_FFIEC">"c13051"</definedName>
    <definedName name="IQ_POSTPAID_CHURN">"c2121"</definedName>
    <definedName name="IQ_POSTPAID_SUBS">"c2118"</definedName>
    <definedName name="IQ_POTENTIAL_UPSIDE">"c1855"</definedName>
    <definedName name="IQ_POTENTIAL_UPSIDE_CIQ">"c3799"</definedName>
    <definedName name="IQ_POTENTIAL_UPSIDE_REUT">"c3968"</definedName>
    <definedName name="IQ_PP_ATTRIB_ORE_RESERVES_ALUM">"c9218"</definedName>
    <definedName name="IQ_PP_ATTRIB_ORE_RESERVES_COP">"c9162"</definedName>
    <definedName name="IQ_PP_ATTRIB_ORE_RESERVES_DIAM">"c9642"</definedName>
    <definedName name="IQ_PP_ATTRIB_ORE_RESERVES_GOLD">"c9003"</definedName>
    <definedName name="IQ_PP_ATTRIB_ORE_RESERVES_IRON">"c9377"</definedName>
    <definedName name="IQ_PP_ATTRIB_ORE_RESERVES_LEAD">"c9430"</definedName>
    <definedName name="IQ_PP_ATTRIB_ORE_RESERVES_MANG">"c9483"</definedName>
    <definedName name="IQ_PP_ATTRIB_ORE_RESERVES_MOLYB">"c9695"</definedName>
    <definedName name="IQ_PP_ATTRIB_ORE_RESERVES_NICK">"c9271"</definedName>
    <definedName name="IQ_PP_ATTRIB_ORE_RESERVES_PLAT">"c9109"</definedName>
    <definedName name="IQ_PP_ATTRIB_ORE_RESERVES_SILVER">"c9056"</definedName>
    <definedName name="IQ_PP_ATTRIB_ORE_RESERVES_TITAN">"c9536"</definedName>
    <definedName name="IQ_PP_ATTRIB_ORE_RESERVES_URAN">"c9589"</definedName>
    <definedName name="IQ_PP_ATTRIB_ORE_RESERVES_ZINC">"c9324"</definedName>
    <definedName name="IQ_PP_ORE_RESERVES_ALUM">"c9211"</definedName>
    <definedName name="IQ_PP_ORE_RESERVES_COP">"c9155"</definedName>
    <definedName name="IQ_PP_ORE_RESERVES_DIAM">"c9635"</definedName>
    <definedName name="IQ_PP_ORE_RESERVES_GOLD">"c8996"</definedName>
    <definedName name="IQ_PP_ORE_RESERVES_IRON">"c9370"</definedName>
    <definedName name="IQ_PP_ORE_RESERVES_LEAD">"c9423"</definedName>
    <definedName name="IQ_PP_ORE_RESERVES_MANG">"c9476"</definedName>
    <definedName name="IQ_PP_ORE_RESERVES_MOLYB">"c9688"</definedName>
    <definedName name="IQ_PP_ORE_RESERVES_NICK">"c9264"</definedName>
    <definedName name="IQ_PP_ORE_RESERVES_PLAT">"c9102"</definedName>
    <definedName name="IQ_PP_ORE_RESERVES_SILVER">"c9049"</definedName>
    <definedName name="IQ_PP_ORE_RESERVES_TITAN">"c9529"</definedName>
    <definedName name="IQ_PP_ORE_RESERVES_URAN">"c9582"</definedName>
    <definedName name="IQ_PP_ORE_RESERVES_ZINC">"c9317"</definedName>
    <definedName name="IQ_PP_RECOV_ATTRIB_RESERVES_ALUM">"c9221"</definedName>
    <definedName name="IQ_PP_RECOV_ATTRIB_RESERVES_COAL">"c9805"</definedName>
    <definedName name="IQ_PP_RECOV_ATTRIB_RESERVES_COP">"c9165"</definedName>
    <definedName name="IQ_PP_RECOV_ATTRIB_RESERVES_DIAM">"c9645"</definedName>
    <definedName name="IQ_PP_RECOV_ATTRIB_RESERVES_GOLD">"c9006"</definedName>
    <definedName name="IQ_PP_RECOV_ATTRIB_RESERVES_IRON">"c9380"</definedName>
    <definedName name="IQ_PP_RECOV_ATTRIB_RESERVES_LEAD">"c9433"</definedName>
    <definedName name="IQ_PP_RECOV_ATTRIB_RESERVES_MANG">"c9486"</definedName>
    <definedName name="IQ_PP_RECOV_ATTRIB_RESERVES_MET_COAL">"c9745"</definedName>
    <definedName name="IQ_PP_RECOV_ATTRIB_RESERVES_MOLYB">"c9698"</definedName>
    <definedName name="IQ_PP_RECOV_ATTRIB_RESERVES_NICK">"c9274"</definedName>
    <definedName name="IQ_PP_RECOV_ATTRIB_RESERVES_PLAT">"c9112"</definedName>
    <definedName name="IQ_PP_RECOV_ATTRIB_RESERVES_SILVER">"c9059"</definedName>
    <definedName name="IQ_PP_RECOV_ATTRIB_RESERVES_STEAM">"c9775"</definedName>
    <definedName name="IQ_PP_RECOV_ATTRIB_RESERVES_TITAN">"c9539"</definedName>
    <definedName name="IQ_PP_RECOV_ATTRIB_RESERVES_URAN">"c9592"</definedName>
    <definedName name="IQ_PP_RECOV_ATTRIB_RESERVES_ZINC">"c9327"</definedName>
    <definedName name="IQ_PP_RECOV_RESERVES_ALUM">"c9215"</definedName>
    <definedName name="IQ_PP_RECOV_RESERVES_COAL">"c9802"</definedName>
    <definedName name="IQ_PP_RECOV_RESERVES_COP">"c9159"</definedName>
    <definedName name="IQ_PP_RECOV_RESERVES_DIAM">"c9639"</definedName>
    <definedName name="IQ_PP_RECOV_RESERVES_GOLD">"c9000"</definedName>
    <definedName name="IQ_PP_RECOV_RESERVES_IRON">"c9374"</definedName>
    <definedName name="IQ_PP_RECOV_RESERVES_LEAD">"c9427"</definedName>
    <definedName name="IQ_PP_RECOV_RESERVES_MANG">"c9480"</definedName>
    <definedName name="IQ_PP_RECOV_RESERVES_MET_COAL">"c9742"</definedName>
    <definedName name="IQ_PP_RECOV_RESERVES_MOLYB">"c9692"</definedName>
    <definedName name="IQ_PP_RECOV_RESERVES_NICK">"c9268"</definedName>
    <definedName name="IQ_PP_RECOV_RESERVES_PLAT">"c9106"</definedName>
    <definedName name="IQ_PP_RECOV_RESERVES_SILVER">"c9053"</definedName>
    <definedName name="IQ_PP_RECOV_RESERVES_STEAM">"c9772"</definedName>
    <definedName name="IQ_PP_RECOV_RESERVES_TITAN">"c9533"</definedName>
    <definedName name="IQ_PP_RECOV_RESERVES_URAN">"c9586"</definedName>
    <definedName name="IQ_PP_RECOV_RESERVES_ZINC">"c9321"</definedName>
    <definedName name="IQ_PP_RESERVES_CALORIFIC_VALUE_COAL">"c9799"</definedName>
    <definedName name="IQ_PP_RESERVES_CALORIFIC_VALUE_MET_COAL">"c9739"</definedName>
    <definedName name="IQ_PP_RESERVES_CALORIFIC_VALUE_STEAM">"c9769"</definedName>
    <definedName name="IQ_PP_RESERVES_GRADE_ALUM">"c9212"</definedName>
    <definedName name="IQ_PP_RESERVES_GRADE_COP">"c9156"</definedName>
    <definedName name="IQ_PP_RESERVES_GRADE_DIAM">"c9636"</definedName>
    <definedName name="IQ_PP_RESERVES_GRADE_GOLD">"c8997"</definedName>
    <definedName name="IQ_PP_RESERVES_GRADE_IRON">"c9371"</definedName>
    <definedName name="IQ_PP_RESERVES_GRADE_LEAD">"c9424"</definedName>
    <definedName name="IQ_PP_RESERVES_GRADE_MANG">"c9477"</definedName>
    <definedName name="IQ_PP_RESERVES_GRADE_MOLYB">"c9689"</definedName>
    <definedName name="IQ_PP_RESERVES_GRADE_NICK">"c9265"</definedName>
    <definedName name="IQ_PP_RESERVES_GRADE_PLAT">"c9103"</definedName>
    <definedName name="IQ_PP_RESERVES_GRADE_SILVER">"c9050"</definedName>
    <definedName name="IQ_PP_RESERVES_GRADE_TITAN">"c9530"</definedName>
    <definedName name="IQ_PP_RESERVES_GRADE_URAN">"c9583"</definedName>
    <definedName name="IQ_PP_RESERVES_GRADE_ZINC">"c9318"</definedName>
    <definedName name="IQ_PPI">"c6810"</definedName>
    <definedName name="IQ_PPI_APR">"c7470"</definedName>
    <definedName name="IQ_PPI_APR_FC">"c8350"</definedName>
    <definedName name="IQ_PPI_CORE">"c6840"</definedName>
    <definedName name="IQ_PPI_CORE_APR">"c7500"</definedName>
    <definedName name="IQ_PPI_CORE_APR_FC">"c8380"</definedName>
    <definedName name="IQ_PPI_CORE_FC">"c7720"</definedName>
    <definedName name="IQ_PPI_CORE_POP">"c7060"</definedName>
    <definedName name="IQ_PPI_CORE_POP_FC">"c7940"</definedName>
    <definedName name="IQ_PPI_CORE_YOY">"c7280"</definedName>
    <definedName name="IQ_PPI_CORE_YOY_FC">"c8160"</definedName>
    <definedName name="IQ_PPI_FC">"c7690"</definedName>
    <definedName name="IQ_PPI_POP">"c7030"</definedName>
    <definedName name="IQ_PPI_POP_FC">"c7910"</definedName>
    <definedName name="IQ_PPI_YOY">"c7250"</definedName>
    <definedName name="IQ_PPI_YOY_FC">"c8130"</definedName>
    <definedName name="IQ_PRE_OPEN_COST">"c1040"</definedName>
    <definedName name="IQ_PRE_TAX_ACT_OR_EST">"c2221"</definedName>
    <definedName name="IQ_PRE_TAX_ACT_OR_EST_REUT">"c5467"</definedName>
    <definedName name="IQ_PRE_TAX_INCOME_FDIC">"c6581"</definedName>
    <definedName name="IQ_PREF_CONVERT">"c1041"</definedName>
    <definedName name="IQ_PREF_DIV_CF">"c1042"</definedName>
    <definedName name="IQ_PREF_DIV_OTHER">"c1043"</definedName>
    <definedName name="IQ_PREF_DIVID">"c1461"</definedName>
    <definedName name="IQ_PREF_EQUITY">"c1044"</definedName>
    <definedName name="IQ_PREF_ISSUED">"c1045"</definedName>
    <definedName name="IQ_PREF_ISSUED_BNK">"c1046"</definedName>
    <definedName name="IQ_PREF_ISSUED_BR">"c1047"</definedName>
    <definedName name="IQ_PREF_ISSUED_FIN">"c1048"</definedName>
    <definedName name="IQ_PREF_ISSUED_INS">"c1049"</definedName>
    <definedName name="IQ_PREF_ISSUED_RE">"c6261"</definedName>
    <definedName name="IQ_PREF_ISSUED_REIT">"c1050"</definedName>
    <definedName name="IQ_PREF_ISSUED_UTI">"c1051"</definedName>
    <definedName name="IQ_PREF_NON_REDEEM">"c1052"</definedName>
    <definedName name="IQ_PREF_OTHER">"c1053"</definedName>
    <definedName name="IQ_PREF_OTHER_BNK">"c1054"</definedName>
    <definedName name="IQ_PREF_OTHER_BR">"c1055"</definedName>
    <definedName name="IQ_PREF_OTHER_FIN">"c1056"</definedName>
    <definedName name="IQ_PREF_OTHER_INS">"c1057"</definedName>
    <definedName name="IQ_PREF_OTHER_RE">"c6262"</definedName>
    <definedName name="IQ_PREF_OTHER_REIT">"c1058"</definedName>
    <definedName name="IQ_PREF_OTHER_UTI">"C6022"</definedName>
    <definedName name="IQ_PREF_REDEEM">"c1059"</definedName>
    <definedName name="IQ_PREF_REP">"c1060"</definedName>
    <definedName name="IQ_PREF_REP_BNK">"c1061"</definedName>
    <definedName name="IQ_PREF_REP_BR">"c1062"</definedName>
    <definedName name="IQ_PREF_REP_FIN">"c1063"</definedName>
    <definedName name="IQ_PREF_REP_INS">"c1064"</definedName>
    <definedName name="IQ_PREF_REP_RE">"c6263"</definedName>
    <definedName name="IQ_PREF_REP_REIT">"c1065"</definedName>
    <definedName name="IQ_PREF_REP_UTI">"c1066"</definedName>
    <definedName name="IQ_PREF_STOCK">"c1416"</definedName>
    <definedName name="IQ_PREF_STOCK_FFIEC">"c12875"</definedName>
    <definedName name="IQ_PREF_TOT">"c1415"</definedName>
    <definedName name="IQ_PREFERRED_DEPOSITS_FFIEC">"c15312"</definedName>
    <definedName name="IQ_PREFERRED_FDIC">"c6349"</definedName>
    <definedName name="IQ_PREFERRED_LIST">"c13506"</definedName>
    <definedName name="IQ_PREMISES_EQUIPMENT_FDIC">"c6577"</definedName>
    <definedName name="IQ_PREMISES_FIXED_ASSETS_CAP_LEASES_FFIEC">"c12830"</definedName>
    <definedName name="IQ_PREMIUM_INSURANCE_CREDIT_FFIEC">"c13070"</definedName>
    <definedName name="IQ_PREMIUMS_ANNUITY_REV">"c1067"</definedName>
    <definedName name="IQ_PREPAID_CHURN">"c2120"</definedName>
    <definedName name="IQ_PREPAID_EXP">"c1068"</definedName>
    <definedName name="IQ_PREPAID_EXPEN">"c1418"</definedName>
    <definedName name="IQ_PREPAID_SUBS">"c2117"</definedName>
    <definedName name="IQ_PRESIDENT_ID">"c15216"</definedName>
    <definedName name="IQ_PRESIDENT_NAME">"c15215"</definedName>
    <definedName name="IQ_PRETAX_GW_INC_EST">"c1702"</definedName>
    <definedName name="IQ_PRETAX_GW_INC_EST_REUT">"c5354"</definedName>
    <definedName name="IQ_PRETAX_GW_INC_HIGH_EST">"c1704"</definedName>
    <definedName name="IQ_PRETAX_GW_INC_HIGH_EST_REUT">"c5356"</definedName>
    <definedName name="IQ_PRETAX_GW_INC_LOW_EST">"c1705"</definedName>
    <definedName name="IQ_PRETAX_GW_INC_LOW_EST_REUT">"c5357"</definedName>
    <definedName name="IQ_PRETAX_GW_INC_MEDIAN_EST">"c1703"</definedName>
    <definedName name="IQ_PRETAX_GW_INC_MEDIAN_EST_REUT">"c5355"</definedName>
    <definedName name="IQ_PRETAX_GW_INC_NUM_EST">"c1706"</definedName>
    <definedName name="IQ_PRETAX_GW_INC_NUM_EST_REUT">"c5358"</definedName>
    <definedName name="IQ_PRETAX_GW_INC_STDDEV_EST">"c1707"</definedName>
    <definedName name="IQ_PRETAX_GW_INC_STDDEV_EST_REUT">"c5359"</definedName>
    <definedName name="IQ_PRETAX_INC" hidden="1">"IQ_PRETAX_INC"</definedName>
    <definedName name="IQ_PRETAX_INC_10K" hidden="1">"IQ_PRETAX_INC_10K"</definedName>
    <definedName name="IQ_PRETAX_INC_10Q" hidden="1">"IQ_PRETAX_INC_10Q"</definedName>
    <definedName name="IQ_PRETAX_INC_10Q1" hidden="1">"IQ_PRETAX_INC_10Q1"</definedName>
    <definedName name="IQ_PRETAX_INC_AFTER_CAP_ALLOCATION_FOREIGN_FFIEC">"c15390"</definedName>
    <definedName name="IQ_PRETAX_INC_BEFORE_CAP_ALLOCATION_FOREIGN_FFIEC">"c15388"</definedName>
    <definedName name="IQ_PRETAX_INC_EST">"c1695"</definedName>
    <definedName name="IQ_PRETAX_INC_EST_REUT">"c5347"</definedName>
    <definedName name="IQ_PRETAX_INC_HIGH_EST">"c1697"</definedName>
    <definedName name="IQ_PRETAX_INC_HIGH_EST_REUT">"c5349"</definedName>
    <definedName name="IQ_PRETAX_INC_LOW_EST">"c1698"</definedName>
    <definedName name="IQ_PRETAX_INC_LOW_EST_REUT">"c5350"</definedName>
    <definedName name="IQ_PRETAX_INC_MEDIAN_EST">"c1696"</definedName>
    <definedName name="IQ_PRETAX_INC_MEDIAN_EST_REUT">"c5348"</definedName>
    <definedName name="IQ_PRETAX_INC_NUM_EST">"c1699"</definedName>
    <definedName name="IQ_PRETAX_INC_NUM_EST_REUT">"c5351"</definedName>
    <definedName name="IQ_PRETAX_INC_STDDEV_EST">"c1700"</definedName>
    <definedName name="IQ_PRETAX_INC_STDDEV_EST_REUT">"c5352"</definedName>
    <definedName name="IQ_PRETAX_OPERATING_INC_AVG_ASSETS_FFIEC">"c13365"</definedName>
    <definedName name="IQ_PRETAX_REPORT_INC_EST">"c1709"</definedName>
    <definedName name="IQ_PRETAX_REPORT_INC_EST_REUT">"c5361"</definedName>
    <definedName name="IQ_PRETAX_REPORT_INC_HIGH_EST">"c1711"</definedName>
    <definedName name="IQ_PRETAX_REPORT_INC_HIGH_EST_REUT">"c5363"</definedName>
    <definedName name="IQ_PRETAX_REPORT_INC_LOW_EST">"c1712"</definedName>
    <definedName name="IQ_PRETAX_REPORT_INC_LOW_EST_REUT">"c5364"</definedName>
    <definedName name="IQ_PRETAX_REPORT_INC_MEDIAN_EST">"c1710"</definedName>
    <definedName name="IQ_PRETAX_REPORT_INC_MEDIAN_EST_REUT">"c5362"</definedName>
    <definedName name="IQ_PRETAX_REPORT_INC_NUM_EST">"c1713"</definedName>
    <definedName name="IQ_PRETAX_REPORT_INC_NUM_EST_REUT">"c5365"</definedName>
    <definedName name="IQ_PRETAX_REPORT_INC_STDDEV_EST">"c1714"</definedName>
    <definedName name="IQ_PRETAX_REPORT_INC_STDDEV_EST_REUT">"c5366"</definedName>
    <definedName name="IQ_PRETAX_RETURN_ASSETS_FDIC">"c6731"</definedName>
    <definedName name="IQ_PREV_MONTHLY_FACTOR">"c8973"</definedName>
    <definedName name="IQ_PREV_MONTHLY_FACTOR_DATE">"c8974"</definedName>
    <definedName name="IQ_PRICE_CFPS_FWD">"c2237"</definedName>
    <definedName name="IQ_PRICE_CFPS_FWD_REUT">"c4053"</definedName>
    <definedName name="IQ_PRICE_OVER_BVPS">"c1412"</definedName>
    <definedName name="IQ_PRICE_OVER_EPS_EST" hidden="1">"IQ_PRICE_OVER_EPS_EST"</definedName>
    <definedName name="IQ_PRICE_OVER_EPS_EST_1" hidden="1">"IQ_PRICE_OVER_EPS_EST_1"</definedName>
    <definedName name="IQ_PRICE_OVER_LTM_EPS">"c1413"</definedName>
    <definedName name="IQ_PRICE_PAID_FARM_INDEX">"c6948"</definedName>
    <definedName name="IQ_PRICE_PAID_FARM_INDEX_APR">"c7608"</definedName>
    <definedName name="IQ_PRICE_PAID_FARM_INDEX_APR_FC">"c8488"</definedName>
    <definedName name="IQ_PRICE_PAID_FARM_INDEX_FC">"c7828"</definedName>
    <definedName name="IQ_PRICE_PAID_FARM_INDEX_POP">"c7168"</definedName>
    <definedName name="IQ_PRICE_PAID_FARM_INDEX_POP_FC">"c8048"</definedName>
    <definedName name="IQ_PRICE_PAID_FARM_INDEX_YOY">"c7388"</definedName>
    <definedName name="IQ_PRICE_PAID_FARM_INDEX_YOY_FC">"c8268"</definedName>
    <definedName name="IQ_PRICE_TARGET">"c82"</definedName>
    <definedName name="IQ_PRICE_TARGET_BOTTOM_UP">"c5486"</definedName>
    <definedName name="IQ_PRICE_TARGET_BOTTOM_UP_CIQ">"c12023"</definedName>
    <definedName name="IQ_PRICE_TARGET_BOTTOM_UP_REUT">"c5494"</definedName>
    <definedName name="IQ_PRICE_TARGET_CIQ">"c3613"</definedName>
    <definedName name="IQ_PRICE_TARGET_REUT">"c3631"</definedName>
    <definedName name="IQ_PRICE_VOLATILITY_EST">"c4492"</definedName>
    <definedName name="IQ_PRICE_VOLATILITY_HIGH">"c4493"</definedName>
    <definedName name="IQ_PRICE_VOLATILITY_LOW">"c4494"</definedName>
    <definedName name="IQ_PRICE_VOLATILITY_MEDIAN">"c4495"</definedName>
    <definedName name="IQ_PRICE_VOLATILITY_NUM">"c4496"</definedName>
    <definedName name="IQ_PRICE_VOLATILITY_STDDEV">"c4497"</definedName>
    <definedName name="IQ_PRICEDATE">"c1069"</definedName>
    <definedName name="IQ_PRICEDATETIME" hidden="1">"IQ_PRICEDATETIME"</definedName>
    <definedName name="IQ_PRICING_DATE">"c1613"</definedName>
    <definedName name="IQ_PRIMARY_EPS_TYPE">"c4498"</definedName>
    <definedName name="IQ_PRIMARY_EPS_TYPE_REUT">"c5481"</definedName>
    <definedName name="IQ_PRIMARY_EPS_TYPE_THOM">"c5297"</definedName>
    <definedName name="IQ_PRIMARY_INDUSTRY">"c1070"</definedName>
    <definedName name="IQ_PRINCIPAL_AMT">"c2157"</definedName>
    <definedName name="IQ_PRIVATE_CONST_TOTAL_APR_FC_UNUSED">"c8559"</definedName>
    <definedName name="IQ_PRIVATE_CONST_TOTAL_APR_FC_UNUSED_UNUSED_UNUSED" hidden="1">"c8559"</definedName>
    <definedName name="IQ_PRIVATE_CONST_TOTAL_APR_UNUSED">"c7679"</definedName>
    <definedName name="IQ_PRIVATE_CONST_TOTAL_APR_UNUSED_UNUSED_UNUSED" hidden="1">"c7679"</definedName>
    <definedName name="IQ_PRIVATE_CONST_TOTAL_FC_UNUSED">"c7899"</definedName>
    <definedName name="IQ_PRIVATE_CONST_TOTAL_FC_UNUSED_UNUSED_UNUSED" hidden="1">"c7899"</definedName>
    <definedName name="IQ_PRIVATE_CONST_TOTAL_POP_FC_UNUSED">"c8119"</definedName>
    <definedName name="IQ_PRIVATE_CONST_TOTAL_POP_FC_UNUSED_UNUSED_UNUSED" hidden="1">"c8119"</definedName>
    <definedName name="IQ_PRIVATE_CONST_TOTAL_POP_UNUSED">"c7239"</definedName>
    <definedName name="IQ_PRIVATE_CONST_TOTAL_POP_UNUSED_UNUSED_UNUSED" hidden="1">"c7239"</definedName>
    <definedName name="IQ_PRIVATE_CONST_TOTAL_UNUSED">"c7019"</definedName>
    <definedName name="IQ_PRIVATE_CONST_TOTAL_UNUSED_UNUSED_UNUSED" hidden="1">"c7019"</definedName>
    <definedName name="IQ_PRIVATE_CONST_TOTAL_YOY_FC_UNUSED">"c8339"</definedName>
    <definedName name="IQ_PRIVATE_CONST_TOTAL_YOY_FC_UNUSED_UNUSED_UNUSED" hidden="1">"c8339"</definedName>
    <definedName name="IQ_PRIVATE_CONST_TOTAL_YOY_UNUSED">"c7459"</definedName>
    <definedName name="IQ_PRIVATE_CONST_TOTAL_YOY_UNUSED_UNUSED_UNUSED" hidden="1">"c7459"</definedName>
    <definedName name="IQ_PRIVATE_FIXED_INVEST_TOTAL">"c12006"</definedName>
    <definedName name="IQ_PRIVATE_FIXED_INVEST_TOTAL_APR">"c12009"</definedName>
    <definedName name="IQ_PRIVATE_FIXED_INVEST_TOTAL_POP">"c12007"</definedName>
    <definedName name="IQ_PRIVATE_FIXED_INVEST_TOTAL_YOY">"c12008"</definedName>
    <definedName name="IQ_PRIVATE_NONRES_CONST_IMPROV">"c6949"</definedName>
    <definedName name="IQ_PRIVATE_NONRES_CONST_IMPROV_APR">"c7609"</definedName>
    <definedName name="IQ_PRIVATE_NONRES_CONST_IMPROV_APR_FC">"c8489"</definedName>
    <definedName name="IQ_PRIVATE_NONRES_CONST_IMPROV_FC">"c7829"</definedName>
    <definedName name="IQ_PRIVATE_NONRES_CONST_IMPROV_POP">"c7169"</definedName>
    <definedName name="IQ_PRIVATE_NONRES_CONST_IMPROV_POP_FC">"c8049"</definedName>
    <definedName name="IQ_PRIVATE_NONRES_CONST_IMPROV_YOY">"c7389"</definedName>
    <definedName name="IQ_PRIVATE_NONRES_CONST_IMPROV_YOY_FC">"c8269"</definedName>
    <definedName name="IQ_PRIVATE_RES_CONST_IMPROV">"c6950"</definedName>
    <definedName name="IQ_PRIVATE_RES_CONST_IMPROV_APR">"c7610"</definedName>
    <definedName name="IQ_PRIVATE_RES_CONST_IMPROV_APR_FC">"c8490"</definedName>
    <definedName name="IQ_PRIVATE_RES_CONST_IMPROV_FC">"c7830"</definedName>
    <definedName name="IQ_PRIVATE_RES_CONST_IMPROV_POP">"c7170"</definedName>
    <definedName name="IQ_PRIVATE_RES_CONST_IMPROV_POP_FC">"c8050"</definedName>
    <definedName name="IQ_PRIVATE_RES_CONST_IMPROV_YOY">"c7390"</definedName>
    <definedName name="IQ_PRIVATE_RES_CONST_IMPROV_YOY_FC">"c8270"</definedName>
    <definedName name="IQ_PRIVATE_RES_CONST_REAL_APR_FC_UNUSED">"c8535"</definedName>
    <definedName name="IQ_PRIVATE_RES_CONST_REAL_APR_FC_UNUSED_UNUSED_UNUSED" hidden="1">"c8535"</definedName>
    <definedName name="IQ_PRIVATE_RES_CONST_REAL_APR_UNUSED">"c7655"</definedName>
    <definedName name="IQ_PRIVATE_RES_CONST_REAL_APR_UNUSED_UNUSED_UNUSED" hidden="1">"c7655"</definedName>
    <definedName name="IQ_PRIVATE_RES_CONST_REAL_FC_UNUSED">"c7875"</definedName>
    <definedName name="IQ_PRIVATE_RES_CONST_REAL_FC_UNUSED_UNUSED_UNUSED" hidden="1">"c7875"</definedName>
    <definedName name="IQ_PRIVATE_RES_CONST_REAL_POP_FC_UNUSED">"c8095"</definedName>
    <definedName name="IQ_PRIVATE_RES_CONST_REAL_POP_FC_UNUSED_UNUSED_UNUSED" hidden="1">"c8095"</definedName>
    <definedName name="IQ_PRIVATE_RES_CONST_REAL_POP_UNUSED">"c7215"</definedName>
    <definedName name="IQ_PRIVATE_RES_CONST_REAL_POP_UNUSED_UNUSED_UNUSED" hidden="1">"c7215"</definedName>
    <definedName name="IQ_PRIVATE_RES_CONST_REAL_UNUSED">"c6995"</definedName>
    <definedName name="IQ_PRIVATE_RES_CONST_REAL_UNUSED_UNUSED_UNUSED" hidden="1">"c6995"</definedName>
    <definedName name="IQ_PRIVATE_RES_CONST_REAL_YOY_FC_UNUSED">"c8315"</definedName>
    <definedName name="IQ_PRIVATE_RES_CONST_REAL_YOY_FC_UNUSED_UNUSED_UNUSED" hidden="1">"c8315"</definedName>
    <definedName name="IQ_PRIVATE_RES_CONST_REAL_YOY_UNUSED">"c7435"</definedName>
    <definedName name="IQ_PRIVATE_RES_CONST_REAL_YOY_UNUSED_UNUSED_UNUSED" hidden="1">"c7435"</definedName>
    <definedName name="IQ_PRIVATE_RES_FIXED_INVEST_REAL">"c11986"</definedName>
    <definedName name="IQ_PRIVATE_RES_FIXED_INVEST_REAL_APR">"c11989"</definedName>
    <definedName name="IQ_PRIVATE_RES_FIXED_INVEST_REAL_POP">"c11987"</definedName>
    <definedName name="IQ_PRIVATE_RES_FIXED_INVEST_REAL_YOY">"c11988"</definedName>
    <definedName name="IQ_PRIVATELY_ISSUED_MORTGAGE_BACKED_SECURITIES_FDIC">"c6407"</definedName>
    <definedName name="IQ_PRIVATELY_ISSUED_MORTGAGE_PASS_THROUGHS_FDIC">"c6405"</definedName>
    <definedName name="IQ_PRO_FORMA_BASIC_EPS">"c1614"</definedName>
    <definedName name="IQ_PRO_FORMA_DILUT_EPS">"c1615"</definedName>
    <definedName name="IQ_PRO_FORMA_NET_INC">"c1452"</definedName>
    <definedName name="IQ_PROBABLE_ATTRIB_ORE_RESERVES_ALUM">"c9217"</definedName>
    <definedName name="IQ_PROBABLE_ATTRIB_ORE_RESERVES_COP">"c9161"</definedName>
    <definedName name="IQ_PROBABLE_ATTRIB_ORE_RESERVES_DIAM">"c9641"</definedName>
    <definedName name="IQ_PROBABLE_ATTRIB_ORE_RESERVES_GOLD">"c9002"</definedName>
    <definedName name="IQ_PROBABLE_ATTRIB_ORE_RESERVES_IRON">"c9376"</definedName>
    <definedName name="IQ_PROBABLE_ATTRIB_ORE_RESERVES_LEAD">"c9429"</definedName>
    <definedName name="IQ_PROBABLE_ATTRIB_ORE_RESERVES_MANG">"c9482"</definedName>
    <definedName name="IQ_PROBABLE_ATTRIB_ORE_RESERVES_MOLYB">"c9694"</definedName>
    <definedName name="IQ_PROBABLE_ATTRIB_ORE_RESERVES_NICK">"c9270"</definedName>
    <definedName name="IQ_PROBABLE_ATTRIB_ORE_RESERVES_PLAT">"c9108"</definedName>
    <definedName name="IQ_PROBABLE_ATTRIB_ORE_RESERVES_SILVER">"c9055"</definedName>
    <definedName name="IQ_PROBABLE_ATTRIB_ORE_RESERVES_TITAN">"c9535"</definedName>
    <definedName name="IQ_PROBABLE_ATTRIB_ORE_RESERVES_URAN">"c9588"</definedName>
    <definedName name="IQ_PROBABLE_ATTRIB_ORE_RESERVES_ZINC">"c9323"</definedName>
    <definedName name="IQ_PROBABLE_ORE_RESERVES_ALUM">"c9209"</definedName>
    <definedName name="IQ_PROBABLE_ORE_RESERVES_COP">"c9153"</definedName>
    <definedName name="IQ_PROBABLE_ORE_RESERVES_DIAM">"c9633"</definedName>
    <definedName name="IQ_PROBABLE_ORE_RESERVES_GOLD">"c8994"</definedName>
    <definedName name="IQ_PROBABLE_ORE_RESERVES_IRON">"c9368"</definedName>
    <definedName name="IQ_PROBABLE_ORE_RESERVES_LEAD">"c9421"</definedName>
    <definedName name="IQ_PROBABLE_ORE_RESERVES_MANG">"c9474"</definedName>
    <definedName name="IQ_PROBABLE_ORE_RESERVES_MOLYB">"c9686"</definedName>
    <definedName name="IQ_PROBABLE_ORE_RESERVES_NICK">"c9262"</definedName>
    <definedName name="IQ_PROBABLE_ORE_RESERVES_PLAT">"c9100"</definedName>
    <definedName name="IQ_PROBABLE_ORE_RESERVES_SILVER">"c9047"</definedName>
    <definedName name="IQ_PROBABLE_ORE_RESERVES_TITAN">"c9527"</definedName>
    <definedName name="IQ_PROBABLE_ORE_RESERVES_URAN">"c9580"</definedName>
    <definedName name="IQ_PROBABLE_ORE_RESERVES_ZINC">"c9315"</definedName>
    <definedName name="IQ_PROBABLE_RECOV_ATTRIB_RESERVES_ALUM">"c9220"</definedName>
    <definedName name="IQ_PROBABLE_RECOV_ATTRIB_RESERVES_COAL">"c9804"</definedName>
    <definedName name="IQ_PROBABLE_RECOV_ATTRIB_RESERVES_COP">"c9164"</definedName>
    <definedName name="IQ_PROBABLE_RECOV_ATTRIB_RESERVES_DIAM">"c9644"</definedName>
    <definedName name="IQ_PROBABLE_RECOV_ATTRIB_RESERVES_GOLD">"c9005"</definedName>
    <definedName name="IQ_PROBABLE_RECOV_ATTRIB_RESERVES_IRON">"c9379"</definedName>
    <definedName name="IQ_PROBABLE_RECOV_ATTRIB_RESERVES_LEAD">"c9432"</definedName>
    <definedName name="IQ_PROBABLE_RECOV_ATTRIB_RESERVES_MANG">"c9485"</definedName>
    <definedName name="IQ_PROBABLE_RECOV_ATTRIB_RESERVES_MET_COAL">"c9744"</definedName>
    <definedName name="IQ_PROBABLE_RECOV_ATTRIB_RESERVES_MOLYB">"c9697"</definedName>
    <definedName name="IQ_PROBABLE_RECOV_ATTRIB_RESERVES_NICK">"c9273"</definedName>
    <definedName name="IQ_PROBABLE_RECOV_ATTRIB_RESERVES_PLAT">"c9111"</definedName>
    <definedName name="IQ_PROBABLE_RECOV_ATTRIB_RESERVES_SILVER">"c9058"</definedName>
    <definedName name="IQ_PROBABLE_RECOV_ATTRIB_RESERVES_STEAM">"c9774"</definedName>
    <definedName name="IQ_PROBABLE_RECOV_ATTRIB_RESERVES_TITAN">"c9538"</definedName>
    <definedName name="IQ_PROBABLE_RECOV_ATTRIB_RESERVES_URAN">"c9591"</definedName>
    <definedName name="IQ_PROBABLE_RECOV_ATTRIB_RESERVES_ZINC">"c9326"</definedName>
    <definedName name="IQ_PROBABLE_RECOV_RESERVES_ALUM">"c9214"</definedName>
    <definedName name="IQ_PROBABLE_RECOV_RESERVES_COAL">"c9801"</definedName>
    <definedName name="IQ_PROBABLE_RECOV_RESERVES_COP">"c9158"</definedName>
    <definedName name="IQ_PROBABLE_RECOV_RESERVES_DIAM">"c9638"</definedName>
    <definedName name="IQ_PROBABLE_RECOV_RESERVES_GOLD">"c8999"</definedName>
    <definedName name="IQ_PROBABLE_RECOV_RESERVES_IRON">"c9373"</definedName>
    <definedName name="IQ_PROBABLE_RECOV_RESERVES_LEAD">"c9426"</definedName>
    <definedName name="IQ_PROBABLE_RECOV_RESERVES_MANG">"c9479"</definedName>
    <definedName name="IQ_PROBABLE_RECOV_RESERVES_MET_COAL">"c9741"</definedName>
    <definedName name="IQ_PROBABLE_RECOV_RESERVES_MOLYB">"c9691"</definedName>
    <definedName name="IQ_PROBABLE_RECOV_RESERVES_NICK">"c9267"</definedName>
    <definedName name="IQ_PROBABLE_RECOV_RESERVES_PLAT">"c9105"</definedName>
    <definedName name="IQ_PROBABLE_RECOV_RESERVES_SILVER">"c9052"</definedName>
    <definedName name="IQ_PROBABLE_RECOV_RESERVES_STEAM">"c9771"</definedName>
    <definedName name="IQ_PROBABLE_RECOV_RESERVES_TITAN">"c9532"</definedName>
    <definedName name="IQ_PROBABLE_RECOV_RESERVES_URAN">"c9585"</definedName>
    <definedName name="IQ_PROBABLE_RECOV_RESERVES_ZINC">"c9320"</definedName>
    <definedName name="IQ_PROBABLE_RESERVES_CALORIFIC_VALUE_COAL">"c9798"</definedName>
    <definedName name="IQ_PROBABLE_RESERVES_CALORIFIC_VALUE_MET_COAL">"c9738"</definedName>
    <definedName name="IQ_PROBABLE_RESERVES_CALORIFIC_VALUE_STEAM">"c9768"</definedName>
    <definedName name="IQ_PROBABLE_RESERVES_GRADE_ALUM">"c9210"</definedName>
    <definedName name="IQ_PROBABLE_RESERVES_GRADE_COP">"c9154"</definedName>
    <definedName name="IQ_PROBABLE_RESERVES_GRADE_DIAM">"c9634"</definedName>
    <definedName name="IQ_PROBABLE_RESERVES_GRADE_GOLD">"c8995"</definedName>
    <definedName name="IQ_PROBABLE_RESERVES_GRADE_IRON">"c9369"</definedName>
    <definedName name="IQ_PROBABLE_RESERVES_GRADE_LEAD">"c9422"</definedName>
    <definedName name="IQ_PROBABLE_RESERVES_GRADE_MANG">"c9475"</definedName>
    <definedName name="IQ_PROBABLE_RESERVES_GRADE_MOLYB">"c9687"</definedName>
    <definedName name="IQ_PROBABLE_RESERVES_GRADE_NICK">"c9263"</definedName>
    <definedName name="IQ_PROBABLE_RESERVES_GRADE_PLAT">"c9101"</definedName>
    <definedName name="IQ_PROBABLE_RESERVES_GRADE_SILVER">"c9048"</definedName>
    <definedName name="IQ_PROBABLE_RESERVES_GRADE_TITAN">"c9528"</definedName>
    <definedName name="IQ_PROBABLE_RESERVES_GRADE_URAN">"c9581"</definedName>
    <definedName name="IQ_PROBABLE_RESERVES_GRADE_ZINC">"c9316"</definedName>
    <definedName name="IQ_PRODUCTION_COST_ALUM">"c9253"</definedName>
    <definedName name="IQ_PRODUCTION_COST_COAL">"c9826"</definedName>
    <definedName name="IQ_PRODUCTION_COST_COP">"c9200"</definedName>
    <definedName name="IQ_PRODUCTION_COST_DIAM">"c9677"</definedName>
    <definedName name="IQ_PRODUCTION_COST_GOLD">"c9038"</definedName>
    <definedName name="IQ_PRODUCTION_COST_IRON">"c9412"</definedName>
    <definedName name="IQ_PRODUCTION_COST_LEAD">"c9465"</definedName>
    <definedName name="IQ_PRODUCTION_COST_MANG">"c9518"</definedName>
    <definedName name="IQ_PRODUCTION_COST_MET_COAL">"c9763"</definedName>
    <definedName name="IQ_PRODUCTION_COST_MOLYB">"c9730"</definedName>
    <definedName name="IQ_PRODUCTION_COST_NICK">"c9306"</definedName>
    <definedName name="IQ_PRODUCTION_COST_PLAT">"c9144"</definedName>
    <definedName name="IQ_PRODUCTION_COST_SILVER">"c9091"</definedName>
    <definedName name="IQ_PRODUCTION_COST_STEAM">"c9793"</definedName>
    <definedName name="IQ_PRODUCTION_COST_TITAN">"c9571"</definedName>
    <definedName name="IQ_PRODUCTION_COST_URAN">"c9624"</definedName>
    <definedName name="IQ_PRODUCTION_COST_ZINC">"c9359"</definedName>
    <definedName name="IQ_PROFESSIONAL">"c1071"</definedName>
    <definedName name="IQ_PROFESSIONAL_ASSISTANT_EMAIL">"c15169"</definedName>
    <definedName name="IQ_PROFESSIONAL_ASSISTANT_FAX">"c15171"</definedName>
    <definedName name="IQ_PROFESSIONAL_ASSISTANT_NAME">"c15168"</definedName>
    <definedName name="IQ_PROFESSIONAL_ASSISTANT_PHONE">"c15170"</definedName>
    <definedName name="IQ_PROFESSIONAL_BACKGROUND">"c15161"</definedName>
    <definedName name="IQ_PROFESSIONAL_DIRECT_FAX">"c15166"</definedName>
    <definedName name="IQ_PROFESSIONAL_DIRECT_PHONE">"c15165"</definedName>
    <definedName name="IQ_PROFESSIONAL_EMAIL">"c15167"</definedName>
    <definedName name="IQ_PROFESSIONAL_ID">"c13755"</definedName>
    <definedName name="IQ_PROFESSIONAL_MAIN_FAX">"c15164"</definedName>
    <definedName name="IQ_PROFESSIONAL_MAIN_PHONE">"c15163"</definedName>
    <definedName name="IQ_PROFESSIONAL_OFFICE_ADDRESS">"c15162"</definedName>
    <definedName name="IQ_PROFESSIONAL_TITLE">"c1072"</definedName>
    <definedName name="IQ_PROFIT_AFTER_COST_CAPITAL_NEW_BUSINESS">"c9969"</definedName>
    <definedName name="IQ_PROFIT_BEFORE_COST_CAPITAL_NEW_BUSINESS">"c9967"</definedName>
    <definedName name="IQ_PROJECTED_PENSION_OBLIGATION">"c1292"</definedName>
    <definedName name="IQ_PROJECTED_PENSION_OBLIGATION_DOMESTIC">"c2656"</definedName>
    <definedName name="IQ_PROJECTED_PENSION_OBLIGATION_FOREIGN">"c2664"</definedName>
    <definedName name="IQ_PROPERTY_EXP">"c1073"</definedName>
    <definedName name="IQ_PROPERTY_GROSS">"c1379"</definedName>
    <definedName name="IQ_PROPERTY_MGMT_FEE">"c1074"</definedName>
    <definedName name="IQ_PROPERTY_NET">"c1402"</definedName>
    <definedName name="IQ_PROV_BAD_DEBTS">"c1075"</definedName>
    <definedName name="IQ_PROV_BAD_DEBTS_CF">"c1076"</definedName>
    <definedName name="IQ_PROVED_ATTRIB_ORE_RESERVES_ALUM">"c9216"</definedName>
    <definedName name="IQ_PROVED_ATTRIB_ORE_RESERVES_COP">"c9160"</definedName>
    <definedName name="IQ_PROVED_ATTRIB_ORE_RESERVES_DIAM">"c9640"</definedName>
    <definedName name="IQ_PROVED_ATTRIB_ORE_RESERVES_GOLD">"c9001"</definedName>
    <definedName name="IQ_PROVED_ATTRIB_ORE_RESERVES_IRON">"c9375"</definedName>
    <definedName name="IQ_PROVED_ATTRIB_ORE_RESERVES_LEAD">"c9428"</definedName>
    <definedName name="IQ_PROVED_ATTRIB_ORE_RESERVES_MANG">"c9481"</definedName>
    <definedName name="IQ_PROVED_ATTRIB_ORE_RESERVES_MOLYB">"c9693"</definedName>
    <definedName name="IQ_PROVED_ATTRIB_ORE_RESERVES_NICK">"c9269"</definedName>
    <definedName name="IQ_PROVED_ATTRIB_ORE_RESERVES_PLAT">"c9107"</definedName>
    <definedName name="IQ_PROVED_ATTRIB_ORE_RESERVES_SILVER">"c9054"</definedName>
    <definedName name="IQ_PROVED_ATTRIB_ORE_RESERVES_TITAN">"c9534"</definedName>
    <definedName name="IQ_PROVED_ATTRIB_ORE_RESERVES_URAN">"c9587"</definedName>
    <definedName name="IQ_PROVED_ATTRIB_ORE_RESERVES_ZINC">"c9322"</definedName>
    <definedName name="IQ_PROVED_ORE_RESERVES_ALUM">"c9207"</definedName>
    <definedName name="IQ_PROVED_ORE_RESERVES_COP">"c9151"</definedName>
    <definedName name="IQ_PROVED_ORE_RESERVES_DIAM">"c9631"</definedName>
    <definedName name="IQ_PROVED_ORE_RESERVES_GOLD">"c8992"</definedName>
    <definedName name="IQ_PROVED_ORE_RESERVES_IRON">"c9366"</definedName>
    <definedName name="IQ_PROVED_ORE_RESERVES_LEAD">"c9419"</definedName>
    <definedName name="IQ_PROVED_ORE_RESERVES_MANG">"c9472"</definedName>
    <definedName name="IQ_PROVED_ORE_RESERVES_MOLYB">"c9684"</definedName>
    <definedName name="IQ_PROVED_ORE_RESERVES_NICK">"c9260"</definedName>
    <definedName name="IQ_PROVED_ORE_RESERVES_PLAT">"c9098"</definedName>
    <definedName name="IQ_PROVED_ORE_RESERVES_SILVER">"c9045"</definedName>
    <definedName name="IQ_PROVED_ORE_RESERVES_TITAN">"c9525"</definedName>
    <definedName name="IQ_PROVED_ORE_RESERVES_URAN">"c9578"</definedName>
    <definedName name="IQ_PROVED_ORE_RESERVES_ZINC">"c9313"</definedName>
    <definedName name="IQ_PROVED_RECOV_ATTRIB_RESERVES_ALUM">"c9219"</definedName>
    <definedName name="IQ_PROVED_RECOV_ATTRIB_RESERVES_COAL">"c9803"</definedName>
    <definedName name="IQ_PROVED_RECOV_ATTRIB_RESERVES_COP">"c9163"</definedName>
    <definedName name="IQ_PROVED_RECOV_ATTRIB_RESERVES_DIAM">"c9643"</definedName>
    <definedName name="IQ_PROVED_RECOV_ATTRIB_RESERVES_GOLD">"c9004"</definedName>
    <definedName name="IQ_PROVED_RECOV_ATTRIB_RESERVES_IRON">"c9378"</definedName>
    <definedName name="IQ_PROVED_RECOV_ATTRIB_RESERVES_LEAD">"c9431"</definedName>
    <definedName name="IQ_PROVED_RECOV_ATTRIB_RESERVES_MANG">"c9484"</definedName>
    <definedName name="IQ_PROVED_RECOV_ATTRIB_RESERVES_MET_COAL">"c9743"</definedName>
    <definedName name="IQ_PROVED_RECOV_ATTRIB_RESERVES_MOLYB">"c9696"</definedName>
    <definedName name="IQ_PROVED_RECOV_ATTRIB_RESERVES_NICK">"c9272"</definedName>
    <definedName name="IQ_PROVED_RECOV_ATTRIB_RESERVES_PLAT">"c9110"</definedName>
    <definedName name="IQ_PROVED_RECOV_ATTRIB_RESERVES_SILVER">"c9057"</definedName>
    <definedName name="IQ_PROVED_RECOV_ATTRIB_RESERVES_STEAM">"c9773"</definedName>
    <definedName name="IQ_PROVED_RECOV_ATTRIB_RESERVES_TITAN">"c9537"</definedName>
    <definedName name="IQ_PROVED_RECOV_ATTRIB_RESERVES_URAN">"c9590"</definedName>
    <definedName name="IQ_PROVED_RECOV_ATTRIB_RESERVES_ZINC">"c9325"</definedName>
    <definedName name="IQ_PROVED_RECOV_RESERVES_ALUM">"c9213"</definedName>
    <definedName name="IQ_PROVED_RECOV_RESERVES_COAL">"c9800"</definedName>
    <definedName name="IQ_PROVED_RECOV_RESERVES_COP">"c9157"</definedName>
    <definedName name="IQ_PROVED_RECOV_RESERVES_DIAM">"c9637"</definedName>
    <definedName name="IQ_PROVED_RECOV_RESERVES_GOLD">"c8998"</definedName>
    <definedName name="IQ_PROVED_RECOV_RESERVES_IRON">"c9372"</definedName>
    <definedName name="IQ_PROVED_RECOV_RESERVES_LEAD">"c9425"</definedName>
    <definedName name="IQ_PROVED_RECOV_RESERVES_MANG">"c9478"</definedName>
    <definedName name="IQ_PROVED_RECOV_RESERVES_MET_COAL">"c9740"</definedName>
    <definedName name="IQ_PROVED_RECOV_RESERVES_MOLYB">"c9690"</definedName>
    <definedName name="IQ_PROVED_RECOV_RESERVES_NICK">"c9266"</definedName>
    <definedName name="IQ_PROVED_RECOV_RESERVES_PLAT">"c9104"</definedName>
    <definedName name="IQ_PROVED_RECOV_RESERVES_SILVER">"c9051"</definedName>
    <definedName name="IQ_PROVED_RECOV_RESERVES_STEAM">"c9770"</definedName>
    <definedName name="IQ_PROVED_RECOV_RESERVES_TITAN">"c9531"</definedName>
    <definedName name="IQ_PROVED_RECOV_RESERVES_URAN">"c9584"</definedName>
    <definedName name="IQ_PROVED_RECOV_RESERVES_ZINC">"c9319"</definedName>
    <definedName name="IQ_PROVED_RESERVES_CALORIFIC_VALUE_COAL">"c9797"</definedName>
    <definedName name="IQ_PROVED_RESERVES_CALORIFIC_VALUE_MET_COAL">"c9737"</definedName>
    <definedName name="IQ_PROVED_RESERVES_CALORIFIC_VALUE_STEAM">"c9767"</definedName>
    <definedName name="IQ_PROVED_RESERVES_GRADE_ALUM">"c9208"</definedName>
    <definedName name="IQ_PROVED_RESERVES_GRADE_COP">"c9152"</definedName>
    <definedName name="IQ_PROVED_RESERVES_GRADE_DIAM">"c9632"</definedName>
    <definedName name="IQ_PROVED_RESERVES_GRADE_GOLD">"c8993"</definedName>
    <definedName name="IQ_PROVED_RESERVES_GRADE_IRON">"c9367"</definedName>
    <definedName name="IQ_PROVED_RESERVES_GRADE_LEAD">"c9420"</definedName>
    <definedName name="IQ_PROVED_RESERVES_GRADE_MANG">"c9473"</definedName>
    <definedName name="IQ_PROVED_RESERVES_GRADE_MOLYB">"c9685"</definedName>
    <definedName name="IQ_PROVED_RESERVES_GRADE_NICK">"c9261"</definedName>
    <definedName name="IQ_PROVED_RESERVES_GRADE_PLAT">"c9099"</definedName>
    <definedName name="IQ_PROVED_RESERVES_GRADE_SILVER">"c9046"</definedName>
    <definedName name="IQ_PROVED_RESERVES_GRADE_TITAN">"c9526"</definedName>
    <definedName name="IQ_PROVED_RESERVES_GRADE_URAN">"c9579"</definedName>
    <definedName name="IQ_PROVED_RESERVES_GRADE_ZINC">"c9314"</definedName>
    <definedName name="IQ_PROVISION_10YR_ANN_CAGR">"c6135"</definedName>
    <definedName name="IQ_PROVISION_10YR_ANN_GROWTH">"c1077"</definedName>
    <definedName name="IQ_PROVISION_1YR_ANN_GROWTH">"c1078"</definedName>
    <definedName name="IQ_PROVISION_2YR_ANN_CAGR">"c6136"</definedName>
    <definedName name="IQ_PROVISION_2YR_ANN_GROWTH">"c1079"</definedName>
    <definedName name="IQ_PROVISION_3YR_ANN_CAGR">"c6137"</definedName>
    <definedName name="IQ_PROVISION_3YR_ANN_GROWTH">"c1080"</definedName>
    <definedName name="IQ_PROVISION_5YR_ANN_CAGR">"c6138"</definedName>
    <definedName name="IQ_PROVISION_5YR_ANN_GROWTH">"c1081"</definedName>
    <definedName name="IQ_PROVISION_7YR_ANN_CAGR">"c6139"</definedName>
    <definedName name="IQ_PROVISION_7YR_ANN_GROWTH">"c1082"</definedName>
    <definedName name="IQ_PROVISION_CHARGE_OFFS">"c1083"</definedName>
    <definedName name="IQ_PROVISION_LL_FFIEC">"c13019"</definedName>
    <definedName name="IQ_PROVISION_LOSSES_AVG_ASSETS_FFIEC">"c13362"</definedName>
    <definedName name="IQ_PROVISION_LOSSES_AVG_LOANS_FFIEC">"c13470"</definedName>
    <definedName name="IQ_PROVISION_LOSSES_NET_LOSSES_FFIEC">"c13471"</definedName>
    <definedName name="IQ_PTBV">"c1084"</definedName>
    <definedName name="IQ_PTBV_AVG">"c1085"</definedName>
    <definedName name="IQ_PURCHASE_FOREIGN_CURRENCIES_FDIC">"c6513"</definedName>
    <definedName name="IQ_PURCHASE_TREASURY_FFIEC">"c12966"</definedName>
    <definedName name="IQ_PURCHASED_CREDIT_RELS_SERVICING_ASSETS_FFIEC">"c12839"</definedName>
    <definedName name="IQ_PURCHASED_OPTION_CONTRACTS_FDIC">"c6510"</definedName>
    <definedName name="IQ_PURCHASED_OPTION_CONTRACTS_FX_RISK_FDIC">"c6515"</definedName>
    <definedName name="IQ_PURCHASED_OPTION_CONTRACTS_NON_FX_IR_FDIC">"c6520"</definedName>
    <definedName name="IQ_PURCHASES_EQUIP_NONRES_SAAR_APR_FC_UNUSED">"c8491"</definedName>
    <definedName name="IQ_PURCHASES_EQUIP_NONRES_SAAR_APR_FC_UNUSED_UNUSED_UNUSED" hidden="1">"c8491"</definedName>
    <definedName name="IQ_PURCHASES_EQUIP_NONRES_SAAR_APR_UNUSED">"c7611"</definedName>
    <definedName name="IQ_PURCHASES_EQUIP_NONRES_SAAR_APR_UNUSED_UNUSED_UNUSED" hidden="1">"c7611"</definedName>
    <definedName name="IQ_PURCHASES_EQUIP_NONRES_SAAR_FC_UNUSED">"c7831"</definedName>
    <definedName name="IQ_PURCHASES_EQUIP_NONRES_SAAR_FC_UNUSED_UNUSED_UNUSED" hidden="1">"c7831"</definedName>
    <definedName name="IQ_PURCHASES_EQUIP_NONRES_SAAR_POP_FC_UNUSED">"c8051"</definedName>
    <definedName name="IQ_PURCHASES_EQUIP_NONRES_SAAR_POP_FC_UNUSED_UNUSED_UNUSED" hidden="1">"c8051"</definedName>
    <definedName name="IQ_PURCHASES_EQUIP_NONRES_SAAR_POP_UNUSED">"c7171"</definedName>
    <definedName name="IQ_PURCHASES_EQUIP_NONRES_SAAR_POP_UNUSED_UNUSED_UNUSED" hidden="1">"c7171"</definedName>
    <definedName name="IQ_PURCHASES_EQUIP_NONRES_SAAR_UNUSED">"c6951"</definedName>
    <definedName name="IQ_PURCHASES_EQUIP_NONRES_SAAR_UNUSED_UNUSED_UNUSED" hidden="1">"c6951"</definedName>
    <definedName name="IQ_PURCHASES_EQUIP_NONRES_SAAR_YOY_FC_UNUSED">"c8271"</definedName>
    <definedName name="IQ_PURCHASES_EQUIP_NONRES_SAAR_YOY_FC_UNUSED_UNUSED_UNUSED" hidden="1">"c8271"</definedName>
    <definedName name="IQ_PURCHASES_EQUIP_NONRES_SAAR_YOY_UNUSED">"c7391"</definedName>
    <definedName name="IQ_PURCHASES_EQUIP_NONRES_SAAR_YOY_UNUSED_UNUSED_UNUSED" hidden="1">"c7391"</definedName>
    <definedName name="IQ_PURCHASING_SECURITIES_LL_REC_FFIEC">"c12893"</definedName>
    <definedName name="IQ_PUT_DATE_SCHEDULE">"c2483"</definedName>
    <definedName name="IQ_PUT_NOTIFICATION">"c2485"</definedName>
    <definedName name="IQ_PUT_PRICE_SCHEDULE">"c2484"</definedName>
    <definedName name="IQ_PV_PREMIUMS_NEW_BUSINESS">"c9973"</definedName>
    <definedName name="IQ_QTD" hidden="1">750000</definedName>
    <definedName name="IQ_QUALIFYING_MINORITY_INT_T1_FFIEC">"c13135"</definedName>
    <definedName name="IQ_QUALIFYING_SUB_DEBT_REDEEM_PREF_T2_FFIEC">"c13144"</definedName>
    <definedName name="IQ_QUALIFYING_TRUST_PREFERRED_T1_FFIEC">"c13136"</definedName>
    <definedName name="IQ_QUICK_COMP">"c13750"</definedName>
    <definedName name="IQ_QUICK_RATIO">"c1086"</definedName>
    <definedName name="IQ_RATE_COMP_GROWTH_DOMESTIC">"c1087"</definedName>
    <definedName name="IQ_RATE_COMP_GROWTH_FOREIGN">"c1088"</definedName>
    <definedName name="IQ_RAW_INV">"c1089"</definedName>
    <definedName name="IQ_RC">"c2497"</definedName>
    <definedName name="IQ_RC_PCT">"c2498"</definedName>
    <definedName name="IQ_RD_EXP">"c1090"</definedName>
    <definedName name="IQ_RD_EXP_FN">"c1091"</definedName>
    <definedName name="IQ_RE">"c1092"</definedName>
    <definedName name="IQ_RE_1_4_RISK_BASED_FFIEC">"c13418"</definedName>
    <definedName name="IQ_RE_ACQ_SATISFACTION_DEBTS_FFIEC">"c12832"</definedName>
    <definedName name="IQ_RE_DEPR_AMORT">"c8750"</definedName>
    <definedName name="IQ_RE_FARMLAND_GROSS_LOANS_FFIEC">"c13408"</definedName>
    <definedName name="IQ_RE_FARMLAND_RISK_BASED_FFIEC">"c13429"</definedName>
    <definedName name="IQ_RE_FCCR">"c8858"</definedName>
    <definedName name="IQ_RE_FCCR_CONT_OPS">"c8859"</definedName>
    <definedName name="IQ_RE_FCCR_INCL_DISC_OPS">"c8860"</definedName>
    <definedName name="IQ_RE_FCCR_INCL_PREF_DIV">"c8861"</definedName>
    <definedName name="IQ_RE_FCCR_INCL_PREF_DIV_CONT_OPS">"c8862"</definedName>
    <definedName name="IQ_RE_FCCR_INCL_PREF_DIV_INCL_DISC_OPS">"c8863"</definedName>
    <definedName name="IQ_RE_FIXED_CHARGES">"c8856"</definedName>
    <definedName name="IQ_RE_FIXED_CHARGES_INCL_PREF_DIV">"c8857"</definedName>
    <definedName name="IQ_RE_FORECLOSURE_FDIC">"c6332"</definedName>
    <definedName name="IQ_RE_FOREIGN_FFIEC">"c13479"</definedName>
    <definedName name="IQ_RE_GAIN_LOSS_SALE_ASSETS">"c8751"</definedName>
    <definedName name="IQ_RE_INVEST_FDIC">"c6331"</definedName>
    <definedName name="IQ_RE_LOANS_1_4_GROSS_LOANS_FFIEC">"c13397"</definedName>
    <definedName name="IQ_RE_LOANS_DOM_QUARTERLY_AVG_FFIEC">"c15476"</definedName>
    <definedName name="IQ_RE_LOANS_DOMESTIC_CHARGE_OFFS_FDIC">"c6589"</definedName>
    <definedName name="IQ_RE_LOANS_DOMESTIC_FDIC">"c6309"</definedName>
    <definedName name="IQ_RE_LOANS_DOMESTIC_NET_CHARGE_OFFS_FDIC">"c6627"</definedName>
    <definedName name="IQ_RE_LOANS_DOMESTIC_RECOVERIES_FDIC">"c6608"</definedName>
    <definedName name="IQ_RE_LOANS_FDIC">"c6308"</definedName>
    <definedName name="IQ_RE_LOANS_FOREIGN_CHARGE_OFFS_FDIC">"c6595"</definedName>
    <definedName name="IQ_RE_LOANS_FOREIGN_NET_CHARGE_OFFS_FDIC">"c6633"</definedName>
    <definedName name="IQ_RE_LOANS_FOREIGN_RECOVERIES_FDIC">"c6614"</definedName>
    <definedName name="IQ_RE_LOANS_GROSS_LOANS_FFIEC">"c13396"</definedName>
    <definedName name="IQ_RE_MAINT_CAPEX">"c8755"</definedName>
    <definedName name="IQ_RE_MINORITY_INTEREST">"c8752"</definedName>
    <definedName name="IQ_RE_NET_INCOME">"c8749"</definedName>
    <definedName name="IQ_RE_NOI">"c8864"</definedName>
    <definedName name="IQ_RE_NOI_GROWTH_SAME_PROP">"c8866"</definedName>
    <definedName name="IQ_RE_NOI_SAME_PROP">"c8865"</definedName>
    <definedName name="IQ_RE_OTHER_ITEMS">"c8753"</definedName>
    <definedName name="IQ_RE_RISK_BASED_FFIEC">"c13417"</definedName>
    <definedName name="IQ_REAL_ESTATE">"c1093"</definedName>
    <definedName name="IQ_REAL_ESTATE_ASSETS">"c1094"</definedName>
    <definedName name="IQ_REALIZED_GAINS_AVAIL_SALE_SEC_FFIEC">"c13022"</definedName>
    <definedName name="IQ_REALIZED_GAINS_HELD_MATURITY_SEC_FFIEC">"c13021"</definedName>
    <definedName name="IQ_REALIZED_GAINS_SEC_TOT_FFIEC">"c13517"</definedName>
    <definedName name="IQ_RECOVERIES_1_4_FAMILY_LOANS_FDIC">"c6707"</definedName>
    <definedName name="IQ_RECOVERIES_AUTO_LOANS_FDIC">"c6701"</definedName>
    <definedName name="IQ_RECOVERIES_AVG_LOANS_FFIEC">"c13476"</definedName>
    <definedName name="IQ_RECOVERIES_CL_LOANS_FDIC">"c6702"</definedName>
    <definedName name="IQ_RECOVERIES_CREDIT_CARDS_RECEIVABLES_FDIC">"c6704"</definedName>
    <definedName name="IQ_RECOVERIES_HOME_EQUITY_LINES_FDIC">"c6705"</definedName>
    <definedName name="IQ_RECOVERIES_OTHER_CONSUMER_LOANS_FDIC">"c6703"</definedName>
    <definedName name="IQ_RECOVERIES_OTHER_LOANS_FDIC">"c6706"</definedName>
    <definedName name="IQ_RECURRING_PROFIT_ACT_OR_EST">"c4507"</definedName>
    <definedName name="IQ_RECURRING_PROFIT_ACT_OR_EST_CIQ">"c5045"</definedName>
    <definedName name="IQ_RECURRING_PROFIT_EST">"c4499"</definedName>
    <definedName name="IQ_RECURRING_PROFIT_GUIDANCE">"c4500"</definedName>
    <definedName name="IQ_RECURRING_PROFIT_HIGH_EST">"c4501"</definedName>
    <definedName name="IQ_RECURRING_PROFIT_HIGH_GUIDANCE">"c4179"</definedName>
    <definedName name="IQ_RECURRING_PROFIT_LOW_EST">"c4502"</definedName>
    <definedName name="IQ_RECURRING_PROFIT_LOW_GUIDANCE">"c4219"</definedName>
    <definedName name="IQ_RECURRING_PROFIT_MEDIAN_EST">"c4503"</definedName>
    <definedName name="IQ_RECURRING_PROFIT_NUM_EST">"c4504"</definedName>
    <definedName name="IQ_RECURRING_PROFIT_SHARE_ACT_OR_EST">"c4508"</definedName>
    <definedName name="IQ_RECURRING_PROFIT_SHARE_ACT_OR_EST_CIQ">"c5046"</definedName>
    <definedName name="IQ_RECURRING_PROFIT_SHARE_EST">"c4506"</definedName>
    <definedName name="IQ_RECURRING_PROFIT_SHARE_GUIDANCE">"c4509"</definedName>
    <definedName name="IQ_RECURRING_PROFIT_SHARE_HIGH_EST">"c4510"</definedName>
    <definedName name="IQ_RECURRING_PROFIT_SHARE_HIGH_GUIDANCE">"c4200"</definedName>
    <definedName name="IQ_RECURRING_PROFIT_SHARE_LOW_EST">"c4511"</definedName>
    <definedName name="IQ_RECURRING_PROFIT_SHARE_LOW_GUIDANCE">"c4240"</definedName>
    <definedName name="IQ_RECURRING_PROFIT_SHARE_MEDIAN_EST">"c4512"</definedName>
    <definedName name="IQ_RECURRING_PROFIT_SHARE_NUM_EST">"c4513"</definedName>
    <definedName name="IQ_RECURRING_PROFIT_SHARE_STDDEV_EST">"c4514"</definedName>
    <definedName name="IQ_RECURRING_PROFIT_STDDEV_EST">"c4516"</definedName>
    <definedName name="IQ_REDEEM_PREF_STOCK">"c1417"</definedName>
    <definedName name="IQ_REF_ENTITY">"c6033"</definedName>
    <definedName name="IQ_REF_ENTITY_CIQID">"c6024"</definedName>
    <definedName name="IQ_REF_ENTITY_TICKER">"c6023"</definedName>
    <definedName name="IQ_REG_ASSETS">"c1095"</definedName>
    <definedName name="IQ_REINSUR_PAY">"c1096"</definedName>
    <definedName name="IQ_REINSUR_PAY_CF">"c1097"</definedName>
    <definedName name="IQ_REINSUR_RECOVER">"c1098"</definedName>
    <definedName name="IQ_REINSUR_RECOVER_CF">"c1099"</definedName>
    <definedName name="IQ_REINSURANCE">"c1100"</definedName>
    <definedName name="IQ_REINSURANCE_RECOVERABLE_ASSETS_LH_FFIEC">"c13104"</definedName>
    <definedName name="IQ_REINSURANCE_RECOVERABLE_ASSETS_PC_FFIEC">"c13098"</definedName>
    <definedName name="IQ_RELATED_PLANS_FDIC">"c6320"</definedName>
    <definedName name="IQ_RENT_OTHER_INC_FROM_OREO_FFIEC">"c13043"</definedName>
    <definedName name="IQ_RENT_PER_SQ_FT_AVG_CONSOL">"c8846"</definedName>
    <definedName name="IQ_RENT_PER_SQ_FT_AVG_MANAGED">"c8848"</definedName>
    <definedName name="IQ_RENT_PER_SQ_FT_AVG_OTHER">"c8849"</definedName>
    <definedName name="IQ_RENT_PER_SQ_FT_AVG_TOTAL">"c8850"</definedName>
    <definedName name="IQ_RENT_PER_SQ_FT_AVG_UNCONSOL">"c8847"</definedName>
    <definedName name="IQ_RENT_PER_SQ_METER_AVG_CONSOL">"c8851"</definedName>
    <definedName name="IQ_RENT_PER_SQ_METER_AVG_MANAGED">"c8853"</definedName>
    <definedName name="IQ_RENT_PER_SQ_METER_AVG_OTHER">"c8854"</definedName>
    <definedName name="IQ_RENT_PER_SQ_METER_AVG_TOTAL">"c8855"</definedName>
    <definedName name="IQ_RENT_PER_SQ_METER_AVG_UNCONSOL">"c8852"</definedName>
    <definedName name="IQ_RENT_SAFE_DEPOSIT_FFIEC">"c13044"</definedName>
    <definedName name="IQ_RENTAL_REV">"c1101"</definedName>
    <definedName name="IQ_REPRICEABLE_EARNING_ASSETS_INT_SENSITIVITY_FFIEC">"c13093"</definedName>
    <definedName name="IQ_REPRICEABLE_INT_DEPOSITS_INT_SENSITIVITY_FFIEC">"c13094"</definedName>
    <definedName name="IQ_REPURCHASED_REBOOKED_GNMA_DUE_30_89_FFIEC">"c13283"</definedName>
    <definedName name="IQ_REPURCHASED_REBOOKED_GNMA_DUE_90_FFIEC">"c13309"</definedName>
    <definedName name="IQ_REPURCHASED_REBOOKED_GNMA_NON_ACCRUAL_FFIEC">"c13334"</definedName>
    <definedName name="IQ_RES_CONST_REAL_APR_FC_UNUSED">"c8536"</definedName>
    <definedName name="IQ_RES_CONST_REAL_APR_FC_UNUSED_UNUSED_UNUSED" hidden="1">"c8536"</definedName>
    <definedName name="IQ_RES_CONST_REAL_APR_UNUSED">"c7656"</definedName>
    <definedName name="IQ_RES_CONST_REAL_APR_UNUSED_UNUSED_UNUSED" hidden="1">"c7656"</definedName>
    <definedName name="IQ_RES_CONST_REAL_FC_UNUSED">"c7876"</definedName>
    <definedName name="IQ_RES_CONST_REAL_FC_UNUSED_UNUSED_UNUSED" hidden="1">"c7876"</definedName>
    <definedName name="IQ_RES_CONST_REAL_POP_FC_UNUSED">"c8096"</definedName>
    <definedName name="IQ_RES_CONST_REAL_POP_FC_UNUSED_UNUSED_UNUSED" hidden="1">"c8096"</definedName>
    <definedName name="IQ_RES_CONST_REAL_POP_UNUSED">"c7216"</definedName>
    <definedName name="IQ_RES_CONST_REAL_POP_UNUSED_UNUSED_UNUSED" hidden="1">"c7216"</definedName>
    <definedName name="IQ_RES_CONST_REAL_SAAR_APR_FC_UNUSED">"c8537"</definedName>
    <definedName name="IQ_RES_CONST_REAL_SAAR_APR_FC_UNUSED_UNUSED_UNUSED" hidden="1">"c8537"</definedName>
    <definedName name="IQ_RES_CONST_REAL_SAAR_APR_UNUSED">"c7657"</definedName>
    <definedName name="IQ_RES_CONST_REAL_SAAR_APR_UNUSED_UNUSED_UNUSED" hidden="1">"c7657"</definedName>
    <definedName name="IQ_RES_CONST_REAL_SAAR_FC_UNUSED">"c7877"</definedName>
    <definedName name="IQ_RES_CONST_REAL_SAAR_FC_UNUSED_UNUSED_UNUSED" hidden="1">"c7877"</definedName>
    <definedName name="IQ_RES_CONST_REAL_SAAR_POP_FC_UNUSED">"c8097"</definedName>
    <definedName name="IQ_RES_CONST_REAL_SAAR_POP_FC_UNUSED_UNUSED_UNUSED" hidden="1">"c8097"</definedName>
    <definedName name="IQ_RES_CONST_REAL_SAAR_POP_UNUSED">"c7217"</definedName>
    <definedName name="IQ_RES_CONST_REAL_SAAR_POP_UNUSED_UNUSED_UNUSED" hidden="1">"c7217"</definedName>
    <definedName name="IQ_RES_CONST_REAL_SAAR_UNUSED">"c6997"</definedName>
    <definedName name="IQ_RES_CONST_REAL_SAAR_UNUSED_UNUSED_UNUSED" hidden="1">"c6997"</definedName>
    <definedName name="IQ_RES_CONST_REAL_SAAR_YOY_FC_UNUSED">"c8317"</definedName>
    <definedName name="IQ_RES_CONST_REAL_SAAR_YOY_FC_UNUSED_UNUSED_UNUSED" hidden="1">"c8317"</definedName>
    <definedName name="IQ_RES_CONST_REAL_SAAR_YOY_UNUSED">"c7437"</definedName>
    <definedName name="IQ_RES_CONST_REAL_SAAR_YOY_UNUSED_UNUSED_UNUSED" hidden="1">"c7437"</definedName>
    <definedName name="IQ_RES_CONST_REAL_UNUSED">"c6996"</definedName>
    <definedName name="IQ_RES_CONST_REAL_UNUSED_UNUSED_UNUSED" hidden="1">"c6996"</definedName>
    <definedName name="IQ_RES_CONST_REAL_YOY_FC_UNUSED">"c8316"</definedName>
    <definedName name="IQ_RES_CONST_REAL_YOY_FC_UNUSED_UNUSED_UNUSED" hidden="1">"c8316"</definedName>
    <definedName name="IQ_RES_CONST_REAL_YOY_UNUSED">"c7436"</definedName>
    <definedName name="IQ_RES_CONST_REAL_YOY_UNUSED_UNUSED_UNUSED" hidden="1">"c7436"</definedName>
    <definedName name="IQ_RES_CONST_SAAR_APR_FC_UNUSED">"c8540"</definedName>
    <definedName name="IQ_RES_CONST_SAAR_APR_FC_UNUSED_UNUSED_UNUSED" hidden="1">"c8540"</definedName>
    <definedName name="IQ_RES_CONST_SAAR_APR_UNUSED">"c7660"</definedName>
    <definedName name="IQ_RES_CONST_SAAR_APR_UNUSED_UNUSED_UNUSED" hidden="1">"c7660"</definedName>
    <definedName name="IQ_RES_CONST_SAAR_FC_UNUSED">"c7880"</definedName>
    <definedName name="IQ_RES_CONST_SAAR_FC_UNUSED_UNUSED_UNUSED" hidden="1">"c7880"</definedName>
    <definedName name="IQ_RES_CONST_SAAR_POP_FC_UNUSED">"c8100"</definedName>
    <definedName name="IQ_RES_CONST_SAAR_POP_FC_UNUSED_UNUSED_UNUSED" hidden="1">"c8100"</definedName>
    <definedName name="IQ_RES_CONST_SAAR_POP_UNUSED">"c7220"</definedName>
    <definedName name="IQ_RES_CONST_SAAR_POP_UNUSED_UNUSED_UNUSED" hidden="1">"c7220"</definedName>
    <definedName name="IQ_RES_CONST_SAAR_UNUSED">"c7000"</definedName>
    <definedName name="IQ_RES_CONST_SAAR_UNUSED_UNUSED_UNUSED" hidden="1">"c7000"</definedName>
    <definedName name="IQ_RES_CONST_SAAR_YOY_FC_UNUSED">"c8320"</definedName>
    <definedName name="IQ_RES_CONST_SAAR_YOY_FC_UNUSED_UNUSED_UNUSED" hidden="1">"c8320"</definedName>
    <definedName name="IQ_RES_CONST_SAAR_YOY_UNUSED">"c7440"</definedName>
    <definedName name="IQ_RES_CONST_SAAR_YOY_UNUSED_UNUSED_UNUSED" hidden="1">"c7440"</definedName>
    <definedName name="IQ_RES_FIXED_INVEST">"c7001"</definedName>
    <definedName name="IQ_RES_FIXED_INVEST_APR">"c7661"</definedName>
    <definedName name="IQ_RES_FIXED_INVEST_APR_FC">"c8541"</definedName>
    <definedName name="IQ_RES_FIXED_INVEST_FC">"c7881"</definedName>
    <definedName name="IQ_RES_FIXED_INVEST_POP">"c7221"</definedName>
    <definedName name="IQ_RES_FIXED_INVEST_POP_FC">"c8101"</definedName>
    <definedName name="IQ_RES_FIXED_INVEST_REAL">"c6998"</definedName>
    <definedName name="IQ_RES_FIXED_INVEST_REAL_APR">"c7658"</definedName>
    <definedName name="IQ_RES_FIXED_INVEST_REAL_APR_FC">"c8538"</definedName>
    <definedName name="IQ_RES_FIXED_INVEST_REAL_FC">"c7878"</definedName>
    <definedName name="IQ_RES_FIXED_INVEST_REAL_POP">"c7218"</definedName>
    <definedName name="IQ_RES_FIXED_INVEST_REAL_POP_FC">"c8098"</definedName>
    <definedName name="IQ_RES_FIXED_INVEST_REAL_YOY">"c7438"</definedName>
    <definedName name="IQ_RES_FIXED_INVEST_REAL_YOY_FC">"c8318"</definedName>
    <definedName name="IQ_RES_FIXED_INVEST_SAAR">"c11994"</definedName>
    <definedName name="IQ_RES_FIXED_INVEST_SAAR_APR">"c11997"</definedName>
    <definedName name="IQ_RES_FIXED_INVEST_SAAR_POP">"c11995"</definedName>
    <definedName name="IQ_RES_FIXED_INVEST_SAAR_REAL">"c11990"</definedName>
    <definedName name="IQ_RES_FIXED_INVEST_SAAR_REAL_APR">"c11993"</definedName>
    <definedName name="IQ_RES_FIXED_INVEST_SAAR_REAL_POP">"c11991"</definedName>
    <definedName name="IQ_RES_FIXED_INVEST_SAAR_REAL_YOY">"c11992"</definedName>
    <definedName name="IQ_RES_FIXED_INVEST_SAAR_YOY">"c11996"</definedName>
    <definedName name="IQ_RES_FIXED_INVEST_YOY">"c7441"</definedName>
    <definedName name="IQ_RES_FIXED_INVEST_YOY_FC">"c8321"</definedName>
    <definedName name="IQ_RESEARCH_DEV">"c1419"</definedName>
    <definedName name="IQ_RESIDENTIAL_LOANS">"c1102"</definedName>
    <definedName name="IQ_REST_ACQUIRED_AFFILIATED_OTHER_RESTAURANTS">"c9873"</definedName>
    <definedName name="IQ_REST_ACQUIRED_FRANCHISE_RESTAURANTS">"c9867"</definedName>
    <definedName name="IQ_REST_ACQUIRED_OWNED_RESTAURANTS">"c9861"</definedName>
    <definedName name="IQ_REST_ACQUIRED_RESTAURANTS">"c9855"</definedName>
    <definedName name="IQ_REST_AFFILIATED_OTHER_RESTAURANTS_BEG">"c9871"</definedName>
    <definedName name="IQ_REST_AVG_VALUE_TRANSACTION">"c9887"</definedName>
    <definedName name="IQ_REST_AVG_VALUE_TRANSACTION_GROWTH">"c9888"</definedName>
    <definedName name="IQ_REST_AVG_WEEKLY_SALES">"c9879"</definedName>
    <definedName name="IQ_REST_AVG_WEEKLY_SALES_FRANCHISE">"c9877"</definedName>
    <definedName name="IQ_REST_AVG_WEEKLY_SALES_OWNED">"c9878"</definedName>
    <definedName name="IQ_REST_CLOSED_AFFILIATED_OTHER_RESTAURANTS">"c9874"</definedName>
    <definedName name="IQ_REST_CLOSED_FRANCHISE_RESTAURANTS">"c9868"</definedName>
    <definedName name="IQ_REST_CLOSED_OWNED_RESTAURANTS">"c9862"</definedName>
    <definedName name="IQ_REST_CLOSED_RESTAURANTS">"c9856"</definedName>
    <definedName name="IQ_REST_FRANCHISE_RESTAURANTS_BEG">"c9865"</definedName>
    <definedName name="IQ_REST_GUEST_COUNT_GROWTH">"c9889"</definedName>
    <definedName name="IQ_REST_OPENED_AFFILIATED_OTHER_RESTAURANTS">"c9872"</definedName>
    <definedName name="IQ_REST_OPENED_FRANCHISE_RESTAURANTS">"c9866"</definedName>
    <definedName name="IQ_REST_OPENED_OWNED_RESTAURANTS">"c9860"</definedName>
    <definedName name="IQ_REST_OPENED_RESTAURANTS">"c9854"</definedName>
    <definedName name="IQ_REST_OPERATING_MARGIN">"c9886"</definedName>
    <definedName name="IQ_REST_OWNED_RESTAURANTS_BEG">"c9859"</definedName>
    <definedName name="IQ_REST_RESTAURANTS_BEG">"c9853"</definedName>
    <definedName name="IQ_REST_SAME_RESTAURANT_SALES">"c9885"</definedName>
    <definedName name="IQ_REST_SAME_RESTAURANT_SALES_FRANCHISE">"c9883"</definedName>
    <definedName name="IQ_REST_SAME_RESTAURANT_SALES_GROWTH">"c9882"</definedName>
    <definedName name="IQ_REST_SAME_RESTAURANT_SALES_GROWTH_FRANCHISE">"c9880"</definedName>
    <definedName name="IQ_REST_SAME_RESTAURANT_SALES_GROWTH_OWNED">"c9881"</definedName>
    <definedName name="IQ_REST_SAME_RESTAURANT_SALES_OWNED">"c9884"</definedName>
    <definedName name="IQ_REST_SOLD_AFFILIATED_OTHER_RESTAURANTS">"c9875"</definedName>
    <definedName name="IQ_REST_SOLD_FRANCHISE_RESTAURANTS">"c9869"</definedName>
    <definedName name="IQ_REST_SOLD_OWNED_RESTAURANTS">"c9863"</definedName>
    <definedName name="IQ_REST_SOLD_RESTAURANTS">"c9857"</definedName>
    <definedName name="IQ_REST_TOTAL_AFFILIATED_OTHER_RESTAURANTS">"c9876"</definedName>
    <definedName name="IQ_REST_TOTAL_FRANCHISE_RESTAURANTS">"c9870"</definedName>
    <definedName name="IQ_REST_TOTAL_OWNED_RESTAURANTS">"c9864"</definedName>
    <definedName name="IQ_REST_TOTAL_RESTAURANTS">"c9858"</definedName>
    <definedName name="IQ_RESTATEMENT_BS">"c1643"</definedName>
    <definedName name="IQ_RESTATEMENT_CF">"c1644"</definedName>
    <definedName name="IQ_RESTATEMENT_IS">"c1642"</definedName>
    <definedName name="IQ_RESTATEMENTS_FFIEC">"c12958"</definedName>
    <definedName name="IQ_RESTATEMENTS_NET_FDIC">"c6500"</definedName>
    <definedName name="IQ_RESTR_STOCK_COMP">"c3506"</definedName>
    <definedName name="IQ_RESTR_STOCK_COMP_PRETAX">"c3504"</definedName>
    <definedName name="IQ_RESTR_STOCK_COMP_TAX">"c3505"</definedName>
    <definedName name="IQ_RESTRICTED_CASH">"c1103"</definedName>
    <definedName name="IQ_RESTRICTED_CASH_NON_CURRENT">"c6192"</definedName>
    <definedName name="IQ_RESTRICTED_CASH_TOTAL">"c6193"</definedName>
    <definedName name="IQ_RESTRUCTURE">"c1104"</definedName>
    <definedName name="IQ_RESTRUCTURE_BNK">"c1105"</definedName>
    <definedName name="IQ_RESTRUCTURE_BR">"c1106"</definedName>
    <definedName name="IQ_RESTRUCTURE_CF">"c1107"</definedName>
    <definedName name="IQ_RESTRUCTURE_FIN">"c1108"</definedName>
    <definedName name="IQ_RESTRUCTURE_INS">"c1109"</definedName>
    <definedName name="IQ_RESTRUCTURE_RE">"c6264"</definedName>
    <definedName name="IQ_RESTRUCTURE_REIT">"c1110"</definedName>
    <definedName name="IQ_RESTRUCTURE_SUPPLE">"c13809"</definedName>
    <definedName name="IQ_RESTRUCTURE_UTI">"c1111"</definedName>
    <definedName name="IQ_RESTRUCTURED_LOANS">"c1112"</definedName>
    <definedName name="IQ_RESTRUCTURED_LOANS_1_4_RESIDENTIAL_FDIC">"c6378"</definedName>
    <definedName name="IQ_RESTRUCTURED_LOANS_LEASES_FDIC">"c6377"</definedName>
    <definedName name="IQ_RESTRUCTURED_LOANS_NON_1_4_FDIC">"c6379"</definedName>
    <definedName name="IQ_RETAIL_ACQUIRED_AFFILIATED_OTHER_STORES">"c9892"</definedName>
    <definedName name="IQ_RETAIL_ACQUIRED_FRANCHISE_STORES">"c2895"</definedName>
    <definedName name="IQ_RETAIL_ACQUIRED_OWNED_STORES">"c2903"</definedName>
    <definedName name="IQ_RETAIL_ACQUIRED_STORES">"c2887"</definedName>
    <definedName name="IQ_RETAIL_AFFILIATED_OTHER_STORES_BEG">"c9890"</definedName>
    <definedName name="IQ_RETAIL_AVG_SQ_METERS_GROSS">"c9908"</definedName>
    <definedName name="IQ_RETAIL_AVG_SQ_METERS_NET">"c9907"</definedName>
    <definedName name="IQ_RETAIL_AVG_STORE_SIZE_GROSS">"c2066"</definedName>
    <definedName name="IQ_RETAIL_AVG_STORE_SIZE_NET">"c2067"</definedName>
    <definedName name="IQ_RETAIL_AVG_VALUE_TRANSACTION">"c9915"</definedName>
    <definedName name="IQ_RETAIL_AVG_VALUE_TRANSACTION_GROWTH">"c9916"</definedName>
    <definedName name="IQ_RETAIL_AVG_WK_SALES">"c2891"</definedName>
    <definedName name="IQ_RETAIL_AVG_WK_SALES_FRANCHISE">"c2899"</definedName>
    <definedName name="IQ_RETAIL_AVG_WK_SALES_OWNED">"c2907"</definedName>
    <definedName name="IQ_RETAIL_CLOSED_AFFILIATED_OTHER_STORES">"c9893"</definedName>
    <definedName name="IQ_RETAIL_CLOSED_FRANCHISE_STORES">"c2896"</definedName>
    <definedName name="IQ_RETAIL_CLOSED_OWNED_STORES">"c2904"</definedName>
    <definedName name="IQ_RETAIL_CLOSED_STORES">"c2063"</definedName>
    <definedName name="IQ_RETAIL_DEPOSITS_FDIC">"c6488"</definedName>
    <definedName name="IQ_RETAIL_FRANCHISE_STORES_BEG">"c2893"</definedName>
    <definedName name="IQ_RETAIL_GROSS_MARGIN">"c9899"</definedName>
    <definedName name="IQ_RETAIL_IS_RATIO">"c7002"</definedName>
    <definedName name="IQ_RETAIL_IS_RATIO_FC">"c7882"</definedName>
    <definedName name="IQ_RETAIL_IS_RATIO_POP">"c7222"</definedName>
    <definedName name="IQ_RETAIL_IS_RATIO_POP_FC">"c8102"</definedName>
    <definedName name="IQ_RETAIL_IS_RATIO_YOY">"c7442"</definedName>
    <definedName name="IQ_RETAIL_IS_RATIO_YOY_FC">"c8322"</definedName>
    <definedName name="IQ_RETAIL_MERCHANDISE_MARGIN">"c9901"</definedName>
    <definedName name="IQ_RETAIL_OPENED_AFFILIATED_OTHER_STORES">"c9891"</definedName>
    <definedName name="IQ_RETAIL_OPENED_FRANCHISE_STORES">"c2894"</definedName>
    <definedName name="IQ_RETAIL_OPENED_OWNED_STORES">"c2902"</definedName>
    <definedName name="IQ_RETAIL_OPENED_STORES">"c2062"</definedName>
    <definedName name="IQ_RETAIL_OPERATING_MARGIN">"c9900"</definedName>
    <definedName name="IQ_RETAIL_OWNED_STORES_BEG">"c2901"</definedName>
    <definedName name="IQ_RETAIL_SALES">"c7003"</definedName>
    <definedName name="IQ_RETAIL_SALES_APR">"c7663"</definedName>
    <definedName name="IQ_RETAIL_SALES_APR_FC">"c8543"</definedName>
    <definedName name="IQ_RETAIL_SALES_CATALOG">"c9903"</definedName>
    <definedName name="IQ_RETAIL_SALES_FC">"c7883"</definedName>
    <definedName name="IQ_RETAIL_SALES_FOOD">"c7004"</definedName>
    <definedName name="IQ_RETAIL_SALES_FOOD_APR">"c7664"</definedName>
    <definedName name="IQ_RETAIL_SALES_FOOD_APR_FC">"c8544"</definedName>
    <definedName name="IQ_RETAIL_SALES_FOOD_EXCL_VEHICLE">"c7005"</definedName>
    <definedName name="IQ_RETAIL_SALES_FOOD_EXCL_VEHICLE_APR">"c7665"</definedName>
    <definedName name="IQ_RETAIL_SALES_FOOD_EXCL_VEHICLE_APR_FC">"c8545"</definedName>
    <definedName name="IQ_RETAIL_SALES_FOOD_EXCL_VEHICLE_FC">"c7885"</definedName>
    <definedName name="IQ_RETAIL_SALES_FOOD_EXCL_VEHICLE_POP">"c7225"</definedName>
    <definedName name="IQ_RETAIL_SALES_FOOD_EXCL_VEHICLE_POP_FC">"c8105"</definedName>
    <definedName name="IQ_RETAIL_SALES_FOOD_EXCL_VEHICLE_YOY">"c7445"</definedName>
    <definedName name="IQ_RETAIL_SALES_FOOD_EXCL_VEHICLE_YOY_FC">"c8325"</definedName>
    <definedName name="IQ_RETAIL_SALES_FOOD_FC">"c7884"</definedName>
    <definedName name="IQ_RETAIL_SALES_FOOD_POP">"c7224"</definedName>
    <definedName name="IQ_RETAIL_SALES_FOOD_POP_FC">"c8104"</definedName>
    <definedName name="IQ_RETAIL_SALES_FOOD_YOY">"c7444"</definedName>
    <definedName name="IQ_RETAIL_SALES_FOOD_YOY_FC">"c8324"</definedName>
    <definedName name="IQ_RETAIL_SALES_ONLINE">"c9904"</definedName>
    <definedName name="IQ_RETAIL_SALES_POP">"c7223"</definedName>
    <definedName name="IQ_RETAIL_SALES_POP_FC">"c8103"</definedName>
    <definedName name="IQ_RETAIL_SALES_RETAIL">"c9902"</definedName>
    <definedName name="IQ_RETAIL_SALES_SAAR">"c7009"</definedName>
    <definedName name="IQ_RETAIL_SALES_SAAR_APR">"c7669"</definedName>
    <definedName name="IQ_RETAIL_SALES_SAAR_APR_FC">"c8549"</definedName>
    <definedName name="IQ_RETAIL_SALES_SAAR_FC">"c7889"</definedName>
    <definedName name="IQ_RETAIL_SALES_SAAR_POP">"c7229"</definedName>
    <definedName name="IQ_RETAIL_SALES_SAAR_POP_FC">"c8109"</definedName>
    <definedName name="IQ_RETAIL_SALES_SAAR_YOY">"c7449"</definedName>
    <definedName name="IQ_RETAIL_SALES_SAAR_YOY_FC">"c8329"</definedName>
    <definedName name="IQ_RETAIL_SALES_SQ_METER_COMPARABLE_GROSS">"c9914"</definedName>
    <definedName name="IQ_RETAIL_SALES_SQ_METER_COMPARABLE_NET">"c9913"</definedName>
    <definedName name="IQ_RETAIL_SALES_SQ_METER_GROSS">"c9910"</definedName>
    <definedName name="IQ_RETAIL_SALES_SQ_METER_NET">"c9909"</definedName>
    <definedName name="IQ_RETAIL_SALES_SQ_METER_OWNED_GROSS">"c9912"</definedName>
    <definedName name="IQ_RETAIL_SALES_SQ_METER_OWNED_NET">"c9911"</definedName>
    <definedName name="IQ_RETAIL_SALES_SQFT_ALL_GROSS">"c2138"</definedName>
    <definedName name="IQ_RETAIL_SALES_SQFT_ALL_NET">"c2139"</definedName>
    <definedName name="IQ_RETAIL_SALES_SQFT_COMPARABLE_GROSS">"c2136"</definedName>
    <definedName name="IQ_RETAIL_SALES_SQFT_COMPARABLE_NET">"c2137"</definedName>
    <definedName name="IQ_RETAIL_SALES_SQFT_OWNED_GROSS">"c2134"</definedName>
    <definedName name="IQ_RETAIL_SALES_SQFT_OWNED_NET">"c2135"</definedName>
    <definedName name="IQ_RETAIL_SALES_VALUE_INDEX">"c7006"</definedName>
    <definedName name="IQ_RETAIL_SALES_VALUE_INDEX_APR">"c7666"</definedName>
    <definedName name="IQ_RETAIL_SALES_VALUE_INDEX_APR_FC">"c8546"</definedName>
    <definedName name="IQ_RETAIL_SALES_VALUE_INDEX_FC">"c7886"</definedName>
    <definedName name="IQ_RETAIL_SALES_VALUE_INDEX_POP">"c7226"</definedName>
    <definedName name="IQ_RETAIL_SALES_VALUE_INDEX_POP_FC">"c8106"</definedName>
    <definedName name="IQ_RETAIL_SALES_VALUE_INDEX_YOY">"c7446"</definedName>
    <definedName name="IQ_RETAIL_SALES_VALUE_INDEX_YOY_FC">"c8326"</definedName>
    <definedName name="IQ_RETAIL_SALES_VOL_INDEX">"c7007"</definedName>
    <definedName name="IQ_RETAIL_SALES_VOL_INDEX_APR">"c7667"</definedName>
    <definedName name="IQ_RETAIL_SALES_VOL_INDEX_APR_FC">"c8547"</definedName>
    <definedName name="IQ_RETAIL_SALES_VOL_INDEX_EXCL_MOTOR">"c7008"</definedName>
    <definedName name="IQ_RETAIL_SALES_VOL_INDEX_EXCL_MOTOR_APR">"c7668"</definedName>
    <definedName name="IQ_RETAIL_SALES_VOL_INDEX_EXCL_MOTOR_APR_FC">"c8548"</definedName>
    <definedName name="IQ_RETAIL_SALES_VOL_INDEX_EXCL_MOTOR_FC">"c7888"</definedName>
    <definedName name="IQ_RETAIL_SALES_VOL_INDEX_EXCL_MOTOR_POP">"c7228"</definedName>
    <definedName name="IQ_RETAIL_SALES_VOL_INDEX_EXCL_MOTOR_POP_FC">"c8108"</definedName>
    <definedName name="IQ_RETAIL_SALES_VOL_INDEX_EXCL_MOTOR_YOY">"c7448"</definedName>
    <definedName name="IQ_RETAIL_SALES_VOL_INDEX_EXCL_MOTOR_YOY_FC">"c8328"</definedName>
    <definedName name="IQ_RETAIL_SALES_VOL_INDEX_FC">"c7887"</definedName>
    <definedName name="IQ_RETAIL_SALES_VOL_INDEX_POP">"c7227"</definedName>
    <definedName name="IQ_RETAIL_SALES_VOL_INDEX_POP_FC">"c8107"</definedName>
    <definedName name="IQ_RETAIL_SALES_VOL_INDEX_YOY">"c7447"</definedName>
    <definedName name="IQ_RETAIL_SALES_VOL_INDEX_YOY_FC">"c8327"</definedName>
    <definedName name="IQ_RETAIL_SALES_YOY">"c7443"</definedName>
    <definedName name="IQ_RETAIL_SALES_YOY_FC">"c8323"</definedName>
    <definedName name="IQ_RETAIL_SAME_STORE_SALES">"c9898"</definedName>
    <definedName name="IQ_RETAIL_SAME_STORE_SALES_FRANCHISE">"c9896"</definedName>
    <definedName name="IQ_RETAIL_SAME_STORE_SALES_OWNED">"c9897"</definedName>
    <definedName name="IQ_RETAIL_SOLD_AFFILIATED_OTHER_STORES">"c9894"</definedName>
    <definedName name="IQ_RETAIL_SOLD_FRANCHISE_STORES">"c2897"</definedName>
    <definedName name="IQ_RETAIL_SOLD_OWNED_STORES">"c2905"</definedName>
    <definedName name="IQ_RETAIL_SOLD_STORES">"c2889"</definedName>
    <definedName name="IQ_RETAIL_SQ_FOOTAGE">"c2064"</definedName>
    <definedName name="IQ_RETAIL_STORE_SELLING_AREA">"c2065"</definedName>
    <definedName name="IQ_RETAIL_STORES_BEG">"c2885"</definedName>
    <definedName name="IQ_RETAIL_TOTAL_AFFILIATED_OTHER_STORES">"c9895"</definedName>
    <definedName name="IQ_RETAIL_TOTAL_FRANCHISE_STORES">"c2898"</definedName>
    <definedName name="IQ_RETAIL_TOTAL_OWNED_STORES">"c2906"</definedName>
    <definedName name="IQ_RETAIL_TOTAL_SQ_METERS_GROSS">"c9906"</definedName>
    <definedName name="IQ_RETAIL_TOTAL_SQ_METERS_NET">"c9905"</definedName>
    <definedName name="IQ_RETAIL_TOTAL_STORES">"c2061"</definedName>
    <definedName name="IQ_RETAINED_EARN">"c1420"</definedName>
    <definedName name="IQ_RETAINED_EARNINGS_AVERAGE_EQUITY_FDIC">"c6733"</definedName>
    <definedName name="IQ_RETAINED_EARNINGS_EQUITY_FFIEC">"c13348"</definedName>
    <definedName name="IQ_RETAINED_EARNINGS_FFIEC">"c12878"</definedName>
    <definedName name="IQ_RETURN_ASSETS">"c1113"</definedName>
    <definedName name="IQ_RETURN_ASSETS_ACT_OR_EST">"c3585"</definedName>
    <definedName name="IQ_RETURN_ASSETS_ACT_OR_EST_REUT">"c5475"</definedName>
    <definedName name="IQ_RETURN_ASSETS_BANK">"c1114"</definedName>
    <definedName name="IQ_RETURN_ASSETS_BROK">"c1115"</definedName>
    <definedName name="IQ_RETURN_ASSETS_EST">"c3529"</definedName>
    <definedName name="IQ_RETURN_ASSETS_EST_REUT">"c3990"</definedName>
    <definedName name="IQ_RETURN_ASSETS_FDIC">"c6730"</definedName>
    <definedName name="IQ_RETURN_ASSETS_FS">"c1116"</definedName>
    <definedName name="IQ_RETURN_ASSETS_GUIDANCE">"c4517"</definedName>
    <definedName name="IQ_RETURN_ASSETS_HIGH_EST">"c3530"</definedName>
    <definedName name="IQ_RETURN_ASSETS_HIGH_EST_REUT">"c3992"</definedName>
    <definedName name="IQ_RETURN_ASSETS_HIGH_GUIDANCE">"c4183"</definedName>
    <definedName name="IQ_RETURN_ASSETS_LOW_EST">"c3531"</definedName>
    <definedName name="IQ_RETURN_ASSETS_LOW_EST_REUT">"c3993"</definedName>
    <definedName name="IQ_RETURN_ASSETS_LOW_GUIDANCE">"c4223"</definedName>
    <definedName name="IQ_RETURN_ASSETS_MEDIAN_EST">"c3532"</definedName>
    <definedName name="IQ_RETURN_ASSETS_MEDIAN_EST_REUT">"c3991"</definedName>
    <definedName name="IQ_RETURN_ASSETS_NUM_EST">"c3527"</definedName>
    <definedName name="IQ_RETURN_ASSETS_NUM_EST_REUT">"c3994"</definedName>
    <definedName name="IQ_RETURN_ASSETS_STDDEV_EST">"c3528"</definedName>
    <definedName name="IQ_RETURN_ASSETS_STDDEV_EST_REUT">"c3995"</definedName>
    <definedName name="IQ_RETURN_CAPITAL">"c1117"</definedName>
    <definedName name="IQ_RETURN_COMMON_EQUITY">"c13838"</definedName>
    <definedName name="IQ_RETURN_EMBEDDED_VALUE">"c9974"</definedName>
    <definedName name="IQ_RETURN_EQUITY">"c1118"</definedName>
    <definedName name="IQ_RETURN_EQUITY_ACT_OR_EST">"c3586"</definedName>
    <definedName name="IQ_RETURN_EQUITY_ACT_OR_EST_REUT">"c5476"</definedName>
    <definedName name="IQ_RETURN_EQUITY_BANK">"c1119"</definedName>
    <definedName name="IQ_RETURN_EQUITY_BROK">"c1120"</definedName>
    <definedName name="IQ_RETURN_EQUITY_EST">"c3535"</definedName>
    <definedName name="IQ_RETURN_EQUITY_EST_REUT">"c3983"</definedName>
    <definedName name="IQ_RETURN_EQUITY_FDIC">"c6732"</definedName>
    <definedName name="IQ_RETURN_EQUITY_FS">"c1121"</definedName>
    <definedName name="IQ_RETURN_EQUITY_GUIDANCE">"c4518"</definedName>
    <definedName name="IQ_RETURN_EQUITY_HIGH_EST">"c3536"</definedName>
    <definedName name="IQ_RETURN_EQUITY_HIGH_EST_REUT">"c3985"</definedName>
    <definedName name="IQ_RETURN_EQUITY_HIGH_GUIDANCE">"c4182"</definedName>
    <definedName name="IQ_RETURN_EQUITY_LOW_EST">"c3537"</definedName>
    <definedName name="IQ_RETURN_EQUITY_LOW_EST_REUT">"c3986"</definedName>
    <definedName name="IQ_RETURN_EQUITY_LOW_GUIDANCE">"c4222"</definedName>
    <definedName name="IQ_RETURN_EQUITY_MEDIAN_EST">"c3538"</definedName>
    <definedName name="IQ_RETURN_EQUITY_MEDIAN_EST_REUT">"c3984"</definedName>
    <definedName name="IQ_RETURN_EQUITY_NUM_EST">"c3533"</definedName>
    <definedName name="IQ_RETURN_EQUITY_NUM_EST_REUT">"c3987"</definedName>
    <definedName name="IQ_RETURN_EQUITY_STDDEV_EST">"c3534"</definedName>
    <definedName name="IQ_RETURN_EQUITY_STDDEV_EST_REUT">"c3988"</definedName>
    <definedName name="IQ_RETURN_INVESTMENT">"c1421"</definedName>
    <definedName name="IQ_REV">"c1122"</definedName>
    <definedName name="IQ_REV_AP">"c8873"</definedName>
    <definedName name="IQ_REV_AP_ABS">"c8892"</definedName>
    <definedName name="IQ_REV_BEFORE_LL">"c1123"</definedName>
    <definedName name="IQ_REV_BEFORE_LOAN_LOSS_FOREIGN_FFIEC">"c15381"</definedName>
    <definedName name="IQ_REV_NAME_AP">"c8911"</definedName>
    <definedName name="IQ_REV_NAME_AP_ABS">"c8930"</definedName>
    <definedName name="IQ_REV_STDDEV_EST">"c1124"</definedName>
    <definedName name="IQ_REV_STDDEV_EST_CIQ">"c3621"</definedName>
    <definedName name="IQ_REV_STDDEV_EST_REUT">"c3639"</definedName>
    <definedName name="IQ_REV_UTI">"c1125"</definedName>
    <definedName name="IQ_REVALUATION_GAINS_DERIVATIVE_DOM_FFIEC">"c12828"</definedName>
    <definedName name="IQ_REVALUATION_GAINS_DERIVATIVE_FOREIGN_FFIEC">"c12829"</definedName>
    <definedName name="IQ_REVALUATION_GAINS_FDIC">"c6428"</definedName>
    <definedName name="IQ_REVALUATION_LOSSES_FDIC">"c6429"</definedName>
    <definedName name="IQ_REVENUE">"c1422"</definedName>
    <definedName name="IQ_REVENUE_10K" hidden="1">"IQ_REVENUE_10K"</definedName>
    <definedName name="IQ_REVENUE_10Q" hidden="1">"IQ_REVENUE_10Q"</definedName>
    <definedName name="IQ_REVENUE_10Q1" hidden="1">"IQ_REVENUE_10Q1"</definedName>
    <definedName name="IQ_REVENUE_ACT_OR_EST">"c2214"</definedName>
    <definedName name="IQ_REVENUE_ACT_OR_EST_CIQ">"c5059"</definedName>
    <definedName name="IQ_REVENUE_ACT_OR_EST_REUT">"c5461"</definedName>
    <definedName name="IQ_REVENUE_BEFORE_LL_FFIEC">"c13018"</definedName>
    <definedName name="IQ_REVENUE_EST">"c1126"</definedName>
    <definedName name="IQ_REVENUE_EST_1" hidden="1">"IQ_REVENUE_EST_1"</definedName>
    <definedName name="IQ_REVENUE_EST_BOTTOM_UP">"c5488"</definedName>
    <definedName name="IQ_REVENUE_EST_BOTTOM_UP_CIQ">"c12025"</definedName>
    <definedName name="IQ_REVENUE_EST_BOTTOM_UP_REUT">"c5496"</definedName>
    <definedName name="IQ_REVENUE_EST_CIQ">"c3616"</definedName>
    <definedName name="IQ_REVENUE_EST_REUT">"c3634"</definedName>
    <definedName name="IQ_REVENUE_GROWTH_1" hidden="1">"IQ_REVENUE_GROWTH_1"</definedName>
    <definedName name="IQ_REVENUE_GROWTH_2" hidden="1">"IQ_REVENUE_GROWTH_2"</definedName>
    <definedName name="IQ_REVENUE_GUIDANCE">"c4519"</definedName>
    <definedName name="IQ_REVENUE_HIGH_EST">"c1127"</definedName>
    <definedName name="IQ_REVENUE_HIGH_EST_CIQ">"c3618"</definedName>
    <definedName name="IQ_REVENUE_HIGH_EST_REUT">"c3636"</definedName>
    <definedName name="IQ_REVENUE_HIGH_GUIDANCE">"c4169"</definedName>
    <definedName name="IQ_REVENUE_LOW_EST">"c1128"</definedName>
    <definedName name="IQ_REVENUE_LOW_EST_CIQ">"c3619"</definedName>
    <definedName name="IQ_REVENUE_LOW_EST_REUT">"c3637"</definedName>
    <definedName name="IQ_REVENUE_LOW_GUIDANCE">"c4209"</definedName>
    <definedName name="IQ_REVENUE_MEDIAN_EST">"c1662"</definedName>
    <definedName name="IQ_REVENUE_MEDIAN_EST_CIQ">"c3617"</definedName>
    <definedName name="IQ_REVENUE_MEDIAN_EST_REUT">"c3635"</definedName>
    <definedName name="IQ_REVENUE_NO_EST">"c263"</definedName>
    <definedName name="IQ_REVENUE_NUM_EST">"c1129"</definedName>
    <definedName name="IQ_REVENUE_NUM_EST_CIQ">"c3620"</definedName>
    <definedName name="IQ_REVENUE_NUM_EST_REUT">"c3638"</definedName>
    <definedName name="IQ_REVISION_DATE_">39637.5735185185</definedName>
    <definedName name="IQ_REVISION_DATE__1" hidden="1">38987.4448032407</definedName>
    <definedName name="IQ_REVISION_DATE_ORIGMODEL">39850.4274305556</definedName>
    <definedName name="IQ_REVISION_DATE_REVISEDMODEL">39850.4274305556</definedName>
    <definedName name="IQ_REVOLV_OPEN_SECURED_1_4_LL_REC_DOM_FFIEC">"c12902"</definedName>
    <definedName name="IQ_REVOLVING_HOME_EQUITY_LINES_UNUSED_FFIEC">"c13241"</definedName>
    <definedName name="IQ_REVOLVING_LOANS_GROSS_LOANS_FFIEC">"c13398"</definedName>
    <definedName name="IQ_REVOLVING_LOANS_RISK_BASED_FFIEC">"c13419"</definedName>
    <definedName name="IQ_REVOLVING_LOANS_SEC_1_4_DOM_CHARGE_OFFS_FFIEC">"c13168"</definedName>
    <definedName name="IQ_REVOLVING_LOANS_SEC_1_4_DOM_RECOV_FFIEC">"c13190"</definedName>
    <definedName name="IQ_REVOLVING_OPEN_END_1_4_TRADING_DOM_FFIEC">"c12927"</definedName>
    <definedName name="IQ_REVOLVING_SECURED_1_4_DUE_30_89_FFIEC">"c13260"</definedName>
    <definedName name="IQ_REVOLVING_SECURED_1_4_DUE_90_FFIEC">"c13288"</definedName>
    <definedName name="IQ_REVOLVING_SECURED_1_4_NON_ACCRUAL_FFIEC" hidden="1">"c13314"</definedName>
    <definedName name="IQ_REVOLVING_SECURED_1_–4_NON_ACCRUAL_FFIEC">"c13314"</definedName>
    <definedName name="IQ_RISK_ADJ_BANK_ASSETS">"c2670"</definedName>
    <definedName name="IQ_RISK_WEIGHTED_ASSETS_FDIC">"c6370"</definedName>
    <definedName name="IQ_ROYALTY_REVENUE_COAL">"c15932"</definedName>
    <definedName name="IQ_RSI">"c12704"</definedName>
    <definedName name="IQ_RSI_ADJ">"c12705"</definedName>
    <definedName name="IQ_SALARIED_WORKFORCE">"c7010"</definedName>
    <definedName name="IQ_SALARIED_WORKFORCE_APR">"c7670"</definedName>
    <definedName name="IQ_SALARIED_WORKFORCE_APR_FC">"c8550"</definedName>
    <definedName name="IQ_SALARIED_WORKFORCE_FC">"c7890"</definedName>
    <definedName name="IQ_SALARIED_WORKFORCE_POP">"c7230"</definedName>
    <definedName name="IQ_SALARIED_WORKFORCE_POP_FC">"c8110"</definedName>
    <definedName name="IQ_SALARIED_WORKFORCE_YOY">"c7450"</definedName>
    <definedName name="IQ_SALARIED_WORKFORCE_YOY_FC">"c8330"</definedName>
    <definedName name="IQ_SALARIES_EMPLOYEE_BENEFITS_FFIEC">"c13023"</definedName>
    <definedName name="IQ_SALARY">"c1130"</definedName>
    <definedName name="IQ_SALARY_FDIC">"c6576"</definedName>
    <definedName name="IQ_SALE_COMMON_GROSS_FFIEC">"c12963"</definedName>
    <definedName name="IQ_SALE_CONVERSION_ACQUISITION_NET_COMMON_FFIEC">"c15351"</definedName>
    <definedName name="IQ_SALE_CONVERSION_RETIREMENT_STOCK_FDIC">"c6661"</definedName>
    <definedName name="IQ_SALE_INTAN_CF">"c1131"</definedName>
    <definedName name="IQ_SALE_INTAN_CF_BNK">"c1132"</definedName>
    <definedName name="IQ_SALE_INTAN_CF_BR">"c1133"</definedName>
    <definedName name="IQ_SALE_INTAN_CF_FIN">"c1134"</definedName>
    <definedName name="IQ_SALE_INTAN_CF_INS">"c1135"</definedName>
    <definedName name="IQ_SALE_INTAN_CF_RE">"c6284"</definedName>
    <definedName name="IQ_SALE_INTAN_CF_REIT">"c1627"</definedName>
    <definedName name="IQ_SALE_INTAN_CF_UTI">"c1136"</definedName>
    <definedName name="IQ_SALE_PPE_CF">"c1137"</definedName>
    <definedName name="IQ_SALE_PPE_CF_BNK">"c1138"</definedName>
    <definedName name="IQ_SALE_PPE_CF_BR">"c1139"</definedName>
    <definedName name="IQ_SALE_PPE_CF_FIN">"c1140"</definedName>
    <definedName name="IQ_SALE_PPE_CF_INS">"c1141"</definedName>
    <definedName name="IQ_SALE_PPE_CF_UTI">"c1142"</definedName>
    <definedName name="IQ_SALE_PREF_FFIEC">"c12961"</definedName>
    <definedName name="IQ_SALE_PROCEEDS_RENTAL_ASSETS">"c26974"</definedName>
    <definedName name="IQ_SALE_RE_ASSETS">"c1629"</definedName>
    <definedName name="IQ_SALE_REAL_ESTATE_CF">"c1143"</definedName>
    <definedName name="IQ_SALE_REAL_ESTATE_CF_BNK">"c1144"</definedName>
    <definedName name="IQ_SALE_REAL_ESTATE_CF_BR">"c1145"</definedName>
    <definedName name="IQ_SALE_REAL_ESTATE_CF_FIN">"c1146"</definedName>
    <definedName name="IQ_SALE_REAL_ESTATE_CF_INS">"c1147"</definedName>
    <definedName name="IQ_SALE_REAL_ESTATE_CF_UTI">"c1148"</definedName>
    <definedName name="IQ_SALE_TREASURY_FFIEC">"c12965"</definedName>
    <definedName name="IQ_SALES_MARKETING">"c2240"</definedName>
    <definedName name="IQ_SAME_STORE">"c1149"</definedName>
    <definedName name="IQ_SAME_STORE_FRANCHISE">"c2900"</definedName>
    <definedName name="IQ_SAME_STORE_OWNED">"c2908"</definedName>
    <definedName name="IQ_SAME_STORE_TOTAL">"c2892"</definedName>
    <definedName name="IQ_SAVING_DEP">"c1150"</definedName>
    <definedName name="IQ_SAVINGS_DEPOSITS_NON_TRANS_ACCTS_FFIEC">"c15329"</definedName>
    <definedName name="IQ_SAVINGS_DEPOSITS_QUARTERLY_AVG_FFIEC">"c15485"</definedName>
    <definedName name="IQ_SAVINGS_RATE_DISP_INC_PCT">"c7011"</definedName>
    <definedName name="IQ_SAVINGS_RATE_DISP_INC_PCT_FC">"c7891"</definedName>
    <definedName name="IQ_SAVINGS_RATE_DISP_INC_PCT_POP">"c7231"</definedName>
    <definedName name="IQ_SAVINGS_RATE_DISP_INC_PCT_POP_FC">"c8111"</definedName>
    <definedName name="IQ_SAVINGS_RATE_DISP_INC_PCT_YOY">"c7451"</definedName>
    <definedName name="IQ_SAVINGS_RATE_DISP_INC_PCT_YOY_FC">"c8331"</definedName>
    <definedName name="IQ_SAVINGS_RATE_GDP_PCT">"c7012"</definedName>
    <definedName name="IQ_SAVINGS_RATE_GDP_PCT_FC">"c7892"</definedName>
    <definedName name="IQ_SAVINGS_RATE_GDP_PCT_POP">"c7232"</definedName>
    <definedName name="IQ_SAVINGS_RATE_GDP_PCT_POP_FC">"c8112"</definedName>
    <definedName name="IQ_SAVINGS_RATE_GDP_PCT_YOY">"c7452"</definedName>
    <definedName name="IQ_SAVINGS_RATE_GDP_PCT_YOY_FC">"c8332"</definedName>
    <definedName name="IQ_SAVINGS_RATE_PERSONAL_INC_PCT">"c7013"</definedName>
    <definedName name="IQ_SAVINGS_RATE_PERSONAL_INC_PCT_FC">"c7893"</definedName>
    <definedName name="IQ_SAVINGS_RATE_PERSONAL_INC_PCT_POP">"c7233"</definedName>
    <definedName name="IQ_SAVINGS_RATE_PERSONAL_INC_PCT_POP_FC">"c8113"</definedName>
    <definedName name="IQ_SAVINGS_RATE_PERSONAL_INC_PCT_YOY">"c7453"</definedName>
    <definedName name="IQ_SAVINGS_RATE_PERSONAL_INC_PCT_YOY_FC">"c8333"</definedName>
    <definedName name="IQ_SBC_EXPENSE_FFIEC">"c13077"</definedName>
    <definedName name="IQ_SEC_1_4_CONSTRUCTION_DOM_CHARGE_OFFS_FFIEC">"c13165"</definedName>
    <definedName name="IQ_SEC_1_4_CONSTRUCTION_DOM_RECOV_FFIEC">"c13187"</definedName>
    <definedName name="IQ_SEC_BORROWED_OFF_BS_FFIEC">"c13127"</definedName>
    <definedName name="IQ_SEC_FARMLAND_DOM_CHARGE_OFFS_FFIEC">"c13167"</definedName>
    <definedName name="IQ_SEC_FARMLAND_DOM_RECOV_FFIEC">"c13189"</definedName>
    <definedName name="IQ_SEC_FUNDS_PURCHASED_ASSETS_TOT_FFIEC">"c13447"</definedName>
    <definedName name="IQ_SEC_ISSUED_US_AVAIL_SALE_FFIEC">"c12795"</definedName>
    <definedName name="IQ_SEC_ISSUED_US_TRADING_DOM_FFIEC">"c12920"</definedName>
    <definedName name="IQ_SEC_ISSUED_US_TRADING_FFIEC">"c12815"</definedName>
    <definedName name="IQ_SEC_MULTIFAM_DOM_CHARGE_OFFS_FFIEC">"c13171"</definedName>
    <definedName name="IQ_SEC_MULTIFAM_DOM_DUE_30_89_FFIEC">"c13263"</definedName>
    <definedName name="IQ_SEC_MULTIFAM_DOM_DUE_90_FFIEC">"c13291"</definedName>
    <definedName name="IQ_SEC_MULTIFAM_DOM_NON_ACCRUAL_FFIEC">"c13317"</definedName>
    <definedName name="IQ_SEC_MULTIFAM_DOM_RECOV_FFIEC">"c13193"</definedName>
    <definedName name="IQ_SEC_NONFARM_NONRES_CHARGE_OFFS_FFIEC">"c13629"</definedName>
    <definedName name="IQ_SEC_NONFARM_NONRES_DOM_OFFICES_DUE_30_89_FFIEC">"c13264"</definedName>
    <definedName name="IQ_SEC_NONFARM_NONRES_DOM_OFFICES_DUE_90_FFIEC">"c13292"</definedName>
    <definedName name="IQ_SEC_NONFARM_NONRES_DOM_OFFICES_NON_ACCRUAL_FFIEC">"c13318"</definedName>
    <definedName name="IQ_SEC_NONFARM_NONRES_RECOV_FFIEC">"c13633"</definedName>
    <definedName name="IQ_SEC_OTHER_CONSTRUCTION_DOM_CHARGE_OFFS_FFIEC">"c13166"</definedName>
    <definedName name="IQ_SEC_OTHER_CONSTRUCTION_DOM_RECOV_FFIEC">"c13188"</definedName>
    <definedName name="IQ_SEC_OTHER_NONFARM_NONRES_CHARGE_OFFS_FFIEC">"c13173"</definedName>
    <definedName name="IQ_SEC_OTHER_NONFARM_NONRES_DUE_30_89_FFIEC">"c13266"</definedName>
    <definedName name="IQ_SEC_OTHER_NONFARM_NONRES_DUE_90_FFIEC">"c13637"</definedName>
    <definedName name="IQ_SEC_OTHER_NONFARM_NONRES_NON_ACCRUAL_FFIEC">"c15462"</definedName>
    <definedName name="IQ_SEC_OTHER_NONFARM_NONRES_RECOV_FFIEC">"c13195"</definedName>
    <definedName name="IQ_SEC_OWNER_NONFARM_NONRES_CHARGE_OFFS_FFIEC">"c13172"</definedName>
    <definedName name="IQ_SEC_OWNER_NONFARM_NONRES_DUE_30_89_FFIEC">"c13265"</definedName>
    <definedName name="IQ_SEC_OWNER_NONFARM_NONRES_DUE_90_FFIEC">"c13636"</definedName>
    <definedName name="IQ_SEC_OWNER_NONFARM_NONRES_NON_ACCRUAL_FFIEC">"c15461"</definedName>
    <definedName name="IQ_SEC_OWNER_NONFARM_NONRES_RECOV_FFIEC">"c13194"</definedName>
    <definedName name="IQ_SEC_PURCHASED_RESELL">"c5513"</definedName>
    <definedName name="IQ_SEC_PURCHASED_RESELL_FFIEC">"c12807"</definedName>
    <definedName name="IQ_SEC_RE_FOREIGN_DUE_30_89_FFIEC">"c13267"</definedName>
    <definedName name="IQ_SEC_RE_FOREIGN_DUE_90_FFIEC">"c13293"</definedName>
    <definedName name="IQ_SEC_RE_FOREIGN_NON_ACCRUAL_FFIEC">"c13319"</definedName>
    <definedName name="IQ_SEC_SOLD_REPURCHASE_FFIEC">"c12857"</definedName>
    <definedName name="IQ_SECUR_RECEIV">"c1151"</definedName>
    <definedName name="IQ_SECURED_1_4_FAMILY_RESIDENTIAL_CHARGE_OFFS_FDIC">"c6590"</definedName>
    <definedName name="IQ_SECURED_1_4_FAMILY_RESIDENTIAL_NET_CHARGE_OFFS_FDIC">"c6628"</definedName>
    <definedName name="IQ_SECURED_1_4_FAMILY_RESIDENTIAL_RECOVERIES_FDIC">"c6609"</definedName>
    <definedName name="IQ_SECURED_DEBT">"c2546"</definedName>
    <definedName name="IQ_SECURED_DEBT_PCT">"c2547"</definedName>
    <definedName name="IQ_SECURED_FARMLAND_CHARGE_OFFS_FDIC">"c6593"</definedName>
    <definedName name="IQ_SECURED_FARMLAND_DOM_DUE_30_89_FFIEC">"c13259"</definedName>
    <definedName name="IQ_SECURED_FARMLAND_DOM_DUE_90_FFIEC">"c13287"</definedName>
    <definedName name="IQ_SECURED_FARMLAND_DOM_NON_ACCRUAL_FFIEC">"c13313"</definedName>
    <definedName name="IQ_SECURED_FARMLAND_LL_REC_DOM_FFIEC">"c12901"</definedName>
    <definedName name="IQ_SECURED_FARMLAND_NET_CHARGE_OFFS_FDIC">"c6631"</definedName>
    <definedName name="IQ_SECURED_FARMLAND_RECOVERIES_FDIC">"c6612"</definedName>
    <definedName name="IQ_SECURED_MULTI_RES_LL_REC_DOM_FFIEC">"c12905"</definedName>
    <definedName name="IQ_SECURED_MULTIFAMILY_RESIDENTIAL_CHARGE_OFFS_FDIC">"c6591"</definedName>
    <definedName name="IQ_SECURED_MULTIFAMILY_RESIDENTIAL_NET_CHARGE_OFFS_FDIC">"c6629"</definedName>
    <definedName name="IQ_SECURED_MULTIFAMILY_RESIDENTIAL_RECOVERIES_FDIC">"c6610"</definedName>
    <definedName name="IQ_SECURED_NONFARM_NONRESIDENTIAL_CHARGE_OFFS_FDIC">"c6592"</definedName>
    <definedName name="IQ_SECURED_NONFARM_NONRESIDENTIAL_NET_CHARGE_OFFS_FDIC">"c6630"</definedName>
    <definedName name="IQ_SECURED_NONFARM_NONRESIDENTIAL_RECOVERIES_FDIC">"c6611"</definedName>
    <definedName name="IQ_SECURITIES_GAINS_FDIC">"c6584"</definedName>
    <definedName name="IQ_SECURITIES_HELD_MATURITY_FFIEC">"c12777"</definedName>
    <definedName name="IQ_SECURITIES_ISSUED_STATES_FDIC">"c6300"</definedName>
    <definedName name="IQ_SECURITIES_ISSUED_US_FFIEC">"c12781"</definedName>
    <definedName name="IQ_SECURITIES_LENT_FDIC">"c6532"</definedName>
    <definedName name="IQ_SECURITIES_LENT_FFIEC">"c13255"</definedName>
    <definedName name="IQ_SECURITIES_QUARTERLY_AVG_FFIEC">"c13079"</definedName>
    <definedName name="IQ_SECURITIES_STATE_POLI_SUBD_QUARTERLY_AVG_FFIEC">"c15470"</definedName>
    <definedName name="IQ_SECURITIES_UNDERWRITING_FDIC">"c6529"</definedName>
    <definedName name="IQ_SECURITIES_UNDERWRITING_UNUSED_FFIEC">"c13247"</definedName>
    <definedName name="IQ_SECURITIZATION_INC_OPERATING_INC_FFIEC">"c13390"</definedName>
    <definedName name="IQ_SECURITIZATION_INCOME_FFIEC">"c13012"</definedName>
    <definedName name="IQ_SECURITY_ACTIVE_STATUS">"c15160"</definedName>
    <definedName name="IQ_SECURITY_BORROW">"c1152"</definedName>
    <definedName name="IQ_SECURITY_LEVEL">"c2159"</definedName>
    <definedName name="IQ_SECURITY_NAME">"c15159"</definedName>
    <definedName name="IQ_SECURITY_NOTES">"c2202"</definedName>
    <definedName name="IQ_SECURITY_OWN">"c1153"</definedName>
    <definedName name="IQ_SECURITY_RESELL">"c1154"</definedName>
    <definedName name="IQ_SECURITY_TYPE">"c2158"</definedName>
    <definedName name="IQ_SELECTED_FOREIGN_ASSETS_FFIEC">"c13485"</definedName>
    <definedName name="IQ_SEMI_BACKLOG">"c10005"</definedName>
    <definedName name="IQ_SEMI_BACKLOG_AVG_PRICE">"c10006"</definedName>
    <definedName name="IQ_SEMI_BACKLOG_UNITS">"c10005"</definedName>
    <definedName name="IQ_SEMI_BACKLOG_VALUE">"c10007"</definedName>
    <definedName name="IQ_SEMI_BOOK_TO_BILL_RATIO">"c10008"</definedName>
    <definedName name="IQ_SEMI_BOOKINGS_AVG_PRICE">"c10002"</definedName>
    <definedName name="IQ_SEMI_BOOKINGS_UNITS">"c10001"</definedName>
    <definedName name="IQ_SEMI_BOOKINGS_VALUE">"c10003"</definedName>
    <definedName name="IQ_SEMI_BOOKINGS_VALUE_CHANGE">"c10004"</definedName>
    <definedName name="IQ_SEMI_ORDER_AVG_PRICE">"c10002"</definedName>
    <definedName name="IQ_SEMI_ORDER_VALUE">"c10003"</definedName>
    <definedName name="IQ_SEMI_ORDER_VALUE_CHANGE">"c10004"</definedName>
    <definedName name="IQ_SEMI_ORDERS">"c10001"</definedName>
    <definedName name="IQ_SEMI_WARRANTY_RES_ACQ">"c10011"</definedName>
    <definedName name="IQ_SEMI_WARRANTY_RES_BEG">"c10009"</definedName>
    <definedName name="IQ_SEMI_WARRANTY_RES_END">"c10014"</definedName>
    <definedName name="IQ_SEMI_WARRANTY_RES_ISS">"c10010"</definedName>
    <definedName name="IQ_SEMI_WARRANTY_RES_OTHER">"c10013"</definedName>
    <definedName name="IQ_SEMI_WARRANTY_RES_PAY">"c10012"</definedName>
    <definedName name="IQ_SEP_ACCOUNT_ASSETS_LH_FFIEC">"c13105"</definedName>
    <definedName name="IQ_SEPARATE_ACCOUNT_LIAB_LH_FFIEC">"c13108"</definedName>
    <definedName name="IQ_SEPARATE_ACCT_ASSETS">"c1155"</definedName>
    <definedName name="IQ_SEPARATE_ACCT_LIAB">"c1156"</definedName>
    <definedName name="IQ_SERV_CHARGE_DEPOSITS">"c1157"</definedName>
    <definedName name="IQ_SERVICE_CHARGES_DEPOSIT_ACCOUNTS_DOM_FFIEC">"c13003"</definedName>
    <definedName name="IQ_SERVICE_CHARGES_FDIC">"c6572"</definedName>
    <definedName name="IQ_SERVICE_CHARGES_OPERATING_INC_FFIEC">"c13384"</definedName>
    <definedName name="IQ_SERVICE_FEE">"c8951"</definedName>
    <definedName name="IQ_SERVICING_FEES_FFIEC">"c13011"</definedName>
    <definedName name="IQ_SERVICING_FEES_OPERATING_INC_FFIEC">"c13389"</definedName>
    <definedName name="IQ_SGA">"c1158"</definedName>
    <definedName name="IQ_SGA_BNK">"c1159"</definedName>
    <definedName name="IQ_SGA_INS">"c1160"</definedName>
    <definedName name="IQ_SGA_MARGIN">"c1898"</definedName>
    <definedName name="IQ_SGA_RE">"c6265"</definedName>
    <definedName name="IQ_SGA_REIT">"c1161"</definedName>
    <definedName name="IQ_SGA_SUPPL">"c1162"</definedName>
    <definedName name="IQ_SGA_UTI">"c1163"</definedName>
    <definedName name="IQ_SHAREOUTSTANDING" hidden="1">"c1347"</definedName>
    <definedName name="IQ_SHARES_PER_DR">"c204"</definedName>
    <definedName name="IQ_SHARES_PURCHASED_AVERAGE_PRICE">"c5821"</definedName>
    <definedName name="IQ_SHARES_PURCHASED_QUARTER">"c5820"</definedName>
    <definedName name="IQ_SHARESOUTSTANDING">"c1164"</definedName>
    <definedName name="IQ_SHORT_INTEREST">"c1165"</definedName>
    <definedName name="IQ_SHORT_INTEREST_OVER_FLOAT">"c1577"</definedName>
    <definedName name="IQ_SHORT_INTEREST_PERCENT">"c1576"</definedName>
    <definedName name="IQ_SHORT_INTEREST_VOLUME">"c228"</definedName>
    <definedName name="IQ_SHORT_POSITIONS_FFIEC">"c12859"</definedName>
    <definedName name="IQ_SHORT_TERM_INVEST">"c1425"</definedName>
    <definedName name="IQ_SMALL_INT_BEAR_CD">"c1166"</definedName>
    <definedName name="IQ_SOC_SEC_RECEIPTS_SAAR_USD_APR_FC">"c12005"</definedName>
    <definedName name="IQ_SOC_SEC_RECEIPTS_SAAR_USD_FC">"c12002"</definedName>
    <definedName name="IQ_SOC_SEC_RECEIPTS_SAAR_USD_POP_FC">"c12003"</definedName>
    <definedName name="IQ_SOC_SEC_RECEIPTS_SAAR_USD_YOY_FC">"c12004"</definedName>
    <definedName name="IQ_SOC_SEC_RECEIPTS_USD_APR_FC">"c12001"</definedName>
    <definedName name="IQ_SOC_SEC_RECEIPTS_USD_FC">"c11998"</definedName>
    <definedName name="IQ_SOC_SEC_RECEIPTS_USD_POP_FC">"c11999"</definedName>
    <definedName name="IQ_SOC_SEC_RECEIPTS_USD_YOY_FC">"c12000"</definedName>
    <definedName name="IQ_SOCIAL_SEC_RECEIPTS">"c7015"</definedName>
    <definedName name="IQ_SOCIAL_SEC_RECEIPTS_APR">"c7675"</definedName>
    <definedName name="IQ_SOCIAL_SEC_RECEIPTS_APR_FC">"c8555"</definedName>
    <definedName name="IQ_SOCIAL_SEC_RECEIPTS_FC">"c7895"</definedName>
    <definedName name="IQ_SOCIAL_SEC_RECEIPTS_POP">"c7235"</definedName>
    <definedName name="IQ_SOCIAL_SEC_RECEIPTS_POP_FC">"c8115"</definedName>
    <definedName name="IQ_SOCIAL_SEC_RECEIPTS_SAAR">"c7016"</definedName>
    <definedName name="IQ_SOCIAL_SEC_RECEIPTS_SAAR_APR">"c7676"</definedName>
    <definedName name="IQ_SOCIAL_SEC_RECEIPTS_SAAR_APR_FC">"c8556"</definedName>
    <definedName name="IQ_SOCIAL_SEC_RECEIPTS_SAAR_FC">"c7896"</definedName>
    <definedName name="IQ_SOCIAL_SEC_RECEIPTS_SAAR_POP">"c7236"</definedName>
    <definedName name="IQ_SOCIAL_SEC_RECEIPTS_SAAR_POP_FC">"c8116"</definedName>
    <definedName name="IQ_SOCIAL_SEC_RECEIPTS_SAAR_YOY">"c7456"</definedName>
    <definedName name="IQ_SOCIAL_SEC_RECEIPTS_SAAR_YOY_FC">"c8336"</definedName>
    <definedName name="IQ_SOCIAL_SEC_RECEIPTS_YOY">"c7455"</definedName>
    <definedName name="IQ_SOCIAL_SEC_RECEIPTS_YOY_FC">"c8335"</definedName>
    <definedName name="IQ_SOFTWARE">"c1167"</definedName>
    <definedName name="IQ_SOURCE">"c1168"</definedName>
    <definedName name="IQ_SP">"c2171"</definedName>
    <definedName name="IQ_SP_BANK">"c2637"</definedName>
    <definedName name="IQ_SP_BANK_ACTION">"c2636"</definedName>
    <definedName name="IQ_SP_BANK_DATE">"c2635"</definedName>
    <definedName name="IQ_SP_DATE">"c2172"</definedName>
    <definedName name="IQ_SP_FIN_ENHANCE_FX">"c2631"</definedName>
    <definedName name="IQ_SP_FIN_ENHANCE_FX_ACTION">"c2630"</definedName>
    <definedName name="IQ_SP_FIN_ENHANCE_FX_DATE">"c2629"</definedName>
    <definedName name="IQ_SP_FIN_ENHANCE_LC">"c2634"</definedName>
    <definedName name="IQ_SP_FIN_ENHANCE_LC_ACTION">"c2633"</definedName>
    <definedName name="IQ_SP_FIN_ENHANCE_LC_DATE">"c2632"</definedName>
    <definedName name="IQ_SP_FIN_STRENGTH_LC_ACTION_LT">"c2625"</definedName>
    <definedName name="IQ_SP_FIN_STRENGTH_LC_ACTION_ST">"c2626"</definedName>
    <definedName name="IQ_SP_FIN_STRENGTH_LC_DATE_LT">"c2623"</definedName>
    <definedName name="IQ_SP_FIN_STRENGTH_LC_DATE_ST">"c2624"</definedName>
    <definedName name="IQ_SP_FIN_STRENGTH_LC_LT">"c2627"</definedName>
    <definedName name="IQ_SP_FIN_STRENGTH_LC_ST">"c2628"</definedName>
    <definedName name="IQ_SP_FX_ACTION_LT">"c2613"</definedName>
    <definedName name="IQ_SP_FX_ACTION_ST">"c2614"</definedName>
    <definedName name="IQ_SP_FX_DATE_LT">"c2611"</definedName>
    <definedName name="IQ_SP_FX_DATE_ST">"c2612"</definedName>
    <definedName name="IQ_SP_FX_LT">"c2615"</definedName>
    <definedName name="IQ_SP_FX_ST">"c2616"</definedName>
    <definedName name="IQ_SP_ISSUE_ACTION">"c2644"</definedName>
    <definedName name="IQ_SP_ISSUE_DATE">"c2643"</definedName>
    <definedName name="IQ_SP_ISSUE_LC_ACTION">"c2644"</definedName>
    <definedName name="IQ_SP_ISSUE_LC_DATE">"c2643"</definedName>
    <definedName name="IQ_SP_ISSUE_LC_LT">"c2645"</definedName>
    <definedName name="IQ_SP_ISSUE_LT">"c2645"</definedName>
    <definedName name="IQ_SP_ISSUE_NSR_ACTION_LT">"c13616"</definedName>
    <definedName name="IQ_SP_ISSUE_NSR_ACTION_ST">"c13622"</definedName>
    <definedName name="IQ_SP_ISSUE_NSR_DATE_LT">"c13615"</definedName>
    <definedName name="IQ_SP_ISSUE_NSR_DATE_ST">"c13621"</definedName>
    <definedName name="IQ_SP_ISSUE_NSR_LT">"c13614"</definedName>
    <definedName name="IQ_SP_ISSUE_NSR_ST">"c13620"</definedName>
    <definedName name="IQ_SP_ISSUE_OUTLOOK_WATCH">"c2650"</definedName>
    <definedName name="IQ_SP_ISSUE_OUTLOOK_WATCH_DATE">"c2649"</definedName>
    <definedName name="IQ_SP_ISSUE_RECOVER">"c2648"</definedName>
    <definedName name="IQ_SP_ISSUE_RECOVER_ACTION">"c2647"</definedName>
    <definedName name="IQ_SP_ISSUE_RECOVER_DATE">"c2646"</definedName>
    <definedName name="IQ_SP_LC_ACTION_LT">"c2619"</definedName>
    <definedName name="IQ_SP_LC_ACTION_ST">"c2620"</definedName>
    <definedName name="IQ_SP_LC_DATE_LT">"c2617"</definedName>
    <definedName name="IQ_SP_LC_DATE_ST">"c2618"</definedName>
    <definedName name="IQ_SP_LC_LT">"c2621"</definedName>
    <definedName name="IQ_SP_LC_ST">"c2622"</definedName>
    <definedName name="IQ_SP_NSR_ACTION_LT">"c13613"</definedName>
    <definedName name="IQ_SP_NSR_ACTION_ST">"c13619"</definedName>
    <definedName name="IQ_SP_NSR_DATE_LT">"c13612"</definedName>
    <definedName name="IQ_SP_NSR_DATE_ST">"c13618"</definedName>
    <definedName name="IQ_SP_NSR_LT">"c13611"</definedName>
    <definedName name="IQ_SP_NSR_ST">"c13617"</definedName>
    <definedName name="IQ_SP_OUTLOOK_WATCH">"c2639"</definedName>
    <definedName name="IQ_SP_OUTLOOK_WATCH_DATE">"c2638"</definedName>
    <definedName name="IQ_SP_REASON">"c2174"</definedName>
    <definedName name="IQ_SP_STATUS">"c2173"</definedName>
    <definedName name="IQ_SPECIAL_DIV_CF">"c1169"</definedName>
    <definedName name="IQ_SPECIAL_DIV_CF_BNK">"c1170"</definedName>
    <definedName name="IQ_SPECIAL_DIV_CF_BR">"c1171"</definedName>
    <definedName name="IQ_SPECIAL_DIV_CF_FIN">"c1172"</definedName>
    <definedName name="IQ_SPECIAL_DIV_CF_INS">"c1173"</definedName>
    <definedName name="IQ_SPECIAL_DIV_CF_RE">"c6266"</definedName>
    <definedName name="IQ_SPECIAL_DIV_CF_REIT">"c1174"</definedName>
    <definedName name="IQ_SPECIAL_DIV_CF_UTI">"c1175"</definedName>
    <definedName name="IQ_SPECIAL_DIV_SHARE">"c3007"</definedName>
    <definedName name="IQ_SPECIFIC_ALLOWANCE">"c15247"</definedName>
    <definedName name="IQ_SQ_FT_LEASED_GROSS_CONSOL">"c8820"</definedName>
    <definedName name="IQ_SQ_FT_LEASED_GROSS_MANAGED">"c8822"</definedName>
    <definedName name="IQ_SQ_FT_LEASED_GROSS_OTHER">"c8823"</definedName>
    <definedName name="IQ_SQ_FT_LEASED_GROSS_TOTAL">"c8824"</definedName>
    <definedName name="IQ_SQ_FT_LEASED_GROSS_UNCONSOL">"c8821"</definedName>
    <definedName name="IQ_SQ_FT_LEASED_NET_CONSOL">"c8825"</definedName>
    <definedName name="IQ_SQ_FT_LEASED_NET_MANAGED">"c8827"</definedName>
    <definedName name="IQ_SQ_FT_LEASED_NET_OTHER">"c8828"</definedName>
    <definedName name="IQ_SQ_FT_LEASED_NET_TOTAL">"c8829"</definedName>
    <definedName name="IQ_SQ_FT_LEASED_NET_UNCONSOL">"c8826"</definedName>
    <definedName name="IQ_SQ_METER_LEASED_GROSS_CONSOL">"c8830"</definedName>
    <definedName name="IQ_SQ_METER_LEASED_GROSS_MANAGED">"c8832"</definedName>
    <definedName name="IQ_SQ_METER_LEASED_GROSS_OTHER">"c8833"</definedName>
    <definedName name="IQ_SQ_METER_LEASED_GROSS_TOTAL">"c8834"</definedName>
    <definedName name="IQ_SQ_METER_LEASED_GROSS_UNCONSOL">"c8831"</definedName>
    <definedName name="IQ_SQ_METER_LEASED_NET_CONSOL">"c8835"</definedName>
    <definedName name="IQ_SQ_METER_LEASED_NET_MANAGED">"c8837"</definedName>
    <definedName name="IQ_SQ_METER_LEASED_NET_OTHER">"c8838"</definedName>
    <definedName name="IQ_SQ_METER_LEASED_NET_TOTAL">"c8839"</definedName>
    <definedName name="IQ_SQ_METER_LEASED_NET_UNCONSOL">"c8836"</definedName>
    <definedName name="IQ_SR_BONDS_NOTES">"c2501"</definedName>
    <definedName name="IQ_SR_BONDS_NOTES_PCT">"c2502"</definedName>
    <definedName name="IQ_SR_DEBT">"c2526"</definedName>
    <definedName name="IQ_SR_DEBT_EBITDA">"c2552"</definedName>
    <definedName name="IQ_SR_DEBT_EBITDA_CAPEX">"c2553"</definedName>
    <definedName name="IQ_SR_DEBT_PCT">"c2527"</definedName>
    <definedName name="IQ_SR_SUB_DEBT">"c2530"</definedName>
    <definedName name="IQ_SR_SUB_DEBT_EBITDA">"c2556"</definedName>
    <definedName name="IQ_SR_SUB_DEBT_EBITDA_CAPEX">"c2557"</definedName>
    <definedName name="IQ_SR_SUB_DEBT_PCT">"c2531"</definedName>
    <definedName name="IQ_ST_DEBT">"c1176"</definedName>
    <definedName name="IQ_ST_DEBT_BNK">"c1177"</definedName>
    <definedName name="IQ_ST_DEBT_BR">"c1178"</definedName>
    <definedName name="IQ_ST_DEBT_FIN">"c1179"</definedName>
    <definedName name="IQ_ST_DEBT_INS">"c1180"</definedName>
    <definedName name="IQ_ST_DEBT_ISSUED">"c1181"</definedName>
    <definedName name="IQ_ST_DEBT_ISSUED_BNK">"c1182"</definedName>
    <definedName name="IQ_ST_DEBT_ISSUED_BR">"c1183"</definedName>
    <definedName name="IQ_ST_DEBT_ISSUED_FIN">"c1184"</definedName>
    <definedName name="IQ_ST_DEBT_ISSUED_INS">"c1185"</definedName>
    <definedName name="IQ_ST_DEBT_ISSUED_RE">"c6267"</definedName>
    <definedName name="IQ_ST_DEBT_ISSUED_REIT">"c1186"</definedName>
    <definedName name="IQ_ST_DEBT_ISSUED_UTI">"c1187"</definedName>
    <definedName name="IQ_ST_DEBT_PCT">"c2539"</definedName>
    <definedName name="IQ_ST_DEBT_RE">"c6268"</definedName>
    <definedName name="IQ_ST_DEBT_REIT">"c1188"</definedName>
    <definedName name="IQ_ST_DEBT_REPAID">"c1189"</definedName>
    <definedName name="IQ_ST_DEBT_REPAID_BNK">"c1190"</definedName>
    <definedName name="IQ_ST_DEBT_REPAID_BR">"c1191"</definedName>
    <definedName name="IQ_ST_DEBT_REPAID_FIN">"c1192"</definedName>
    <definedName name="IQ_ST_DEBT_REPAID_INS">"c1193"</definedName>
    <definedName name="IQ_ST_DEBT_REPAID_RE">"c6269"</definedName>
    <definedName name="IQ_ST_DEBT_REPAID_REIT">"c1194"</definedName>
    <definedName name="IQ_ST_DEBT_REPAID_UTI">"c1195"</definedName>
    <definedName name="IQ_ST_DEBT_UTI">"c1196"</definedName>
    <definedName name="IQ_ST_FHLB_DEBT">"c5658"</definedName>
    <definedName name="IQ_ST_INVEST">"c1197"</definedName>
    <definedName name="IQ_ST_INVEST_ASSETS_TOT_FFIEC">"c13438"</definedName>
    <definedName name="IQ_ST_INVEST_ST_NONCORE_FUNDING_FFIEC">"c13338"</definedName>
    <definedName name="IQ_ST_INVEST_UTI">"c1198"</definedName>
    <definedName name="IQ_ST_NOTE_RECEIV">"c1199"</definedName>
    <definedName name="IQ_STANDBY_LETTERS_CREDIT_THRIFT">"c25614"</definedName>
    <definedName name="IQ_STANDBY_LOC_FHLB_BANK_BEHALF_OFF_BS_FFIEC">"c15412"</definedName>
    <definedName name="IQ_STATE">"c1200"</definedName>
    <definedName name="IQ_STATE_LOCAL_SPENDING_SAAR">"c7017"</definedName>
    <definedName name="IQ_STATE_LOCAL_SPENDING_SAAR_APR">"c7677"</definedName>
    <definedName name="IQ_STATE_LOCAL_SPENDING_SAAR_APR_FC">"c8557"</definedName>
    <definedName name="IQ_STATE_LOCAL_SPENDING_SAAR_FC">"c7897"</definedName>
    <definedName name="IQ_STATE_LOCAL_SPENDING_SAAR_POP">"c7237"</definedName>
    <definedName name="IQ_STATE_LOCAL_SPENDING_SAAR_POP_FC">"c8117"</definedName>
    <definedName name="IQ_STATE_LOCAL_SPENDING_SAAR_YOY">"c7457"</definedName>
    <definedName name="IQ_STATE_LOCAL_SPENDING_SAAR_YOY_FC">"c8337"</definedName>
    <definedName name="IQ_STATES_NONTRANSACTION_ACCOUNTS_FDIC">"c6547"</definedName>
    <definedName name="IQ_STATES_POLI_SUBD_US_NON_TRANS_ACCTS_FFIEC">"c15324"</definedName>
    <definedName name="IQ_STATES_POLI_SUBD_US_TRANS_ACCTS_FFIEC">"c15316"</definedName>
    <definedName name="IQ_STATES_TOTAL_DEPOSITS_FDIC">"c6473"</definedName>
    <definedName name="IQ_STATES_TRANSACTION_ACCOUNTS_FDIC">"c6539"</definedName>
    <definedName name="IQ_STATUTORY_SURPLUS">"c1201"</definedName>
    <definedName name="IQ_STOCK_BASED">"c1202"</definedName>
    <definedName name="IQ_STOCK_BASED_AT">"c2999"</definedName>
    <definedName name="IQ_STOCK_BASED_CF">"c1203"</definedName>
    <definedName name="IQ_STOCK_BASED_COGS">"c2990"</definedName>
    <definedName name="IQ_STOCK_BASED_COGS_FIN">"c2998"</definedName>
    <definedName name="IQ_STOCK_BASED_COGS_UTIL">"c2997"</definedName>
    <definedName name="IQ_STOCK_BASED_COMP">"c3512"</definedName>
    <definedName name="IQ_STOCK_BASED_COMP_PRETAX">"c3510"</definedName>
    <definedName name="IQ_STOCK_BASED_COMP_TAX">"c3511"</definedName>
    <definedName name="IQ_STOCK_BASED_EST">"c4520"</definedName>
    <definedName name="IQ_STOCK_BASED_EXPLORE_DRILL">"c13851"</definedName>
    <definedName name="IQ_STOCK_BASED_GA">"c2993"</definedName>
    <definedName name="IQ_STOCK_BASED_HIGH_EST">"c4521"</definedName>
    <definedName name="IQ_STOCK_BASED_LOW_EST">"c4522"</definedName>
    <definedName name="IQ_STOCK_BASED_MEDIAN_EST">"c4523"</definedName>
    <definedName name="IQ_STOCK_BASED_NUM_EST">"c4524"</definedName>
    <definedName name="IQ_STOCK_BASED_OTHER">"c2995"</definedName>
    <definedName name="IQ_STOCK_BASED_RD">"c2991"</definedName>
    <definedName name="IQ_STOCK_BASED_SGA">"c2994"</definedName>
    <definedName name="IQ_STOCK_BASED_SM">"c2992"</definedName>
    <definedName name="IQ_STOCK_BASED_STDDEV_EST">"c4525"</definedName>
    <definedName name="IQ_STOCK_BASED_TOTAL">"c3040"</definedName>
    <definedName name="IQ_STOCK_OPTIONS_COMP">"c3509"</definedName>
    <definedName name="IQ_STOCK_OPTIONS_COMP_PRETAX">"c3507"</definedName>
    <definedName name="IQ_STOCK_OPTIONS_COMP_TAX">"c3508"</definedName>
    <definedName name="IQ_STRATEGY_NOTE">"c6791"</definedName>
    <definedName name="IQ_STRIKE_PRICE_ISSUED">"c1645"</definedName>
    <definedName name="IQ_STRIKE_PRICE_OS">"c1646"</definedName>
    <definedName name="IQ_STRIPS_RECEIVABLE_MORTGAGE_LOANS_FFIEC">"c12844"</definedName>
    <definedName name="IQ_STRIPS_RECEIVABLE_OTHER_FFIEC">"c12845"</definedName>
    <definedName name="IQ_STRUCT_FIN_CLASS">"c8950"</definedName>
    <definedName name="IQ_STRUCT_FIN_SERIES">"c8956"</definedName>
    <definedName name="IQ_STRUCTURED_NOTES_INVEST_SECURITIES_FFIEC">"c13468"</definedName>
    <definedName name="IQ_STRUCTURING_NOTES_TIER_1_FFIEC">"c13344"</definedName>
    <definedName name="IQ_STW">"c2166"</definedName>
    <definedName name="IQ_SUB_BONDS_NOTES">"c2503"</definedName>
    <definedName name="IQ_SUB_BONDS_NOTES_PCT">"c2504"</definedName>
    <definedName name="IQ_SUB_DEBT">"c2532"</definedName>
    <definedName name="IQ_SUB_DEBT_EBITDA">"c2558"</definedName>
    <definedName name="IQ_SUB_DEBT_EBITDA_CAPEX">"c2559"</definedName>
    <definedName name="IQ_SUB_DEBT_FDIC">"c6346"</definedName>
    <definedName name="IQ_SUB_DEBT_PCT">"c2533"</definedName>
    <definedName name="IQ_SUB_LEASE_AFTER_FIVE">"c1207"</definedName>
    <definedName name="IQ_SUB_LEASE_INC_CY">"c1208"</definedName>
    <definedName name="IQ_SUB_LEASE_INC_CY1">"c1209"</definedName>
    <definedName name="IQ_SUB_LEASE_INC_CY2">"c1210"</definedName>
    <definedName name="IQ_SUB_LEASE_INC_CY3">"c1211"</definedName>
    <definedName name="IQ_SUB_LEASE_INC_CY4">"c1212"</definedName>
    <definedName name="IQ_SUB_LEASE_NEXT_FIVE">"c1213"</definedName>
    <definedName name="IQ_SUB_NOTES_DEBENTURES_FAIR_VALUE_TOT_FFIEC">"c15410"</definedName>
    <definedName name="IQ_SUB_NOTES_DEBENTURES_FFIEC">"c12867"</definedName>
    <definedName name="IQ_SUB_NOTES_DEBENTURES_LEVEL_1_FFIEC">"c15432"</definedName>
    <definedName name="IQ_SUB_NOTES_DEBENTURES_LEVEL_2_FFIEC">"c15445"</definedName>
    <definedName name="IQ_SUB_NOTES_DEBENTURES_LEVEL_3_FFIEC">"c15458"</definedName>
    <definedName name="IQ_SUB_NOTES_PAYABLE_UNCONSOLIDATED_TRUSTS_FFIEC">"c12868"</definedName>
    <definedName name="IQ_SUPPLIES_FFIEC">"c13050"</definedName>
    <definedName name="IQ_SURPLUS_FDIC">"c6351"</definedName>
    <definedName name="IQ_SURPLUS_FFIEC">"c12877"</definedName>
    <definedName name="IQ_SVA">"c1214"</definedName>
    <definedName name="IQ_SYNTHETIC_STRUCTURED_PRODUCTS_AVAIL_SALE_FFIEC">"c15264"</definedName>
    <definedName name="IQ_SYNTHETIC_STRUCTURED_PRODUCTS_FFIEC">"c15261"</definedName>
    <definedName name="IQ_TANGIBLE_ASSETS_FFIEC">"c13916"</definedName>
    <definedName name="IQ_TANGIBLE_COMMON_EQUITY_FFIEC">"c13914"</definedName>
    <definedName name="IQ_TANGIBLE_EQUITY_ASSETS_FFIEC">"c13346"</definedName>
    <definedName name="IQ_TANGIBLE_EQUITY_FFIEC">"c13915"</definedName>
    <definedName name="IQ_TANGIBLE_TIER_1_LEVERAGE_FFIEC">"c13345"</definedName>
    <definedName name="IQ_TARGET_PRICE_LASTCLOSE">"c1855"</definedName>
    <definedName name="IQ_TARGET_PRICE_NUM">"c1653"</definedName>
    <definedName name="IQ_TARGET_PRICE_NUM_CIQ">"c4661"</definedName>
    <definedName name="IQ_TARGET_PRICE_NUM_REUT">"c5319"</definedName>
    <definedName name="IQ_TARGET_PRICE_STDDEV">"c1654"</definedName>
    <definedName name="IQ_TARGET_PRICE_STDDEV_CIQ">"c4662"</definedName>
    <definedName name="IQ_TARGET_PRICE_STDDEV_REUT">"c5320"</definedName>
    <definedName name="IQ_TAX_BENEFIT_CF_1YR">"c3483"</definedName>
    <definedName name="IQ_TAX_BENEFIT_CF_2YR">"c3484"</definedName>
    <definedName name="IQ_TAX_BENEFIT_CF_3YR">"c3485"</definedName>
    <definedName name="IQ_TAX_BENEFIT_CF_4YR">"c3486"</definedName>
    <definedName name="IQ_TAX_BENEFIT_CF_5YR">"c3487"</definedName>
    <definedName name="IQ_TAX_BENEFIT_CF_AFTER_FIVE">"c3488"</definedName>
    <definedName name="IQ_TAX_BENEFIT_CF_MAX_YEAR">"c3491"</definedName>
    <definedName name="IQ_TAX_BENEFIT_CF_NO_EXP">"c3489"</definedName>
    <definedName name="IQ_TAX_BENEFIT_CF_TOTAL">"c3490"</definedName>
    <definedName name="IQ_TAX_BENEFIT_OPTIONS">"c1215"</definedName>
    <definedName name="IQ_TAX_EQUIV_NET_INT_INC">"c1216"</definedName>
    <definedName name="IQ_TAX_EQUIVALENT_ADJUSTMENTS_FFIEC">"c13854"</definedName>
    <definedName name="IQ_TAX_OTHER_EXP_AP">"c8878"</definedName>
    <definedName name="IQ_TAX_OTHER_EXP_AP_ABS">"c8897"</definedName>
    <definedName name="IQ_TAX_OTHER_EXP_NAME_AP">"c8916"</definedName>
    <definedName name="IQ_TAX_OTHER_EXP_NAME_AP_ABS">"c8935"</definedName>
    <definedName name="IQ_TAXES_ADJ_NOI_FFIEC">"c13395"</definedName>
    <definedName name="IQ_TAXES_NOI_FFIEC">"c13394"</definedName>
    <definedName name="IQ_TAXES_TE_AVG_ASSETS_FFIEC">"c13366"</definedName>
    <definedName name="IQ_TBV">"c1906"</definedName>
    <definedName name="IQ_TBV_10YR_ANN_CAGR">"c6169"</definedName>
    <definedName name="IQ_TBV_10YR_ANN_GROWTH">"c1936"</definedName>
    <definedName name="IQ_TBV_1YR_ANN_GROWTH">"c1931"</definedName>
    <definedName name="IQ_TBV_2YR_ANN_CAGR">"c6165"</definedName>
    <definedName name="IQ_TBV_2YR_ANN_GROWTH">"c1932"</definedName>
    <definedName name="IQ_TBV_3YR_ANN_CAGR">"c6166"</definedName>
    <definedName name="IQ_TBV_3YR_ANN_GROWTH">"c1933"</definedName>
    <definedName name="IQ_TBV_5YR_ANN_CAGR">"c6167"</definedName>
    <definedName name="IQ_TBV_5YR_ANN_GROWTH">"c1934"</definedName>
    <definedName name="IQ_TBV_7YR_ANN_CAGR">"c6168"</definedName>
    <definedName name="IQ_TBV_7YR_ANN_GROWTH">"c1935"</definedName>
    <definedName name="IQ_TBV_EXCL_FFIEC">"c13516"</definedName>
    <definedName name="IQ_TBV_SHARE">"c1217"</definedName>
    <definedName name="IQ_TELECOM_FFIEC">"c13057"</definedName>
    <definedName name="IQ_TEMPLATE">"c1521"</definedName>
    <definedName name="IQ_TEMPLATE_BS">"c1211"</definedName>
    <definedName name="IQ_TEMPLATE_CF">"c1212"</definedName>
    <definedName name="IQ_TEMPLATE_IS">"c1213"</definedName>
    <definedName name="IQ_TENANT">"c1218"</definedName>
    <definedName name="IQ_TERM_LOANS">"c2499"</definedName>
    <definedName name="IQ_TERM_LOANS_PCT">"c2500"</definedName>
    <definedName name="IQ_TEV">"c1219"</definedName>
    <definedName name="IQ_TEV_EBIT">"c1220"</definedName>
    <definedName name="IQ_TEV_EBIT_AVG">"c1221"</definedName>
    <definedName name="IQ_TEV_EBIT_FWD">"c2238"</definedName>
    <definedName name="IQ_TEV_EBIT_FWD_REUT">"c4054"</definedName>
    <definedName name="IQ_TEV_EBITDA">"c1222"</definedName>
    <definedName name="IQ_TEV_EBITDA_AVG">"c1223"</definedName>
    <definedName name="IQ_TEV_EBITDA_FWD">"c1224"</definedName>
    <definedName name="IQ_TEV_EBITDA_FWD_CIQ">"c4043"</definedName>
    <definedName name="IQ_TEV_EBITDA_FWD_REUT">"c4050"</definedName>
    <definedName name="IQ_TEV_EMPLOYEE_AVG">"c1225"</definedName>
    <definedName name="IQ_TEV_EST">"c4526"</definedName>
    <definedName name="IQ_TEV_HIGH_EST">"c4527"</definedName>
    <definedName name="IQ_TEV_LOW_EST">"c4528"</definedName>
    <definedName name="IQ_TEV_MEDIAN_EST">"c4529"</definedName>
    <definedName name="IQ_TEV_NUM_EST">"c4530"</definedName>
    <definedName name="IQ_TEV_STDDEV_EST">"c4531"</definedName>
    <definedName name="IQ_TEV_TOTAL_REV">"c1226"</definedName>
    <definedName name="IQ_TEV_TOTAL_REV_AVG">"c1227"</definedName>
    <definedName name="IQ_TEV_TOTAL_REV_FWD">"c1228"</definedName>
    <definedName name="IQ_TEV_TOTAL_REV_FWD_CIQ">"c4044"</definedName>
    <definedName name="IQ_TEV_TOTAL_REV_FWD_REUT">"c4051"</definedName>
    <definedName name="IQ_TEV_UFCF">"c2208"</definedName>
    <definedName name="IQ_THREE_MONTHS_FIXED_AND_FLOATING_FDIC">"c6419"</definedName>
    <definedName name="IQ_THREE_MONTHS_MORTGAGE_PASS_THROUGHS_FDIC">"c6411"</definedName>
    <definedName name="IQ_THREE_YEAR_FIXED_AND_FLOATING_RATE_FDIC">"c6421"</definedName>
    <definedName name="IQ_THREE_YEAR_MORTGAGE_PASS_THROUGHS_FDIC">"c6413"</definedName>
    <definedName name="IQ_THREE_YEARS_LESS_FDIC">"c6417"</definedName>
    <definedName name="IQ_TIER_1_CAPITAL_BEFORE_CHARGES_T1_FFIEC">"c13139"</definedName>
    <definedName name="IQ_TIER_1_CAPITAL_FFIEC">"c13143"</definedName>
    <definedName name="IQ_TIER_1_LEVERAGE_RATIO_FFIEC">"c13160"</definedName>
    <definedName name="IQ_TIER_1_RISK_BASED_CAPITAL_RATIO_FDIC">"c6746"</definedName>
    <definedName name="IQ_TIER_1_RISK_BASED_CAPITAL_RATIO_FFIEC">"c13161"</definedName>
    <definedName name="IQ_TIER_2_CAPITAL_FFIEC">"c13149"</definedName>
    <definedName name="IQ_TIER_3_CAPITAL_ALLOCATED_MARKET_RISK_FFIEC">"c13151"</definedName>
    <definedName name="IQ_TIER_ONE_CAPITAL">"c2667"</definedName>
    <definedName name="IQ_TIER_ONE_FDIC">"c6369"</definedName>
    <definedName name="IQ_TIER_ONE_RATIO">"c1229"</definedName>
    <definedName name="IQ_TIER_TWO_CAPITAL">"c2669"</definedName>
    <definedName name="IQ_TIER_TWO_CAPITAL_RATIO">"c15241"</definedName>
    <definedName name="IQ_TIME_DEP">"c1230"</definedName>
    <definedName name="IQ_TIME_DEPOSIT_LESS_100000_QUARTERLY_AVG_FFIEC">"c15487"</definedName>
    <definedName name="IQ_TIME_DEPOSIT_MORE_100000_QUARTERLY_AVG_FFIEC">"c15486"</definedName>
    <definedName name="IQ_TIME_DEPOSITS_LESS_100K_OTHER_INSTITUTIONS_FFIEC">"c12953"</definedName>
    <definedName name="IQ_TIME_DEPOSITS_LESS_100K_TOT_DEPOSITS_FFIEC">"c13907"</definedName>
    <definedName name="IQ_TIME_DEPOSITS_LESS_THAN_100K_FDIC">"c6465"</definedName>
    <definedName name="IQ_TIME_DEPOSITS_MORE_100K_OTHER_INSTITUTIONS_FFIEC">"c12954"</definedName>
    <definedName name="IQ_TIME_DEPOSITS_MORE_100K_TOT_DEPOSITS_FFIEC">"c13906"</definedName>
    <definedName name="IQ_TIME_DEPOSITS_MORE_THAN_100K_FDIC">"c6470"</definedName>
    <definedName name="IQ_TODAY" hidden="1">0</definedName>
    <definedName name="IQ_TOT_1_4_FAM_LOANS_TOT_LOANS_FFIEC">"c13868"</definedName>
    <definedName name="IQ_TOT_ADJ_INC">"c1616"</definedName>
    <definedName name="IQ_TOT_LEASES_TOT_LOANS_FFIEC">"c13876"</definedName>
    <definedName name="IQ_TOT_NON_RE_LOANS_TOT_LOANS_FFIEC">"c13877"</definedName>
    <definedName name="IQ_TOT_NONTRANS_ACCTS_TOT_DEPOSITS_FFIEC">"c13909"</definedName>
    <definedName name="IQ_TOT_RE_LOANS_TOT_LOANS_FFIEC">"c13873"</definedName>
    <definedName name="IQ_TOT_TIME_DEPOSITS_TOT_DEPOSITS_FFIEC">"c13908"</definedName>
    <definedName name="IQ_TOTAL_AR_BR">"c1231"</definedName>
    <definedName name="IQ_TOTAL_AR_RE">"c6270"</definedName>
    <definedName name="IQ_TOTAL_AR_REIT">"c1232"</definedName>
    <definedName name="IQ_TOTAL_AR_UTI">"c1233"</definedName>
    <definedName name="IQ_TOTAL_ASSETS">"c1234"</definedName>
    <definedName name="IQ_TOTAL_ASSETS_10YR_ANN_CAGR">"c6140"</definedName>
    <definedName name="IQ_TOTAL_ASSETS_10YR_ANN_GROWTH">"c1235"</definedName>
    <definedName name="IQ_TOTAL_ASSETS_1YR_ANN_GROWTH">"c1236"</definedName>
    <definedName name="IQ_TOTAL_ASSETS_2YR_ANN_CAGR">"c6141"</definedName>
    <definedName name="IQ_TOTAL_ASSETS_2YR_ANN_GROWTH">"c1237"</definedName>
    <definedName name="IQ_TOTAL_ASSETS_3YR_ANN_CAGR">"c6142"</definedName>
    <definedName name="IQ_TOTAL_ASSETS_3YR_ANN_GROWTH">"c1238"</definedName>
    <definedName name="IQ_TOTAL_ASSETS_5YR_ANN_CAGR">"c6143"</definedName>
    <definedName name="IQ_TOTAL_ASSETS_5YR_ANN_GROWTH">"c1239"</definedName>
    <definedName name="IQ_TOTAL_ASSETS_7YR_ANN_CAGR">"c6144"</definedName>
    <definedName name="IQ_TOTAL_ASSETS_7YR_ANN_GROWTH">"c1240"</definedName>
    <definedName name="IQ_TOTAL_ASSETS_BNK_SUBTOTAL_AP">"c13644"</definedName>
    <definedName name="IQ_TOTAL_ASSETS_FAIR_VALUE_TOT_FFIEC">"c15405"</definedName>
    <definedName name="IQ_TOTAL_ASSETS_FDIC">"c6339"</definedName>
    <definedName name="IQ_TOTAL_ASSETS_FFIEC">"c12849"</definedName>
    <definedName name="IQ_TOTAL_ASSETS_LEVEL_1_FFIEC">"c15427"</definedName>
    <definedName name="IQ_TOTAL_ASSETS_LEVEL_2_FFIEC">"c15440"</definedName>
    <definedName name="IQ_TOTAL_ASSETS_LEVEL_3_FFIEC">"c15453"</definedName>
    <definedName name="IQ_TOTAL_ASSETS_LH_FFIEC">"c13106"</definedName>
    <definedName name="IQ_TOTAL_ASSETS_PC_FFIEC">"c13099"</definedName>
    <definedName name="IQ_TOTAL_ASSETS_SUBTOTAL_AP">"c8985"</definedName>
    <definedName name="IQ_TOTAL_ATTRIB_ORE_RESOURCES_ALUM">"c9241"</definedName>
    <definedName name="IQ_TOTAL_ATTRIB_ORE_RESOURCES_COP">"c9185"</definedName>
    <definedName name="IQ_TOTAL_ATTRIB_ORE_RESOURCES_DIAM">"c9665"</definedName>
    <definedName name="IQ_TOTAL_ATTRIB_ORE_RESOURCES_GOLD">"c9026"</definedName>
    <definedName name="IQ_TOTAL_ATTRIB_ORE_RESOURCES_IRON">"c9400"</definedName>
    <definedName name="IQ_TOTAL_ATTRIB_ORE_RESOURCES_LEAD">"c9453"</definedName>
    <definedName name="IQ_TOTAL_ATTRIB_ORE_RESOURCES_MANG">"c9506"</definedName>
    <definedName name="IQ_TOTAL_ATTRIB_ORE_RESOURCES_MOLYB">"c9718"</definedName>
    <definedName name="IQ_TOTAL_ATTRIB_ORE_RESOURCES_NICK">"c9294"</definedName>
    <definedName name="IQ_TOTAL_ATTRIB_ORE_RESOURCES_PLAT">"c9132"</definedName>
    <definedName name="IQ_TOTAL_ATTRIB_ORE_RESOURCES_SILVER">"c9079"</definedName>
    <definedName name="IQ_TOTAL_ATTRIB_ORE_RESOURCES_TITAN">"c9559"</definedName>
    <definedName name="IQ_TOTAL_ATTRIB_ORE_RESOURCES_URAN">"c9612"</definedName>
    <definedName name="IQ_TOTAL_ATTRIB_ORE_RESOURCES_ZINC">"c9347"</definedName>
    <definedName name="IQ_TOTAL_AVG_CE_TOTAL_AVG_ASSETS">"c1241"</definedName>
    <definedName name="IQ_TOTAL_AVG_EQUITY_TOTAL_AVG_ASSETS">"c1242"</definedName>
    <definedName name="IQ_TOTAL_BANK_CAPITAL">"c2668"</definedName>
    <definedName name="IQ_TOTAL_BEDS">"c8785"</definedName>
    <definedName name="IQ_TOTAL_BROKERED_DEPOSIT_FFIEC">"c15304"</definedName>
    <definedName name="IQ_TOTAL_CA">"c1243"</definedName>
    <definedName name="IQ_TOTAL_CA_SUBTOTAL_AP">"c8986"</definedName>
    <definedName name="IQ_TOTAL_CAP">"c1507"</definedName>
    <definedName name="IQ_TOTAL_CAPITAL_RATIO">"c1244"</definedName>
    <definedName name="IQ_TOTAL_CASH_DIVID">"c1455"</definedName>
    <definedName name="IQ_TOTAL_CASH_DUE_DEPOSITORY_INSTIT_DOM_FFIEC">"c15291"</definedName>
    <definedName name="IQ_TOTAL_CASH_DUE_DEPOSITORY_INSTIT_FFIEC">"c15285"</definedName>
    <definedName name="IQ_TOTAL_CASH_FINAN">"c1352"</definedName>
    <definedName name="IQ_TOTAL_CASH_INVEST">"c1353"</definedName>
    <definedName name="IQ_TOTAL_CASH_OPER">"c1354"</definedName>
    <definedName name="IQ_TOTAL_CHARGE_OFFS_FDIC">"c6603"</definedName>
    <definedName name="IQ_TOTAL_CHURN">"c2122"</definedName>
    <definedName name="IQ_TOTAL_CL">"c1245"</definedName>
    <definedName name="IQ_TOTAL_CL_SUBTOTAL_AP">"c8987"</definedName>
    <definedName name="IQ_TOTAL_COAL_PRODUCTION_COAL">"c9824"</definedName>
    <definedName name="IQ_TOTAL_COMMON">"c1411"</definedName>
    <definedName name="IQ_TOTAL_COMMON_EQUITY">"c1246"</definedName>
    <definedName name="IQ_TOTAL_COMMON_EQUITY_FFIEC">"c13913"</definedName>
    <definedName name="IQ_TOTAL_COMMON_EQUITY_TOTAL_ASSETS_FFIEC">"c13864"</definedName>
    <definedName name="IQ_TOTAL_COMMON_SHARES_OUT_FFIEC">"c12955"</definedName>
    <definedName name="IQ_TOTAL_CONSTRUCTION_LL_REC_DOM_FFIEC">"c13515"</definedName>
    <definedName name="IQ_TOTAL_CURRENT_ASSETS">"c1430"</definedName>
    <definedName name="IQ_TOTAL_CURRENT_LIAB">"c1431"</definedName>
    <definedName name="IQ_TOTAL_DEBT">"c1247"</definedName>
    <definedName name="IQ_TOTAL_DEBT_CAPITAL">"c1248"</definedName>
    <definedName name="IQ_TOTAL_DEBT_CURRENT">"c6190"</definedName>
    <definedName name="IQ_TOTAL_DEBT_DUE">"c2509"</definedName>
    <definedName name="IQ_TOTAL_DEBT_EBITDA">"c1249"</definedName>
    <definedName name="IQ_TOTAL_DEBT_EBITDA_CAPEX">"c2948"</definedName>
    <definedName name="IQ_TOTAL_DEBT_EQUITY">"c1250"</definedName>
    <definedName name="IQ_TOTAL_DEBT_EST">"c4532"</definedName>
    <definedName name="IQ_TOTAL_DEBT_EXCL_FIN">"c2937"</definedName>
    <definedName name="IQ_TOTAL_DEBT_GUIDANCE">"c4533"</definedName>
    <definedName name="IQ_TOTAL_DEBT_HIGH_EST">"c4534"</definedName>
    <definedName name="IQ_TOTAL_DEBT_HIGH_GUIDANCE">"c4196"</definedName>
    <definedName name="IQ_TOTAL_DEBT_ISSUED">"c1251"</definedName>
    <definedName name="IQ_TOTAL_DEBT_ISSUED_BNK">"c1252"</definedName>
    <definedName name="IQ_TOTAL_DEBT_ISSUED_BR">"c1253"</definedName>
    <definedName name="IQ_TOTAL_DEBT_ISSUED_FIN">"c1254"</definedName>
    <definedName name="IQ_TOTAL_DEBT_ISSUED_RE">"c6271"</definedName>
    <definedName name="IQ_TOTAL_DEBT_ISSUED_REIT">"c1255"</definedName>
    <definedName name="IQ_TOTAL_DEBT_ISSUED_UTI">"c1256"</definedName>
    <definedName name="IQ_TOTAL_DEBT_ISSUES_INS">"c1257"</definedName>
    <definedName name="IQ_TOTAL_DEBT_LOW_EST">"c4535"</definedName>
    <definedName name="IQ_TOTAL_DEBT_LOW_GUIDANCE">"c4236"</definedName>
    <definedName name="IQ_TOTAL_DEBT_MEDIAN_EST">"c4536"</definedName>
    <definedName name="IQ_TOTAL_DEBT_NON_CURRENT">"c6191"</definedName>
    <definedName name="IQ_TOTAL_DEBT_NUM_EST">"c4537"</definedName>
    <definedName name="IQ_TOTAL_DEBT_OVER_EBITDA">"c1433"</definedName>
    <definedName name="IQ_TOTAL_DEBT_OVER_TOTAL_BV">"c1434"</definedName>
    <definedName name="IQ_TOTAL_DEBT_OVER_TOTAL_CAP">"c1432"</definedName>
    <definedName name="IQ_TOTAL_DEBT_REPAID">"c1258"</definedName>
    <definedName name="IQ_TOTAL_DEBT_REPAID_BNK">"c1259"</definedName>
    <definedName name="IQ_TOTAL_DEBT_REPAID_BR">"c1260"</definedName>
    <definedName name="IQ_TOTAL_DEBT_REPAID_FIN">"c1261"</definedName>
    <definedName name="IQ_TOTAL_DEBT_REPAID_INS">"c1262"</definedName>
    <definedName name="IQ_TOTAL_DEBT_REPAID_RE">"c6272"</definedName>
    <definedName name="IQ_TOTAL_DEBT_REPAID_REIT">"c1263"</definedName>
    <definedName name="IQ_TOTAL_DEBT_REPAID_UTI">"c1264"</definedName>
    <definedName name="IQ_TOTAL_DEBT_SECURITIES_FDIC">"c6410"</definedName>
    <definedName name="IQ_TOTAL_DEBT_STDDEV_EST">"c4538"</definedName>
    <definedName name="IQ_TOTAL_DEPOSITS">"c1265"</definedName>
    <definedName name="IQ_TOTAL_DEPOSITS_DOM_FFIEC">"c15313"</definedName>
    <definedName name="IQ_TOTAL_DEPOSITS_FDIC">"c6342"</definedName>
    <definedName name="IQ_TOTAL_DEPOSITS_FFIEC">"c13623"</definedName>
    <definedName name="IQ_TOTAL_DEPOSITS_SUPPLE">"c15253"</definedName>
    <definedName name="IQ_TOTAL_DIV_PAID_CF">"c1266"</definedName>
    <definedName name="IQ_TOTAL_EMPLOYEE">"c2141"</definedName>
    <definedName name="IQ_TOTAL_EMPLOYEES">"c1522"</definedName>
    <definedName name="IQ_TOTAL_EMPLOYEES_FDIC">"c6355"</definedName>
    <definedName name="IQ_TOTAL_EQUITY">"c1267"</definedName>
    <definedName name="IQ_TOTAL_EQUITY_10YR_ANN_CAGR">"c6145"</definedName>
    <definedName name="IQ_TOTAL_EQUITY_10YR_ANN_GROWTH">"c1268"</definedName>
    <definedName name="IQ_TOTAL_EQUITY_1YR_ANN_GROWTH">"c1269"</definedName>
    <definedName name="IQ_TOTAL_EQUITY_2YR_ANN_CAGR">"c6146"</definedName>
    <definedName name="IQ_TOTAL_EQUITY_2YR_ANN_GROWTH">"c1270"</definedName>
    <definedName name="IQ_TOTAL_EQUITY_3YR_ANN_CAGR">"c6147"</definedName>
    <definedName name="IQ_TOTAL_EQUITY_3YR_ANN_GROWTH">"c1271"</definedName>
    <definedName name="IQ_TOTAL_EQUITY_5YR_ANN_CAGR">"c6148"</definedName>
    <definedName name="IQ_TOTAL_EQUITY_5YR_ANN_GROWTH">"c1272"</definedName>
    <definedName name="IQ_TOTAL_EQUITY_7YR_ANN_CAGR">"c6149"</definedName>
    <definedName name="IQ_TOTAL_EQUITY_7YR_ANN_GROWTH">"c1273"</definedName>
    <definedName name="IQ_TOTAL_EQUITY_ALLOWANCE_TOTAL_LOANS">"c1274"</definedName>
    <definedName name="IQ_TOTAL_EQUITY_CAPITAL_T1_FFIEC">"c13130"</definedName>
    <definedName name="IQ_TOTAL_EQUITY_FFIEC">"c12881"</definedName>
    <definedName name="IQ_TOTAL_EQUITY_INCL_MINORITY_INTEREST_FFIEC">"c15278"</definedName>
    <definedName name="IQ_TOTAL_EQUITY_LH_FFIEC">"c13109"</definedName>
    <definedName name="IQ_TOTAL_EQUITY_PC_FFIEC">"c13102"</definedName>
    <definedName name="IQ_TOTAL_EQUITY_SUBTOTAL_AP">"c8989"</definedName>
    <definedName name="IQ_TOTAL_EQUITY_TOTAL_ASSETS_FFIEC">"c13863"</definedName>
    <definedName name="IQ_TOTAL_FOREIGN_DEPOSITS_FFIEC">"c15348"</definedName>
    <definedName name="IQ_TOTAL_FOREIGN_LOANS_QUARTERLY_AVG_FFIEC">"c15482"</definedName>
    <definedName name="IQ_TOTAL_IBF_ASSETS_CONSOL_BANK_FFIEC">"c15299"</definedName>
    <definedName name="IQ_TOTAL_IBF_LIABILITIES_FFIEC">"c15302"</definedName>
    <definedName name="IQ_TOTAL_IBF_LL_REC_FFIEC">"c15297"</definedName>
    <definedName name="IQ_TOTAL_INT_EXPENSE_FFIEC">"c13000"</definedName>
    <definedName name="IQ_TOTAL_INT_INCOME_FFIEC">"c12989"</definedName>
    <definedName name="IQ_TOTAL_INTEREST_EXP">"c1382"</definedName>
    <definedName name="IQ_TOTAL_INTEREST_EXP_FOREIGN_FFIEC">"c15374"</definedName>
    <definedName name="IQ_TOTAL_INTEREST_INC_FOREIGN_FFIEC">"c15373"</definedName>
    <definedName name="IQ_TOTAL_INVENTORY">"c1385"</definedName>
    <definedName name="IQ_TOTAL_INVEST">"c1275"</definedName>
    <definedName name="IQ_TOTAL_IRA_KEOGH_PLAN_ACCOUNTS_FFIEC">"c15303"</definedName>
    <definedName name="IQ_TOTAL_LIAB">"c1276"</definedName>
    <definedName name="IQ_TOTAL_LIAB_BNK">"c1277"</definedName>
    <definedName name="IQ_TOTAL_LIAB_BR">"c1278"</definedName>
    <definedName name="IQ_TOTAL_LIAB_EQUITY">"c1279"</definedName>
    <definedName name="IQ_TOTAL_LIAB_EQUITY_FDIC">"c6354"</definedName>
    <definedName name="IQ_TOTAL_LIAB_EQUITY_SUBTOTAL_AP">"c8988"</definedName>
    <definedName name="IQ_TOTAL_LIAB_FIN">"c1280"</definedName>
    <definedName name="IQ_TOTAL_LIAB_INS">"c1281"</definedName>
    <definedName name="IQ_TOTAL_LIAB_RE">"c6273"</definedName>
    <definedName name="IQ_TOTAL_LIAB_REIT">"c1282"</definedName>
    <definedName name="IQ_TOTAL_LIAB_SHAREHOLD">"c1435"</definedName>
    <definedName name="IQ_TOTAL_LIAB_TOTAL_ASSETS">"c1283"</definedName>
    <definedName name="IQ_TOTAL_LIABILITIES_EQUITY_FFIEC">"c12882"</definedName>
    <definedName name="IQ_TOTAL_LIABILITIES_FAIR_VALUE_TOT_FFIEC">"c15411"</definedName>
    <definedName name="IQ_TOTAL_LIABILITIES_FDIC">"c6348"</definedName>
    <definedName name="IQ_TOTAL_LIABILITIES_FFIEC">"c12873"</definedName>
    <definedName name="IQ_TOTAL_LIABILITIES_LEVEL_1_FFIEC">"c15433"</definedName>
    <definedName name="IQ_TOTAL_LIABILITIES_LEVEL_2_FFIEC">"c15446"</definedName>
    <definedName name="IQ_TOTAL_LIABILITIES_LEVEL_3_FFIEC">"c15459"</definedName>
    <definedName name="IQ_TOTAL_LL_REC_DOM_FFIEC">"c12917"</definedName>
    <definedName name="IQ_TOTAL_LL_REC_FFIEC">"c12898"</definedName>
    <definedName name="IQ_TOTAL_LOANS">"c5653"</definedName>
    <definedName name="IQ_TOTAL_LOANS_DOM_QUARTERLY_AVG_FFIEC">"c15475"</definedName>
    <definedName name="IQ_TOTAL_LOANS_LEASES_AND_OTHER_DUE_30_89_FFIEC">"c15416"</definedName>
    <definedName name="IQ_TOTAL_LOANS_LEASES_AND_OTHER_DUE_90_FFIEC">"c15420"</definedName>
    <definedName name="IQ_TOTAL_LOANS_LEASES_AND_OTHER_NON_ACCRUAL_FFIEC">"c15466"</definedName>
    <definedName name="IQ_TOTAL_LOANS_LEASES_CHARGE_OFFS_FFIEC">"c13186"</definedName>
    <definedName name="IQ_TOTAL_LOANS_LEASES_DUE_30_89_FFIEC">"c13280"</definedName>
    <definedName name="IQ_TOTAL_LOANS_LEASES_DUE_90_FFIEC">"c13306"</definedName>
    <definedName name="IQ_TOTAL_LOANS_LEASES_NON_ACCRUAL_FFIEC">"c13757"</definedName>
    <definedName name="IQ_TOTAL_LOANS_LEASES_RECOV_FFIEC">"c13208"</definedName>
    <definedName name="IQ_TOTAL_LONG_DEBT">"c1617"</definedName>
    <definedName name="IQ_TOTAL_NON_REC">"c1444"</definedName>
    <definedName name="IQ_TOTAL_NON_TRANS_ACCTS_FFIEC">"c15328"</definedName>
    <definedName name="IQ_TOTAL_NONINTEREST_EXPENSE_FOREIGN_FFIEC">"c15386"</definedName>
    <definedName name="IQ_TOTAL_OPER_EXP_BR">"c1284"</definedName>
    <definedName name="IQ_TOTAL_OPER_EXP_FIN">"c1285"</definedName>
    <definedName name="IQ_TOTAL_OPER_EXP_INS">"c1286"</definedName>
    <definedName name="IQ_TOTAL_OPER_EXP_RE">"c6274"</definedName>
    <definedName name="IQ_TOTAL_OPER_EXP_REIT">"c1287"</definedName>
    <definedName name="IQ_TOTAL_OPER_EXP_UTI">"c1288"</definedName>
    <definedName name="IQ_TOTAL_OPER_EXPEN">"c1445"</definedName>
    <definedName name="IQ_TOTAL_OPTIONS_BEG_OS">"c2693"</definedName>
    <definedName name="IQ_TOTAL_OPTIONS_CANCELLED">"c2696"</definedName>
    <definedName name="IQ_TOTAL_OPTIONS_END_OS">"c2697"</definedName>
    <definedName name="IQ_TOTAL_OPTIONS_EXERCISABLE_END_OS">"c5819"</definedName>
    <definedName name="IQ_TOTAL_OPTIONS_EXERCISED">"c2695"</definedName>
    <definedName name="IQ_TOTAL_OPTIONS_GRANTED">"c2694"</definedName>
    <definedName name="IQ_TOTAL_ORE_RESOURCES_ALUM">"c9230"</definedName>
    <definedName name="IQ_TOTAL_ORE_RESOURCES_COP">"c9174"</definedName>
    <definedName name="IQ_TOTAL_ORE_RESOURCES_DIAM">"c9654"</definedName>
    <definedName name="IQ_TOTAL_ORE_RESOURCES_GOLD">"c9015"</definedName>
    <definedName name="IQ_TOTAL_ORE_RESOURCES_IRON">"c9389"</definedName>
    <definedName name="IQ_TOTAL_ORE_RESOURCES_LEAD">"c9442"</definedName>
    <definedName name="IQ_TOTAL_ORE_RESOURCES_MANG">"c9495"</definedName>
    <definedName name="IQ_TOTAL_ORE_RESOURCES_MOLYB">"c9707"</definedName>
    <definedName name="IQ_TOTAL_ORE_RESOURCES_NICK">"c9283"</definedName>
    <definedName name="IQ_TOTAL_ORE_RESOURCES_PLAT">"c9121"</definedName>
    <definedName name="IQ_TOTAL_ORE_RESOURCES_SILVER">"c9068"</definedName>
    <definedName name="IQ_TOTAL_ORE_RESOURCES_TITAN">"c9548"</definedName>
    <definedName name="IQ_TOTAL_ORE_RESOURCES_URAN">"c9601"</definedName>
    <definedName name="IQ_TOTAL_ORE_RESOURCES_ZINC">"c9336"</definedName>
    <definedName name="IQ_TOTAL_OTHER_OPER">"c1289"</definedName>
    <definedName name="IQ_TOTAL_OUTSTANDING_BS_DATE">"c1022"</definedName>
    <definedName name="IQ_TOTAL_OUTSTANDING_FILING_DATE">"c2107"</definedName>
    <definedName name="IQ_TOTAL_PENSION_ASSETS">"c1290"</definedName>
    <definedName name="IQ_TOTAL_PENSION_ASSETS_DOMESTIC">"c2658"</definedName>
    <definedName name="IQ_TOTAL_PENSION_ASSETS_FOREIGN">"c2666"</definedName>
    <definedName name="IQ_TOTAL_PENSION_EXP">"c1291"</definedName>
    <definedName name="IQ_TOTAL_PENSION_OBLIGATION" hidden="1">"c1292"</definedName>
    <definedName name="IQ_TOTAL_PRINCIPAL">"c2509"</definedName>
    <definedName name="IQ_TOTAL_PRINCIPAL_PCT">"c2510"</definedName>
    <definedName name="IQ_TOTAL_PROP">"c8765"</definedName>
    <definedName name="IQ_TOTAL_PROVED_RESERVES_NGL">"c2924"</definedName>
    <definedName name="IQ_TOTAL_PROVED_RESERVES_OIL">"c2040"</definedName>
    <definedName name="IQ_TOTAL_RECEIV">"c1293"</definedName>
    <definedName name="IQ_TOTAL_RECOV_ATTRIB_RESOURCES_ALUM">"c9246"</definedName>
    <definedName name="IQ_TOTAL_RECOV_ATTRIB_RESOURCES_COAL">"c9820"</definedName>
    <definedName name="IQ_TOTAL_RECOV_ATTRIB_RESOURCES_COP">"c9190"</definedName>
    <definedName name="IQ_TOTAL_RECOV_ATTRIB_RESOURCES_DIAM">"c9670"</definedName>
    <definedName name="IQ_TOTAL_RECOV_ATTRIB_RESOURCES_GOLD">"c9031"</definedName>
    <definedName name="IQ_TOTAL_RECOV_ATTRIB_RESOURCES_IRON">"c9405"</definedName>
    <definedName name="IQ_TOTAL_RECOV_ATTRIB_RESOURCES_LEAD">"c9458"</definedName>
    <definedName name="IQ_TOTAL_RECOV_ATTRIB_RESOURCES_MANG">"c9511"</definedName>
    <definedName name="IQ_TOTAL_RECOV_ATTRIB_RESOURCES_MET_COAL">"c9760"</definedName>
    <definedName name="IQ_TOTAL_RECOV_ATTRIB_RESOURCES_MOLYB">"c9723"</definedName>
    <definedName name="IQ_TOTAL_RECOV_ATTRIB_RESOURCES_NICK">"c9299"</definedName>
    <definedName name="IQ_TOTAL_RECOV_ATTRIB_RESOURCES_PLAT">"c9137"</definedName>
    <definedName name="IQ_TOTAL_RECOV_ATTRIB_RESOURCES_SILVER">"c9084"</definedName>
    <definedName name="IQ_TOTAL_RECOV_ATTRIB_RESOURCES_STEAM">"c9790"</definedName>
    <definedName name="IQ_TOTAL_RECOV_ATTRIB_RESOURCES_TITAN">"c9564"</definedName>
    <definedName name="IQ_TOTAL_RECOV_ATTRIB_RESOURCES_URAN">"c9617"</definedName>
    <definedName name="IQ_TOTAL_RECOV_ATTRIB_RESOURCES_ZINC">"c9352"</definedName>
    <definedName name="IQ_TOTAL_RECOV_RESOURCES_ALUM">"c9236"</definedName>
    <definedName name="IQ_TOTAL_RECOV_RESOURCES_COAL">"c9815"</definedName>
    <definedName name="IQ_TOTAL_RECOV_RESOURCES_COP">"c9180"</definedName>
    <definedName name="IQ_TOTAL_RECOV_RESOURCES_DIAM">"c9660"</definedName>
    <definedName name="IQ_TOTAL_RECOV_RESOURCES_GOLD">"c9021"</definedName>
    <definedName name="IQ_TOTAL_RECOV_RESOURCES_IRON">"c9395"</definedName>
    <definedName name="IQ_TOTAL_RECOV_RESOURCES_LEAD">"c9448"</definedName>
    <definedName name="IQ_TOTAL_RECOV_RESOURCES_MANG">"c9501"</definedName>
    <definedName name="IQ_TOTAL_RECOV_RESOURCES_MET_COAL">"c9755"</definedName>
    <definedName name="IQ_TOTAL_RECOV_RESOURCES_MOLYB">"c9713"</definedName>
    <definedName name="IQ_TOTAL_RECOV_RESOURCES_NICK">"c9289"</definedName>
    <definedName name="IQ_TOTAL_RECOV_RESOURCES_PLAT">"c9127"</definedName>
    <definedName name="IQ_TOTAL_RECOV_RESOURCES_SILVER">"c9074"</definedName>
    <definedName name="IQ_TOTAL_RECOV_RESOURCES_STEAM">"c9785"</definedName>
    <definedName name="IQ_TOTAL_RECOV_RESOURCES_TITAN">"c9554"</definedName>
    <definedName name="IQ_TOTAL_RECOV_RESOURCES_URAN">"c9607"</definedName>
    <definedName name="IQ_TOTAL_RECOV_RESOURCES_ZINC">"c9342"</definedName>
    <definedName name="IQ_TOTAL_RECOVERIES_FDIC">"c6622"</definedName>
    <definedName name="IQ_TOTAL_RESOURCES_CALORIFIC_VALUE_COAL">"c9810"</definedName>
    <definedName name="IQ_TOTAL_RESOURCES_CALORIFIC_VALUE_MET_COAL">"c9750"</definedName>
    <definedName name="IQ_TOTAL_RESOURCES_CALORIFIC_VALUE_STEAM">"c9780"</definedName>
    <definedName name="IQ_TOTAL_RESOURCES_GRADE_ALUM">"c9231"</definedName>
    <definedName name="IQ_TOTAL_RESOURCES_GRADE_COP">"c9175"</definedName>
    <definedName name="IQ_TOTAL_RESOURCES_GRADE_DIAM">"c9655"</definedName>
    <definedName name="IQ_TOTAL_RESOURCES_GRADE_GOLD">"c9016"</definedName>
    <definedName name="IQ_TOTAL_RESOURCES_GRADE_IRON">"c9390"</definedName>
    <definedName name="IQ_TOTAL_RESOURCES_GRADE_LEAD">"c9443"</definedName>
    <definedName name="IQ_TOTAL_RESOURCES_GRADE_MANG">"c9496"</definedName>
    <definedName name="IQ_TOTAL_RESOURCES_GRADE_MOLYB">"c9708"</definedName>
    <definedName name="IQ_TOTAL_RESOURCES_GRADE_NICK">"c9284"</definedName>
    <definedName name="IQ_TOTAL_RESOURCES_GRADE_PLAT">"c9122"</definedName>
    <definedName name="IQ_TOTAL_RESOURCES_GRADE_SILVER">"c9069"</definedName>
    <definedName name="IQ_TOTAL_RESOURCES_GRADE_TITAN">"c9549"</definedName>
    <definedName name="IQ_TOTAL_RESOURCES_GRADE_URAN">"c9602"</definedName>
    <definedName name="IQ_TOTAL_RESOURCES_GRADE_ZINC">"c9337"</definedName>
    <definedName name="IQ_TOTAL_RETURN_SWAPS_DERIVATIVES_BENEFICIARY_FFIEC">"c13120"</definedName>
    <definedName name="IQ_TOTAL_RETURN_SWAPS_DERIVATIVES_GUARANTOR_FFIEC">"c13113"</definedName>
    <definedName name="IQ_TOTAL_REV">"c1294"</definedName>
    <definedName name="IQ_TOTAL_REV_10YR_ANN_CAGR">"c6150"</definedName>
    <definedName name="IQ_TOTAL_REV_10YR_ANN_GROWTH">"c1295"</definedName>
    <definedName name="IQ_TOTAL_REV_1YR_ANN_GROWTH">"c1296"</definedName>
    <definedName name="IQ_TOTAL_REV_2YR_ANN_CAGR">"c6151"</definedName>
    <definedName name="IQ_TOTAL_REV_2YR_ANN_GROWTH">"c1297"</definedName>
    <definedName name="IQ_TOTAL_REV_3YR_ANN_CAGR">"c6152"</definedName>
    <definedName name="IQ_TOTAL_REV_3YR_ANN_GROWTH">"c1298"</definedName>
    <definedName name="IQ_TOTAL_REV_5YR_ANN_CAGR">"c6153"</definedName>
    <definedName name="IQ_TOTAL_REV_5YR_ANN_GROWTH">"c1299"</definedName>
    <definedName name="IQ_TOTAL_REV_7YR_ANN_CAGR">"c6154"</definedName>
    <definedName name="IQ_TOTAL_REV_7YR_ANN_GROWTH">"c1300"</definedName>
    <definedName name="IQ_TOTAL_REV_AS_REPORTED">"c1301"</definedName>
    <definedName name="IQ_TOTAL_REV_BNK">"c1302"</definedName>
    <definedName name="IQ_TOTAL_REV_BNK_FDIC">"c6786"</definedName>
    <definedName name="IQ_TOTAL_REV_BR">"c1303"</definedName>
    <definedName name="IQ_TOTAL_REV_EMPLOYEE">"c1304"</definedName>
    <definedName name="IQ_TOTAL_REV_FIN">"c1305"</definedName>
    <definedName name="IQ_TOTAL_REV_INS">"c1306"</definedName>
    <definedName name="IQ_TOTAL_REV_RE">"c6275"</definedName>
    <definedName name="IQ_TOTAL_REV_REIT">"c1307"</definedName>
    <definedName name="IQ_TOTAL_REV_SHARE">"c1912"</definedName>
    <definedName name="IQ_TOTAL_REV_SUBTOTAL_AP">"c8975"</definedName>
    <definedName name="IQ_TOTAL_REV_UTI">"c1308"</definedName>
    <definedName name="IQ_TOTAL_REVENUE">"c1436"</definedName>
    <definedName name="IQ_TOTAL_REVENUE_FFIEC">"c13020"</definedName>
    <definedName name="IQ_TOTAL_REVENUE_FOREIGN_FFIEC">"c15383"</definedName>
    <definedName name="IQ_TOTAL_RISK_BASED_CAPITAL_FFIEC">"c13153"</definedName>
    <definedName name="IQ_TOTAL_RISK_BASED_CAPITAL_RATIO_FDIC">"c6747"</definedName>
    <definedName name="IQ_TOTAL_RISK_BASED_CAPITAL_RATIO_FFIEC">"c13162"</definedName>
    <definedName name="IQ_TOTAL_RISK_WEIGHTED_ASSETS_FFIEC">"c13858"</definedName>
    <definedName name="IQ_TOTAL_ROOMS">"c8789"</definedName>
    <definedName name="IQ_TOTAL_SECURITIES_FDIC">"c6306"</definedName>
    <definedName name="IQ_TOTAL_SPECIAL">"c1618"</definedName>
    <definedName name="IQ_TOTAL_SQ_FT">"c8781"</definedName>
    <definedName name="IQ_TOTAL_ST_BORROW">"c1424"</definedName>
    <definedName name="IQ_TOTAL_SUB_DEBT">"c2528"</definedName>
    <definedName name="IQ_TOTAL_SUB_DEBT_EBITDA">"c2554"</definedName>
    <definedName name="IQ_TOTAL_SUB_DEBT_EBITDA_CAPEX">"c2555"</definedName>
    <definedName name="IQ_TOTAL_SUB_DEBT_PCT">"c2529"</definedName>
    <definedName name="IQ_TOTAL_SUBS">"c2119"</definedName>
    <definedName name="IQ_TOTAL_TIME_DEPOSITS_FDIC">"c6497"</definedName>
    <definedName name="IQ_TOTAL_TIME_LESS_100000_1_TO_3_YEARS_FFIEC">"c15335"</definedName>
    <definedName name="IQ_TOTAL_TIME_LESS_100000_3_MONTHS_LESS_FFIEC">"c15333"</definedName>
    <definedName name="IQ_TOTAL_TIME_LESS_100000_3_TO_12_MONTHS_FFIEC">"c15334"</definedName>
    <definedName name="IQ_TOTAL_TIME_LESS_100000_FFIEC">"c15332"</definedName>
    <definedName name="IQ_TOTAL_TIME_LESS_100000_OVER_3_YEARS_FFIEC">"c15336"</definedName>
    <definedName name="IQ_TOTAL_TIME_MORE_100000_1_TO_3_YEARS_FFIEC">"c15340"</definedName>
    <definedName name="IQ_TOTAL_TIME_MORE_100000_3_MONTHS_LESS_FFIEC">"c15338"</definedName>
    <definedName name="IQ_TOTAL_TIME_MORE_100000_3_TO_12_MONTHS_FFIEC">"c15339"</definedName>
    <definedName name="IQ_TOTAL_TIME_MORE_100000_FFIEC">"c15337"</definedName>
    <definedName name="IQ_TOTAL_TIME_MORE_100000_OVER_3_YEARS_FFIEC">"c15341"</definedName>
    <definedName name="IQ_TOTAL_TIME_SAVINGS_DEPOSITS_FDIC">"c6498"</definedName>
    <definedName name="IQ_TOTAL_TRADING_ASSETS_FFIEC">"c12939"</definedName>
    <definedName name="IQ_TOTAL_TRADING_LIAB_DOM_FFIEC">"c12944"</definedName>
    <definedName name="IQ_TOTAL_TRADING_LIAB_FOREIGN_FFIEC">"c15296"</definedName>
    <definedName name="IQ_TOTAL_TRANS_ACCTS_FFIEC">"c15321"</definedName>
    <definedName name="IQ_TOTAL_UNITS">"c8773"</definedName>
    <definedName name="IQ_TOTAL_UNUSAL">"c1308"</definedName>
    <definedName name="IQ_TOTAL_UNUSED_COMMITMENTS_FDIC">"c6536"</definedName>
    <definedName name="IQ_TOTAL_UNUSUAL">"c1508"</definedName>
    <definedName name="IQ_TOTAL_UNUSUAL_BNK">"c5516"</definedName>
    <definedName name="IQ_TOTAL_UNUSUAL_BR">"c5517"</definedName>
    <definedName name="IQ_TOTAL_UNUSUAL_FIN">"c5518"</definedName>
    <definedName name="IQ_TOTAL_UNUSUAL_INS">"c5519"</definedName>
    <definedName name="IQ_TOTAL_UNUSUAL_RE">"c6286"</definedName>
    <definedName name="IQ_TOTAL_UNUSUAL_REIT">"c5520"</definedName>
    <definedName name="IQ_TOTAL_UNUSUAL_SUPPLE">"c13817"</definedName>
    <definedName name="IQ_TOTAL_UNUSUAL_UTI">"c5521"</definedName>
    <definedName name="IQ_TOTAL_WARRANTS_BEG_OS">"c2719"</definedName>
    <definedName name="IQ_TOTAL_WARRANTS_CANCELLED">"c2722"</definedName>
    <definedName name="IQ_TOTAL_WARRANTS_END_OS">"c2723"</definedName>
    <definedName name="IQ_TOTAL_WARRANTS_EXERCISED">"c2721"</definedName>
    <definedName name="IQ_TOTAL_WARRANTS_ISSUED">"c2720"</definedName>
    <definedName name="IQ_TR_ACCT_METHOD">"c2363"</definedName>
    <definedName name="IQ_TR_ACQ_52_WK_HI_PCT">"c2348"</definedName>
    <definedName name="IQ_TR_ACQ_52_WK_LOW_PCT">"c2347"</definedName>
    <definedName name="IQ_TR_ACQ_CASH_ST_INVEST">"c2372"</definedName>
    <definedName name="IQ_TR_ACQ_CLOSEPRICE_1D">"c3027"</definedName>
    <definedName name="IQ_TR_ACQ_DILUT_EPS_EXCL">"c3028"</definedName>
    <definedName name="IQ_TR_ACQ_EARNING_CO">"c2379"</definedName>
    <definedName name="IQ_TR_ACQ_EBIT">"c2380"</definedName>
    <definedName name="IQ_TR_ACQ_EBIT_EQ_INC">"c3611"</definedName>
    <definedName name="IQ_TR_ACQ_EBITDA">"c2381"</definedName>
    <definedName name="IQ_TR_ACQ_EBITDA_EQ_INC">"c3610"</definedName>
    <definedName name="IQ_TR_ACQ_FILING_CURRENCY">"c3033"</definedName>
    <definedName name="IQ_TR_ACQ_FILINGDATE">"c3607"</definedName>
    <definedName name="IQ_TR_ACQ_MCAP_1DAY">"c2345"</definedName>
    <definedName name="IQ_TR_ACQ_MIN_INT">"c2374"</definedName>
    <definedName name="IQ_TR_ACQ_NET_DEBT">"c2373"</definedName>
    <definedName name="IQ_TR_ACQ_NI">"c2378"</definedName>
    <definedName name="IQ_TR_ACQ_PERIODDATE">"c3606"</definedName>
    <definedName name="IQ_TR_ACQ_PRICEDATE_1D">"c2346"</definedName>
    <definedName name="IQ_TR_ACQ_RETURN">"c2349"</definedName>
    <definedName name="IQ_TR_ACQ_STOCKYEARHIGH_1D">"c2343"</definedName>
    <definedName name="IQ_TR_ACQ_STOCKYEARLOW_1D">"c2344"</definedName>
    <definedName name="IQ_TR_ACQ_TOTAL_ASSETS">"c2371"</definedName>
    <definedName name="IQ_TR_ACQ_TOTAL_COMMON_EQ">"c2377"</definedName>
    <definedName name="IQ_TR_ACQ_TOTAL_DEBT">"c2376"</definedName>
    <definedName name="IQ_TR_ACQ_TOTAL_PREF">"c2375"</definedName>
    <definedName name="IQ_TR_ACQ_TOTAL_REV">"c2382"</definedName>
    <definedName name="IQ_TR_ADJ_SIZE">"c3024"</definedName>
    <definedName name="IQ_TR_ANN_DATE">"c2395"</definedName>
    <definedName name="IQ_TR_ANN_DATE_BL">"c2394"</definedName>
    <definedName name="IQ_TR_BID_DATE">"c2357"</definedName>
    <definedName name="IQ_TR_BLUESKY_FEES">"c2277"</definedName>
    <definedName name="IQ_TR_BUY_ACC_ADVISORS">"c3048"</definedName>
    <definedName name="IQ_TR_BUY_ADVISORS">"c2387"</definedName>
    <definedName name="IQ_TR_BUY_FIN_ADVISORS">"c3045"</definedName>
    <definedName name="IQ_TR_BUY_LEG_ADVISORS">"c2387"</definedName>
    <definedName name="IQ_TR_BUY_TERM_FEE">"c13638"</definedName>
    <definedName name="IQ_TR_BUY_TERM_FEE_PCT">"c13639"</definedName>
    <definedName name="IQ_TR_BUYBACK_TO_CLOSE">"c13919"</definedName>
    <definedName name="IQ_TR_BUYBACK_TO_HIGH">"c13917"</definedName>
    <definedName name="IQ_TR_BUYBACK_TO_LOW">"c13918"</definedName>
    <definedName name="IQ_TR_BUYER_ID">"c2404"</definedName>
    <definedName name="IQ_TR_BUYERNAME">"c2401"</definedName>
    <definedName name="IQ_TR_CANCELLED_DATE">"c2284"</definedName>
    <definedName name="IQ_TR_CASH_CONSID_PCT">"c2296"</definedName>
    <definedName name="IQ_TR_CASH_ST_INVEST">"c3025"</definedName>
    <definedName name="IQ_TR_CHANGE_CONTROL">"c2365"</definedName>
    <definedName name="IQ_TR_CLOSED_DATE">"c2283"</definedName>
    <definedName name="IQ_TR_CO_NET_PROCEEDS">"c2268"</definedName>
    <definedName name="IQ_TR_CO_NET_PROCEEDS_PCT">"c2270"</definedName>
    <definedName name="IQ_TR_COMMENTS">"c2383"</definedName>
    <definedName name="IQ_TR_CURRENCY">"c3016"</definedName>
    <definedName name="IQ_TR_DEAL_APPROACH">"c12706"</definedName>
    <definedName name="IQ_TR_DEAL_ATTITUDE">"c2364"</definedName>
    <definedName name="IQ_TR_DEAL_CONDITIONS">"c2367"</definedName>
    <definedName name="IQ_TR_DEAL_RESOLUTION">"c2391"</definedName>
    <definedName name="IQ_TR_DEAL_RESPONSES">"c2366"</definedName>
    <definedName name="IQ_TR_DEBT_CONSID_PCT">"c2299"</definedName>
    <definedName name="IQ_TR_DEF_AGRMT_DATE">"c2285"</definedName>
    <definedName name="IQ_TR_DISCLOSED_FEES_EXP">"c2288"</definedName>
    <definedName name="IQ_TR_EARNOUTS">"c3023"</definedName>
    <definedName name="IQ_TR_EXPIRED_DATE">"c2412"</definedName>
    <definedName name="IQ_TR_GROSS_OFFERING_AMT">"c2262"</definedName>
    <definedName name="IQ_TR_HYBRID_CONSID_PCT">"c2300"</definedName>
    <definedName name="IQ_TR_IMPLIED_EQ">"c3018"</definedName>
    <definedName name="IQ_TR_IMPLIED_EQ_BV">"c3019"</definedName>
    <definedName name="IQ_TR_IMPLIED_EQ_NI_LTM">"c3020"</definedName>
    <definedName name="IQ_TR_IMPLIED_EV">"c2301"</definedName>
    <definedName name="IQ_TR_IMPLIED_EV_BV">"c2306"</definedName>
    <definedName name="IQ_TR_IMPLIED_EV_EBIT">"c2302"</definedName>
    <definedName name="IQ_TR_IMPLIED_EV_EBITDA">"c2303"</definedName>
    <definedName name="IQ_TR_IMPLIED_EV_NI_LTM">"c2307"</definedName>
    <definedName name="IQ_TR_IMPLIED_EV_REV">"c2304"</definedName>
    <definedName name="IQ_TR_INIT_FILED_DATE">"c3495"</definedName>
    <definedName name="IQ_TR_LOI_DATE">"c2282"</definedName>
    <definedName name="IQ_TR_MAJ_MIN_STAKE">"c2389"</definedName>
    <definedName name="IQ_TR_NEGOTIATED_BUYBACK_PRICE">"c2414"</definedName>
    <definedName name="IQ_TR_NET_ASSUM_LIABILITIES">"c2308"</definedName>
    <definedName name="IQ_TR_NET_PROCEEDS">"c2267"</definedName>
    <definedName name="IQ_TR_OFFER_DATE">"c2265"</definedName>
    <definedName name="IQ_TR_OFFER_DATE_MA">"c3035"</definedName>
    <definedName name="IQ_TR_OFFER_PER_SHARE">"c3017"</definedName>
    <definedName name="IQ_TR_OPTIONS_CONSID_PCT">"c2311"</definedName>
    <definedName name="IQ_TR_OTHER_CONSID">"c3022"</definedName>
    <definedName name="IQ_TR_PCT_SOUGHT">"c2309"</definedName>
    <definedName name="IQ_TR_PFEATURES">"c2384"</definedName>
    <definedName name="IQ_TR_PIPE_CONV_PRICE_SHARE">"c2292"</definedName>
    <definedName name="IQ_TR_PIPE_CPN_PCT">"c2291"</definedName>
    <definedName name="IQ_TR_PIPE_NUMBER_SHARES">"c2293"</definedName>
    <definedName name="IQ_TR_PIPE_PPS">"c2290"</definedName>
    <definedName name="IQ_TR_POSTMONEY_VAL">"c2286"</definedName>
    <definedName name="IQ_TR_PREDEAL_SITUATION">"c2390"</definedName>
    <definedName name="IQ_TR_PREF_CONSID_PCT">"c2310"</definedName>
    <definedName name="IQ_TR_PREMONEY_VAL">"c2287"</definedName>
    <definedName name="IQ_TR_PRINTING_FEES">"c2276"</definedName>
    <definedName name="IQ_TR_PT_MONETARY_VALUES">"c2415"</definedName>
    <definedName name="IQ_TR_PT_NUMBER_SHARES">"c2417"</definedName>
    <definedName name="IQ_TR_PT_PCT_SHARES">"c2416"</definedName>
    <definedName name="IQ_TR_RATING_FEES">"c2275"</definedName>
    <definedName name="IQ_TR_REG_EFFECT_DATE">"c2264"</definedName>
    <definedName name="IQ_TR_REG_FILED_DATE">"c2263"</definedName>
    <definedName name="IQ_TR_REGISTRATION_FEES">"c2274"</definedName>
    <definedName name="IQ_TR_RENEWAL_BUYBACK">"c2413"</definedName>
    <definedName name="IQ_TR_ROUND_NUMBER">"c2295"</definedName>
    <definedName name="IQ_TR_SEC_FEES">"c2274"</definedName>
    <definedName name="IQ_TR_SECURITY_TYPE_REG">"c2279"</definedName>
    <definedName name="IQ_TR_SELL_ACC_ADVISORS">"c3049"</definedName>
    <definedName name="IQ_TR_SELL_ADVISORS">"c2388"</definedName>
    <definedName name="IQ_TR_SELL_FIN_ADVISORS">"c3046"</definedName>
    <definedName name="IQ_TR_SELL_LEG_ADVISORS">"c2388"</definedName>
    <definedName name="IQ_TR_SELL_TERM_FEE">"c2298"</definedName>
    <definedName name="IQ_TR_SELL_TERM_FEE_PCT">"c2297"</definedName>
    <definedName name="IQ_TR_SELLER_ID">"c2406"</definedName>
    <definedName name="IQ_TR_SELLERNAME">"c2402"</definedName>
    <definedName name="IQ_TR_SFEATURES">"c2385"</definedName>
    <definedName name="IQ_TR_SH_NET_PROCEEDS">"c2269"</definedName>
    <definedName name="IQ_TR_SH_NET_PROCEEDS_PCT">"c2271"</definedName>
    <definedName name="IQ_TR_SPECIAL_COMMITTEE">"c2362"</definedName>
    <definedName name="IQ_TR_STATUS">"c2399"</definedName>
    <definedName name="IQ_TR_STOCK_CONSID_PCT">"c2312"</definedName>
    <definedName name="IQ_TR_SUBDEBT">"c2370"</definedName>
    <definedName name="IQ_TR_SUSPENDED_DATE">"c2407"</definedName>
    <definedName name="IQ_TR_TARGET_52WKHI_PCT">"c2351"</definedName>
    <definedName name="IQ_TR_TARGET_52WKLOW_PCT">"c2350"</definedName>
    <definedName name="IQ_TR_TARGET_ACC_ADVISORS">"c3047"</definedName>
    <definedName name="IQ_TR_TARGET_ADVISORS">"c2386"</definedName>
    <definedName name="IQ_TR_TARGET_CASH_ST_INVEST">"c2327"</definedName>
    <definedName name="IQ_TR_TARGET_CLOSEPRICE_1D">"c2352"</definedName>
    <definedName name="IQ_TR_TARGET_CLOSEPRICE_1M">"c2354"</definedName>
    <definedName name="IQ_TR_TARGET_CLOSEPRICE_1W">"c2353"</definedName>
    <definedName name="IQ_TR_TARGET_DILUT_EPS_EXCL">"c2324"</definedName>
    <definedName name="IQ_TR_TARGET_EARNING_CO">"c2332"</definedName>
    <definedName name="IQ_TR_TARGET_EBIT">"c2333"</definedName>
    <definedName name="IQ_TR_TARGET_EBIT_EQ_INC">"c3609"</definedName>
    <definedName name="IQ_TR_TARGET_EBITDA">"c2334"</definedName>
    <definedName name="IQ_TR_TARGET_EBITDA_EQ_INC">"c3608"</definedName>
    <definedName name="IQ_TR_TARGET_FILING_CURRENCY">"c3034"</definedName>
    <definedName name="IQ_TR_TARGET_FILINGDATE">"c3605"</definedName>
    <definedName name="IQ_TR_TARGET_FIN_ADVISORS">"c3044"</definedName>
    <definedName name="IQ_TR_TARGET_ID">"c2405"</definedName>
    <definedName name="IQ_TR_TARGET_LEG_ADVISORS">"c2386"</definedName>
    <definedName name="IQ_TR_TARGET_MARKETCAP">"c2342"</definedName>
    <definedName name="IQ_TR_TARGET_MIN_INT">"c2328"</definedName>
    <definedName name="IQ_TR_TARGET_NET_DEBT">"c2326"</definedName>
    <definedName name="IQ_TR_TARGET_NI">"c2331"</definedName>
    <definedName name="IQ_TR_TARGET_PERIODDATE">"c3604"</definedName>
    <definedName name="IQ_TR_TARGET_PRICEDATE_1D">"c2341"</definedName>
    <definedName name="IQ_TR_TARGET_RETURN">"c2355"</definedName>
    <definedName name="IQ_TR_TARGET_SEC_DETAIL">"c3021"</definedName>
    <definedName name="IQ_TR_TARGET_SEC_TI_ID">"c2368"</definedName>
    <definedName name="IQ_TR_TARGET_SEC_TYPE">"c2369"</definedName>
    <definedName name="IQ_TR_TARGET_SPD">"c2313"</definedName>
    <definedName name="IQ_TR_TARGET_SPD_PCT">"c2314"</definedName>
    <definedName name="IQ_TR_TARGET_STOCKPREMIUM_1D">"c2336"</definedName>
    <definedName name="IQ_TR_TARGET_STOCKPREMIUM_1M">"c2337"</definedName>
    <definedName name="IQ_TR_TARGET_STOCKPREMIUM_1W">"c2338"</definedName>
    <definedName name="IQ_TR_TARGET_STOCKYEARHIGH_1D">"c2339"</definedName>
    <definedName name="IQ_TR_TARGET_STOCKYEARLOW_1D">"c2340"</definedName>
    <definedName name="IQ_TR_TARGET_TOTAL_ASSETS">"c2325"</definedName>
    <definedName name="IQ_TR_TARGET_TOTAL_COMMON_EQ">"c2421"</definedName>
    <definedName name="IQ_TR_TARGET_TOTAL_DEBT">"c2330"</definedName>
    <definedName name="IQ_TR_TARGET_TOTAL_PREF">"c2329"</definedName>
    <definedName name="IQ_TR_TARGET_TOTAL_REV">"c2335"</definedName>
    <definedName name="IQ_TR_TARGETNAME">"c2403"</definedName>
    <definedName name="IQ_TR_TERM_FEE">"c2298"</definedName>
    <definedName name="IQ_TR_TERM_FEE_PCT">"c2297"</definedName>
    <definedName name="IQ_TR_TODATE">"c3036"</definedName>
    <definedName name="IQ_TR_TODATE_MONETARY_VALUE">"c2418"</definedName>
    <definedName name="IQ_TR_TODATE_NUMBER_SHARES">"c2420"</definedName>
    <definedName name="IQ_TR_TODATE_PCT_SHARES">"c2419"</definedName>
    <definedName name="IQ_TR_TOTAL_ACCT_FEES">"c2273"</definedName>
    <definedName name="IQ_TR_TOTAL_CASH">"c2315"</definedName>
    <definedName name="IQ_TR_TOTAL_CONSID_SH">"c2316"</definedName>
    <definedName name="IQ_TR_TOTAL_DEBT">"c2317"</definedName>
    <definedName name="IQ_TR_TOTAL_GROSS_TV">"c2318"</definedName>
    <definedName name="IQ_TR_TOTAL_HYBRID">"c2319"</definedName>
    <definedName name="IQ_TR_TOTAL_LEGAL_FEES">"c2272"</definedName>
    <definedName name="IQ_TR_TOTAL_NET_TV">"c2320"</definedName>
    <definedName name="IQ_TR_TOTAL_NEWMONEY">"c2289"</definedName>
    <definedName name="IQ_TR_TOTAL_OPTIONS">"c2322"</definedName>
    <definedName name="IQ_TR_TOTAL_OPTIONS_BUYER">"c3026"</definedName>
    <definedName name="IQ_TR_TOTAL_PREFERRED">"c2321"</definedName>
    <definedName name="IQ_TR_TOTAL_REG_AMT">"c2261"</definedName>
    <definedName name="IQ_TR_TOTAL_STOCK">"c2323"</definedName>
    <definedName name="IQ_TR_TOTAL_TAKEDOWNS">"c2278"</definedName>
    <definedName name="IQ_TR_TOTAL_UW_COMP">"c2280"</definedName>
    <definedName name="IQ_TR_TOTALVALUE">"c2400"</definedName>
    <definedName name="IQ_TR_TRANSACTION_TYPE">"c2398"</definedName>
    <definedName name="IQ_TR_WITHDRAWN_DTE">"c2266"</definedName>
    <definedName name="IQ_TRADE_AR">"c1345"</definedName>
    <definedName name="IQ_TRADE_PRINCIPAL">"c1309"</definedName>
    <definedName name="IQ_TRADING_ACCOUNT_GAINS_FEES_FDIC">"c6573"</definedName>
    <definedName name="IQ_TRADING_ASSETS">"c1310"</definedName>
    <definedName name="IQ_TRADING_ASSETS_FAIR_VALUE_TOT_FFIEC">"c13210"</definedName>
    <definedName name="IQ_TRADING_ASSETS_FDIC">"c6328"</definedName>
    <definedName name="IQ_TRADING_ASSETS_FFIEC">"c12812"</definedName>
    <definedName name="IQ_TRADING_ASSETS_FOREIGN_FFIEC">"c12940"</definedName>
    <definedName name="IQ_TRADING_ASSETS_LEVEL_1_FFIEC">"c13218"</definedName>
    <definedName name="IQ_TRADING_ASSETS_LEVEL_2_FFIEC">"c13226"</definedName>
    <definedName name="IQ_TRADING_ASSETS_LEVEL_3_FFIEC">"c13234"</definedName>
    <definedName name="IQ_TRADING_ASSETS_QUARTERLY_AVG_FFIEC">"c13085"</definedName>
    <definedName name="IQ_TRADING_CURRENCY">"c2212"</definedName>
    <definedName name="IQ_TRADING_ITEM_CIQID">"c8949"</definedName>
    <definedName name="IQ_TRADING_LIABILITIES_FAIR_VALUE_TOT_FFIEC">"c13214"</definedName>
    <definedName name="IQ_TRADING_LIABILITIES_FDIC">"c6344"</definedName>
    <definedName name="IQ_TRADING_LIABILITIES_FFIEC">"c12858"</definedName>
    <definedName name="IQ_TRADING_LIABILITIES_LEVEL_1_FFIEC">"c13222"</definedName>
    <definedName name="IQ_TRADING_LIABILITIES_LEVEL_2_FFIEC">"c13230"</definedName>
    <definedName name="IQ_TRADING_LIABILITIES_LEVEL_3_FFIEC">"c13238"</definedName>
    <definedName name="IQ_TRADING_REV_FOREIGN_FFIEC">"c15377"</definedName>
    <definedName name="IQ_TRADING_REV_OPERATING_INC_FFIEC">"c13385"</definedName>
    <definedName name="IQ_TRADING_REVENUE_FFIEC">"c13004"</definedName>
    <definedName name="IQ_TRANS_ACCTS_TOT_DEPOSITS_FFIEC">"c13904"</definedName>
    <definedName name="IQ_TRANSACTION_ACCOUNTS_FDIC">"c6544"</definedName>
    <definedName name="IQ_TRANSACTION_LIST">"c15126"</definedName>
    <definedName name="IQ_TRANSACTION_LIST_BANKRUPTCY">"c15131"</definedName>
    <definedName name="IQ_TRANSACTION_LIST_BUYBACK">"c15129"</definedName>
    <definedName name="IQ_TRANSACTION_LIST_INCL_SUBS">"c15132"</definedName>
    <definedName name="IQ_TRANSACTION_LIST_INCL_SUBS_BANKRUPTCY">"c15137"</definedName>
    <definedName name="IQ_TRANSACTION_LIST_INCL_SUBS_BUYBACK">"c15135"</definedName>
    <definedName name="IQ_TRANSACTION_LIST_INCL_SUBS_MA">"c15133"</definedName>
    <definedName name="IQ_TRANSACTION_LIST_INCL_SUBS_PO">"c15136"</definedName>
    <definedName name="IQ_TRANSACTION_LIST_INCL_SUBS_PP">"c15134"</definedName>
    <definedName name="IQ_TRANSACTION_LIST_MA">"c15127"</definedName>
    <definedName name="IQ_TRANSACTION_LIST_PO">"c15130"</definedName>
    <definedName name="IQ_TRANSACTION_LIST_PP">"c15128"</definedName>
    <definedName name="IQ_TREASURER_ID">"c15214"</definedName>
    <definedName name="IQ_TREASURER_NAME">"c15213"</definedName>
    <definedName name="IQ_TREASURY">"c1311"</definedName>
    <definedName name="IQ_TREASURY_INVEST_SECURITIES_FFIEC">"c13457"</definedName>
    <definedName name="IQ_TREASURY_OTHER_EQUITY">"c1312"</definedName>
    <definedName name="IQ_TREASURY_OTHER_EQUITY_BNK">"c1313"</definedName>
    <definedName name="IQ_TREASURY_OTHER_EQUITY_BR">"c1314"</definedName>
    <definedName name="IQ_TREASURY_OTHER_EQUITY_FIN">"c1315"</definedName>
    <definedName name="IQ_TREASURY_OTHER_EQUITY_INS">"c1316"</definedName>
    <definedName name="IQ_TREASURY_OTHER_EQUITY_RE">"c6276"</definedName>
    <definedName name="IQ_TREASURY_OTHER_EQUITY_REIT">"c1317"</definedName>
    <definedName name="IQ_TREASURY_OTHER_EQUITY_UTI">"c1318"</definedName>
    <definedName name="IQ_TREASURY_STOCK">"c1438"</definedName>
    <definedName name="IQ_TREASURY_STOCK_TRANSACTIONS_FDIC">"c6501"</definedName>
    <definedName name="IQ_TREASURY_STOCK_TRANSACTIONS_FFIEC">"c15352"</definedName>
    <definedName name="IQ_TRUCK_ASSEMBLIES">"c7021"</definedName>
    <definedName name="IQ_TRUCK_ASSEMBLIES_APR">"c7681"</definedName>
    <definedName name="IQ_TRUCK_ASSEMBLIES_APR_FC">"c8561"</definedName>
    <definedName name="IQ_TRUCK_ASSEMBLIES_FC">"c7901"</definedName>
    <definedName name="IQ_TRUCK_ASSEMBLIES_POP">"c7241"</definedName>
    <definedName name="IQ_TRUCK_ASSEMBLIES_POP_FC">"c8121"</definedName>
    <definedName name="IQ_TRUCK_ASSEMBLIES_YOY">"c7461"</definedName>
    <definedName name="IQ_TRUCK_ASSEMBLIES_YOY_FC">"c8341"</definedName>
    <definedName name="IQ_TRUST_INC">"c1319"</definedName>
    <definedName name="IQ_TRUST_PREF">"c1320"</definedName>
    <definedName name="IQ_TRUST_PREFERRED">"c3029"</definedName>
    <definedName name="IQ_TRUST_PREFERRED_PCT">"c3030"</definedName>
    <definedName name="IQ_TRUSTEE">"c8959"</definedName>
    <definedName name="IQ_TWELVE_MONTHS_FIXED_AND_FLOATING_FDIC">"c6420"</definedName>
    <definedName name="IQ_TWELVE_MONTHS_MORTGAGE_PASS_THROUGHS_FDIC">"c6412"</definedName>
    <definedName name="IQ_UFCF_10YR_ANN_CAGR">"c6179"</definedName>
    <definedName name="IQ_UFCF_10YR_ANN_GROWTH">"c1948"</definedName>
    <definedName name="IQ_UFCF_1YR_ANN_GROWTH">"c1943"</definedName>
    <definedName name="IQ_UFCF_2YR_ANN_CAGR">"c6175"</definedName>
    <definedName name="IQ_UFCF_2YR_ANN_GROWTH">"c1944"</definedName>
    <definedName name="IQ_UFCF_3YR_ANN_CAGR">"c6176"</definedName>
    <definedName name="IQ_UFCF_3YR_ANN_GROWTH">"c1945"</definedName>
    <definedName name="IQ_UFCF_5YR_ANN_CAGR">"c6177"</definedName>
    <definedName name="IQ_UFCF_5YR_ANN_GROWTH">"c1946"</definedName>
    <definedName name="IQ_UFCF_7YR_ANN_CAGR">"c6178"</definedName>
    <definedName name="IQ_UFCF_7YR_ANN_GROWTH">"c1947"</definedName>
    <definedName name="IQ_UFCF_MARGIN">"c1962"</definedName>
    <definedName name="IQ_ULT_PARENT">"c3037"</definedName>
    <definedName name="IQ_ULT_PARENT_CIQID">"c3039"</definedName>
    <definedName name="IQ_ULT_PARENT_TICKER">"c3038"</definedName>
    <definedName name="IQ_UNAMORT_DISC">"c2513"</definedName>
    <definedName name="IQ_UNAMORT_DISC_PCT">"c2514"</definedName>
    <definedName name="IQ_UNAMORT_PREMIUM">"c2511"</definedName>
    <definedName name="IQ_UNAMORT_PREMIUM_PCT">"c2512"</definedName>
    <definedName name="IQ_UNCONSOL_BEDS">"c8783"</definedName>
    <definedName name="IQ_UNCONSOL_PROP">"c8762"</definedName>
    <definedName name="IQ_UNCONSOL_ROOMS">"c8787"</definedName>
    <definedName name="IQ_UNCONSOL_SQ_FT">"c8778"</definedName>
    <definedName name="IQ_UNCONSOL_UNITS">"c8770"</definedName>
    <definedName name="IQ_UNDERWRITER">"c8958"</definedName>
    <definedName name="IQ_UNDERWRITING_PROFIT">"c9975"</definedName>
    <definedName name="IQ_UNDIVIDED_PROFITS_FDIC">"c6352"</definedName>
    <definedName name="IQ_UNDRAWN_CP">"c2518"</definedName>
    <definedName name="IQ_UNDRAWN_CREDIT">"c3032"</definedName>
    <definedName name="IQ_UNDRAWN_RC">"c2517"</definedName>
    <definedName name="IQ_UNDRAWN_TL">"c2519"</definedName>
    <definedName name="IQ_UNEARN_PREMIUM">"c1321"</definedName>
    <definedName name="IQ_UNEARN_REV_CURRENT">"c1322"</definedName>
    <definedName name="IQ_UNEARN_REV_CURRENT_BNK">"c1323"</definedName>
    <definedName name="IQ_UNEARN_REV_CURRENT_BR">"c1324"</definedName>
    <definedName name="IQ_UNEARN_REV_CURRENT_FIN">"c1325"</definedName>
    <definedName name="IQ_UNEARN_REV_CURRENT_INS">"c1326"</definedName>
    <definedName name="IQ_UNEARN_REV_CURRENT_RE">"c6277"</definedName>
    <definedName name="IQ_UNEARN_REV_CURRENT_REIT">"c1327"</definedName>
    <definedName name="IQ_UNEARN_REV_CURRENT_UTI">"c1328"</definedName>
    <definedName name="IQ_UNEARN_REV_LT">"c1329"</definedName>
    <definedName name="IQ_UNEARNED_INCOME_FDIC">"c6324"</definedName>
    <definedName name="IQ_UNEARNED_INCOME_FOREIGN_FDIC">"c6385"</definedName>
    <definedName name="IQ_UNEARNED_INCOME_LL_REC_DOM_FFIEC">"c12916"</definedName>
    <definedName name="IQ_UNEARNED_INCOME_LL_REC_FFIEC">"c12897"</definedName>
    <definedName name="IQ_UNEARNED_PREMIUMS_PC_FFIEC">"c13101"</definedName>
    <definedName name="IQ_UNEMPLOYMENT_RATE">"c7023"</definedName>
    <definedName name="IQ_UNEMPLOYMENT_RATE_FC">"c7903"</definedName>
    <definedName name="IQ_UNEMPLOYMENT_RATE_POP">"c7243"</definedName>
    <definedName name="IQ_UNEMPLOYMENT_RATE_POP_FC">"c8123"</definedName>
    <definedName name="IQ_UNEMPLOYMENT_RATE_YOY">"c7463"</definedName>
    <definedName name="IQ_UNEMPLOYMENT_RATE_YOY_FC">"c8343"</definedName>
    <definedName name="IQ_UNIT_LABOR_COST_INDEX">"c7025"</definedName>
    <definedName name="IQ_UNIT_LABOR_COST_INDEX_APR">"c7685"</definedName>
    <definedName name="IQ_UNIT_LABOR_COST_INDEX_APR_FC">"c8565"</definedName>
    <definedName name="IQ_UNIT_LABOR_COST_INDEX_FC">"c7905"</definedName>
    <definedName name="IQ_UNIT_LABOR_COST_INDEX_PCT_CHANGE">"c7024"</definedName>
    <definedName name="IQ_UNIT_LABOR_COST_INDEX_PCT_CHANGE_FC">"c7904"</definedName>
    <definedName name="IQ_UNIT_LABOR_COST_INDEX_PCT_CHANGE_POP">"c7244"</definedName>
    <definedName name="IQ_UNIT_LABOR_COST_INDEX_PCT_CHANGE_POP_FC">"c8124"</definedName>
    <definedName name="IQ_UNIT_LABOR_COST_INDEX_PCT_CHANGE_YOY">"c7464"</definedName>
    <definedName name="IQ_UNIT_LABOR_COST_INDEX_PCT_CHANGE_YOY_FC">"c8344"</definedName>
    <definedName name="IQ_UNIT_LABOR_COST_INDEX_POP">"c7245"</definedName>
    <definedName name="IQ_UNIT_LABOR_COST_INDEX_POP_FC">"c8125"</definedName>
    <definedName name="IQ_UNIT_LABOR_COST_INDEX_YOY">"c7465"</definedName>
    <definedName name="IQ_UNIT_LABOR_COST_INDEX_YOY_FC">"c8345"</definedName>
    <definedName name="IQ_UNLEVERED_FCF">"c1908"</definedName>
    <definedName name="IQ_UNPAID_CLAIMS">"c1330"</definedName>
    <definedName name="IQ_UNPROFITABLE_INSTITUTIONS_FDIC">"c6722"</definedName>
    <definedName name="IQ_UNREALIZED_GAIN">"c1619"</definedName>
    <definedName name="IQ_UNSECURED_COMMITMENTS_COMMERCIAL_RE_UNUSED_FFIEC">"c13246"</definedName>
    <definedName name="IQ_UNSECURED_DEBT">"c2548"</definedName>
    <definedName name="IQ_UNSECURED_DEBT_PCT">"c2549"</definedName>
    <definedName name="IQ_UNUSED_LOAN_COMMITMENTS_FDIC">"c6368"</definedName>
    <definedName name="IQ_UNUSUAL_EXP">"c1456"</definedName>
    <definedName name="IQ_US_ADDRESS_LEASE_FIN_REC_FFIEC">"c13624"</definedName>
    <definedName name="IQ_US_AGENCY_OBLIG_FFIEC">"c12779"</definedName>
    <definedName name="IQ_US_AGENCY_OBLIG_TRADING_DOM_FFIEC">"c12919"</definedName>
    <definedName name="IQ_US_AGENCY_OBLIG_TRADING_FFIEC">"c12814"</definedName>
    <definedName name="IQ_US_AGENCY_OBLIGATIONS_AVAIL_SALE_FFIEC">"c12793"</definedName>
    <definedName name="IQ_US_BANKS_OTHER_INST_FOREIGN_DEP_FFIEC">"c15343"</definedName>
    <definedName name="IQ_US_BRANCHES_FOREIGN_BANK_LOANS_FDIC">"c6435"</definedName>
    <definedName name="IQ_US_BRANCHES_FOREIGN_BANKS_FDIC">"c6390"</definedName>
    <definedName name="IQ_US_GAAP">"c1331"</definedName>
    <definedName name="IQ_US_GAAP_BASIC_EPS_EXCL">"c2984"</definedName>
    <definedName name="IQ_US_GAAP_BASIC_EPS_INCL">"c2982"</definedName>
    <definedName name="IQ_US_GAAP_BASIC_WEIGHT">"c2980"</definedName>
    <definedName name="IQ_US_GAAP_CA">"c2930"</definedName>
    <definedName name="IQ_US_GAAP_CA_ADJ">"c2925"</definedName>
    <definedName name="IQ_US_GAAP_CASH_FINAN">"c2945"</definedName>
    <definedName name="IQ_US_GAAP_CASH_FINAN_ADJ">"c2941"</definedName>
    <definedName name="IQ_US_GAAP_CASH_INVEST">"c2944"</definedName>
    <definedName name="IQ_US_GAAP_CASH_INVEST_ADJ">"c2940"</definedName>
    <definedName name="IQ_US_GAAP_CASH_OPER">"c2943"</definedName>
    <definedName name="IQ_US_GAAP_CASH_OPER_ADJ">"c2939"</definedName>
    <definedName name="IQ_US_GAAP_CL">"c2932"</definedName>
    <definedName name="IQ_US_GAAP_CL_ADJ">"c2927"</definedName>
    <definedName name="IQ_US_GAAP_COST_REV">"c2965"</definedName>
    <definedName name="IQ_US_GAAP_COST_REV_ADJ">"c2951"</definedName>
    <definedName name="IQ_US_GAAP_DILUT_EPS_EXCL">"c2985"</definedName>
    <definedName name="IQ_US_GAAP_DILUT_EPS_INCL">"c2983"</definedName>
    <definedName name="IQ_US_GAAP_DILUT_NI">"c2979"</definedName>
    <definedName name="IQ_US_GAAP_DILUT_WEIGHT">"c2981"</definedName>
    <definedName name="IQ_US_GAAP_DO">"c2973"</definedName>
    <definedName name="IQ_US_GAAP_DO_ADJ">"c2959"</definedName>
    <definedName name="IQ_US_GAAP_EXTRA_ACC_ITEMS">"c2972"</definedName>
    <definedName name="IQ_US_GAAP_EXTRA_ACC_ITEMS_ADJ">"c2958"</definedName>
    <definedName name="IQ_US_GAAP_INC_TAX">"c2975"</definedName>
    <definedName name="IQ_US_GAAP_INC_TAX_ADJ">"c2961"</definedName>
    <definedName name="IQ_US_GAAP_INTEREST_EXP">"c2971"</definedName>
    <definedName name="IQ_US_GAAP_INTEREST_EXP_ADJ">"c2957"</definedName>
    <definedName name="IQ_US_GAAP_LIAB_LT">"c2933"</definedName>
    <definedName name="IQ_US_GAAP_LIAB_LT_ADJ">"c2928"</definedName>
    <definedName name="IQ_US_GAAP_LIAB_TOTAL_LIAB">"c2933"</definedName>
    <definedName name="IQ_US_GAAP_MINORITY_INTEREST_IS">"c2974"</definedName>
    <definedName name="IQ_US_GAAP_MINORITY_INTEREST_IS_ADJ">"c2960"</definedName>
    <definedName name="IQ_US_GAAP_NCA">"c2931"</definedName>
    <definedName name="IQ_US_GAAP_NCA_ADJ">"c2926"</definedName>
    <definedName name="IQ_US_GAAP_NET_CHANGE">"c2946"</definedName>
    <definedName name="IQ_US_GAAP_NET_CHANGE_ADJ">"c2942"</definedName>
    <definedName name="IQ_US_GAAP_NI">"c2976"</definedName>
    <definedName name="IQ_US_GAAP_NI_ADJ">"c2963"</definedName>
    <definedName name="IQ_US_GAAP_NI_AVAIL_EXCL">"c2977"</definedName>
    <definedName name="IQ_US_GAAP_NI_AVAIL_INCL">"c2978"</definedName>
    <definedName name="IQ_US_GAAP_OTHER_ADJ_ADJ">"c2962"</definedName>
    <definedName name="IQ_US_GAAP_OTHER_NON_OPER">"c2969"</definedName>
    <definedName name="IQ_US_GAAP_OTHER_NON_OPER_ADJ">"c2955"</definedName>
    <definedName name="IQ_US_GAAP_OTHER_OPER">"c2968"</definedName>
    <definedName name="IQ_US_GAAP_OTHER_OPER_ADJ">"c2954"</definedName>
    <definedName name="IQ_US_GAAP_RD">"c2967"</definedName>
    <definedName name="IQ_US_GAAP_RD_ADJ">"c2953"</definedName>
    <definedName name="IQ_US_GAAP_SGA">"c2966"</definedName>
    <definedName name="IQ_US_GAAP_SGA_ADJ">"c2952"</definedName>
    <definedName name="IQ_US_GAAP_TOTAL_ASSETS">"c2931"</definedName>
    <definedName name="IQ_US_GAAP_TOTAL_EQUITY">"c2934"</definedName>
    <definedName name="IQ_US_GAAP_TOTAL_EQUITY_ADJ">"c2929"</definedName>
    <definedName name="IQ_US_GAAP_TOTAL_REV">"c2964"</definedName>
    <definedName name="IQ_US_GAAP_TOTAL_REV_ADJ">"c2950"</definedName>
    <definedName name="IQ_US_GAAP_TOTAL_UNUSUAL">"c2970"</definedName>
    <definedName name="IQ_US_GAAP_TOTAL_UNUSUAL_ADJ">"c2956"</definedName>
    <definedName name="IQ_US_GOV_AGENCIES_FDIC">"c6395"</definedName>
    <definedName name="IQ_US_GOV_DEPOSITS_FDIC">"c6483"</definedName>
    <definedName name="IQ_US_GOV_ENTERPRISES_FDIC">"c6396"</definedName>
    <definedName name="IQ_US_GOV_NONCURRENT_LOANS_TOTAL_NONCURRENT_FDIC">"c6779"</definedName>
    <definedName name="IQ_US_GOV_NONTRANSACTION_ACCOUNTS_FDIC">"c6546"</definedName>
    <definedName name="IQ_US_GOV_OBLIGATIONS_FDIC">"c6299"</definedName>
    <definedName name="IQ_US_GOV_SECURITIES_FDIC">"c6297"</definedName>
    <definedName name="IQ_US_GOV_TOTAL_DEPOSITS_FDIC">"c6472"</definedName>
    <definedName name="IQ_US_GOV_TRANSACTION_ACCOUNTS_FDIC">"c6538"</definedName>
    <definedName name="IQ_US_GOVT_NON_TRANS_ACCTS_FFIEC">"c15323"</definedName>
    <definedName name="IQ_US_GOVT_STATE_POLI_SUBD_IN_US_FOREIGN_DEP_FFIEC">"c15346"</definedName>
    <definedName name="IQ_US_GOVT_TRANS_ACCTS_FFIEC">"c15315"</definedName>
    <definedName name="IQ_US_INST_DUE_30_89_FFIEC">"c13268"</definedName>
    <definedName name="IQ_US_INST_DUE_90_FFIEC">"c13294"</definedName>
    <definedName name="IQ_US_INST_NON_ACCRUAL_FFIEC">"c13320"</definedName>
    <definedName name="IQ_US_SPONSORED_AGENCY_OBLIG_AVAIL_SALE_FFIEC">"c12794"</definedName>
    <definedName name="IQ_US_SPONSORED_AGENCY_OBLIG_FFIEC">"c12780"</definedName>
    <definedName name="IQ_US_TREASURY_SEC_AVAIL_SALE_FFIEC">"c12792"</definedName>
    <definedName name="IQ_US_TREASURY_SEC_TRADING_DOM_FFIEC">"c12918"</definedName>
    <definedName name="IQ_US_TREASURY_SEC_TRADING_FFIEC">"c12813"</definedName>
    <definedName name="IQ_US_TREASURY_SECURITIES_FDIC">"c6298"</definedName>
    <definedName name="IQ_US_TREASURY_SECURITIES_FFIEC">"c12778"</definedName>
    <definedName name="IQ_UST_SEC_GOVT_AGENCY_CORP_QUARTERLY_AVG_FFIEC">"c15469"</definedName>
    <definedName name="IQ_UST_SECURITIES_GOVT_AGENCY_QUARTERLY_AVG_FFIEC">"c15468"</definedName>
    <definedName name="IQ_UTIL_PPE_NET">"c1620"</definedName>
    <definedName name="IQ_UTIL_REV">"c2091"</definedName>
    <definedName name="IQ_UV_PENSION_LIAB">"c1332"</definedName>
    <definedName name="IQ_VALUATION_ALLOWANCES_FDIC">"c6400"</definedName>
    <definedName name="IQ_VALUE_TRADED">"c1519"</definedName>
    <definedName name="IQ_VALUE_TRADED_LAST_3MTH">"c1530"</definedName>
    <definedName name="IQ_VALUE_TRADED_LAST_6MTH">"c1531"</definedName>
    <definedName name="IQ_VALUE_TRADED_LAST_MTH">"c1529"</definedName>
    <definedName name="IQ_VALUE_TRADED_LAST_WK">"c1528"</definedName>
    <definedName name="IQ_VALUE_TRADED_LAST_YR">"c1532"</definedName>
    <definedName name="IQ_VARIABLE_RATE_PREFERREDS_INT_SENSITIVITY_FFIEC">"c13096"</definedName>
    <definedName name="IQ_VC_REV_OPERATING_INC_FFIEC">"c13388"</definedName>
    <definedName name="IQ_VC_REVENUE_FDIC">"c6667"</definedName>
    <definedName name="IQ_VEHICLE_ASSEMBLIES_LIGHT">"c6905"</definedName>
    <definedName name="IQ_VEHICLE_ASSEMBLIES_LIGHT_APR">"c7565"</definedName>
    <definedName name="IQ_VEHICLE_ASSEMBLIES_LIGHT_APR_FC">"c8445"</definedName>
    <definedName name="IQ_VEHICLE_ASSEMBLIES_LIGHT_FC">"c7785"</definedName>
    <definedName name="IQ_VEHICLE_ASSEMBLIES_LIGHT_NEW">"c6925"</definedName>
    <definedName name="IQ_VEHICLE_ASSEMBLIES_LIGHT_NEW_APR">"c7585"</definedName>
    <definedName name="IQ_VEHICLE_ASSEMBLIES_LIGHT_NEW_APR_FC">"c8465"</definedName>
    <definedName name="IQ_VEHICLE_ASSEMBLIES_LIGHT_NEW_FC">"c7805"</definedName>
    <definedName name="IQ_VEHICLE_ASSEMBLIES_LIGHT_NEW_POP">"c7145"</definedName>
    <definedName name="IQ_VEHICLE_ASSEMBLIES_LIGHT_NEW_POP_FC">"c8025"</definedName>
    <definedName name="IQ_VEHICLE_ASSEMBLIES_LIGHT_NEW_YOY">"c7365"</definedName>
    <definedName name="IQ_VEHICLE_ASSEMBLIES_LIGHT_NEW_YOY_FC">"c8245"</definedName>
    <definedName name="IQ_VEHICLE_ASSEMBLIES_LIGHT_POP">"c7125"</definedName>
    <definedName name="IQ_VEHICLE_ASSEMBLIES_LIGHT_POP_FC">"c8005"</definedName>
    <definedName name="IQ_VEHICLE_ASSEMBLIES_LIGHT_YOY">"c7345"</definedName>
    <definedName name="IQ_VEHICLE_ASSEMBLIES_LIGHT_YOY_FC">"c8225"</definedName>
    <definedName name="IQ_VEHICLE_ASSEMBLIES_TOTAL">"c7020"</definedName>
    <definedName name="IQ_VEHICLE_ASSEMBLIES_TOTAL_APR">"c7680"</definedName>
    <definedName name="IQ_VEHICLE_ASSEMBLIES_TOTAL_APR_FC">"c8560"</definedName>
    <definedName name="IQ_VEHICLE_ASSEMBLIES_TOTAL_FC">"c7900"</definedName>
    <definedName name="IQ_VEHICLE_ASSEMBLIES_TOTAL_POP">"c7240"</definedName>
    <definedName name="IQ_VEHICLE_ASSEMBLIES_TOTAL_POP_FC">"c8120"</definedName>
    <definedName name="IQ_VEHICLE_ASSEMBLIES_TOTAL_YOY">"c7460"</definedName>
    <definedName name="IQ_VEHICLE_ASSEMBLIES_TOTAL_YOY_FC">"c8340"</definedName>
    <definedName name="IQ_VEHICLE_LOANS">"c15249"</definedName>
    <definedName name="IQ_VENTURE_CAPITAL_REVENUE_FFIEC">"c13010"</definedName>
    <definedName name="IQ_VIF_AFTER_COST_CAPITAL_COVERED">"c9966"</definedName>
    <definedName name="IQ_VIF_AFTER_COST_CAPITAL_GROUP">"c9952"</definedName>
    <definedName name="IQ_VIF_BEFORE_COST_CAPITAL_COVERED">"c9964"</definedName>
    <definedName name="IQ_VIF_BEFORE_COST_CAPITAL_GROUP">"c9950"</definedName>
    <definedName name="IQ_VOL_LAST_3MTH">"c1525"</definedName>
    <definedName name="IQ_VOL_LAST_6MTH">"c1526"</definedName>
    <definedName name="IQ_VOL_LAST_MTH">"c1524"</definedName>
    <definedName name="IQ_VOL_LAST_WK">"c1523"</definedName>
    <definedName name="IQ_VOL_LAST_YR">"c1527"</definedName>
    <definedName name="IQ_VOLATILE_LIABILITIES_FDIC">"c6364"</definedName>
    <definedName name="IQ_VOLUME">"c1333"</definedName>
    <definedName name="IQ_VWAP">"c13514"</definedName>
    <definedName name="IQ_WAC_CURRENT">"c8961"</definedName>
    <definedName name="IQ_WAC_ORIGINAL">"c8953"</definedName>
    <definedName name="IQ_WAM_CURRENT">"c8962"</definedName>
    <definedName name="IQ_WAM_ORIGINAL">"c8952"</definedName>
    <definedName name="IQ_WAR_TOTAL_AGG_INT_VALUE_EXER">"c18465"</definedName>
    <definedName name="IQ_WAR_TOTAL_AGG_INT_VALUE_OUT">"c18461"</definedName>
    <definedName name="IQ_WAR_TOTAL_NUM_EXER">"c18463"</definedName>
    <definedName name="IQ_WAR_TOTAL_NUM_OUT">"c18459"</definedName>
    <definedName name="IQ_WAR_TOTAL_PLAN_NAME">"c18469"</definedName>
    <definedName name="IQ_WAR_TOTAL_PRICE_HIGH">"c18456"</definedName>
    <definedName name="IQ_WAR_TOTAL_PRICE_LOW">"c18455"</definedName>
    <definedName name="IQ_WAR_TOTAL_PRICE_RANGE">"c18457"</definedName>
    <definedName name="IQ_WAR_TOTAL_WTD_LIFE_EXER">"c18464"</definedName>
    <definedName name="IQ_WAR_TOTAL_WTD_LIFE_OUT">"c18460"</definedName>
    <definedName name="IQ_WAR_TOTAL_WTD_PRICE_EXER">"c18462"</definedName>
    <definedName name="IQ_WAR_TOTAL_WTD_PRICE_OUT">"c18458"</definedName>
    <definedName name="IQ_WAR_TRANCHE_AGG_INT_VALUE_EXER">"c18454"</definedName>
    <definedName name="IQ_WAR_TRANCHE_AGG_INT_VALUE_OUT">"c18450"</definedName>
    <definedName name="IQ_WAR_TRANCHE_CLASS_NAME">"c18443"</definedName>
    <definedName name="IQ_WAR_TRANCHE_NUM_EXER">"c18452"</definedName>
    <definedName name="IQ_WAR_TRANCHE_NUM_OUT">"c18448"</definedName>
    <definedName name="IQ_WAR_TRANCHE_PLAN_NAME">"c18442"</definedName>
    <definedName name="IQ_WAR_TRANCHE_PLAN_RANK">"c18468"</definedName>
    <definedName name="IQ_WAR_TRANCHE_PRICE_HIGH">"c18445"</definedName>
    <definedName name="IQ_WAR_TRANCHE_PRICE_LOW">"c18444"</definedName>
    <definedName name="IQ_WAR_TRANCHE_PRICE_RANGE">"c18446"</definedName>
    <definedName name="IQ_WAR_TRANCHE_WTD_LIFE_EXER">"c18453"</definedName>
    <definedName name="IQ_WAR_TRANCHE_WTD_LIFE_OUT">"c18449"</definedName>
    <definedName name="IQ_WAR_TRANCHE_WTD_PRICE_EXER">"c18451"</definedName>
    <definedName name="IQ_WAR_TRANCHE_WTD_PRICE_OUT">"c18447"</definedName>
    <definedName name="IQ_WARRANTS_BEG_OS">"c2698"</definedName>
    <definedName name="IQ_WARRANTS_CANCELLED">"c2701"</definedName>
    <definedName name="IQ_WARRANTS_END_OS">"c2702"</definedName>
    <definedName name="IQ_WARRANTS_EXERCISED">"c2700"</definedName>
    <definedName name="IQ_WARRANTS_ISSUED">"c2699"</definedName>
    <definedName name="IQ_WARRANTS_STRIKE_PRICE_ISSUED">"c2704"</definedName>
    <definedName name="IQ_WARRANTS_STRIKE_PRICE_OS">"c2703"</definedName>
    <definedName name="IQ_WEEK">50000</definedName>
    <definedName name="IQ_WEIGHTED_AVG_PRICE">"c1334"</definedName>
    <definedName name="IQ_WHOLESALE_INVENTORIES">"c7027"</definedName>
    <definedName name="IQ_WHOLESALE_INVENTORIES_APR">"c7687"</definedName>
    <definedName name="IQ_WHOLESALE_INVENTORIES_APR_FC">"c8567"</definedName>
    <definedName name="IQ_WHOLESALE_INVENTORIES_FC">"c7907"</definedName>
    <definedName name="IQ_WHOLESALE_INVENTORIES_POP">"c7247"</definedName>
    <definedName name="IQ_WHOLESALE_INVENTORIES_POP_FC">"c8127"</definedName>
    <definedName name="IQ_WHOLESALE_INVENTORIES_YOY">"c7467"</definedName>
    <definedName name="IQ_WHOLESALE_INVENTORIES_YOY_FC">"c8347"</definedName>
    <definedName name="IQ_WHOLESALE_IS_RATIO">"c7026"</definedName>
    <definedName name="IQ_WHOLESALE_IS_RATIO_FC">"c7906"</definedName>
    <definedName name="IQ_WHOLESALE_IS_RATIO_POP">"c7246"</definedName>
    <definedName name="IQ_WHOLESALE_IS_RATIO_POP_FC">"c8126"</definedName>
    <definedName name="IQ_WHOLESALE_IS_RATIO_YOY">"c7466"</definedName>
    <definedName name="IQ_WHOLESALE_IS_RATIO_YOY_FC">"c8346"</definedName>
    <definedName name="IQ_WHOLESALE_SALES">"c7028"</definedName>
    <definedName name="IQ_WHOLESALE_SALES_APR">"c7688"</definedName>
    <definedName name="IQ_WHOLESALE_SALES_APR_FC">"c8568"</definedName>
    <definedName name="IQ_WHOLESALE_SALES_FC">"c7908"</definedName>
    <definedName name="IQ_WHOLESALE_SALES_INDEX">"c7029"</definedName>
    <definedName name="IQ_WHOLESALE_SALES_INDEX_APR">"c7689"</definedName>
    <definedName name="IQ_WHOLESALE_SALES_INDEX_APR_FC">"c8569"</definedName>
    <definedName name="IQ_WHOLESALE_SALES_INDEX_FC">"c7909"</definedName>
    <definedName name="IQ_WHOLESALE_SALES_INDEX_POP">"c7249"</definedName>
    <definedName name="IQ_WHOLESALE_SALES_INDEX_POP_FC">"c8129"</definedName>
    <definedName name="IQ_WHOLESALE_SALES_INDEX_YOY">"c7469"</definedName>
    <definedName name="IQ_WHOLESALE_SALES_INDEX_YOY_FC">"c8349"</definedName>
    <definedName name="IQ_WHOLESALE_SALES_POP">"c7248"</definedName>
    <definedName name="IQ_WHOLESALE_SALES_POP_FC">"c8128"</definedName>
    <definedName name="IQ_WHOLESALE_SALES_YOY">"c7468"</definedName>
    <definedName name="IQ_WHOLESALE_SALES_YOY_FC">"c8348"</definedName>
    <definedName name="IQ_WIP_INV">"c1335"</definedName>
    <definedName name="IQ_WORKING_CAP">"c3494"</definedName>
    <definedName name="IQ_WORKMEN_WRITTEN">"c1336"</definedName>
    <definedName name="IQ_WRITTEN_OPTION_CONTRACTS_FDIC">"c6509"</definedName>
    <definedName name="IQ_WRITTEN_OPTION_CONTRACTS_FX_RISK_FDIC">"c6514"</definedName>
    <definedName name="IQ_WRITTEN_OPTION_CONTRACTS_NON_FX_IR_FDIC">"c6519"</definedName>
    <definedName name="IQ_XDIV_DATE">"c2203"</definedName>
    <definedName name="IQ_XDIV_DATE_1" hidden="1">"c2203"</definedName>
    <definedName name="IQ_YEAR_FOUNDED">"c6793"</definedName>
    <definedName name="IQ_YEARHIGH">"c1337"</definedName>
    <definedName name="IQ_YEARHIGH_DATE">"c2250"</definedName>
    <definedName name="IQ_YEARLOW">"c1338"</definedName>
    <definedName name="IQ_YEARLOW_DATE">"c2251"</definedName>
    <definedName name="IQ_YIELD_FED_FUNDS_SOLD_FFIEC">"c13487"</definedName>
    <definedName name="IQ_YIELD_TRADING_ASSETS_FFIEC">"c13488"</definedName>
    <definedName name="IQ_YTD">3000</definedName>
    <definedName name="IQ_YTDMONTH" hidden="1">130000</definedName>
    <definedName name="IQ_YTW">"c2163"</definedName>
    <definedName name="IQ_YTW_DATE">"c2164"</definedName>
    <definedName name="IQ_YTW_DATE_TYPE">"c2165"</definedName>
    <definedName name="IQ_Z_SCORE">"c1339"</definedName>
    <definedName name="IQB_BOOKMARK_COUNT" hidden="1">0</definedName>
    <definedName name="IQB_BOOKMARK_LOCATION_0" hidden="1">#REF!</definedName>
    <definedName name="IQB_CURRENT_BOOKMARK">0</definedName>
    <definedName name="IQNAMA">39972.4171759259</definedName>
    <definedName name="IQRA1">"$A$2:$A$129"</definedName>
    <definedName name="IQRA10">"$A$11:$A$262"</definedName>
    <definedName name="IQRA2">"$A$3:$A$1306"</definedName>
    <definedName name="IQRA3">"$A$4:$A$1307"</definedName>
    <definedName name="IQRA4">"$A$5:$A$60"</definedName>
    <definedName name="IQRA5">"$A$6:$A$61"</definedName>
    <definedName name="IQRA51">"$A$52:$A$54"</definedName>
    <definedName name="IQRA55">"$A$56:$A$58"</definedName>
    <definedName name="IQRA6">"$A$7:$A$259"</definedName>
    <definedName name="IQRA7">"$A$8:$A$37"</definedName>
    <definedName name="IQRA8">"$A$9:$A$260"</definedName>
    <definedName name="IQRAE10">"$AF$10:$AG$10"</definedName>
    <definedName name="IQRAE100">"$AF$100:$AI$100"</definedName>
    <definedName name="IQRAE101">"$AF$101:$AH$101"</definedName>
    <definedName name="IQRAE102">"$AF$102"</definedName>
    <definedName name="IQRAE103">"$AF$103:$AI$103"</definedName>
    <definedName name="IQRAE104">"$AF$104"</definedName>
    <definedName name="IQRAE105">"$AF$105"</definedName>
    <definedName name="IQRAE106">"$AF$106:$AG$106"</definedName>
    <definedName name="IQRAE107">"$AF$107:$AI$107"</definedName>
    <definedName name="IQRAE108">"$AF$108"</definedName>
    <definedName name="IQRAE109">"$AF$109:$AJ$109"</definedName>
    <definedName name="IQRAE11">"$AF$11:$AJ$11"</definedName>
    <definedName name="IQRAE110">"$AF$110"</definedName>
    <definedName name="IQRAE111">"$AF$111:$AI$111"</definedName>
    <definedName name="IQRAE112">"$AF$112:$AI$112"</definedName>
    <definedName name="IQRAE113">"$AF$113:$AG$113"</definedName>
    <definedName name="IQRAE114">"$AF$114"</definedName>
    <definedName name="IQRAE115">"$AF$115:$AJ$115"</definedName>
    <definedName name="IQRAE116">"$AF$116:$AG$116"</definedName>
    <definedName name="IQRAE117">"$AF$117"</definedName>
    <definedName name="IQRAE118">"$AF$118"</definedName>
    <definedName name="IQRAE119">"$AF$119:$AI$119"</definedName>
    <definedName name="IQRAE12">"$AF$12"</definedName>
    <definedName name="IQRAE120">"$AF$120"</definedName>
    <definedName name="IQRAE121">"$AF$121:$AJ$121"</definedName>
    <definedName name="IQRAE122">"$AF$122:$AG$122"</definedName>
    <definedName name="IQRAE123">"$AF$123:$AI$123"</definedName>
    <definedName name="IQRAE124">"$AF$124:$AH$124"</definedName>
    <definedName name="IQRAE125">"$AF$125"</definedName>
    <definedName name="IQRAE126">"$AF$126"</definedName>
    <definedName name="IQRAE127">"$AF$127"</definedName>
    <definedName name="IQRAE128">"$AF$128:$AJ$128"</definedName>
    <definedName name="IQRAE129">"$AF$129:$AG$129"</definedName>
    <definedName name="IQRAE13">"$AF$13"</definedName>
    <definedName name="IQRAE130">"$AF$130:$AH$130"</definedName>
    <definedName name="IQRAE131">"$AF$131:$AJ$131"</definedName>
    <definedName name="IQRAE132">"$AF$132:$AI$132"</definedName>
    <definedName name="IQRAE133">"$AF$133"</definedName>
    <definedName name="IQRAE134">"$AF$134:$AG$134"</definedName>
    <definedName name="IQRAE135">"$AF$135:$AG$135"</definedName>
    <definedName name="IQRAE136">"$AF$136:$AG$136"</definedName>
    <definedName name="IQRAE137">"$AF$137"</definedName>
    <definedName name="IQRAE138">"$AF$138"</definedName>
    <definedName name="IQRAE14">"$AF$14:$AJ$14"</definedName>
    <definedName name="IQRAE140">"$AF$140:$AG$140"</definedName>
    <definedName name="IQRAE141">"$AF$141:$AG$141"</definedName>
    <definedName name="IQRAE142">"$AF$142"</definedName>
    <definedName name="IQRAE143">"$AF$143"</definedName>
    <definedName name="IQRAE144">"$AF$144:$AH$144"</definedName>
    <definedName name="IQRAE146">"$AF$146"</definedName>
    <definedName name="IQRAE147">"$AF$147:$AH$147"</definedName>
    <definedName name="IQRAE15">"$AF$15:$AH$15"</definedName>
    <definedName name="IQRAE16">"$AF$16:$AG$16"</definedName>
    <definedName name="IQRAE17">"$AF$17:$AG$17"</definedName>
    <definedName name="IQRAE18">"$AF$18:$AJ$18"</definedName>
    <definedName name="IQRAE19">"$AF$19"</definedName>
    <definedName name="IQRAE20">"$AF$20:$AJ$20"</definedName>
    <definedName name="IQRAE21">"$AF$21"</definedName>
    <definedName name="IQRAE22">"$AF$22"</definedName>
    <definedName name="IQRAE23">"$AF$23"</definedName>
    <definedName name="IQRAE24">"$AF$24:$AH$24"</definedName>
    <definedName name="IQRAE25">"$AF$25:$AG$25"</definedName>
    <definedName name="IQRAE26">"$AF$26:$AG$26"</definedName>
    <definedName name="IQRAE27">"$AF$27:$AG$27"</definedName>
    <definedName name="IQRAE28">"$AF$28:$AJ$28"</definedName>
    <definedName name="IQRAE29">"$AF$29"</definedName>
    <definedName name="IQRAE30">"$AF$30:$AG$30"</definedName>
    <definedName name="IQRAE31">"$AF$31"</definedName>
    <definedName name="IQRAE32">"$AF$32"</definedName>
    <definedName name="IQRAE33">"$AF$33"</definedName>
    <definedName name="IQRAE34">"$AF$34"</definedName>
    <definedName name="IQRAE35">"$AF$35:$AJ$35"</definedName>
    <definedName name="IQRAE36">"$AF$36:$AG$36"</definedName>
    <definedName name="IQRAE37">"$AF$37"</definedName>
    <definedName name="IQRAE38">"$AF$38:$AH$38"</definedName>
    <definedName name="IQRAE39">"$AF$39:$AJ$39"</definedName>
    <definedName name="IQRAE40">"$AF$40:$AJ$40"</definedName>
    <definedName name="IQRAE41">"$AF$41"</definedName>
    <definedName name="IQRAE42">"$AF$42:$AG$42"</definedName>
    <definedName name="IQRAE43">"$AF$43:$AH$43"</definedName>
    <definedName name="IQRAE44">"$AF$44"</definedName>
    <definedName name="IQRAE45">"$AF$45:$AH$45"</definedName>
    <definedName name="IQRAE46">"$AF$46"</definedName>
    <definedName name="IQRAE47">"$AF$47"</definedName>
    <definedName name="IQRAE48">"$AF$48"</definedName>
    <definedName name="IQRAE49">"$AF$49"</definedName>
    <definedName name="IQRAE50">"$AF$50"</definedName>
    <definedName name="IQRAE51">"$AF$51:$AH$51"</definedName>
    <definedName name="IQRAE52">"$AF$52:$AG$52"</definedName>
    <definedName name="IQRAE53">"$AF$53"</definedName>
    <definedName name="IQRAE54">"$AF$54"</definedName>
    <definedName name="IQRAE55">"$AF$55:$AH$55"</definedName>
    <definedName name="IQRAE56">"$AF$56"</definedName>
    <definedName name="IQRAE57">"$AF$57:$AH$57"</definedName>
    <definedName name="IQRAE58">"$AF$58:$AG$58"</definedName>
    <definedName name="IQRAE59">"$AF$59:$AG$59"</definedName>
    <definedName name="IQRAE6">"$AF$6"</definedName>
    <definedName name="IQRAE60">"$AF$60"</definedName>
    <definedName name="IQRAE61">"$AF$61"</definedName>
    <definedName name="IQRAE62">"$AF$62:$AI$62"</definedName>
    <definedName name="IQRAE63">"$AF$63:$AG$63"</definedName>
    <definedName name="IQRAE64">"$AF$64:$AH$64"</definedName>
    <definedName name="IQRAE65">"$AF$65:$AH$65"</definedName>
    <definedName name="IQRAE66">"$AF$66:$AH$66"</definedName>
    <definedName name="IQRAE67">"$AF$67"</definedName>
    <definedName name="IQRAE68">"$AF$68:$AJ$68"</definedName>
    <definedName name="IQRAE69">"$AF$69:$AG$69"</definedName>
    <definedName name="IQRAE7">"$AF$7:$AJ$7"</definedName>
    <definedName name="IQRAE70">"$AF$70:$AJ$70"</definedName>
    <definedName name="IQRAE71">"$AF$71:$AJ$71"</definedName>
    <definedName name="IQRAE72">"$AF$72:$AJ$72"</definedName>
    <definedName name="IQRAE73">"$AF$73:$AH$73"</definedName>
    <definedName name="IQRAE74">"$AF$74:$AG$74"</definedName>
    <definedName name="IQRAE75">"$AF$75:$AJ$75"</definedName>
    <definedName name="IQRAE76">"$AF$76:$AH$76"</definedName>
    <definedName name="IQRAE77">"$AF$77:$AH$77"</definedName>
    <definedName name="IQRAE78">"$AF$78:$AJ$78"</definedName>
    <definedName name="IQRAE79">"$AF$79:$AJ$79"</definedName>
    <definedName name="IQRAE8">"$AF$8:$AH$8"</definedName>
    <definedName name="IQRAE80">"$AF$80"</definedName>
    <definedName name="IQRAE81">"$AF$81:$AI$81"</definedName>
    <definedName name="IQRAE82">"$AF$82"</definedName>
    <definedName name="IQRAE83">"$AF$83:$AI$83"</definedName>
    <definedName name="IQRAE84">"$AF$84:$AH$84"</definedName>
    <definedName name="IQRAE85">"$AF$85:$AJ$85"</definedName>
    <definedName name="IQRAE86">"$AF$86"</definedName>
    <definedName name="IQRAE87">"$AF$87"</definedName>
    <definedName name="IQRAE88">"$AF$88:$AH$88"</definedName>
    <definedName name="IQRAE89">"$AF$89:$AH$89"</definedName>
    <definedName name="IQRAE9">"$AF$9:$AG$9"</definedName>
    <definedName name="IQRAE90">"$AF$90"</definedName>
    <definedName name="IQRAE91">"$AF$91"</definedName>
    <definedName name="IQRAE92">"$AF$92"</definedName>
    <definedName name="IQRAE93">"$AF$93"</definedName>
    <definedName name="IQRAE94">"$AF$94:$AJ$94"</definedName>
    <definedName name="IQRAE95">"$AF$95:$AG$95"</definedName>
    <definedName name="IQRAE96">"$AF$96:$AG$96"</definedName>
    <definedName name="IQRAE97">"$AF$97:$AG$97"</definedName>
    <definedName name="IQRAE98">"$AF$98:$AJ$98"</definedName>
    <definedName name="IQRAE99">"$AF$99"</definedName>
    <definedName name="IQRAF10">"$AG$10:$AH$10"</definedName>
    <definedName name="IQRAF100">"$AG$100"</definedName>
    <definedName name="IQRAF101">"$AG$101:$AI$101"</definedName>
    <definedName name="IQRAF102">"$AG$102"</definedName>
    <definedName name="IQRAF103">"$AG$103:$AJ$103"</definedName>
    <definedName name="IQRAF104">"$AG$104"</definedName>
    <definedName name="IQRAF105">"$AG$105"</definedName>
    <definedName name="IQRAF106">"$AG$106:$AH$106"</definedName>
    <definedName name="IQRAF107">"$AG$107:$AJ$107"</definedName>
    <definedName name="IQRAF108">"$AG$108"</definedName>
    <definedName name="IQRAF109">"$AG$109:$AK$109"</definedName>
    <definedName name="IQRAF11">"$AG$11:$AK$11"</definedName>
    <definedName name="IQRAF110">"$AG$110"</definedName>
    <definedName name="IQRAF111">"$AG$111:$AJ$111"</definedName>
    <definedName name="IQRAF112">"$AG$112:$AI$112"</definedName>
    <definedName name="IQRAF113">"$AG$113:$AH$113"</definedName>
    <definedName name="IQRAF114">"$AG$114"</definedName>
    <definedName name="IQRAF115">"$AG$115:$AK$115"</definedName>
    <definedName name="IQRAF116">"$AG$116:$AH$116"</definedName>
    <definedName name="IQRAF117">"$AG$117"</definedName>
    <definedName name="IQRAF118">"$AG$118"</definedName>
    <definedName name="IQRAF119">"$AG$119:$AJ$119"</definedName>
    <definedName name="IQRAF12">"$AG$12"</definedName>
    <definedName name="IQRAF120">"$AG$120"</definedName>
    <definedName name="IQRAF121">"$AG$121:$AJ$121"</definedName>
    <definedName name="IQRAF122">"$AG$122"</definedName>
    <definedName name="IQRAF123">"$AG$123:$AJ$123"</definedName>
    <definedName name="IQRAF124">"$AG$124:$AI$124"</definedName>
    <definedName name="IQRAF125">"$AG$125"</definedName>
    <definedName name="IQRAF126">"$AG$126"</definedName>
    <definedName name="IQRAF127">"$AG$127"</definedName>
    <definedName name="IQRAF128">"$AG$128:$AK$128"</definedName>
    <definedName name="IQRAF129">"$AG$129:$AH$129"</definedName>
    <definedName name="IQRAF13">"$AG$13:$AK$13"</definedName>
    <definedName name="IQRAF130">"$AG$130:$AI$130"</definedName>
    <definedName name="IQRAF131">"$AG$131:$AK$131"</definedName>
    <definedName name="IQRAF132">"$AG$132:$AJ$132"</definedName>
    <definedName name="IQRAF133">"$AG$133"</definedName>
    <definedName name="IQRAF134">"$AG$134:$AH$134"</definedName>
    <definedName name="IQRAF135">"$AG$135:$AH$135"</definedName>
    <definedName name="IQRAF136">"$AG$136:$AH$136"</definedName>
    <definedName name="IQRAF137">"$AG$137"</definedName>
    <definedName name="IQRAF138">"$AG$138"</definedName>
    <definedName name="IQRAF139">"$AG$139"</definedName>
    <definedName name="IQRAF14">"$AG$14:$AI$14"</definedName>
    <definedName name="IQRAF140">"$AG$140:$AH$140"</definedName>
    <definedName name="IQRAF141">"$AG$141:$AH$141"</definedName>
    <definedName name="IQRAF142">"$AG$142"</definedName>
    <definedName name="IQRAF143">"$AG$143"</definedName>
    <definedName name="IQRAF144">"$AG$144:$AI$144"</definedName>
    <definedName name="IQRAF145">"$AG$145"</definedName>
    <definedName name="IQRAF146">"$AG$146"</definedName>
    <definedName name="IQRAF15">"$AG$15:$AI$15"</definedName>
    <definedName name="IQRAF16">"$AG$16:$AH$16"</definedName>
    <definedName name="IQRAF17">"$AG$17:$AH$17"</definedName>
    <definedName name="IQRAF18">"$AG$18:$AK$18"</definedName>
    <definedName name="IQRAF19">"$AG$19"</definedName>
    <definedName name="IQRAF20">"$AG$20:$AK$20"</definedName>
    <definedName name="IQRAF21">"$AG$21"</definedName>
    <definedName name="IQRAF22">"$AG$22"</definedName>
    <definedName name="IQRAF23">"$AG$23"</definedName>
    <definedName name="IQRAF24">"$AG$24:$AI$24"</definedName>
    <definedName name="IQRAF25">"$AG$25:$AH$25"</definedName>
    <definedName name="IQRAF26">"$AG$26:$AH$26"</definedName>
    <definedName name="IQRAF27">"$AG$27:$AH$27"</definedName>
    <definedName name="IQRAF28">"$AG$28"</definedName>
    <definedName name="IQRAF29">"$AG$29"</definedName>
    <definedName name="IQRAF30">"$AG$30:$AH$30"</definedName>
    <definedName name="IQRAF31">"$AG$31"</definedName>
    <definedName name="IQRAF32">"$AG$32"</definedName>
    <definedName name="IQRAF33">"$AG$33"</definedName>
    <definedName name="IQRAF34">"$AG$34"</definedName>
    <definedName name="IQRAF35">"$AG$35:$AK$35"</definedName>
    <definedName name="IQRAF36">"$AG$36:$AH$36"</definedName>
    <definedName name="IQRAF37">"$AG$37"</definedName>
    <definedName name="IQRAF38">"$AG$38"</definedName>
    <definedName name="IQRAF39">"$AG$39:$AK$39"</definedName>
    <definedName name="IQRAF40">"$AG$40:$AK$40"</definedName>
    <definedName name="IQRAF41">"$AG$41:$AH$41"</definedName>
    <definedName name="IQRAF42">"$AG$42:$AH$42"</definedName>
    <definedName name="IQRAF43">"$AG$43:$AI$43"</definedName>
    <definedName name="IQRAF44">"$AG$44"</definedName>
    <definedName name="IQRAF45">"$AG$45:$AI$45"</definedName>
    <definedName name="IQRAF46">"$AG$46"</definedName>
    <definedName name="IQRAF47">"$AG$47"</definedName>
    <definedName name="IQRAF48">"$AG$48"</definedName>
    <definedName name="IQRAF49">"$AG$49"</definedName>
    <definedName name="IQRAF50">"$AG$50"</definedName>
    <definedName name="IQRAF51">"$AG$51:$AI$51"</definedName>
    <definedName name="IQRAF52">"$AG$52:$AH$52"</definedName>
    <definedName name="IQRAF53">"$AG$53:$AH$53"</definedName>
    <definedName name="IQRAF54">"$AG$54"</definedName>
    <definedName name="IQRAF55">"$AG$55:$AI$55"</definedName>
    <definedName name="IQRAF56">"$AG$56"</definedName>
    <definedName name="IQRAF57">"$AG$57:$AK$57"</definedName>
    <definedName name="IQRAF58">"$AG$58:$AH$58"</definedName>
    <definedName name="IQRAF59">"$AG$59:$AH$59"</definedName>
    <definedName name="IQRAF6">"$AG$6"</definedName>
    <definedName name="IQRAF60">"$AG$60"</definedName>
    <definedName name="IQRAF61">"$AG$61"</definedName>
    <definedName name="IQRAF62">"$AG$62:$AJ$62"</definedName>
    <definedName name="IQRAF63">"$AG$63:$AH$63"</definedName>
    <definedName name="IQRAF64">"$AG$64:$AI$64"</definedName>
    <definedName name="IQRAF65">"$AG$65:$AI$65"</definedName>
    <definedName name="IQRAF66">"$AG$66:$AK$66"</definedName>
    <definedName name="IQRAF67">"$AG$67"</definedName>
    <definedName name="IQRAF68">"$AG$68:$AK$68"</definedName>
    <definedName name="IQRAF69">"$AG$69:$AH$69"</definedName>
    <definedName name="IQRAF7">"$AG$7:$AK$7"</definedName>
    <definedName name="IQRAF70">"$AG$70:$AK$70"</definedName>
    <definedName name="IQRAF71">"$AG$71:$AK$71"</definedName>
    <definedName name="IQRAF72">"$AG$72"</definedName>
    <definedName name="IQRAF73">"$AG$73:$AI$73"</definedName>
    <definedName name="IQRAF74">"$AG$74:$AH$74"</definedName>
    <definedName name="IQRAF75">"$AG$75:$AK$75"</definedName>
    <definedName name="IQRAF76">"$AG$76:$AI$76"</definedName>
    <definedName name="IQRAF77">"$AG$77:$AH$77"</definedName>
    <definedName name="IQRAF78">"$AG$78"</definedName>
    <definedName name="IQRAF79">"$AG$79:$AK$79"</definedName>
    <definedName name="IQRAF8">"$AG$8:$AI$8"</definedName>
    <definedName name="IQRAF80">"$AG$80"</definedName>
    <definedName name="IQRAF81">"$AG$81:$AJ$81"</definedName>
    <definedName name="IQRAF82">"$AG$82"</definedName>
    <definedName name="IQRAF83">"$AG$83:$AJ$83"</definedName>
    <definedName name="IQRAF84">"$AG$84:$AI$84"</definedName>
    <definedName name="IQRAF85">"$AG$85:$AK$85"</definedName>
    <definedName name="IQRAF86">"$AG$86"</definedName>
    <definedName name="IQRAF87">"$AG$87"</definedName>
    <definedName name="IQRAF88">"$AG$88:$AI$88"</definedName>
    <definedName name="IQRAF89">"$AG$89:$AI$89"</definedName>
    <definedName name="IQRAF9">"$AG$9:$AH$9"</definedName>
    <definedName name="IQRAF90">"$AG$90"</definedName>
    <definedName name="IQRAF91">"$AG$91"</definedName>
    <definedName name="IQRAF92">"$AG$92:$AH$92"</definedName>
    <definedName name="IQRAF93">"$AG$93"</definedName>
    <definedName name="IQRAF94">"$AG$94:$AK$94"</definedName>
    <definedName name="IQRAF95">"$AG$95:$AH$95"</definedName>
    <definedName name="IQRAF96">"$AG$96:$AH$96"</definedName>
    <definedName name="IQRAF97">"$AG$97:$AH$97"</definedName>
    <definedName name="IQRAF98">"$AG$98:$AK$98"</definedName>
    <definedName name="IQRAF99">"$AG$99"</definedName>
    <definedName name="IQRAN114">"$AN$115:$AN$134"</definedName>
    <definedName name="IQRB1">"$B$2:$B$129"</definedName>
    <definedName name="IQRB15">"$B$16:$B$17"</definedName>
    <definedName name="IQRB17">"$B$18:$B$22"</definedName>
    <definedName name="IQRB18">"$B$19:$B$23"</definedName>
    <definedName name="IQRB19">"$B$20:$B$24"</definedName>
    <definedName name="IQRB2">"$B$3:$B$1306"</definedName>
    <definedName name="IQRB20">"$B$21:$B$25"</definedName>
    <definedName name="IQRB21">"$B$22:$B$26"</definedName>
    <definedName name="IQRB22">"$B$23:$B$27"</definedName>
    <definedName name="IQRB23">"$B$24:$B$28"</definedName>
    <definedName name="IQRB24">"$B$25:$B$29"</definedName>
    <definedName name="IQRB32">"$B$33:$B$37"</definedName>
    <definedName name="IQRB33">"$B$34:$B$38"</definedName>
    <definedName name="IQRB34">"$B$35:$B$39"</definedName>
    <definedName name="IQRB8">"$B$9:$B$261"</definedName>
    <definedName name="IQRC1">"$C$2:$C$129"</definedName>
    <definedName name="IQRC12">"$C$13"</definedName>
    <definedName name="IQRC15">"$C$16:$C$20"</definedName>
    <definedName name="IQRC2">"$C$3"</definedName>
    <definedName name="IQRC24">"$C$25:$C$29"</definedName>
    <definedName name="IQRC243">"$C$244:$C$299"</definedName>
    <definedName name="IQRC244">"$C$245:$C$300"</definedName>
    <definedName name="IQRC245">"$C$246:$C$301"</definedName>
    <definedName name="IQRC3">"$C$4"</definedName>
    <definedName name="IQRC4">"$C$5"</definedName>
    <definedName name="IQRC8">"$C$9:$C$261"</definedName>
    <definedName name="IQRC939">"$C$940"</definedName>
    <definedName name="IQRCV11">"$CW$11:$DP$11"</definedName>
    <definedName name="IQRCV12">"$CW$12:$CX$12"</definedName>
    <definedName name="IQRCV13">"$CW$13"</definedName>
    <definedName name="IQRCV14">"$CW$14:$DB$14"</definedName>
    <definedName name="IQRCV15">"$CW$15:$DC$15"</definedName>
    <definedName name="IQRCV16">"$CW$16:$DK$16"</definedName>
    <definedName name="IQRCV17">"$CW$17:$CY$17"</definedName>
    <definedName name="IQRCV18">"$CW$18"</definedName>
    <definedName name="IQRCV19">"$CW$19:$CX$19"</definedName>
    <definedName name="IQRCV20">"$CW$20"</definedName>
    <definedName name="IQRCV21">"$CW$21:$CX$21"</definedName>
    <definedName name="IQRCV22">"$CW$22:$DP$22"</definedName>
    <definedName name="IQRCV23">"$CW$23"</definedName>
    <definedName name="IQRCV24">"$CW$24:$CX$24"</definedName>
    <definedName name="IQRCV25">"$CW$25:$CX$25"</definedName>
    <definedName name="IQRCV26">"$CW$26:$DE$26"</definedName>
    <definedName name="IQRCV27">"$CW$27:$DN$27"</definedName>
    <definedName name="IQRCV28">"$CW$28"</definedName>
    <definedName name="IQRCV29">"$CW$29:$CX$29"</definedName>
    <definedName name="IQRCV30">"$CW$30:$DL$30"</definedName>
    <definedName name="IQRCV31">"$CW$31:$DC$31"</definedName>
    <definedName name="IQRCV32">"$CW$32:$DB$32"</definedName>
    <definedName name="IQRCV33">"$CW$33:$CY$33"</definedName>
    <definedName name="IQRCV34">"$CW$34:$CX$34"</definedName>
    <definedName name="IQRCV35">"$CW$35"</definedName>
    <definedName name="IQRCV36">"$CW$36:$DB$36"</definedName>
    <definedName name="IQRCV37">"$CW$37:$DF$37"</definedName>
    <definedName name="IQRCV38">"$CW$38:$DH$38"</definedName>
    <definedName name="IQRCV39">"$CW$39:$DB$39"</definedName>
    <definedName name="IQRCV40">"$CW$40:$DF$40"</definedName>
    <definedName name="IQRCV41">"$CW$41:$CZ$41"</definedName>
    <definedName name="IQRCV42">"$CW$42:$DI$42"</definedName>
    <definedName name="IQRCV43">"$CW$43:$DC$43"</definedName>
    <definedName name="IQRCV44">"$CW$44:$CY$44"</definedName>
    <definedName name="IQRCV45">"$CW$45:$DA$45"</definedName>
    <definedName name="IQRCV46">"$CW$46:$CY$46"</definedName>
    <definedName name="IQRCV47">"$CW$47:$DH$47"</definedName>
    <definedName name="IQRCV48">"$CW$48:$DH$48"</definedName>
    <definedName name="IQRCV49">"$CW$49:$DD$49"</definedName>
    <definedName name="IQRCV50">"$CW$50:$CY$50"</definedName>
    <definedName name="IQRD1">"$D$2:$D$255"</definedName>
    <definedName name="IQRD15">"$D$16:$D$17"</definedName>
    <definedName name="IQRD8">"$D$9:$D$261"</definedName>
    <definedName name="IQRE1">"$E$2:$E$254"</definedName>
    <definedName name="IQRE14">"$E$15:$E$21"</definedName>
    <definedName name="IQRE22">"$E$23:$E$29"</definedName>
    <definedName name="IQRE3">"$E$4:$E$10"</definedName>
    <definedName name="IQRE30">"$E$31:$E$35"</definedName>
    <definedName name="IQRE36">"$E$37"</definedName>
    <definedName name="IQRE37">"$E$38:$E$191"</definedName>
    <definedName name="IQRE39">"$E$40:$E$226"</definedName>
    <definedName name="IQRE41">"$E$42:$E$293"</definedName>
    <definedName name="IQRE42">"$E$43:$E$240"</definedName>
    <definedName name="IQRE46">"$E$47:$E$235"</definedName>
    <definedName name="IQRE49">"$E$50:$E$54"</definedName>
    <definedName name="IQRE56">"$E$57"</definedName>
    <definedName name="IQRE8">"$E$9:$E$261"</definedName>
    <definedName name="IQRF1">"$F$2:$F$254"</definedName>
    <definedName name="IQRF10">"$F$11:$F$15"</definedName>
    <definedName name="IQRF12">"$F$13:$F$17"</definedName>
    <definedName name="IQRF14">"$F$15:$F$19"</definedName>
    <definedName name="IQRF15">"$G$15"</definedName>
    <definedName name="IQRF16">"$G$16"</definedName>
    <definedName name="IQRF17">"$F$18:$F$22"</definedName>
    <definedName name="IQRF18">"$F$19:$F$23"</definedName>
    <definedName name="IQRF19">"$G$19"</definedName>
    <definedName name="IQRF2">"$F$3"</definedName>
    <definedName name="IQRF20">"$F$21:$F$25"</definedName>
    <definedName name="IQRF21">"$F$22:$F$26"</definedName>
    <definedName name="IQRF22">"$F$23"</definedName>
    <definedName name="IQRF23">"$F$24:$F$38"</definedName>
    <definedName name="IQRF24">"$F$25:$F$29"</definedName>
    <definedName name="IQRF26">"$F$27:$F$31"</definedName>
    <definedName name="IQRF28">"$F$29:$F$33"</definedName>
    <definedName name="IQRF3">"$F$4"</definedName>
    <definedName name="IQRF30">"$F$31"</definedName>
    <definedName name="IQRF31">"$F$32:$F$36"</definedName>
    <definedName name="IQRF32">"$F$33:$F$37"</definedName>
    <definedName name="IQRF33">"$F$34"</definedName>
    <definedName name="IQRF34">"$F$35:$F$39"</definedName>
    <definedName name="IQRF35">"$F$36"</definedName>
    <definedName name="IQRF36">"$F$37"</definedName>
    <definedName name="IQRF37">"$F$38:$F$42"</definedName>
    <definedName name="IQRF38">"$F$39:$F$43"</definedName>
    <definedName name="IQRF39">"$F$40:$F$44"</definedName>
    <definedName name="IQRF40">"$F$41:$F$45"</definedName>
    <definedName name="IQRF41">"$F$42"</definedName>
    <definedName name="IQRF42">"$F$43"</definedName>
    <definedName name="IQRF44">"$F$45:$F$49"</definedName>
    <definedName name="IQRF45">"$F$46:$F$50"</definedName>
    <definedName name="IQRF47">"$F$48"</definedName>
    <definedName name="IQRF48">"$F$49:$F$53"</definedName>
    <definedName name="IQRF5">"$F$6"</definedName>
    <definedName name="IQRF51">"$F$52:$F$56"</definedName>
    <definedName name="IQRF54">"$F$55"</definedName>
    <definedName name="IQRF57">"$F$58"</definedName>
    <definedName name="IQRF6">"$F$7"</definedName>
    <definedName name="IQRF61">"$F$62"</definedName>
    <definedName name="IQRF62">"$F$63"</definedName>
    <definedName name="IQRF66">"$F$67"</definedName>
    <definedName name="IQRF7">"$F$8"</definedName>
    <definedName name="IQRF70">"$F$71"</definedName>
    <definedName name="IQRF8">"$F$9:$F$261"</definedName>
    <definedName name="IQRF9">"$F$10"</definedName>
    <definedName name="IQRG10">"$H$10:$L$10"</definedName>
    <definedName name="IQRG100">"$H$100:$L$100"</definedName>
    <definedName name="IQRG101">"$H$101:$L$101"</definedName>
    <definedName name="IQRG102">"$H$102:$L$102"</definedName>
    <definedName name="IQRG103">"$H$103:$L$103"</definedName>
    <definedName name="IQRG104">"$H$104:$L$104"</definedName>
    <definedName name="IQRG105">"$H$105:$L$105"</definedName>
    <definedName name="IQRG106">"$H$106:$L$106"</definedName>
    <definedName name="IQRG107">"$H$107:$L$107"</definedName>
    <definedName name="IQRG108">"$H$108:$L$108"</definedName>
    <definedName name="IQRG109">"$H$109:$L$109"</definedName>
    <definedName name="IQRG11">"$H$11:$L$11"</definedName>
    <definedName name="IQRG110">"$H$110:$L$110"</definedName>
    <definedName name="IQRG111">"$H$111:$L$111"</definedName>
    <definedName name="IQRG112">"$H$112:$L$112"</definedName>
    <definedName name="IQRG113">"$H$113:$L$113"</definedName>
    <definedName name="IQRG114">"$H$114:$L$114"</definedName>
    <definedName name="IQRG115">"$H$115:$L$115"</definedName>
    <definedName name="IQRG116">"$H$116:$L$116"</definedName>
    <definedName name="IQRG117">"$H$117:$L$117"</definedName>
    <definedName name="IQRG118">"$H$118:$L$118"</definedName>
    <definedName name="IQRG119">"$H$119:$L$119"</definedName>
    <definedName name="IQRG12">"$H$12:$L$12"</definedName>
    <definedName name="IQRG120">"$H$120:$L$120"</definedName>
    <definedName name="IQRG121">"$H$121:$L$121"</definedName>
    <definedName name="IQRG122">"$H$122:$L$122"</definedName>
    <definedName name="IQRG123">"$H$123:$L$123"</definedName>
    <definedName name="IQRG124">"$H$124:$L$124"</definedName>
    <definedName name="IQRG125">"$H$125:$L$125"</definedName>
    <definedName name="IQRG126">"$H$126:$L$126"</definedName>
    <definedName name="IQRG127">"$H$127:$L$127"</definedName>
    <definedName name="IQRG128">"$H$128:$L$128"</definedName>
    <definedName name="IQRG129">"$H$129:$L$129"</definedName>
    <definedName name="IQRG13">"$H$13:$L$13"</definedName>
    <definedName name="IQRG130">"$H$130:$L$130"</definedName>
    <definedName name="IQRG131">"$H$131:$L$131"</definedName>
    <definedName name="IQRG132">"$H$132:$L$132"</definedName>
    <definedName name="IQRG133">"$H$133:$L$133"</definedName>
    <definedName name="IQRG134">"$H$134:$L$134"</definedName>
    <definedName name="IQRG135">"$H$135:$L$135"</definedName>
    <definedName name="IQRG136">"$H$136:$L$136"</definedName>
    <definedName name="IQRG137">"$H$137:$L$137"</definedName>
    <definedName name="IQRG138">"$H$138:$L$138"</definedName>
    <definedName name="IQRG139">"$H$139:$L$139"</definedName>
    <definedName name="IQRG14">"$H$14:$L$14"</definedName>
    <definedName name="IQRG140">"$H$140:$L$140"</definedName>
    <definedName name="IQRG141">"$H$141:$L$141"</definedName>
    <definedName name="IQRG142">"$H$142:$L$142"</definedName>
    <definedName name="IQRG143">"$H$143:$L$143"</definedName>
    <definedName name="IQRG144">"$H$144:$L$144"</definedName>
    <definedName name="IQRG145">"$H$145:$L$145"</definedName>
    <definedName name="IQRG146">"$H$146:$L$146"</definedName>
    <definedName name="IQRG147">"$H$147:$L$147"</definedName>
    <definedName name="IQRG148">"$H$148:$L$148"</definedName>
    <definedName name="IQRG149">"$H$149:$L$149"</definedName>
    <definedName name="IQRG15">"$H$15:$L$15"</definedName>
    <definedName name="IQRG150">"$H$150:$L$150"</definedName>
    <definedName name="IQRG151">"$H$151:$L$151"</definedName>
    <definedName name="IQRG152">"$H$152:$L$152"</definedName>
    <definedName name="IQRG153">"$H$153:$L$153"</definedName>
    <definedName name="IQRG154">"$H$154:$L$154"</definedName>
    <definedName name="IQRG155">"$H$155:$L$155"</definedName>
    <definedName name="IQRG156">"$H$156:$L$156"</definedName>
    <definedName name="IQRG157">"$H$157:$L$157"</definedName>
    <definedName name="IQRG158">"$H$158:$L$158"</definedName>
    <definedName name="IQRG159">"$H$159:$L$159"</definedName>
    <definedName name="IQRG16">"$H$16:$L$16"</definedName>
    <definedName name="IQRG160">"$H$160:$L$160"</definedName>
    <definedName name="IQRG161">"$H$161:$L$161"</definedName>
    <definedName name="IQRG162">"$H$162:$L$162"</definedName>
    <definedName name="IQRG163">"$H$163:$L$163"</definedName>
    <definedName name="IQRG164">"$H$164:$L$164"</definedName>
    <definedName name="IQRG165">"$H$165:$L$165"</definedName>
    <definedName name="IQRG166">"$H$166:$L$166"</definedName>
    <definedName name="IQRG167">"$H$167:$L$167"</definedName>
    <definedName name="IQRG168">"$H$168:$L$168"</definedName>
    <definedName name="IQRG169">"$H$169:$L$169"</definedName>
    <definedName name="IQRG17">"$H$17:$L$17"</definedName>
    <definedName name="IQRG170">"$H$170:$L$170"</definedName>
    <definedName name="IQRG171">"$H$171:$L$171"</definedName>
    <definedName name="IQRG172">"$H$172:$L$172"</definedName>
    <definedName name="IQRG173">"$H$173:$L$173"</definedName>
    <definedName name="IQRG174">"$H$174:$L$174"</definedName>
    <definedName name="IQRG175">"$H$175:$L$175"</definedName>
    <definedName name="IQRG176">"$H$176:$L$176"</definedName>
    <definedName name="IQRG177">"$H$177:$L$177"</definedName>
    <definedName name="IQRG178">"$H$178:$L$178"</definedName>
    <definedName name="IQRG179">"$H$179:$L$179"</definedName>
    <definedName name="IQRG18">"$H$18:$L$18"</definedName>
    <definedName name="IQRG180">"$H$180:$L$180"</definedName>
    <definedName name="IQRG181">"$H$181:$L$181"</definedName>
    <definedName name="IQRG182">"$H$182:$L$182"</definedName>
    <definedName name="IQRG183">"$H$183:$L$183"</definedName>
    <definedName name="IQRG184">"$H$184:$L$184"</definedName>
    <definedName name="IQRG185">"$H$185:$L$185"</definedName>
    <definedName name="IQRG186">"$H$186:$L$186"</definedName>
    <definedName name="IQRG187">"$H$187:$L$187"</definedName>
    <definedName name="IQRG188">"$H$188:$L$188"</definedName>
    <definedName name="IQRG189">"$H$189:$L$189"</definedName>
    <definedName name="IQRG19">"$H$19:$L$19"</definedName>
    <definedName name="IQRG190">"$H$190:$L$190"</definedName>
    <definedName name="IQRG191">"$H$191:$L$191"</definedName>
    <definedName name="IQRG192">"$H$192:$L$192"</definedName>
    <definedName name="IQRG193">"$H$193:$L$193"</definedName>
    <definedName name="IQRG194">"$H$194:$L$194"</definedName>
    <definedName name="IQRG195">"$H$195:$L$195"</definedName>
    <definedName name="IQRG196">"$H$196:$L$196"</definedName>
    <definedName name="IQRG197">"$H$197:$L$197"</definedName>
    <definedName name="IQRG198">"$H$198:$L$198"</definedName>
    <definedName name="IQRG199">"$H$199:$L$199"</definedName>
    <definedName name="IQRG2">"$G$3:$G$256"</definedName>
    <definedName name="IQRG20">"$H$20:$L$20"</definedName>
    <definedName name="IQRG200">"$H$200:$L$200"</definedName>
    <definedName name="IQRG201">"$H$201:$L$201"</definedName>
    <definedName name="IQRG202">"$H$202:$L$202"</definedName>
    <definedName name="IQRG203">"$H$203:$L$203"</definedName>
    <definedName name="IQRG204">"$H$204:$L$204"</definedName>
    <definedName name="IQRG205">"$H$205:$L$205"</definedName>
    <definedName name="IQRG206">"$H$206:$L$206"</definedName>
    <definedName name="IQRG207">"$H$207:$L$207"</definedName>
    <definedName name="IQRG208">"$H$208:$L$208"</definedName>
    <definedName name="IQRG209">"$H$209:$L$209"</definedName>
    <definedName name="IQRG21">"$H$21:$L$21"</definedName>
    <definedName name="IQRG210">"$H$210:$L$210"</definedName>
    <definedName name="IQRG211">"$H$211:$L$211"</definedName>
    <definedName name="IQRG212">"$H$212:$L$212"</definedName>
    <definedName name="IQRG213">"$H$213:$L$213"</definedName>
    <definedName name="IQRG214">"$H$214:$L$214"</definedName>
    <definedName name="IQRG215">"$H$215:$L$215"</definedName>
    <definedName name="IQRG216">"$H$216:$L$216"</definedName>
    <definedName name="IQRG217">"$H$217:$L$217"</definedName>
    <definedName name="IQRG218">"$H$218:$L$218"</definedName>
    <definedName name="IQRG219">"$H$219:$L$219"</definedName>
    <definedName name="IQRG22">"$H$22:$L$22"</definedName>
    <definedName name="IQRG220">"$H$220:$L$220"</definedName>
    <definedName name="IQRG221">"$H$221:$L$221"</definedName>
    <definedName name="IQRG222">"$H$222:$L$222"</definedName>
    <definedName name="IQRG223">"$H$223:$L$223"</definedName>
    <definedName name="IQRG224">"$H$224:$L$224"</definedName>
    <definedName name="IQRG225">"$H$225:$L$225"</definedName>
    <definedName name="IQRG226">"$H$226:$L$226"</definedName>
    <definedName name="IQRG227">"$H$227:$L$227"</definedName>
    <definedName name="IQRG228">"$H$228:$L$228"</definedName>
    <definedName name="IQRG229">"$H$229:$L$229"</definedName>
    <definedName name="IQRG23">"$H$23:$L$23"</definedName>
    <definedName name="IQRG230">"$H$230:$L$230"</definedName>
    <definedName name="IQRG231">"$H$231:$L$231"</definedName>
    <definedName name="IQRG232">"$H$232:$L$232"</definedName>
    <definedName name="IQRG233">"$H$233:$L$233"</definedName>
    <definedName name="IQRG234">"$H$234:$L$234"</definedName>
    <definedName name="IQRG235">"$H$235:$L$235"</definedName>
    <definedName name="IQRG236">"$H$236:$L$236"</definedName>
    <definedName name="IQRG237">"$H$237:$L$237"</definedName>
    <definedName name="IQRG238">"$H$238:$L$238"</definedName>
    <definedName name="IQRG239">"$H$239:$L$239"</definedName>
    <definedName name="IQRG24">"$H$24:$L$24"</definedName>
    <definedName name="IQRG240">"$H$240:$L$240"</definedName>
    <definedName name="IQRG241">"$H$241:$L$241"</definedName>
    <definedName name="IQRG242">"$H$242:$L$242"</definedName>
    <definedName name="IQRG243">"$H$243:$L$243"</definedName>
    <definedName name="IQRG244">"$H$244:$L$244"</definedName>
    <definedName name="IQRG245">"$H$245:$L$245"</definedName>
    <definedName name="IQRG246">"$H$246:$L$246"</definedName>
    <definedName name="IQRG247">"$H$247:$L$247"</definedName>
    <definedName name="IQRG248">"$H$248:$L$248"</definedName>
    <definedName name="IQRG249">"$H$249:$L$249"</definedName>
    <definedName name="IQRG25">"$H$25:$L$25"</definedName>
    <definedName name="IQRG250">"$H$250:$L$250"</definedName>
    <definedName name="IQRG251">"$H$251:$L$251"</definedName>
    <definedName name="IQRG252">"$H$252:$L$252"</definedName>
    <definedName name="IQRG253">"$H$253:$L$253"</definedName>
    <definedName name="IQRG254">"$H$254:$L$254"</definedName>
    <definedName name="IQRG255">"$H$255:$L$255"</definedName>
    <definedName name="IQRG256">"$H$256:$L$256"</definedName>
    <definedName name="IQRG257">"$H$257:$L$257"</definedName>
    <definedName name="IQRG258">"$H$258:$L$258"</definedName>
    <definedName name="IQRG259">"$H$259:$L$259"</definedName>
    <definedName name="IQRG26">"$H$26:$L$26"</definedName>
    <definedName name="IQRG260">"$H$260:$L$260"</definedName>
    <definedName name="IQRG261">"$H$261:$L$261"</definedName>
    <definedName name="IQRG262">"$H$262:$L$262"</definedName>
    <definedName name="IQRG263">"$H$263:$L$263"</definedName>
    <definedName name="IQRG264">"$H$264:$L$264"</definedName>
    <definedName name="IQRG265">"$H$265:$L$265"</definedName>
    <definedName name="IQRG266">"$H$266:$L$266"</definedName>
    <definedName name="IQRG267">"$H$267:$L$267"</definedName>
    <definedName name="IQRG268">"$H$268:$L$268"</definedName>
    <definedName name="IQRG269">"$H$269:$L$269"</definedName>
    <definedName name="IQRG27">"$H$27:$L$27"</definedName>
    <definedName name="IQRG270">"$H$270:$L$270"</definedName>
    <definedName name="IQRG271">"$H$271:$L$271"</definedName>
    <definedName name="IQRG272">"$H$272:$L$272"</definedName>
    <definedName name="IQRG273">"$H$273:$L$273"</definedName>
    <definedName name="IQRG274">"$H$274:$L$274"</definedName>
    <definedName name="IQRG275">"$H$275:$L$275"</definedName>
    <definedName name="IQRG276">"$H$276:$L$276"</definedName>
    <definedName name="IQRG277">"$H$277:$L$277"</definedName>
    <definedName name="IQRG278">"$H$278:$L$278"</definedName>
    <definedName name="IQRG279">"$H$279:$L$279"</definedName>
    <definedName name="IQRG28">"$H$28:$L$28"</definedName>
    <definedName name="IQRG280">"$H$280:$L$280"</definedName>
    <definedName name="IQRG281">"$H$281:$L$281"</definedName>
    <definedName name="IQRG282">"$H$282:$L$282"</definedName>
    <definedName name="IQRG283">"$H$283:$L$283"</definedName>
    <definedName name="IQRG284">"$H$284:$L$284"</definedName>
    <definedName name="IQRG285">"$H$285:$L$285"</definedName>
    <definedName name="IQRG286">"$H$286:$L$286"</definedName>
    <definedName name="IQRG287">"$H$287:$L$287"</definedName>
    <definedName name="IQRG288">"$H$288:$L$288"</definedName>
    <definedName name="IQRG289">"$H$289:$L$289"</definedName>
    <definedName name="IQRG29">"$H$29:$L$29"</definedName>
    <definedName name="IQRG290">"$H$290:$L$290"</definedName>
    <definedName name="IQRG291">"$H$291:$L$291"</definedName>
    <definedName name="IQRG292">"$H$292:$L$292"</definedName>
    <definedName name="IQRG293">"$H$293:$L$293"</definedName>
    <definedName name="IQRG294">"$H$294:$L$294"</definedName>
    <definedName name="IQRG295">"$H$295:$L$295"</definedName>
    <definedName name="IQRG296">"$H$296:$L$296"</definedName>
    <definedName name="IQRG297">"$H$297:$L$297"</definedName>
    <definedName name="IQRG298">"$H$298:$L$298"</definedName>
    <definedName name="IQRG299">"$H$299:$L$299"</definedName>
    <definedName name="IQRG30">"$H$30:$L$30"</definedName>
    <definedName name="IQRG300">"$H$300:$L$300"</definedName>
    <definedName name="IQRG301">"$H$301:$L$301"</definedName>
    <definedName name="IQRG302">"$H$302:$L$302"</definedName>
    <definedName name="IQRG303">"$H$303:$L$303"</definedName>
    <definedName name="IQRG304">"$H$304:$L$304"</definedName>
    <definedName name="IQRG305">"$H$305:$L$305"</definedName>
    <definedName name="IQRG306">"$H$306:$L$306"</definedName>
    <definedName name="IQRG307">"$H$307:$L$307"</definedName>
    <definedName name="IQRG31">"$H$31:$L$31"</definedName>
    <definedName name="IQRG32">"$H$32:$L$32"</definedName>
    <definedName name="IQRG33">"$H$33:$L$33"</definedName>
    <definedName name="IQRG34">"$H$34:$L$34"</definedName>
    <definedName name="IQRG35">"$H$35:$L$35"</definedName>
    <definedName name="IQRG36">"$H$36:$L$36"</definedName>
    <definedName name="IQRG37">"$H$37:$L$37"</definedName>
    <definedName name="IQRG38">"$H$38:$L$38"</definedName>
    <definedName name="IQRG39">"$H$39:$L$39"</definedName>
    <definedName name="IQRG40">"$H$40:$L$40"</definedName>
    <definedName name="IQRG41">"$H$41:$L$41"</definedName>
    <definedName name="IQRG42">"$H$42:$L$42"</definedName>
    <definedName name="IQRG43">"$H$43:$L$43"</definedName>
    <definedName name="IQRG44">"$H$44:$L$44"</definedName>
    <definedName name="IQRG45">"$H$45:$L$45"</definedName>
    <definedName name="IQRG46">"$H$46:$L$46"</definedName>
    <definedName name="IQRG47">"$H$47:$L$47"</definedName>
    <definedName name="IQRG48">"$H$48:$L$48"</definedName>
    <definedName name="IQRG49">"$H$49:$L$49"</definedName>
    <definedName name="IQRG50">"$H$50:$L$50"</definedName>
    <definedName name="IQRG51">"$H$51:$L$51"</definedName>
    <definedName name="IQRG52">"$H$52:$L$52"</definedName>
    <definedName name="IQRG53">"$H$53:$L$53"</definedName>
    <definedName name="IQRG54">"$H$54:$L$54"</definedName>
    <definedName name="IQRG55">"$H$55:$L$55"</definedName>
    <definedName name="IQRG56">"$H$56:$L$56"</definedName>
    <definedName name="IQRG57">"$H$57:$L$57"</definedName>
    <definedName name="IQRG58">"$H$58:$L$58"</definedName>
    <definedName name="IQRG59">"$H$59:$L$59"</definedName>
    <definedName name="IQRG60">"$H$60:$L$60"</definedName>
    <definedName name="IQRG61">"$H$61:$L$61"</definedName>
    <definedName name="IQRG62">"$H$62:$L$62"</definedName>
    <definedName name="IQRG63">"$H$63:$L$63"</definedName>
    <definedName name="IQRG64">"$H$64:$L$64"</definedName>
    <definedName name="IQRG65">"$H$65:$L$65"</definedName>
    <definedName name="IQRG66">"$H$66:$L$66"</definedName>
    <definedName name="IQRG67">"$H$67:$L$67"</definedName>
    <definedName name="IQRG68">"$H$68:$L$68"</definedName>
    <definedName name="IQRG69">"$H$69:$L$69"</definedName>
    <definedName name="IQRG70">"$H$70:$L$70"</definedName>
    <definedName name="IQRG71">"$H$71:$L$71"</definedName>
    <definedName name="IQRG72">"$H$72:$L$72"</definedName>
    <definedName name="IQRG73">"$H$73:$L$73"</definedName>
    <definedName name="IQRG74">"$H$74:$L$74"</definedName>
    <definedName name="IQRG75">"$H$75:$L$75"</definedName>
    <definedName name="IQRG76">"$H$76:$L$76"</definedName>
    <definedName name="IQRG77">"$H$77:$L$77"</definedName>
    <definedName name="IQRG78">"$H$78:$L$78"</definedName>
    <definedName name="IQRG79">"$H$79:$L$79"</definedName>
    <definedName name="IQRG8">"$G$9:$G$261"</definedName>
    <definedName name="IQRG80">"$H$80:$L$80"</definedName>
    <definedName name="IQRG81">"$H$81:$L$81"</definedName>
    <definedName name="IQRG82">"$H$82:$L$82"</definedName>
    <definedName name="IQRG83">"$H$83:$L$83"</definedName>
    <definedName name="IQRG84">"$H$84:$L$84"</definedName>
    <definedName name="IQRG85">"$H$85:$L$85"</definedName>
    <definedName name="IQRG86">"$H$86:$L$86"</definedName>
    <definedName name="IQRG87">"$H$87:$L$87"</definedName>
    <definedName name="IQRG88">"$H$88:$L$88"</definedName>
    <definedName name="IQRG89">"$H$89:$L$89"</definedName>
    <definedName name="IQRG9">"$H$9:$L$9"</definedName>
    <definedName name="IQRG90">"$H$90:$L$90"</definedName>
    <definedName name="IQRG91">"$H$91:$L$91"</definedName>
    <definedName name="IQRG92">"$H$92:$L$92"</definedName>
    <definedName name="IQRG93">"$H$93:$L$93"</definedName>
    <definedName name="IQRG94">"$H$94:$L$94"</definedName>
    <definedName name="IQRG95">"$H$95:$L$95"</definedName>
    <definedName name="IQRG96">"$H$96:$L$96"</definedName>
    <definedName name="IQRG97">"$H$97:$L$97"</definedName>
    <definedName name="IQRG98">"$H$98:$L$98"</definedName>
    <definedName name="IQRG99">"$H$99:$L$99"</definedName>
    <definedName name="IQRH1">"$H$2:$H$254"</definedName>
    <definedName name="IQRH10">"$I$10:$M$10"</definedName>
    <definedName name="IQRH100">"$I$100:$M$100"</definedName>
    <definedName name="IQRH101">"$I$101:$M$101"</definedName>
    <definedName name="IQRH102">"$I$102:$M$102"</definedName>
    <definedName name="IQRH103">"$I$103:$L$103"</definedName>
    <definedName name="IQRH104">"$I$104:$M$104"</definedName>
    <definedName name="IQRH105">"$I$105:$M$105"</definedName>
    <definedName name="IQRH106">"$I$106:$M$106"</definedName>
    <definedName name="IQRH107">"$I$107:$K$107"</definedName>
    <definedName name="IQRH108">"$I$108:$M$108"</definedName>
    <definedName name="IQRH109">"$I$109:$M$109"</definedName>
    <definedName name="IQRH11">"$I$11:$M$11"</definedName>
    <definedName name="IQRH110">"$I$110:$M$110"</definedName>
    <definedName name="IQRH111">"$I$111:$L$111"</definedName>
    <definedName name="IQRH112">"$I$112"</definedName>
    <definedName name="IQRH113">"$I$113:$M$113"</definedName>
    <definedName name="IQRH114">"$I$114:$M$114"</definedName>
    <definedName name="IQRH115">"$I$115"</definedName>
    <definedName name="IQRH116">"$I$116:$M$116"</definedName>
    <definedName name="IQRH117">"$I$117:$M$117"</definedName>
    <definedName name="IQRH118">"$I$118:$M$118"</definedName>
    <definedName name="IQRH119">"$I$119:$M$119"</definedName>
    <definedName name="IQRH12">"$I$12:$J$12"</definedName>
    <definedName name="IQRH120">"$I$120:$M$120"</definedName>
    <definedName name="IQRH121">"$I$121:$M$121"</definedName>
    <definedName name="IQRH122">"$I$122:$M$122"</definedName>
    <definedName name="IQRH123">"$I$123:$M$123"</definedName>
    <definedName name="IQRH124">"$I$124:$M$124"</definedName>
    <definedName name="IQRH125">"$I$125:$M$125"</definedName>
    <definedName name="IQRH126">"$I$126:$M$126"</definedName>
    <definedName name="IQRH127">"$I$127:$M$127"</definedName>
    <definedName name="IQRH128">"$I$128:$M$128"</definedName>
    <definedName name="IQRH129">"$I$129:$M$129"</definedName>
    <definedName name="IQRH13">"$I$13:$K$13"</definedName>
    <definedName name="IQRH130">"$I$130:$M$130"</definedName>
    <definedName name="IQRH131">"$I$131:$M$131"</definedName>
    <definedName name="IQRH132">"$I$132:$M$132"</definedName>
    <definedName name="IQRH133">"$I$133:$M$133"</definedName>
    <definedName name="IQRH134">"$I$134:$M$134"</definedName>
    <definedName name="IQRH135">"$I$135:$M$135"</definedName>
    <definedName name="IQRH136">"$I$136"</definedName>
    <definedName name="IQRH137">"$I$137:$M$137"</definedName>
    <definedName name="IQRH138">"$I$138:$M$138"</definedName>
    <definedName name="IQRH139">"$I$139:$M$139"</definedName>
    <definedName name="IQRH14">"$I$14:$M$14"</definedName>
    <definedName name="IQRH140">"$I$140:$M$140"</definedName>
    <definedName name="IQRH141">"$I$141:$M$141"</definedName>
    <definedName name="IQRH142">"$I$142:$M$142"</definedName>
    <definedName name="IQRH143">"$I$143:$M$143"</definedName>
    <definedName name="IQRH144">"$I$144:$M$144"</definedName>
    <definedName name="IQRH145">"$I$145:$M$145"</definedName>
    <definedName name="IQRH146">"$I$146:$M$146"</definedName>
    <definedName name="IQRH147">"$I$147:$M$147"</definedName>
    <definedName name="IQRH148">"$I$148:$M$148"</definedName>
    <definedName name="IQRH149">"$I$149:$M$149"</definedName>
    <definedName name="IQRH15">"$I$15:$M$15"</definedName>
    <definedName name="IQRH150">"$I$150:$M$150"</definedName>
    <definedName name="IQRH151">"$I$151:$K$151"</definedName>
    <definedName name="IQRH152">"$I$152:$K$152"</definedName>
    <definedName name="IQRH153">"$I$153:$M$153"</definedName>
    <definedName name="IQRH154">"$I$154:$M$154"</definedName>
    <definedName name="IQRH155">"$I$155:$M$155"</definedName>
    <definedName name="IQRH156">"$I$156:$M$156"</definedName>
    <definedName name="IQRH157">"$I$157:$M$157"</definedName>
    <definedName name="IQRH158">"$I$158:$M$158"</definedName>
    <definedName name="IQRH159">"$I$159:$M$159"</definedName>
    <definedName name="IQRH16">"$I$16"</definedName>
    <definedName name="IQRH160">"$I$160:$M$160"</definedName>
    <definedName name="IQRH161">"$I$161:$M$161"</definedName>
    <definedName name="IQRH162">"$I$162:$M$162"</definedName>
    <definedName name="IQRH163">"$I$163:$M$163"</definedName>
    <definedName name="IQRH164">"$I$164:$M$164"</definedName>
    <definedName name="IQRH165">"$I$165:$M$165"</definedName>
    <definedName name="IQRH166">"$I$166:$K$166"</definedName>
    <definedName name="IQRH167">"$I$167:$K$167"</definedName>
    <definedName name="IQRH168">"$I$168:$M$168"</definedName>
    <definedName name="IQRH169">"$I$169:$M$169"</definedName>
    <definedName name="IQRH17">"$I$17:$M$17"</definedName>
    <definedName name="IQRH170">"$I$170:$M$170"</definedName>
    <definedName name="IQRH171">"$I$171:$M$171"</definedName>
    <definedName name="IQRH172">"$I$172:$M$172"</definedName>
    <definedName name="IQRH173">"$I$173"</definedName>
    <definedName name="IQRH174">"$I$174"</definedName>
    <definedName name="IQRH175">"$I$175:$M$175"</definedName>
    <definedName name="IQRH176">"$I$176:$M$176"</definedName>
    <definedName name="IQRH177">"$I$177:$J$177"</definedName>
    <definedName name="IQRH178">"$I$178:$M$178"</definedName>
    <definedName name="IQRH179">"$I$179:$M$179"</definedName>
    <definedName name="IQRH18">"$I$18"</definedName>
    <definedName name="IQRH180">"$I$180:$M$180"</definedName>
    <definedName name="IQRH181">"$I$181:$M$181"</definedName>
    <definedName name="IQRH182">"$I$182:$M$182"</definedName>
    <definedName name="IQRH183">"$I$183:$M$183"</definedName>
    <definedName name="IQRH184">"$I$184:$M$184"</definedName>
    <definedName name="IQRH185">"$I$185:$M$185"</definedName>
    <definedName name="IQRH186">"$I$186:$M$186"</definedName>
    <definedName name="IQRH187">"$I$187:$J$187"</definedName>
    <definedName name="IQRH188">"$I$188:$J$188"</definedName>
    <definedName name="IQRH189">"$I$189:$M$189"</definedName>
    <definedName name="IQRH19">"$I$19:$M$19"</definedName>
    <definedName name="IQRH190">"$I$190:$L$190"</definedName>
    <definedName name="IQRH191">"$I$191"</definedName>
    <definedName name="IQRH192">"$I$192:$J$192"</definedName>
    <definedName name="IQRH193">"$I$193:$M$193"</definedName>
    <definedName name="IQRH194">"$I$194:$K$194"</definedName>
    <definedName name="IQRH195">"$I$195"</definedName>
    <definedName name="IQRH196">"$I$196:$M$196"</definedName>
    <definedName name="IQRH197">"$I$197:$L$197"</definedName>
    <definedName name="IQRH198">"$I$198:$M$198"</definedName>
    <definedName name="IQRH199">"$I$199:$M$199"</definedName>
    <definedName name="IQRH20">"$I$20:$M$20"</definedName>
    <definedName name="IQRH200">"$I$200:$M$200"</definedName>
    <definedName name="IQRH201">"$I$201"</definedName>
    <definedName name="IQRH202">"$I$202:$M$202"</definedName>
    <definedName name="IQRH203">"$I$203:$M$203"</definedName>
    <definedName name="IQRH204">"$I$204:$M$204"</definedName>
    <definedName name="IQRH205">"$I$205:$J$205"</definedName>
    <definedName name="IQRH206">"$I$206:$M$206"</definedName>
    <definedName name="IQRH207">"$I$207:$M$207"</definedName>
    <definedName name="IQRH208">"$I$208:$J$208"</definedName>
    <definedName name="IQRH209">"$I$209:$M$209"</definedName>
    <definedName name="IQRH21">"$I$21:$M$21"</definedName>
    <definedName name="IQRH210">"$I$210:$M$210"</definedName>
    <definedName name="IQRH211">"$I$211:$M$211"</definedName>
    <definedName name="IQRH212">"$I$212:$M$212"</definedName>
    <definedName name="IQRH213">"$I$213:$M$213"</definedName>
    <definedName name="IQRH214">"$I$214:$M$214"</definedName>
    <definedName name="IQRH215">"$I$215:$M$215"</definedName>
    <definedName name="IQRH216">"$I$216:$M$216"</definedName>
    <definedName name="IQRH217">"$I$217:$M$217"</definedName>
    <definedName name="IQRH218">"$I$218:$M$218"</definedName>
    <definedName name="IQRH219">"$I$219:$M$219"</definedName>
    <definedName name="IQRH22">"$I$22:$M$22"</definedName>
    <definedName name="IQRH220">"$I$220:$J$220"</definedName>
    <definedName name="IQRH221">"$I$221:$M$221"</definedName>
    <definedName name="IQRH222">"$I$222:$M$222"</definedName>
    <definedName name="IQRH223">"$I$223:$M$223"</definedName>
    <definedName name="IQRH224">"$I$224:$M$224"</definedName>
    <definedName name="IQRH225">"$I$225:$M$225"</definedName>
    <definedName name="IQRH226">"$I$226"</definedName>
    <definedName name="IQRH227">"$I$227:$M$227"</definedName>
    <definedName name="IQRH228">"$I$228:$M$228"</definedName>
    <definedName name="IQRH229">"$I$229:$M$229"</definedName>
    <definedName name="IQRH23">"$I$23:$J$23"</definedName>
    <definedName name="IQRH230">"$I$230:$M$230"</definedName>
    <definedName name="IQRH231">"$I$231:$M$231"</definedName>
    <definedName name="IQRH232">"$I$232:$M$232"</definedName>
    <definedName name="IQRH233">"$I$233:$M$233"</definedName>
    <definedName name="IQRH234">"$I$234:$M$234"</definedName>
    <definedName name="IQRH235">"$I$235:$M$235"</definedName>
    <definedName name="IQRH236">"$I$236:$M$236"</definedName>
    <definedName name="IQRH237">"$I$237:$M$237"</definedName>
    <definedName name="IQRH238">"$I$238:$M$238"</definedName>
    <definedName name="IQRH239">"$I$239:$M$239"</definedName>
    <definedName name="IQRH24">"$I$24:$M$24"</definedName>
    <definedName name="IQRH240">"$I$240:$M$240"</definedName>
    <definedName name="IQRH241">"$I$241:$M$241"</definedName>
    <definedName name="IQRH242">"$I$242:$M$242"</definedName>
    <definedName name="IQRH243">"$I$243:$M$243"</definedName>
    <definedName name="IQRH244">"$I$244:$M$244"</definedName>
    <definedName name="IQRH245">"$I$245:$M$245"</definedName>
    <definedName name="IQRH246">"$I$246:$L$246"</definedName>
    <definedName name="IQRH247">"$I$247:$M$247"</definedName>
    <definedName name="IQRH248">"$I$248"</definedName>
    <definedName name="IQRH249">"$I$249"</definedName>
    <definedName name="IQRH25">"$I$25"</definedName>
    <definedName name="IQRH250">"$I$250:$M$250"</definedName>
    <definedName name="IQRH251">"$I$251:$M$251"</definedName>
    <definedName name="IQRH252">"$I$252:$M$252"</definedName>
    <definedName name="IQRH253">"$I$253:$M$253"</definedName>
    <definedName name="IQRH254">"$I$254"</definedName>
    <definedName name="IQRH255">"$I$255:$M$255"</definedName>
    <definedName name="IQRH256">"$I$256:$M$256"</definedName>
    <definedName name="IQRH257">"$I$257"</definedName>
    <definedName name="IQRH258">"$I$258:$J$258"</definedName>
    <definedName name="IQRH259">"$I$259:$M$259"</definedName>
    <definedName name="IQRH26">"$I$26"</definedName>
    <definedName name="IQRH260">"$I$260:$J$260"</definedName>
    <definedName name="IQRH261">"$I$261:$M$261"</definedName>
    <definedName name="IQRH262">"$I$262:$M$262"</definedName>
    <definedName name="IQRH263">"$I$263"</definedName>
    <definedName name="IQRH264">"$I$264:$M$264"</definedName>
    <definedName name="IQRH265">"$I$265:$M$265"</definedName>
    <definedName name="IQRH266">"$I$266"</definedName>
    <definedName name="IQRH267">"$I$267:$M$267"</definedName>
    <definedName name="IQRH268">"$I$268:$M$268"</definedName>
    <definedName name="IQRH269">"$I$269:$M$269"</definedName>
    <definedName name="IQRH27">"$I$27:$M$27"</definedName>
    <definedName name="IQRH270">"$I$270:$M$270"</definedName>
    <definedName name="IQRH271">"$I$271:$M$271"</definedName>
    <definedName name="IQRH272">"$I$272:$M$272"</definedName>
    <definedName name="IQRH273">"$I$273:$M$273"</definedName>
    <definedName name="IQRH274">"$I$274:$M$274"</definedName>
    <definedName name="IQRH275">"$I$275:$M$275"</definedName>
    <definedName name="IQRH276">"$I$276:$M$276"</definedName>
    <definedName name="IQRH277">"$I$277:$M$277"</definedName>
    <definedName name="IQRH278">"$I$278:$M$278"</definedName>
    <definedName name="IQRH279">"$I$279:$M$279"</definedName>
    <definedName name="IQRH28">"$I$28:$J$28"</definedName>
    <definedName name="IQRH280">"$I$280:$M$280"</definedName>
    <definedName name="IQRH281">"$I$281:$M$281"</definedName>
    <definedName name="IQRH282">"$I$282:$M$282"</definedName>
    <definedName name="IQRH283">"$I$283:$M$283"</definedName>
    <definedName name="IQRH284">"$I$284:$M$284"</definedName>
    <definedName name="IQRH285">"$I$285:$M$285"</definedName>
    <definedName name="IQRH286">"$I$286:$M$286"</definedName>
    <definedName name="IQRH287">"$I$287:$M$287"</definedName>
    <definedName name="IQRH288">"$I$288:$M$288"</definedName>
    <definedName name="IQRH289">"$I$289:$M$289"</definedName>
    <definedName name="IQRH29">"$I$29:$M$29"</definedName>
    <definedName name="IQRH290">"$I$290:$M$290"</definedName>
    <definedName name="IQRH291">"$I$291:$M$291"</definedName>
    <definedName name="IQRH292">"$I$292:$M$292"</definedName>
    <definedName name="IQRH293">"$I$293:$M$293"</definedName>
    <definedName name="IQRH294">"$I$294:$M$294"</definedName>
    <definedName name="IQRH295">"$I$295:$M$295"</definedName>
    <definedName name="IQRH296">"$I$296:$M$296"</definedName>
    <definedName name="IQRH297">"$I$297:$M$297"</definedName>
    <definedName name="IQRH298">"$I$298:$M$298"</definedName>
    <definedName name="IQRH299">"$I$299:$M$299"</definedName>
    <definedName name="IQRH30">"$I$30:$M$30"</definedName>
    <definedName name="IQRH300">"$I$300:$M$300"</definedName>
    <definedName name="IQRH301">"$I$301:$M$301"</definedName>
    <definedName name="IQRH302">"$I$302:$K$302"</definedName>
    <definedName name="IQRH303">"$I$303:$M$303"</definedName>
    <definedName name="IQRH304">"$I$304:$M$304"</definedName>
    <definedName name="IQRH305">"$I$305:$M$305"</definedName>
    <definedName name="IQRH306">"$I$306:$M$306"</definedName>
    <definedName name="IQRH307">"$I$307:$M$307"</definedName>
    <definedName name="IQRH308">"$I$308"</definedName>
    <definedName name="IQRH309">"$I$309:$M$309"</definedName>
    <definedName name="IQRH31">"$I$31:$K$31"</definedName>
    <definedName name="IQRH310">"$I$310:$L$310"</definedName>
    <definedName name="IQRH311">"$I$311:$M$311"</definedName>
    <definedName name="IQRH312">"$I$312:$M$312"</definedName>
    <definedName name="IQRH313">"$I$313:$M$313"</definedName>
    <definedName name="IQRH314">"$I$314:$M$314"</definedName>
    <definedName name="IQRH315">"$I$315"</definedName>
    <definedName name="IQRH316">"$I$316:$M$316"</definedName>
    <definedName name="IQRH317">"$I$317:$M$317"</definedName>
    <definedName name="IQRH318">"$I$318:$K$318"</definedName>
    <definedName name="IQRH319">"$I$319:$K$319"</definedName>
    <definedName name="IQRH32">"$I$32:$M$32"</definedName>
    <definedName name="IQRH320">"$I$320:$M$320"</definedName>
    <definedName name="IQRH321">"$I$321"</definedName>
    <definedName name="IQRH322">"$I$322:$M$322"</definedName>
    <definedName name="IQRH323">"$I$323:$M$323"</definedName>
    <definedName name="IQRH324">"$I$324:$M$324"</definedName>
    <definedName name="IQRH325">"$I$325:$M$325"</definedName>
    <definedName name="IQRH326">"$I$326"</definedName>
    <definedName name="IQRH327">"$I$327:$M$327"</definedName>
    <definedName name="IQRH328">"$I$328:$M$328"</definedName>
    <definedName name="IQRH329">"$I$329:$M$329"</definedName>
    <definedName name="IQRH33">"$I$33:$M$33"</definedName>
    <definedName name="IQRH330">"$I$330:$K$330"</definedName>
    <definedName name="IQRH331">"$I$331:$M$331"</definedName>
    <definedName name="IQRH332">"$I$332:$M$332"</definedName>
    <definedName name="IQRH333">"$I$333:$M$333"</definedName>
    <definedName name="IQRH334">"$I$334:$J$334"</definedName>
    <definedName name="IQRH335">"$I$335:$M$335"</definedName>
    <definedName name="IQRH336">"$I$336:$M$336"</definedName>
    <definedName name="IQRH337">"$I$337"</definedName>
    <definedName name="IQRH338">"$I$338:$M$338"</definedName>
    <definedName name="IQRH339">"$I$339:$M$339"</definedName>
    <definedName name="IQRH34">"$I$34"</definedName>
    <definedName name="IQRH340">"$I$340:$J$340"</definedName>
    <definedName name="IQRH341">"$I$341:$M$341"</definedName>
    <definedName name="IQRH342">"$I$342:$K$342"</definedName>
    <definedName name="IQRH343">"$I$343:$M$343"</definedName>
    <definedName name="IQRH344">"$I$344:$M$344"</definedName>
    <definedName name="IQRH345">"$I$345:$K$345"</definedName>
    <definedName name="IQRH346">"$I$346:$J$346"</definedName>
    <definedName name="IQRH347">"$I$347:$M$347"</definedName>
    <definedName name="IQRH348">"$I$348:$M$348"</definedName>
    <definedName name="IQRH349">"$I$349:$M$349"</definedName>
    <definedName name="IQRH35">"$I$35:$M$35"</definedName>
    <definedName name="IQRH350">"$I$350"</definedName>
    <definedName name="IQRH351">"$I$351:$M$351"</definedName>
    <definedName name="IQRH352">"$I$352:$M$352"</definedName>
    <definedName name="IQRH353">"$I$353:$M$353"</definedName>
    <definedName name="IQRH354">"$I$354:$M$354"</definedName>
    <definedName name="IQRH355">"$I$355:$M$355"</definedName>
    <definedName name="IQRH356">"$I$356"</definedName>
    <definedName name="IQRH357">"$I$357:$M$357"</definedName>
    <definedName name="IQRH358">"$I$358:$M$358"</definedName>
    <definedName name="IQRH359">"$I$359:$M$359"</definedName>
    <definedName name="IQRH36">"$I$36"</definedName>
    <definedName name="IQRH360">"$I$360:$M$360"</definedName>
    <definedName name="IQRH361">"$I$361:$M$361"</definedName>
    <definedName name="IQRH362">"$I$362:$M$362"</definedName>
    <definedName name="IQRH363">"$I$363:$L$363"</definedName>
    <definedName name="IQRH364">"$I$364:$M$364"</definedName>
    <definedName name="IQRH365">"$I$365:$M$365"</definedName>
    <definedName name="IQRH366">"$I$366:$M$366"</definedName>
    <definedName name="IQRH367">"$I$367:$M$367"</definedName>
    <definedName name="IQRH368">"$I$368:$M$368"</definedName>
    <definedName name="IQRH369">"$I$369:$M$369"</definedName>
    <definedName name="IQRH37">"$I$37:$M$37"</definedName>
    <definedName name="IQRH370">"$I$370:$M$370"</definedName>
    <definedName name="IQRH371">"$I$371:$M$371"</definedName>
    <definedName name="IQRH372">"$I$372:$M$372"</definedName>
    <definedName name="IQRH373">"$I$373:$L$373"</definedName>
    <definedName name="IQRH374">"$I$374:$M$374"</definedName>
    <definedName name="IQRH375">"$I$375:$M$375"</definedName>
    <definedName name="IQRH376">"$I$376:$M$376"</definedName>
    <definedName name="IQRH377">"$I$377:$M$377"</definedName>
    <definedName name="IQRH378">"$I$378:$M$378"</definedName>
    <definedName name="IQRH379">"$I$379:$M$379"</definedName>
    <definedName name="IQRH38">"$I$38:$M$38"</definedName>
    <definedName name="IQRH380">"$I$380:$J$380"</definedName>
    <definedName name="IQRH381">"$I$381:$M$381"</definedName>
    <definedName name="IQRH382">"$I$382:$M$382"</definedName>
    <definedName name="IQRH383">"$I$383:$M$383"</definedName>
    <definedName name="IQRH384">"$I$384:$M$384"</definedName>
    <definedName name="IQRH385">"$I$385:$M$385"</definedName>
    <definedName name="IQRH386">"$I$386:$M$386"</definedName>
    <definedName name="IQRH387">"$I$387:$M$387"</definedName>
    <definedName name="IQRH388">"$I$388:$M$388"</definedName>
    <definedName name="IQRH389">"$I$389:$M$389"</definedName>
    <definedName name="IQRH39">"$I$39"</definedName>
    <definedName name="IQRH390">"$I$390:$M$390"</definedName>
    <definedName name="IQRH391">"$I$391:$J$391"</definedName>
    <definedName name="IQRH392">"$I$392:$K$392"</definedName>
    <definedName name="IQRH393">"$I$393"</definedName>
    <definedName name="IQRH394">"$I$394:$M$394"</definedName>
    <definedName name="IQRH395">"$I$395:$M$395"</definedName>
    <definedName name="IQRH396">"$I$396:$M$396"</definedName>
    <definedName name="IQRH397">"$I$397:$M$397"</definedName>
    <definedName name="IQRH398">"$I$398:$M$398"</definedName>
    <definedName name="IQRH399">"$I$399:$M$399"</definedName>
    <definedName name="IQRH40">"$I$40"</definedName>
    <definedName name="IQRH400">"$I$400"</definedName>
    <definedName name="IQRH401">"$I$401"</definedName>
    <definedName name="IQRH402">"$I$402:$M$402"</definedName>
    <definedName name="IQRH403">"$I$403:$M$403"</definedName>
    <definedName name="IQRH404">"$I$404:$M$404"</definedName>
    <definedName name="IQRH405">"$I$405:$M$405"</definedName>
    <definedName name="IQRH406">"$I$406:$M$406"</definedName>
    <definedName name="IQRH407">"$I$407"</definedName>
    <definedName name="IQRH408">"$I$408:$M$408"</definedName>
    <definedName name="IQRH409">"$I$409:$K$409"</definedName>
    <definedName name="IQRH41">"$I$41"</definedName>
    <definedName name="IQRH410">"$I$410:$M$410"</definedName>
    <definedName name="IQRH411">"$I$411:$K$411"</definedName>
    <definedName name="IQRH412">"$I$412:$M$412"</definedName>
    <definedName name="IQRH413">"$I$413:$L$413"</definedName>
    <definedName name="IQRH414">"$I$414:$L$414"</definedName>
    <definedName name="IQRH415">"$I$415:$M$415"</definedName>
    <definedName name="IQRH416">"$I$416:$M$416"</definedName>
    <definedName name="IQRH417">"$I$417:$M$417"</definedName>
    <definedName name="IQRH418">"$I$418:$M$418"</definedName>
    <definedName name="IQRH419">"$I$419:$M$419"</definedName>
    <definedName name="IQRH42">"$I$42"</definedName>
    <definedName name="IQRH420">"$I$420:$L$420"</definedName>
    <definedName name="IQRH421">"$I$421:$K$421"</definedName>
    <definedName name="IQRH422">"$I$422:$M$422"</definedName>
    <definedName name="IQRH423">"$I$423:$L$423"</definedName>
    <definedName name="IQRH424">"$I$424:$L$424"</definedName>
    <definedName name="IQRH425">"$I$425:$M$425"</definedName>
    <definedName name="IQRH426">"$I$426:$L$426"</definedName>
    <definedName name="IQRH427">"$I$427:$L$427"</definedName>
    <definedName name="IQRH428">"$I$428:$M$428"</definedName>
    <definedName name="IQRH429">"$I$429:$M$429"</definedName>
    <definedName name="IQRH43">"$I$43"</definedName>
    <definedName name="IQRH430">"$I$430:$M$430"</definedName>
    <definedName name="IQRH431">"$I$431"</definedName>
    <definedName name="IQRH44">"$I$44"</definedName>
    <definedName name="IQRH45">"$I$45"</definedName>
    <definedName name="IQRH46">"$I$46"</definedName>
    <definedName name="IQRH47">"$I$47"</definedName>
    <definedName name="IQRH48">"$I$48"</definedName>
    <definedName name="IQRH49">"$I$49"</definedName>
    <definedName name="IQRH50">"$I$50"</definedName>
    <definedName name="IQRH51">"$I$51"</definedName>
    <definedName name="IQRH52">"$I$52:$M$52"</definedName>
    <definedName name="IQRH53">"$I$53:$M$53"</definedName>
    <definedName name="IQRH54">"$I$54:$J$54"</definedName>
    <definedName name="IQRH55">"$I$55"</definedName>
    <definedName name="IQRH56">"$I$56"</definedName>
    <definedName name="IQRH57">"$I$57:$L$57"</definedName>
    <definedName name="IQRH58">"$I$58:$M$58"</definedName>
    <definedName name="IQRH59">"$H$60"</definedName>
    <definedName name="IQRH60">"$I$60:$M$60"</definedName>
    <definedName name="IQRH61">"$I$61:$M$61"</definedName>
    <definedName name="IQRH62">"$I$62"</definedName>
    <definedName name="IQRH63">"$I$63:$M$63"</definedName>
    <definedName name="IQRH64">"$I$64:$M$64"</definedName>
    <definedName name="IQRH65">"$I$65:$M$65"</definedName>
    <definedName name="IQRH66">"$I$66:$J$66"</definedName>
    <definedName name="IQRH67">"$I$67:$M$67"</definedName>
    <definedName name="IQRH68">"$I$68:$M$68"</definedName>
    <definedName name="IQRH69">"$I$69:$M$69"</definedName>
    <definedName name="IQRH7">"$I$7:$M$7"</definedName>
    <definedName name="IQRH70">"$I$70:$M$70"</definedName>
    <definedName name="IQRH71">"$I$71"</definedName>
    <definedName name="IQRH72">"$I$72:$M$72"</definedName>
    <definedName name="IQRH73">"$I$73:$L$73"</definedName>
    <definedName name="IQRH74">"$I$74:$M$74"</definedName>
    <definedName name="IQRH75">"$I$75"</definedName>
    <definedName name="IQRH76">"$I$76:$M$76"</definedName>
    <definedName name="IQRH77">"$I$77:$K$77"</definedName>
    <definedName name="IQRH78">"$H$79"</definedName>
    <definedName name="IQRH79">"$I$79:$M$79"</definedName>
    <definedName name="IQRH8">"$H$9:$H$261"</definedName>
    <definedName name="IQRH80">"$I$80:$M$80"</definedName>
    <definedName name="IQRH81">"$I$81:$M$81"</definedName>
    <definedName name="IQRH82">"$I$82:$M$82"</definedName>
    <definedName name="IQRH83">"$I$83"</definedName>
    <definedName name="IQRH84">"$I$84:$L$84"</definedName>
    <definedName name="IQRH85">"$I$85:$M$85"</definedName>
    <definedName name="IQRH86">"$I$86:$M$86"</definedName>
    <definedName name="IQRH87">"$I$87:$M$87"</definedName>
    <definedName name="IQRH88">"$I$88:$M$88"</definedName>
    <definedName name="IQRH89">"$I$89:$M$89"</definedName>
    <definedName name="IQRH9">"$I$9:$K$9"</definedName>
    <definedName name="IQRH90">"$I$90:$M$90"</definedName>
    <definedName name="IQRH91">"$I$91:$J$91"</definedName>
    <definedName name="IQRH92">"$I$92:$M$92"</definedName>
    <definedName name="IQRH93">"$I$93:$J$93"</definedName>
    <definedName name="IQRH94">"$I$94"</definedName>
    <definedName name="IQRH95">"$H$96"</definedName>
    <definedName name="IQRH96">"$I$96:$M$96"</definedName>
    <definedName name="IQRH97">"$I$97:$M$97"</definedName>
    <definedName name="IQRH98">"$I$98:$M$98"</definedName>
    <definedName name="IQRH99">"$I$99:$J$99"</definedName>
    <definedName name="IQRI1">"$I$2:$I$254"</definedName>
    <definedName name="IQRI15">"$J$15"</definedName>
    <definedName name="IQRI16">"$J$16"</definedName>
    <definedName name="IQRI17">"$J$17"</definedName>
    <definedName name="IQRI18">"$J$18"</definedName>
    <definedName name="IQRI19">"$J$19"</definedName>
    <definedName name="IQRI20">"$J$20"</definedName>
    <definedName name="IQRI8">"$I$9:$I$261"</definedName>
    <definedName name="IQRJ1">"$J$2"</definedName>
    <definedName name="IQRJ11">"$J$12"</definedName>
    <definedName name="IQRJ20">"$J$21:$J$22"</definedName>
    <definedName name="IQRJ59">"$J$60"</definedName>
    <definedName name="IQRJ8">"$J$9:$J$261"</definedName>
    <definedName name="IQRK1">"$K$2:$K$254"</definedName>
    <definedName name="IQRK8">"$K$9:$K$261"</definedName>
    <definedName name="IQRL1">"$L$2:$L$254"</definedName>
    <definedName name="IQRL59">"$L$60"</definedName>
    <definedName name="IQRL8">"$L$9:$L$261"</definedName>
    <definedName name="IQRM10">"$N$10:$R$10"</definedName>
    <definedName name="IQRM100">"$N$100:$R$100"</definedName>
    <definedName name="IQRM101">"$N$101:$R$101"</definedName>
    <definedName name="IQRM102">"$N$102:$R$102"</definedName>
    <definedName name="IQRM103">"$N$103:$R$103"</definedName>
    <definedName name="IQRM104">"$N$104:$R$104"</definedName>
    <definedName name="IQRM105">"$N$105:$R$105"</definedName>
    <definedName name="IQRM106">"$N$106:$R$106"</definedName>
    <definedName name="IQRM107">"$N$107:$R$107"</definedName>
    <definedName name="IQRM108">"$N$108:$R$108"</definedName>
    <definedName name="IQRM109">"$N$109:$R$109"</definedName>
    <definedName name="IQRM11">"$N$11:$R$11"</definedName>
    <definedName name="IQRM110">"$N$110:$R$110"</definedName>
    <definedName name="IQRM111">"$N$111:$R$111"</definedName>
    <definedName name="IQRM112">"$N$112:$R$112"</definedName>
    <definedName name="IQRM113">"$N$113:$R$113"</definedName>
    <definedName name="IQRM114">"$N$114:$R$114"</definedName>
    <definedName name="IQRM115">"$N$115:$R$115"</definedName>
    <definedName name="IQRM116">"$N$116:$R$116"</definedName>
    <definedName name="IQRM117">"$N$117:$R$117"</definedName>
    <definedName name="IQRM118">"$N$118:$R$118"</definedName>
    <definedName name="IQRM119">"$N$119:$R$119"</definedName>
    <definedName name="IQRM12">"$N$12:$R$12"</definedName>
    <definedName name="IQRM120">"$N$120:$R$120"</definedName>
    <definedName name="IQRM121">"$N$121:$R$121"</definedName>
    <definedName name="IQRM122">"$N$122:$R$122"</definedName>
    <definedName name="IQRM123">"$N$123:$R$123"</definedName>
    <definedName name="IQRM124">"$N$124:$R$124"</definedName>
    <definedName name="IQRM125">"$N$125:$R$125"</definedName>
    <definedName name="IQRM126">"$N$126:$R$126"</definedName>
    <definedName name="IQRM127">"$N$127:$R$127"</definedName>
    <definedName name="IQRM128">"$N$128:$R$128"</definedName>
    <definedName name="IQRM129">"$N$129:$R$129"</definedName>
    <definedName name="IQRM13">"$N$13:$R$13"</definedName>
    <definedName name="IQRM130">"$N$130:$R$130"</definedName>
    <definedName name="IQRM131">"$N$131:$R$131"</definedName>
    <definedName name="IQRM132">"$N$132:$R$132"</definedName>
    <definedName name="IQRM133">"$N$133:$R$133"</definedName>
    <definedName name="IQRM134">"$N$134:$R$134"</definedName>
    <definedName name="IQRM135">"$N$135:$R$135"</definedName>
    <definedName name="IQRM136">"$N$136:$R$136"</definedName>
    <definedName name="IQRM137">"$N$137:$R$137"</definedName>
    <definedName name="IQRM138">"$N$138:$R$138"</definedName>
    <definedName name="IQRM139">"$N$139:$R$139"</definedName>
    <definedName name="IQRM14">"$N$14:$R$14"</definedName>
    <definedName name="IQRM140">"$N$140:$R$140"</definedName>
    <definedName name="IQRM141">"$N$141:$R$141"</definedName>
    <definedName name="IQRM142">"$N$142:$R$142"</definedName>
    <definedName name="IQRM143">"$N$143:$R$143"</definedName>
    <definedName name="IQRM144">"$N$144:$R$144"</definedName>
    <definedName name="IQRM145">"$N$145:$R$145"</definedName>
    <definedName name="IQRM146">"$N$146:$R$146"</definedName>
    <definedName name="IQRM147">"$N$147:$R$147"</definedName>
    <definedName name="IQRM148">"$N$148:$R$148"</definedName>
    <definedName name="IQRM149">"$N$149:$R$149"</definedName>
    <definedName name="IQRM15">"$N$15:$R$15"</definedName>
    <definedName name="IQRM150">"$N$150:$R$150"</definedName>
    <definedName name="IQRM151">"$N$151:$R$151"</definedName>
    <definedName name="IQRM152">"$N$152:$R$152"</definedName>
    <definedName name="IQRM153">"$N$153:$R$153"</definedName>
    <definedName name="IQRM154">"$N$154:$R$154"</definedName>
    <definedName name="IQRM155">"$N$155:$R$155"</definedName>
    <definedName name="IQRM156">"$N$156:$R$156"</definedName>
    <definedName name="IQRM157">"$N$157:$R$157"</definedName>
    <definedName name="IQRM158">"$N$158:$R$158"</definedName>
    <definedName name="IQRM159">"$N$159:$R$159"</definedName>
    <definedName name="IQRM16">"$N$16:$R$16"</definedName>
    <definedName name="IQRM160">"$N$160:$R$160"</definedName>
    <definedName name="IQRM161">"$N$161:$R$161"</definedName>
    <definedName name="IQRM162">"$N$162:$R$162"</definedName>
    <definedName name="IQRM163">"$N$163:$R$163"</definedName>
    <definedName name="IQRM164">"$N$164:$R$164"</definedName>
    <definedName name="IQRM165">"$N$165:$R$165"</definedName>
    <definedName name="IQRM166">"$N$166:$R$166"</definedName>
    <definedName name="IQRM167">"$N$167:$R$167"</definedName>
    <definedName name="IQRM168">"$N$168:$R$168"</definedName>
    <definedName name="IQRM169">"$N$169:$R$169"</definedName>
    <definedName name="IQRM17">"$M$18:$M$27"</definedName>
    <definedName name="IQRM170">"$N$170:$R$170"</definedName>
    <definedName name="IQRM171">"$N$171:$R$171"</definedName>
    <definedName name="IQRM172">"$N$172:$R$172"</definedName>
    <definedName name="IQRM173">"$N$173:$R$173"</definedName>
    <definedName name="IQRM174">"$N$174:$R$174"</definedName>
    <definedName name="IQRM175">"$N$175:$R$175"</definedName>
    <definedName name="IQRM176">"$N$176:$R$176"</definedName>
    <definedName name="IQRM177">"$N$177:$R$177"</definedName>
    <definedName name="IQRM178">"$N$178:$R$178"</definedName>
    <definedName name="IQRM179">"$N$179:$R$179"</definedName>
    <definedName name="IQRM18">"$N$18:$R$18"</definedName>
    <definedName name="IQRM180">"$N$180:$R$180"</definedName>
    <definedName name="IQRM181">"$N$181:$R$181"</definedName>
    <definedName name="IQRM182">"$N$182:$R$182"</definedName>
    <definedName name="IQRM183">"$N$183:$R$183"</definedName>
    <definedName name="IQRM184">"$N$184:$R$184"</definedName>
    <definedName name="IQRM185">"$N$185:$R$185"</definedName>
    <definedName name="IQRM186">"$N$186:$R$186"</definedName>
    <definedName name="IQRM187">"$N$187:$R$187"</definedName>
    <definedName name="IQRM188">"$N$188:$R$188"</definedName>
    <definedName name="IQRM189">"$N$189:$R$189"</definedName>
    <definedName name="IQRM19">"$N$19:$R$19"</definedName>
    <definedName name="IQRM190">"$N$190:$R$190"</definedName>
    <definedName name="IQRM191">"$N$191:$R$191"</definedName>
    <definedName name="IQRM192">"$N$192:$R$192"</definedName>
    <definedName name="IQRM193">"$N$193:$R$193"</definedName>
    <definedName name="IQRM194">"$N$194:$R$194"</definedName>
    <definedName name="IQRM195">"$N$195:$R$195"</definedName>
    <definedName name="IQRM196">"$N$196:$R$196"</definedName>
    <definedName name="IQRM197">"$N$197:$R$197"</definedName>
    <definedName name="IQRM198">"$N$198:$R$198"</definedName>
    <definedName name="IQRM199">"$N$199:$R$199"</definedName>
    <definedName name="IQRM20">"$N$20:$R$20"</definedName>
    <definedName name="IQRM200">"$N$200:$R$200"</definedName>
    <definedName name="IQRM201">"$N$201:$R$201"</definedName>
    <definedName name="IQRM202">"$N$202:$R$202"</definedName>
    <definedName name="IQRM203">"$N$203:$R$203"</definedName>
    <definedName name="IQRM204">"$N$204:$R$204"</definedName>
    <definedName name="IQRM205">"$N$205:$R$205"</definedName>
    <definedName name="IQRM206">"$N$206:$R$206"</definedName>
    <definedName name="IQRM207">"$N$207:$R$207"</definedName>
    <definedName name="IQRM208">"$N$208:$R$208"</definedName>
    <definedName name="IQRM209">"$N$209:$R$209"</definedName>
    <definedName name="IQRM21">"$N$21:$R$21"</definedName>
    <definedName name="IQRM210">"$N$210:$R$210"</definedName>
    <definedName name="IQRM211">"$N$211:$R$211"</definedName>
    <definedName name="IQRM212">"$N$212:$R$212"</definedName>
    <definedName name="IQRM213">"$N$213:$R$213"</definedName>
    <definedName name="IQRM214">"$N$214:$R$214"</definedName>
    <definedName name="IQRM215">"$N$215:$R$215"</definedName>
    <definedName name="IQRM216">"$N$216:$R$216"</definedName>
    <definedName name="IQRM217">"$N$217:$R$217"</definedName>
    <definedName name="IQRM218">"$N$218:$R$218"</definedName>
    <definedName name="IQRM219">"$N$219:$R$219"</definedName>
    <definedName name="IQRM22">"$N$22:$R$22"</definedName>
    <definedName name="IQRM220">"$N$220:$R$220"</definedName>
    <definedName name="IQRM221">"$N$221:$R$221"</definedName>
    <definedName name="IQRM222">"$N$222:$R$222"</definedName>
    <definedName name="IQRM223">"$N$223:$R$223"</definedName>
    <definedName name="IQRM224">"$N$224:$R$224"</definedName>
    <definedName name="IQRM225">"$N$225:$R$225"</definedName>
    <definedName name="IQRM226">"$N$226:$R$226"</definedName>
    <definedName name="IQRM227">"$N$227:$R$227"</definedName>
    <definedName name="IQRM228">"$N$228:$R$228"</definedName>
    <definedName name="IQRM229">"$N$229:$R$229"</definedName>
    <definedName name="IQRM23">"$N$23:$R$23"</definedName>
    <definedName name="IQRM230">"$N$230:$R$230"</definedName>
    <definedName name="IQRM231">"$N$231:$R$231"</definedName>
    <definedName name="IQRM232">"$N$232:$R$232"</definedName>
    <definedName name="IQRM233">"$N$233:$R$233"</definedName>
    <definedName name="IQRM234">"$N$234:$R$234"</definedName>
    <definedName name="IQRM235">"$N$235:$R$235"</definedName>
    <definedName name="IQRM236">"$N$236:$R$236"</definedName>
    <definedName name="IQRM237">"$N$237:$R$237"</definedName>
    <definedName name="IQRM238">"$N$238:$R$238"</definedName>
    <definedName name="IQRM239">"$N$239:$R$239"</definedName>
    <definedName name="IQRM24">"$N$24:$R$24"</definedName>
    <definedName name="IQRM240">"$N$240:$R$240"</definedName>
    <definedName name="IQRM241">"$N$241:$R$241"</definedName>
    <definedName name="IQRM242">"$N$242:$R$242"</definedName>
    <definedName name="IQRM243">"$N$243:$R$243"</definedName>
    <definedName name="IQRM244">"$N$244:$R$244"</definedName>
    <definedName name="IQRM245">"$N$245:$R$245"</definedName>
    <definedName name="IQRM246">"$N$246:$R$246"</definedName>
    <definedName name="IQRM247">"$N$247:$R$247"</definedName>
    <definedName name="IQRM248">"$N$248:$R$248"</definedName>
    <definedName name="IQRM249">"$N$249:$R$249"</definedName>
    <definedName name="IQRM25">"$N$25:$R$25"</definedName>
    <definedName name="IQRM250">"$N$250:$R$250"</definedName>
    <definedName name="IQRM251">"$N$251:$R$251"</definedName>
    <definedName name="IQRM252">"$N$252:$R$252"</definedName>
    <definedName name="IQRM253">"$N$253:$R$253"</definedName>
    <definedName name="IQRM254">"$N$254:$R$254"</definedName>
    <definedName name="IQRM255">"$N$255:$R$255"</definedName>
    <definedName name="IQRM256">"$N$256:$R$256"</definedName>
    <definedName name="IQRM257">"$N$257:$R$257"</definedName>
    <definedName name="IQRM258">"$N$258:$R$258"</definedName>
    <definedName name="IQRM259">"$N$259:$R$259"</definedName>
    <definedName name="IQRM26">"$N$26:$R$26"</definedName>
    <definedName name="IQRM260">"$N$260:$R$260"</definedName>
    <definedName name="IQRM261">"$N$261:$R$261"</definedName>
    <definedName name="IQRM262">"$N$262:$R$262"</definedName>
    <definedName name="IQRM263">"$N$263:$R$263"</definedName>
    <definedName name="IQRM264">"$N$264:$R$264"</definedName>
    <definedName name="IQRM265">"$N$265:$R$265"</definedName>
    <definedName name="IQRM266">"$N$266:$R$266"</definedName>
    <definedName name="IQRM267">"$N$267:$R$267"</definedName>
    <definedName name="IQRM268">"$N$268:$R$268"</definedName>
    <definedName name="IQRM269">"$N$269:$R$269"</definedName>
    <definedName name="IQRM27">"$N$27:$R$27"</definedName>
    <definedName name="IQRM270">"$N$270:$R$270"</definedName>
    <definedName name="IQRM271">"$N$271:$R$271"</definedName>
    <definedName name="IQRM272">"$N$272:$R$272"</definedName>
    <definedName name="IQRM273">"$N$273:$R$273"</definedName>
    <definedName name="IQRM274">"$N$274:$R$274"</definedName>
    <definedName name="IQRM275">"$N$275:$R$275"</definedName>
    <definedName name="IQRM276">"$N$276:$R$276"</definedName>
    <definedName name="IQRM277">"$N$277:$R$277"</definedName>
    <definedName name="IQRM278">"$N$278:$R$278"</definedName>
    <definedName name="IQRM279">"$N$279:$R$279"</definedName>
    <definedName name="IQRM28">"$N$28:$R$28"</definedName>
    <definedName name="IQRM280">"$N$280:$R$280"</definedName>
    <definedName name="IQRM281">"$N$281:$R$281"</definedName>
    <definedName name="IQRM282">"$N$282:$R$282"</definedName>
    <definedName name="IQRM283">"$N$283:$R$283"</definedName>
    <definedName name="IQRM284">"$N$284:$R$284"</definedName>
    <definedName name="IQRM285">"$N$285:$R$285"</definedName>
    <definedName name="IQRM286">"$N$286:$R$286"</definedName>
    <definedName name="IQRM287">"$N$287:$R$287"</definedName>
    <definedName name="IQRM288">"$N$288:$R$288"</definedName>
    <definedName name="IQRM289">"$N$289:$R$289"</definedName>
    <definedName name="IQRM29">"$N$29:$R$29"</definedName>
    <definedName name="IQRM290">"$N$290:$R$290"</definedName>
    <definedName name="IQRM291">"$N$291:$R$291"</definedName>
    <definedName name="IQRM292">"$N$292:$R$292"</definedName>
    <definedName name="IQRM293">"$N$293:$R$293"</definedName>
    <definedName name="IQRM294">"$N$294:$R$294"</definedName>
    <definedName name="IQRM295">"$N$295:$R$295"</definedName>
    <definedName name="IQRM296">"$N$296:$R$296"</definedName>
    <definedName name="IQRM297">"$N$297:$R$297"</definedName>
    <definedName name="IQRM298">"$N$298:$R$298"</definedName>
    <definedName name="IQRM299">"$N$299:$R$299"</definedName>
    <definedName name="IQRM30">"$N$30:$R$30"</definedName>
    <definedName name="IQRM300">"$N$300:$R$300"</definedName>
    <definedName name="IQRM301">"$N$301:$R$301"</definedName>
    <definedName name="IQRM302">"$N$302:$R$302"</definedName>
    <definedName name="IQRM303">"$N$303:$R$303"</definedName>
    <definedName name="IQRM304">"$N$304:$R$304"</definedName>
    <definedName name="IQRM305">"$N$305:$R$305"</definedName>
    <definedName name="IQRM306">"$N$306:$R$306"</definedName>
    <definedName name="IQRM307">"$N$307:$R$307"</definedName>
    <definedName name="IQRM31">"$N$31:$R$31"</definedName>
    <definedName name="IQRM32">"$N$32:$R$32"</definedName>
    <definedName name="IQRM33">"$N$33:$R$33"</definedName>
    <definedName name="IQRM34">"$N$34:$R$34"</definedName>
    <definedName name="IQRM35">"$N$35:$R$35"</definedName>
    <definedName name="IQRM36">"$N$36:$R$36"</definedName>
    <definedName name="IQRM37">"$N$37:$R$37"</definedName>
    <definedName name="IQRM38">"$N$38:$R$38"</definedName>
    <definedName name="IQRM39">"$N$39:$R$39"</definedName>
    <definedName name="IQRM40">"$N$40:$R$40"</definedName>
    <definedName name="IQRM41">"$N$41:$R$41"</definedName>
    <definedName name="IQRM42">"$N$42:$R$42"</definedName>
    <definedName name="IQRM43">"$N$43:$R$43"</definedName>
    <definedName name="IQRM44">"$N$44:$R$44"</definedName>
    <definedName name="IQRM45">"$N$45:$R$45"</definedName>
    <definedName name="IQRM46">"$N$46:$R$46"</definedName>
    <definedName name="IQRM47">"$N$47:$R$47"</definedName>
    <definedName name="IQRM48">"$N$48:$R$48"</definedName>
    <definedName name="IQRM49">"$N$49:$R$49"</definedName>
    <definedName name="IQRM50">"$N$50:$R$50"</definedName>
    <definedName name="IQRM51">"$N$51:$R$51"</definedName>
    <definedName name="IQRM52">"$N$52:$R$52"</definedName>
    <definedName name="IQRM53">"$N$53:$R$53"</definedName>
    <definedName name="IQRM54">"$N$54:$R$54"</definedName>
    <definedName name="IQRM55">"$N$55:$R$55"</definedName>
    <definedName name="IQRM56">"$N$56:$R$56"</definedName>
    <definedName name="IQRM57">"$N$57:$R$57"</definedName>
    <definedName name="IQRM58">"$N$58:$R$58"</definedName>
    <definedName name="IQRM59">"$N$59:$R$59"</definedName>
    <definedName name="IQRM6">"$M$7:$M$15"</definedName>
    <definedName name="IQRM60">"$N$60:$R$60"</definedName>
    <definedName name="IQRM61">"$N$61:$R$61"</definedName>
    <definedName name="IQRM62">"$N$62:$R$62"</definedName>
    <definedName name="IQRM63">"$N$63:$R$63"</definedName>
    <definedName name="IQRM64">"$N$64:$R$64"</definedName>
    <definedName name="IQRM65">"$N$65:$R$65"</definedName>
    <definedName name="IQRM66">"$N$66:$R$66"</definedName>
    <definedName name="IQRM67">"$N$67:$R$67"</definedName>
    <definedName name="IQRM68">"$N$68:$R$68"</definedName>
    <definedName name="IQRM69">"$N$69:$R$69"</definedName>
    <definedName name="IQRM70">"$N$70:$R$70"</definedName>
    <definedName name="IQRM71">"$N$71:$R$71"</definedName>
    <definedName name="IQRM72">"$N$72:$R$72"</definedName>
    <definedName name="IQRM73">"$N$73:$R$73"</definedName>
    <definedName name="IQRM74">"$N$74:$R$74"</definedName>
    <definedName name="IQRM75">"$N$75:$R$75"</definedName>
    <definedName name="IQRM76">"$N$76:$R$76"</definedName>
    <definedName name="IQRM77">"$N$77:$R$77"</definedName>
    <definedName name="IQRM78">"$N$78:$R$78"</definedName>
    <definedName name="IQRM79">"$N$79:$R$79"</definedName>
    <definedName name="IQRM8">"$M$9:$M$261"</definedName>
    <definedName name="IQRM80">"$N$80:$R$80"</definedName>
    <definedName name="IQRM81">"$N$81:$R$81"</definedName>
    <definedName name="IQRM82">"$N$82:$R$82"</definedName>
    <definedName name="IQRM83">"$N$83:$R$83"</definedName>
    <definedName name="IQRM84">"$N$84:$R$84"</definedName>
    <definedName name="IQRM85">"$N$85:$R$85"</definedName>
    <definedName name="IQRM86">"$N$86:$R$86"</definedName>
    <definedName name="IQRM87">"$N$87:$R$87"</definedName>
    <definedName name="IQRM88">"$N$88:$R$88"</definedName>
    <definedName name="IQRM89">"$N$89:$R$89"</definedName>
    <definedName name="IQRM9">"$N$9:$R$9"</definedName>
    <definedName name="IQRM90">"$N$90:$R$90"</definedName>
    <definedName name="IQRM91">"$N$91:$R$91"</definedName>
    <definedName name="IQRM92">"$N$92:$R$92"</definedName>
    <definedName name="IQRM93">"$N$93:$R$93"</definedName>
    <definedName name="IQRM94">"$N$94:$R$94"</definedName>
    <definedName name="IQRM95">"$N$95:$R$95"</definedName>
    <definedName name="IQRM96">"$N$96:$R$96"</definedName>
    <definedName name="IQRM97">"$N$97:$R$97"</definedName>
    <definedName name="IQRM98">"$N$98:$R$98"</definedName>
    <definedName name="IQRM99">"$N$99:$R$99"</definedName>
    <definedName name="IQRN10">"$O$10:$S$10"</definedName>
    <definedName name="IQRN100">"$O$100:$S$100"</definedName>
    <definedName name="IQRN101">"$O$101:$S$101"</definedName>
    <definedName name="IQRN102">"$O$102:$S$102"</definedName>
    <definedName name="IQRN103">"$O$103:$R$103"</definedName>
    <definedName name="IQRN104">"$O$104:$S$104"</definedName>
    <definedName name="IQRN105">"$O$105:$S$105"</definedName>
    <definedName name="IQRN106">"$O$106:$S$106"</definedName>
    <definedName name="IQRN107">"$O$107:$Q$107"</definedName>
    <definedName name="IQRN108">"$O$108:$S$108"</definedName>
    <definedName name="IQRN109">"$O$109:$S$109"</definedName>
    <definedName name="IQRN11">"$O$11:$S$11"</definedName>
    <definedName name="IQRN110">"$O$110:$S$110"</definedName>
    <definedName name="IQRN111">"$O$111:$R$111"</definedName>
    <definedName name="IQRN112">"$O$112"</definedName>
    <definedName name="IQRN113">"$O$113:$S$113"</definedName>
    <definedName name="IQRN114">"$O$114:$S$114"</definedName>
    <definedName name="IQRN115">"$O$115"</definedName>
    <definedName name="IQRN116">"$O$116:$S$116"</definedName>
    <definedName name="IQRN117">"$O$117:$S$117"</definedName>
    <definedName name="IQRN118">"$O$118:$S$118"</definedName>
    <definedName name="IQRN119">"$O$119:$S$119"</definedName>
    <definedName name="IQRN12">"$O$12:$P$12"</definedName>
    <definedName name="IQRN120">"$O$120:$S$120"</definedName>
    <definedName name="IQRN121">"$O$121:$S$121"</definedName>
    <definedName name="IQRN122">"$O$122:$S$122"</definedName>
    <definedName name="IQRN123">"$O$123:$S$123"</definedName>
    <definedName name="IQRN124">"$O$124:$S$124"</definedName>
    <definedName name="IQRN125">"$O$125:$S$125"</definedName>
    <definedName name="IQRN126">"$O$126:$S$126"</definedName>
    <definedName name="IQRN127">"$O$127:$S$127"</definedName>
    <definedName name="IQRN128">"$O$128:$S$128"</definedName>
    <definedName name="IQRN129">"$O$129:$S$129"</definedName>
    <definedName name="IQRN13">"$O$13:$Q$13"</definedName>
    <definedName name="IQRN130">"$O$130:$S$130"</definedName>
    <definedName name="IQRN131">"$O$131:$S$131"</definedName>
    <definedName name="IQRN132">"$O$132:$S$132"</definedName>
    <definedName name="IQRN133">"$O$133:$S$133"</definedName>
    <definedName name="IQRN134">"$O$134:$S$134"</definedName>
    <definedName name="IQRN135">"$O$135:$S$135"</definedName>
    <definedName name="IQRN136">"$O$136"</definedName>
    <definedName name="IQRN137">"$O$137:$S$137"</definedName>
    <definedName name="IQRN138">"$O$138:$S$138"</definedName>
    <definedName name="IQRN139">"$O$139:$S$139"</definedName>
    <definedName name="IQRN14">"$O$14:$S$14"</definedName>
    <definedName name="IQRN140">"$O$140:$S$140"</definedName>
    <definedName name="IQRN141">"$O$141:$S$141"</definedName>
    <definedName name="IQRN142">"$O$142:$S$142"</definedName>
    <definedName name="IQRN143">"$O$143:$S$143"</definedName>
    <definedName name="IQRN144">"$O$144:$S$144"</definedName>
    <definedName name="IQRN145">"$O$145:$S$145"</definedName>
    <definedName name="IQRN146">"$O$146:$S$146"</definedName>
    <definedName name="IQRN147">"$O$147:$S$147"</definedName>
    <definedName name="IQRN148">"$O$148:$S$148"</definedName>
    <definedName name="IQRN149">"$O$149:$S$149"</definedName>
    <definedName name="IQRN15">"$O$15:$S$15"</definedName>
    <definedName name="IQRN150">"$O$150:$S$150"</definedName>
    <definedName name="IQRN151">"$O$151:$Q$151"</definedName>
    <definedName name="IQRN152">"$O$152:$Q$152"</definedName>
    <definedName name="IQRN153">"$O$153:$S$153"</definedName>
    <definedName name="IQRN154">"$O$154:$S$154"</definedName>
    <definedName name="IQRN155">"$O$155:$S$155"</definedName>
    <definedName name="IQRN156">"$O$156:$S$156"</definedName>
    <definedName name="IQRN157">"$O$157:$S$157"</definedName>
    <definedName name="IQRN158">"$O$158:$S$158"</definedName>
    <definedName name="IQRN159">"$O$159:$S$159"</definedName>
    <definedName name="IQRN16">"$O$16"</definedName>
    <definedName name="IQRN160">"$O$160:$S$160"</definedName>
    <definedName name="IQRN161">"$O$161:$S$161"</definedName>
    <definedName name="IQRN162">"$O$162:$S$162"</definedName>
    <definedName name="IQRN163">"$O$163:$S$163"</definedName>
    <definedName name="IQRN164">"$O$164:$S$164"</definedName>
    <definedName name="IQRN165">"$O$165:$S$165"</definedName>
    <definedName name="IQRN166">"$O$166:$Q$166"</definedName>
    <definedName name="IQRN167">"$O$167:$Q$167"</definedName>
    <definedName name="IQRN168">"$O$168:$S$168"</definedName>
    <definedName name="IQRN169">"$O$169:$S$169"</definedName>
    <definedName name="IQRN17">"$O$17:$S$17"</definedName>
    <definedName name="IQRN170">"$O$170:$S$170"</definedName>
    <definedName name="IQRN171">"$O$171:$S$171"</definedName>
    <definedName name="IQRN172">"$O$172:$S$172"</definedName>
    <definedName name="IQRN173">"$O$173"</definedName>
    <definedName name="IQRN174">"$O$174"</definedName>
    <definedName name="IQRN175">"$O$175:$S$175"</definedName>
    <definedName name="IQRN176">"$O$176:$S$176"</definedName>
    <definedName name="IQRN177">"$O$177:$P$177"</definedName>
    <definedName name="IQRN178">"$O$178:$S$178"</definedName>
    <definedName name="IQRN179">"$O$179:$S$179"</definedName>
    <definedName name="IQRN18">"$O$18"</definedName>
    <definedName name="IQRN180">"$O$180:$S$180"</definedName>
    <definedName name="IQRN181">"$O$181:$S$181"</definedName>
    <definedName name="IQRN182">"$O$182:$S$182"</definedName>
    <definedName name="IQRN183">"$O$183:$S$183"</definedName>
    <definedName name="IQRN184">"$O$184:$S$184"</definedName>
    <definedName name="IQRN185">"$O$185:$S$185"</definedName>
    <definedName name="IQRN186">"$O$186:$S$186"</definedName>
    <definedName name="IQRN187">"$O$187:$P$187"</definedName>
    <definedName name="IQRN188">"$O$188:$P$188"</definedName>
    <definedName name="IQRN189">"$O$189:$S$189"</definedName>
    <definedName name="IQRN19">"$O$19:$S$19"</definedName>
    <definedName name="IQRN190">"$O$190:$R$190"</definedName>
    <definedName name="IQRN191">"$O$191"</definedName>
    <definedName name="IQRN192">"$O$192:$P$192"</definedName>
    <definedName name="IQRN193">"$O$193:$S$193"</definedName>
    <definedName name="IQRN194">"$O$194:$Q$194"</definedName>
    <definedName name="IQRN195">"$O$195"</definedName>
    <definedName name="IQRN196">"$O$196:$S$196"</definedName>
    <definedName name="IQRN197">"$O$197:$R$197"</definedName>
    <definedName name="IQRN198">"$O$198:$S$198"</definedName>
    <definedName name="IQRN199">"$O$199:$S$199"</definedName>
    <definedName name="IQRN20">"$O$20:$S$20"</definedName>
    <definedName name="IQRN200">"$O$200:$S$200"</definedName>
    <definedName name="IQRN201">"$O$201"</definedName>
    <definedName name="IQRN202">"$O$202:$S$202"</definedName>
    <definedName name="IQRN203">"$O$203:$S$203"</definedName>
    <definedName name="IQRN204">"$O$204:$S$204"</definedName>
    <definedName name="IQRN205">"$O$205:$P$205"</definedName>
    <definedName name="IQRN206">"$O$206:$S$206"</definedName>
    <definedName name="IQRN207">"$O$207:$S$207"</definedName>
    <definedName name="IQRN208">"$O$208:$P$208"</definedName>
    <definedName name="IQRN209">"$O$209:$S$209"</definedName>
    <definedName name="IQRN21">"$O$21:$S$21"</definedName>
    <definedName name="IQRN210">"$O$210:$S$210"</definedName>
    <definedName name="IQRN211">"$O$211:$S$211"</definedName>
    <definedName name="IQRN212">"$O$212:$S$212"</definedName>
    <definedName name="IQRN213">"$O$213:$S$213"</definedName>
    <definedName name="IQRN214">"$O$214:$S$214"</definedName>
    <definedName name="IQRN215">"$O$215:$S$215"</definedName>
    <definedName name="IQRN216">"$O$216:$S$216"</definedName>
    <definedName name="IQRN217">"$O$217:$S$217"</definedName>
    <definedName name="IQRN218">"$O$218:$S$218"</definedName>
    <definedName name="IQRN219">"$O$219:$S$219"</definedName>
    <definedName name="IQRN22">"$O$22:$S$22"</definedName>
    <definedName name="IQRN220">"$O$220:$P$220"</definedName>
    <definedName name="IQRN221">"$O$221:$S$221"</definedName>
    <definedName name="IQRN222">"$O$222:$S$222"</definedName>
    <definedName name="IQRN223">"$O$223:$S$223"</definedName>
    <definedName name="IQRN224">"$O$224:$S$224"</definedName>
    <definedName name="IQRN225">"$O$225:$S$225"</definedName>
    <definedName name="IQRN226">"$O$226"</definedName>
    <definedName name="IQRN227">"$O$227:$S$227"</definedName>
    <definedName name="IQRN228">"$O$228:$S$228"</definedName>
    <definedName name="IQRN229">"$O$229:$S$229"</definedName>
    <definedName name="IQRN23">"$O$23:$P$23"</definedName>
    <definedName name="IQRN230">"$O$230:$S$230"</definedName>
    <definedName name="IQRN231">"$O$231:$S$231"</definedName>
    <definedName name="IQRN232">"$O$232:$S$232"</definedName>
    <definedName name="IQRN233">"$O$233:$S$233"</definedName>
    <definedName name="IQRN234">"$O$234:$S$234"</definedName>
    <definedName name="IQRN235">"$O$235:$S$235"</definedName>
    <definedName name="IQRN236">"$O$236:$S$236"</definedName>
    <definedName name="IQRN237">"$O$237:$S$237"</definedName>
    <definedName name="IQRN238">"$O$238:$S$238"</definedName>
    <definedName name="IQRN239">"$O$239:$S$239"</definedName>
    <definedName name="IQRN24">"$O$24:$S$24"</definedName>
    <definedName name="IQRN240">"$O$240:$S$240"</definedName>
    <definedName name="IQRN241">"$O$241:$S$241"</definedName>
    <definedName name="IQRN242">"$O$242:$S$242"</definedName>
    <definedName name="IQRN243">"$O$243:$S$243"</definedName>
    <definedName name="IQRN244">"$O$244:$S$244"</definedName>
    <definedName name="IQRN245">"$O$245:$S$245"</definedName>
    <definedName name="IQRN246">"$O$246:$R$246"</definedName>
    <definedName name="IQRN247">"$O$247:$S$247"</definedName>
    <definedName name="IQRN248">"$O$248"</definedName>
    <definedName name="IQRN249">"$O$249"</definedName>
    <definedName name="IQRN25">"$O$25"</definedName>
    <definedName name="IQRN250">"$O$250:$S$250"</definedName>
    <definedName name="IQRN251">"$O$251:$S$251"</definedName>
    <definedName name="IQRN252">"$O$252:$S$252"</definedName>
    <definedName name="IQRN253">"$O$253:$S$253"</definedName>
    <definedName name="IQRN254">"$O$254"</definedName>
    <definedName name="IQRN255">"$O$255:$S$255"</definedName>
    <definedName name="IQRN256">"$O$256:$S$256"</definedName>
    <definedName name="IQRN257">"$O$257"</definedName>
    <definedName name="IQRN258">"$O$258:$P$258"</definedName>
    <definedName name="IQRN259">"$O$259:$S$259"</definedName>
    <definedName name="IQRN26">"$O$26"</definedName>
    <definedName name="IQRN260">"$O$260:$P$260"</definedName>
    <definedName name="IQRN261">"$O$261:$S$261"</definedName>
    <definedName name="IQRN262">"$O$262:$S$262"</definedName>
    <definedName name="IQRN263">"$O$263"</definedName>
    <definedName name="IQRN264">"$O$264:$S$264"</definedName>
    <definedName name="IQRN265">"$O$265:$S$265"</definedName>
    <definedName name="IQRN266">"$O$266"</definedName>
    <definedName name="IQRN267">"$O$267:$S$267"</definedName>
    <definedName name="IQRN268">"$O$268:$S$268"</definedName>
    <definedName name="IQRN269">"$O$269:$S$269"</definedName>
    <definedName name="IQRN27">"$O$27:$S$27"</definedName>
    <definedName name="IQRN270">"$O$270:$S$270"</definedName>
    <definedName name="IQRN271">"$O$271:$S$271"</definedName>
    <definedName name="IQRN272">"$O$272:$S$272"</definedName>
    <definedName name="IQRN273">"$O$273:$S$273"</definedName>
    <definedName name="IQRN274">"$O$274:$S$274"</definedName>
    <definedName name="IQRN275">"$O$275:$S$275"</definedName>
    <definedName name="IQRN276">"$O$276:$S$276"</definedName>
    <definedName name="IQRN277">"$O$277:$S$277"</definedName>
    <definedName name="IQRN278">"$O$278:$S$278"</definedName>
    <definedName name="IQRN279">"$O$279:$S$279"</definedName>
    <definedName name="IQRN28">"$O$28:$P$28"</definedName>
    <definedName name="IQRN280">"$O$280:$S$280"</definedName>
    <definedName name="IQRN281">"$O$281:$S$281"</definedName>
    <definedName name="IQRN282">"$O$282:$S$282"</definedName>
    <definedName name="IQRN283">"$O$283:$S$283"</definedName>
    <definedName name="IQRN284">"$O$284:$S$284"</definedName>
    <definedName name="IQRN285">"$O$285:$S$285"</definedName>
    <definedName name="IQRN286">"$O$286:$S$286"</definedName>
    <definedName name="IQRN287">"$O$287:$S$287"</definedName>
    <definedName name="IQRN288">"$O$288:$S$288"</definedName>
    <definedName name="IQRN289">"$O$289:$S$289"</definedName>
    <definedName name="IQRN29">"$O$29:$S$29"</definedName>
    <definedName name="IQRN290">"$O$290:$S$290"</definedName>
    <definedName name="IQRN291">"$O$291:$S$291"</definedName>
    <definedName name="IQRN292">"$O$292:$S$292"</definedName>
    <definedName name="IQRN293">"$O$293:$S$293"</definedName>
    <definedName name="IQRN294">"$O$294:$S$294"</definedName>
    <definedName name="IQRN295">"$O$295:$S$295"</definedName>
    <definedName name="IQRN296">"$O$296:$S$296"</definedName>
    <definedName name="IQRN297">"$O$297:$S$297"</definedName>
    <definedName name="IQRN298">"$O$298:$S$298"</definedName>
    <definedName name="IQRN299">"$O$299:$S$299"</definedName>
    <definedName name="IQRN30">"$O$30:$S$30"</definedName>
    <definedName name="IQRN300">"$O$300:$S$300"</definedName>
    <definedName name="IQRN301">"$O$301:$S$301"</definedName>
    <definedName name="IQRN302">"$O$302:$Q$302"</definedName>
    <definedName name="IQRN303">"$O$303:$S$303"</definedName>
    <definedName name="IQRN304">"$O$304:$S$304"</definedName>
    <definedName name="IQRN305">"$O$305:$S$305"</definedName>
    <definedName name="IQRN306">"$O$306:$S$306"</definedName>
    <definedName name="IQRN307">"$O$307:$S$307"</definedName>
    <definedName name="IQRN308">"$O$308"</definedName>
    <definedName name="IQRN309">"$O$309:$S$309"</definedName>
    <definedName name="IQRN31">"$O$31:$Q$31"</definedName>
    <definedName name="IQRN310">"$O$310:$R$310"</definedName>
    <definedName name="IQRN311">"$O$311:$S$311"</definedName>
    <definedName name="IQRN312">"$O$312:$S$312"</definedName>
    <definedName name="IQRN313">"$O$313:$S$313"</definedName>
    <definedName name="IQRN314">"$O$314:$S$314"</definedName>
    <definedName name="IQRN315">"$O$315"</definedName>
    <definedName name="IQRN316">"$O$316:$S$316"</definedName>
    <definedName name="IQRN317">"$O$317:$S$317"</definedName>
    <definedName name="IQRN318">"$O$318:$Q$318"</definedName>
    <definedName name="IQRN319">"$O$319:$Q$319"</definedName>
    <definedName name="IQRN32">"$O$32:$S$32"</definedName>
    <definedName name="IQRN320">"$O$320:$S$320"</definedName>
    <definedName name="IQRN321">"$O$321"</definedName>
    <definedName name="IQRN322">"$O$322:$S$322"</definedName>
    <definedName name="IQRN323">"$O$323:$S$323"</definedName>
    <definedName name="IQRN324">"$O$324:$S$324"</definedName>
    <definedName name="IQRN325">"$O$325:$S$325"</definedName>
    <definedName name="IQRN326">"$O$326"</definedName>
    <definedName name="IQRN327">"$O$327:$S$327"</definedName>
    <definedName name="IQRN328">"$O$328:$S$328"</definedName>
    <definedName name="IQRN329">"$O$329:$S$329"</definedName>
    <definedName name="IQRN33">"$O$33:$S$33"</definedName>
    <definedName name="IQRN330">"$O$330:$Q$330"</definedName>
    <definedName name="IQRN331">"$O$331:$S$331"</definedName>
    <definedName name="IQRN332">"$O$332:$S$332"</definedName>
    <definedName name="IQRN333">"$O$333:$S$333"</definedName>
    <definedName name="IQRN334">"$O$334:$P$334"</definedName>
    <definedName name="IQRN335">"$O$335:$S$335"</definedName>
    <definedName name="IQRN336">"$O$336:$S$336"</definedName>
    <definedName name="IQRN337">"$O$337"</definedName>
    <definedName name="IQRN338">"$O$338:$S$338"</definedName>
    <definedName name="IQRN339">"$O$339:$S$339"</definedName>
    <definedName name="IQRN34">"$O$34"</definedName>
    <definedName name="IQRN340">"$O$340:$P$340"</definedName>
    <definedName name="IQRN341">"$O$341:$S$341"</definedName>
    <definedName name="IQRN342">"$O$342:$Q$342"</definedName>
    <definedName name="IQRN343">"$O$343:$S$343"</definedName>
    <definedName name="IQRN344">"$O$344:$S$344"</definedName>
    <definedName name="IQRN345">"$O$345:$Q$345"</definedName>
    <definedName name="IQRN346">"$O$346:$P$346"</definedName>
    <definedName name="IQRN347">"$O$347:$S$347"</definedName>
    <definedName name="IQRN348">"$O$348:$S$348"</definedName>
    <definedName name="IQRN349">"$O$349:$S$349"</definedName>
    <definedName name="IQRN35">"$O$35:$S$35"</definedName>
    <definedName name="IQRN350">"$O$350"</definedName>
    <definedName name="IQRN351">"$O$351:$S$351"</definedName>
    <definedName name="IQRN352">"$O$352:$S$352"</definedName>
    <definedName name="IQRN353">"$O$353:$S$353"</definedName>
    <definedName name="IQRN354">"$O$354:$S$354"</definedName>
    <definedName name="IQRN355">"$O$355:$S$355"</definedName>
    <definedName name="IQRN356">"$O$356"</definedName>
    <definedName name="IQRN357">"$O$357:$S$357"</definedName>
    <definedName name="IQRN358">"$O$358:$S$358"</definedName>
    <definedName name="IQRN359">"$O$359:$S$359"</definedName>
    <definedName name="IQRN36">"$O$36"</definedName>
    <definedName name="IQRN360">"$O$360:$S$360"</definedName>
    <definedName name="IQRN361">"$O$361:$S$361"</definedName>
    <definedName name="IQRN362">"$O$362:$S$362"</definedName>
    <definedName name="IQRN363">"$O$363:$R$363"</definedName>
    <definedName name="IQRN364">"$O$364:$S$364"</definedName>
    <definedName name="IQRN365">"$O$365:$S$365"</definedName>
    <definedName name="IQRN366">"$O$366:$S$366"</definedName>
    <definedName name="IQRN367">"$O$367:$S$367"</definedName>
    <definedName name="IQRN368">"$O$368:$S$368"</definedName>
    <definedName name="IQRN369">"$O$369:$S$369"</definedName>
    <definedName name="IQRN37">"$O$37:$S$37"</definedName>
    <definedName name="IQRN370">"$O$370:$S$370"</definedName>
    <definedName name="IQRN371">"$O$371:$S$371"</definedName>
    <definedName name="IQRN372">"$O$372:$S$372"</definedName>
    <definedName name="IQRN373">"$O$373:$R$373"</definedName>
    <definedName name="IQRN374">"$O$374:$S$374"</definedName>
    <definedName name="IQRN375">"$O$375:$S$375"</definedName>
    <definedName name="IQRN376">"$O$376:$S$376"</definedName>
    <definedName name="IQRN377">"$O$377:$S$377"</definedName>
    <definedName name="IQRN378">"$O$378:$S$378"</definedName>
    <definedName name="IQRN379">"$O$379:$S$379"</definedName>
    <definedName name="IQRN38">"$O$38:$S$38"</definedName>
    <definedName name="IQRN380">"$O$380:$P$380"</definedName>
    <definedName name="IQRN381">"$O$381:$S$381"</definedName>
    <definedName name="IQRN382">"$O$382:$S$382"</definedName>
    <definedName name="IQRN383">"$O$383:$S$383"</definedName>
    <definedName name="IQRN384">"$O$384:$S$384"</definedName>
    <definedName name="IQRN385">"$O$385:$S$385"</definedName>
    <definedName name="IQRN386">"$O$386:$S$386"</definedName>
    <definedName name="IQRN387">"$O$387:$S$387"</definedName>
    <definedName name="IQRN388">"$O$388:$S$388"</definedName>
    <definedName name="IQRN389">"$O$389:$S$389"</definedName>
    <definedName name="IQRN39">"$O$39"</definedName>
    <definedName name="IQRN390">"$O$390:$S$390"</definedName>
    <definedName name="IQRN391">"$O$391:$P$391"</definedName>
    <definedName name="IQRN392">"$O$392:$Q$392"</definedName>
    <definedName name="IQRN393">"$O$393"</definedName>
    <definedName name="IQRN394">"$O$394:$S$394"</definedName>
    <definedName name="IQRN395">"$O$395:$S$395"</definedName>
    <definedName name="IQRN396">"$O$396:$S$396"</definedName>
    <definedName name="IQRN397">"$O$397:$S$397"</definedName>
    <definedName name="IQRN398">"$O$398:$S$398"</definedName>
    <definedName name="IQRN399">"$O$399:$S$399"</definedName>
    <definedName name="IQRN40">"$O$40"</definedName>
    <definedName name="IQRN400">"$O$400"</definedName>
    <definedName name="IQRN401">"$O$401"</definedName>
    <definedName name="IQRN402">"$O$402:$S$402"</definedName>
    <definedName name="IQRN403">"$O$403:$S$403"</definedName>
    <definedName name="IQRN404">"$O$404:$S$404"</definedName>
    <definedName name="IQRN405">"$O$405:$S$405"</definedName>
    <definedName name="IQRN406">"$O$406:$S$406"</definedName>
    <definedName name="IQRN407">"$O$407"</definedName>
    <definedName name="IQRN408">"$O$408:$S$408"</definedName>
    <definedName name="IQRN409">"$O$409:$Q$409"</definedName>
    <definedName name="IQRN41">"$O$41"</definedName>
    <definedName name="IQRN410">"$O$410:$S$410"</definedName>
    <definedName name="IQRN411">"$O$411:$Q$411"</definedName>
    <definedName name="IQRN412">"$O$412:$S$412"</definedName>
    <definedName name="IQRN413">"$O$413:$R$413"</definedName>
    <definedName name="IQRN414">"$O$414:$R$414"</definedName>
    <definedName name="IQRN415">"$O$415:$S$415"</definedName>
    <definedName name="IQRN416">"$O$416:$S$416"</definedName>
    <definedName name="IQRN417">"$O$417:$S$417"</definedName>
    <definedName name="IQRN418">"$O$418:$S$418"</definedName>
    <definedName name="IQRN419">"$O$419:$S$419"</definedName>
    <definedName name="IQRN42">"$O$42"</definedName>
    <definedName name="IQRN420">"$O$420:$R$420"</definedName>
    <definedName name="IQRN421">"$O$421:$Q$421"</definedName>
    <definedName name="IQRN422">"$O$422:$S$422"</definedName>
    <definedName name="IQRN423">"$O$423:$R$423"</definedName>
    <definedName name="IQRN424">"$O$424:$R$424"</definedName>
    <definedName name="IQRN425">"$O$425:$S$425"</definedName>
    <definedName name="IQRN426">"$O$426:$R$426"</definedName>
    <definedName name="IQRN427">"$O$427:$R$427"</definedName>
    <definedName name="IQRN428">"$O$428:$S$428"</definedName>
    <definedName name="IQRN429">"$O$429:$S$429"</definedName>
    <definedName name="IQRN43">"$O$43"</definedName>
    <definedName name="IQRN430">"$O$430:$S$430"</definedName>
    <definedName name="IQRN431">"$O$431"</definedName>
    <definedName name="IQRN44">"$O$44"</definedName>
    <definedName name="IQRN45">"$O$45"</definedName>
    <definedName name="IQRN46">"$O$46"</definedName>
    <definedName name="IQRN47">"$O$47"</definedName>
    <definedName name="IQRN48">"$O$48"</definedName>
    <definedName name="IQRN49">"$O$49"</definedName>
    <definedName name="IQRN50">"$O$50"</definedName>
    <definedName name="IQRN51">"$O$51"</definedName>
    <definedName name="IQRN52">"$O$52:$S$52"</definedName>
    <definedName name="IQRN53">"$O$53:$S$53"</definedName>
    <definedName name="IQRN54">"$O$54:$P$54"</definedName>
    <definedName name="IQRN55">"$O$55"</definedName>
    <definedName name="IQRN56">"$O$56"</definedName>
    <definedName name="IQRN57">"$O$57:$R$57"</definedName>
    <definedName name="IQRN58">"$O$58:$S$58"</definedName>
    <definedName name="IQRN59">"$O$59:$S$59"</definedName>
    <definedName name="IQRN60">"$O$60:$S$60"</definedName>
    <definedName name="IQRN61">"$O$61:$S$61"</definedName>
    <definedName name="IQRN62">"$O$62"</definedName>
    <definedName name="IQRN63">"$O$63:$S$63"</definedName>
    <definedName name="IQRN64">"$O$64:$S$64"</definedName>
    <definedName name="IQRN65">"$O$65:$S$65"</definedName>
    <definedName name="IQRN66">"$O$66:$P$66"</definedName>
    <definedName name="IQRN67">"$O$67:$S$67"</definedName>
    <definedName name="IQRN68">"$O$68:$S$68"</definedName>
    <definedName name="IQRN69">"$O$69:$S$69"</definedName>
    <definedName name="IQRN7">"$O$7:$S$7"</definedName>
    <definedName name="IQRN70">"$O$70:$S$70"</definedName>
    <definedName name="IQRN71">"$O$71"</definedName>
    <definedName name="IQRN72">"$O$72:$S$72"</definedName>
    <definedName name="IQRN73">"$O$73:$R$73"</definedName>
    <definedName name="IQRN74">"$O$74:$S$74"</definedName>
    <definedName name="IQRN75">"$O$75"</definedName>
    <definedName name="IQRN76">"$O$76:$S$76"</definedName>
    <definedName name="IQRN77">"$O$77:$Q$77"</definedName>
    <definedName name="IQRN78">"$O$78:$P$78"</definedName>
    <definedName name="IQRN79">"$O$79:$S$79"</definedName>
    <definedName name="IQRN8">"$N$9:$N$261"</definedName>
    <definedName name="IQRN80">"$O$80:$S$80"</definedName>
    <definedName name="IQRN81">"$O$81:$S$81"</definedName>
    <definedName name="IQRN82">"$O$82:$S$82"</definedName>
    <definedName name="IQRN83">"$O$83"</definedName>
    <definedName name="IQRN84">"$O$84:$R$84"</definedName>
    <definedName name="IQRN85">"$O$85:$S$85"</definedName>
    <definedName name="IQRN86">"$O$86:$S$86"</definedName>
    <definedName name="IQRN87">"$O$87:$S$87"</definedName>
    <definedName name="IQRN88">"$O$88:$S$88"</definedName>
    <definedName name="IQRN89">"$O$89:$S$89"</definedName>
    <definedName name="IQRN9">"$O$9:$Q$9"</definedName>
    <definedName name="IQRN90">"$O$90:$S$90"</definedName>
    <definedName name="IQRN91">"$O$91:$P$91"</definedName>
    <definedName name="IQRN92">"$O$92:$S$92"</definedName>
    <definedName name="IQRN93">"$O$93:$P$93"</definedName>
    <definedName name="IQRN94">"$O$94"</definedName>
    <definedName name="IQRN95">"$O$95:$S$95"</definedName>
    <definedName name="IQRN96">"$O$96:$S$96"</definedName>
    <definedName name="IQRN97">"$O$97:$S$97"</definedName>
    <definedName name="IQRN98">"$O$98:$S$98"</definedName>
    <definedName name="IQRN99">"$O$99:$P$99"</definedName>
    <definedName name="IQRO1">"$O$2:$O$255"</definedName>
    <definedName name="IQRO10">"$P$10"</definedName>
    <definedName name="IQRO101">"$P$101"</definedName>
    <definedName name="IQRO102">"$P$102:$S$102"</definedName>
    <definedName name="IQRO103">"$P$103"</definedName>
    <definedName name="IQRO104">"$P$104"</definedName>
    <definedName name="IQRO105">"$P$105:$Q$105"</definedName>
    <definedName name="IQRO107">"$P$107:$T$107"</definedName>
    <definedName name="IQRO108">"$P$108"</definedName>
    <definedName name="IQRO109">"$P$109"</definedName>
    <definedName name="IQRO11">"$P$11:$R$11"</definedName>
    <definedName name="IQRO110">"$P$110:$R$110"</definedName>
    <definedName name="IQRO111">"$P$111:$S$111"</definedName>
    <definedName name="IQRO112">"$P$112"</definedName>
    <definedName name="IQRO114">"$P$114:$Q$114"</definedName>
    <definedName name="IQRO117">"$P$117:$T$117"</definedName>
    <definedName name="IQRO118">"$P$118"</definedName>
    <definedName name="IQRO119">"$P$119:$Q$119"</definedName>
    <definedName name="IQRO12">"$P$12"</definedName>
    <definedName name="IQRO120">"$P$120"</definedName>
    <definedName name="IQRO122">"$P$122:$S$122"</definedName>
    <definedName name="IQRO123">"$P$123"</definedName>
    <definedName name="IQRO124">"$P$124"</definedName>
    <definedName name="IQRO127">"$P$127"</definedName>
    <definedName name="IQRO129">"$P$129:$Q$129"</definedName>
    <definedName name="IQRO13">"$P$13"</definedName>
    <definedName name="IQRO130">"$P$130"</definedName>
    <definedName name="IQRO131">"$P$131:$Q$131"</definedName>
    <definedName name="IQRO133">"$P$133:$R$133"</definedName>
    <definedName name="IQRO134">"$P$134:$S$134"</definedName>
    <definedName name="IQRO137">"$P$137:$Q$137"</definedName>
    <definedName name="IQRO138">"$P$138"</definedName>
    <definedName name="IQRO139">"$P$139"</definedName>
    <definedName name="IQRO14">"$P$14"</definedName>
    <definedName name="IQRO140">"$P$140"</definedName>
    <definedName name="IQRO141">"$P$141:$Q$141"</definedName>
    <definedName name="IQRO142">"$P$142"</definedName>
    <definedName name="IQRO144">"$P$144"</definedName>
    <definedName name="IQRO145">"$P$145"</definedName>
    <definedName name="IQRO146">"$P$146"</definedName>
    <definedName name="IQRO148">"$P$148"</definedName>
    <definedName name="IQRO149">"$P$149"</definedName>
    <definedName name="IQRO15">"$P$15:$Q$15"</definedName>
    <definedName name="IQRO150">"$P$150"</definedName>
    <definedName name="IQRO151">"$P$151:$T$151"</definedName>
    <definedName name="IQRO152">"$P$152:$Q$152"</definedName>
    <definedName name="IQRO153">"$P$153:$Q$153"</definedName>
    <definedName name="IQRO154">"$P$154:$Q$154"</definedName>
    <definedName name="IQRO155">"$P$155"</definedName>
    <definedName name="IQRO156">"$P$156"</definedName>
    <definedName name="IQRO157">"$P$157"</definedName>
    <definedName name="IQRO159">"$P$159:$R$159"</definedName>
    <definedName name="IQRO160">"$P$160"</definedName>
    <definedName name="IQRO162">"$P$162:$T$162"</definedName>
    <definedName name="IQRO163">"$P$163:$Q$163"</definedName>
    <definedName name="IQRO165">"$P$165"</definedName>
    <definedName name="IQRO169">"$P$169:$T$169"</definedName>
    <definedName name="IQRO17">"$P$17:$Q$17"</definedName>
    <definedName name="IQRO171">"$P$171:$T$171"</definedName>
    <definedName name="IQRO172">"$P$172"</definedName>
    <definedName name="IQRO174">"$P$174"</definedName>
    <definedName name="IQRO175">"$P$175:$Q$175"</definedName>
    <definedName name="IQRO176">"$P$176:$Q$176"</definedName>
    <definedName name="IQRO177">"$P$177"</definedName>
    <definedName name="IQRO178">"$P$178"</definedName>
    <definedName name="IQRO18">"$P$18:$S$18"</definedName>
    <definedName name="IQRO180">"$P$180"</definedName>
    <definedName name="IQRO181">"$P$181"</definedName>
    <definedName name="IQRO21">"$P$21:$Q$21"</definedName>
    <definedName name="IQRO22">"$P$22"</definedName>
    <definedName name="IQRO23">"$P$23"</definedName>
    <definedName name="IQRO24">"$P$24"</definedName>
    <definedName name="IQRO25">"$P$25:$Q$25"</definedName>
    <definedName name="IQRO27">"$P$27"</definedName>
    <definedName name="IQRO28">"$P$28"</definedName>
    <definedName name="IQRO29">"$P$29"</definedName>
    <definedName name="IQRO30">"$P$30"</definedName>
    <definedName name="IQRO32">"$P$32"</definedName>
    <definedName name="IQRO33">"$P$33:$Q$33"</definedName>
    <definedName name="IQRO34">"$P$34"</definedName>
    <definedName name="IQRO35">"$P$35:$Q$35"</definedName>
    <definedName name="IQRO38">"$P$38"</definedName>
    <definedName name="IQRO41">"$P$41"</definedName>
    <definedName name="IQRO44">"$P$44"</definedName>
    <definedName name="IQRO45">"$P$45"</definedName>
    <definedName name="IQRO46">"$P$46:$Q$46"</definedName>
    <definedName name="IQRO47">"$P$47"</definedName>
    <definedName name="IQRO48">"$P$48"</definedName>
    <definedName name="IQRO49">"$P$49"</definedName>
    <definedName name="IQRO50">"$P$50"</definedName>
    <definedName name="IQRO51">"$P$51:$T$51"</definedName>
    <definedName name="IQRO53">"$P$53:$T$53"</definedName>
    <definedName name="IQRO56">"$P$56"</definedName>
    <definedName name="IQRO57">"$P$57"</definedName>
    <definedName name="IQRO59">"$P$59"</definedName>
    <definedName name="IQRO6">"$P$6"</definedName>
    <definedName name="IQRO61">"$P$61:$Q$61"</definedName>
    <definedName name="IQRO62">"$P$62"</definedName>
    <definedName name="IQRO63">"$P$63:$Q$63"</definedName>
    <definedName name="IQRO64">"$P$64:$R$64"</definedName>
    <definedName name="IQRO65">"$P$65"</definedName>
    <definedName name="IQRO66">"$P$66"</definedName>
    <definedName name="IQRO69">"$P$69:$R$69"</definedName>
    <definedName name="IQRO7">"$P$7:$T$7"</definedName>
    <definedName name="IQRO70">"$P$70:$Q$70"</definedName>
    <definedName name="IQRO71">"$P$71"</definedName>
    <definedName name="IQRO72">"$P$72:$S$72"</definedName>
    <definedName name="IQRO73">"$P$73"</definedName>
    <definedName name="IQRO74">"$P$74:$Q$74"</definedName>
    <definedName name="IQRO76">"$P$76"</definedName>
    <definedName name="IQRO77">"$P$77:$T$77"</definedName>
    <definedName name="IQRO78">"$P$78"</definedName>
    <definedName name="IQRO8">"$O$9:$O$261"</definedName>
    <definedName name="IQRO81">"$P$81"</definedName>
    <definedName name="IQRO84">"$P$84"</definedName>
    <definedName name="IQRO85">"$P$85:$R$85"</definedName>
    <definedName name="IQRO87">"$P$87"</definedName>
    <definedName name="IQRO88">"$P$88"</definedName>
    <definedName name="IQRO89">"$P$89"</definedName>
    <definedName name="IQRO90">"$P$90"</definedName>
    <definedName name="IQRO91">"$P$91:$R$91"</definedName>
    <definedName name="IQRO92">"$P$92"</definedName>
    <definedName name="IQRO94">"$P$94"</definedName>
    <definedName name="IQRO96">"$P$96:$Q$96"</definedName>
    <definedName name="IQRO97">"$P$97:$Q$97"</definedName>
    <definedName name="IQRO99">"$P$99"</definedName>
    <definedName name="IQRP1">"$P$2:$P$255"</definedName>
    <definedName name="IQRP2">"$Q$2:$R$2"</definedName>
    <definedName name="IQRP8">"$P$9:$P$261"</definedName>
    <definedName name="IQRP9">"$P$10:$P$258"</definedName>
    <definedName name="IQRPrecedentsAestheticsD7" hidden="1">#REF!</definedName>
    <definedName name="IQRQ10">"$R$10"</definedName>
    <definedName name="IQRQ100">"$R$100"</definedName>
    <definedName name="IQRQ101">"$R$101"</definedName>
    <definedName name="IQRQ102">"$R$102:$U$102"</definedName>
    <definedName name="IQRQ103">"$R$103"</definedName>
    <definedName name="IQRQ104">"$R$104"</definedName>
    <definedName name="IQRQ105">"$R$105:$S$105"</definedName>
    <definedName name="IQRQ106">"$R$106"</definedName>
    <definedName name="IQRQ107">"$R$107:$V$107"</definedName>
    <definedName name="IQRQ108">"$R$108"</definedName>
    <definedName name="IQRQ109">"$R$109"</definedName>
    <definedName name="IQRQ11">"$R$11:$T$11"</definedName>
    <definedName name="IQRQ110">"$R$110:$T$110"</definedName>
    <definedName name="IQRQ111">"$R$111:$U$111"</definedName>
    <definedName name="IQRQ112">"$R$112"</definedName>
    <definedName name="IQRQ113">"$R$113"</definedName>
    <definedName name="IQRQ114">"$R$114:$S$114"</definedName>
    <definedName name="IQRQ115">"$R$115"</definedName>
    <definedName name="IQRQ116">"$R$116"</definedName>
    <definedName name="IQRQ117">"$R$117:$V$117"</definedName>
    <definedName name="IQRQ118">"$R$118"</definedName>
    <definedName name="IQRQ119">"$R$119:$S$119"</definedName>
    <definedName name="IQRQ12">"$R$12"</definedName>
    <definedName name="IQRQ120">"$R$120"</definedName>
    <definedName name="IQRQ121">"$R$121"</definedName>
    <definedName name="IQRQ122">"$R$122:$U$122"</definedName>
    <definedName name="IQRQ123">"$R$123"</definedName>
    <definedName name="IQRQ124">"$R$124"</definedName>
    <definedName name="IQRQ125">"$R$125"</definedName>
    <definedName name="IQRQ126">"$R$126"</definedName>
    <definedName name="IQRQ127">"$R$127"</definedName>
    <definedName name="IQRQ128">"$R$128"</definedName>
    <definedName name="IQRQ129">"$R$129:$S$129"</definedName>
    <definedName name="IQRQ13">"$R$13"</definedName>
    <definedName name="IQRQ130">"$R$130"</definedName>
    <definedName name="IQRQ131">"$R$131:$S$131"</definedName>
    <definedName name="IQRQ132">"$R$132"</definedName>
    <definedName name="IQRQ133">"$R$133:$T$133"</definedName>
    <definedName name="IQRQ134">"$R$134:$U$134"</definedName>
    <definedName name="IQRQ135">"$R$135"</definedName>
    <definedName name="IQRQ136">"$R$136"</definedName>
    <definedName name="IQRQ137">"$R$137:$S$137"</definedName>
    <definedName name="IQRQ138">"$R$138"</definedName>
    <definedName name="IQRQ139">"$R$139"</definedName>
    <definedName name="IQRQ14">"$R$14:$U$14"</definedName>
    <definedName name="IQRQ140">"$R$140"</definedName>
    <definedName name="IQRQ141">"$R$141:$S$141"</definedName>
    <definedName name="IQRQ142">"$R$142"</definedName>
    <definedName name="IQRQ143">"$R$143"</definedName>
    <definedName name="IQRQ144">"$R$144"</definedName>
    <definedName name="IQRQ145">"$R$145"</definedName>
    <definedName name="IQRQ146">"$R$146"</definedName>
    <definedName name="IQRQ147">"$R$147"</definedName>
    <definedName name="IQRQ148">"$R$148"</definedName>
    <definedName name="IQRQ149">"$R$149"</definedName>
    <definedName name="IQRQ15">"$Q$16:$Q$20"</definedName>
    <definedName name="IQRQ150">"$R$150"</definedName>
    <definedName name="IQRQ151">"$R$151:$V$151"</definedName>
    <definedName name="IQRQ152">"$R$152:$S$152"</definedName>
    <definedName name="IQRQ153">"$R$153:$S$153"</definedName>
    <definedName name="IQRQ154">"$R$154:$S$154"</definedName>
    <definedName name="IQRQ155">"$R$155"</definedName>
    <definedName name="IQRQ156">"$R$156"</definedName>
    <definedName name="IQRQ157">"$R$157"</definedName>
    <definedName name="IQRQ158">"$R$158"</definedName>
    <definedName name="IQRQ159">"$R$159:$T$159"</definedName>
    <definedName name="IQRQ16">"$R$16"</definedName>
    <definedName name="IQRQ160">"$R$160"</definedName>
    <definedName name="IQRQ161">"$R$161"</definedName>
    <definedName name="IQRQ162">"$R$162:$V$162"</definedName>
    <definedName name="IQRQ163">"$R$163:$S$163"</definedName>
    <definedName name="IQRQ164">"$R$164"</definedName>
    <definedName name="IQRQ165">"$R$165"</definedName>
    <definedName name="IQRQ166">"$R$166"</definedName>
    <definedName name="IQRQ167">"$R$167"</definedName>
    <definedName name="IQRQ168">"$R$168"</definedName>
    <definedName name="IQRQ169">"$R$169:$V$169"</definedName>
    <definedName name="IQRQ17">"$Q$18:$Q$27"</definedName>
    <definedName name="IQRQ170">"$R$170"</definedName>
    <definedName name="IQRQ171">"$R$171:$V$171"</definedName>
    <definedName name="IQRQ172">"$R$172"</definedName>
    <definedName name="IQRQ173">"$R$173"</definedName>
    <definedName name="IQRQ174">"$R$174"</definedName>
    <definedName name="IQRQ175">"$R$175:$S$175"</definedName>
    <definedName name="IQRQ176">"$R$176:$S$176"</definedName>
    <definedName name="IQRQ177">"$R$177"</definedName>
    <definedName name="IQRQ178">"$R$178"</definedName>
    <definedName name="IQRQ179">"$R$179"</definedName>
    <definedName name="IQRQ18">"$R$18"</definedName>
    <definedName name="IQRQ180">"$R$180"</definedName>
    <definedName name="IQRQ181">"$R$181"</definedName>
    <definedName name="IQRQ19">"$R$19:$T$19"</definedName>
    <definedName name="IQRQ20">"$R$20"</definedName>
    <definedName name="IQRQ21">"$R$21:$S$21"</definedName>
    <definedName name="IQRQ22">"$R$22:$V$22"</definedName>
    <definedName name="IQRQ23">"$Q$24:$Q$277"</definedName>
    <definedName name="IQRQ24">"$R$24"</definedName>
    <definedName name="IQRQ25">"$R$25"</definedName>
    <definedName name="IQRQ26">"$R$26"</definedName>
    <definedName name="IQRQ27">"$R$27:$U$27"</definedName>
    <definedName name="IQRQ28">"$R$28"</definedName>
    <definedName name="IQRQ29">"$R$29"</definedName>
    <definedName name="IQRQ30">"$R$30"</definedName>
    <definedName name="IQRQ31">"$R$31"</definedName>
    <definedName name="IQRQ32">"$R$32"</definedName>
    <definedName name="IQRQ33">"$R$33"</definedName>
    <definedName name="IQRQ34">"$R$34:$V$34"</definedName>
    <definedName name="IQRQ35">"$R$35:$S$35"</definedName>
    <definedName name="IQRQ36">"$R$36"</definedName>
    <definedName name="IQRQ37">"$R$37"</definedName>
    <definedName name="IQRQ38">"$R$38:$V$38"</definedName>
    <definedName name="IQRQ39">"$R$39:$U$39"</definedName>
    <definedName name="IQRQ40">"$R$40"</definedName>
    <definedName name="IQRQ41">"$R$41"</definedName>
    <definedName name="IQRQ42">"$R$42:$T$42"</definedName>
    <definedName name="IQRQ43">"$R$43"</definedName>
    <definedName name="IQRQ44">"$R$44:$S$44"</definedName>
    <definedName name="IQRQ45">"$R$45"</definedName>
    <definedName name="IQRQ46">"$R$46:$S$46"</definedName>
    <definedName name="IQRQ47">"$R$47"</definedName>
    <definedName name="IQRQ48">"$R$48"</definedName>
    <definedName name="IQRQ49">"$R$49"</definedName>
    <definedName name="IQRQ50">"$R$50"</definedName>
    <definedName name="IQRQ51">"$R$51:$V$51"</definedName>
    <definedName name="IQRQ52">"$R$52"</definedName>
    <definedName name="IQRQ53">"$R$53:$S$53"</definedName>
    <definedName name="IQRQ54">"$R$54:$T$54"</definedName>
    <definedName name="IQRQ55">"$R$55:$S$55"</definedName>
    <definedName name="IQRQ56">"$R$56"</definedName>
    <definedName name="IQRQ57">"$R$57"</definedName>
    <definedName name="IQRQ58">"$R$58"</definedName>
    <definedName name="IQRQ59">"$R$59"</definedName>
    <definedName name="IQRQ6">"$Q$7:$Q$15"</definedName>
    <definedName name="IQRQ60">"$R$60:$V$60"</definedName>
    <definedName name="IQRQ61">"$R$61:$S$61"</definedName>
    <definedName name="IQRQ62">"$R$62"</definedName>
    <definedName name="IQRQ63">"$R$63:$U$63"</definedName>
    <definedName name="IQRQ64">"$R$64:$U$64"</definedName>
    <definedName name="IQRQ65">"$R$65:$V$65"</definedName>
    <definedName name="IQRQ66">"$R$66"</definedName>
    <definedName name="IQRQ67">"$R$67"</definedName>
    <definedName name="IQRQ68">"$R$68"</definedName>
    <definedName name="IQRQ69">"$Q$70"</definedName>
    <definedName name="IQRQ7">"$R$7:$V$7"</definedName>
    <definedName name="IQRQ70">"$R$70:$T$70"</definedName>
    <definedName name="IQRQ71">"$R$71"</definedName>
    <definedName name="IQRQ72">"$R$72"</definedName>
    <definedName name="IQRQ73">"$R$73:$V$73"</definedName>
    <definedName name="IQRQ74">"$R$74:$U$74"</definedName>
    <definedName name="IQRQ75">"$R$75"</definedName>
    <definedName name="IQRQ76">"$R$76:$U$76"</definedName>
    <definedName name="IQRQ77">"$R$77:$V$77"</definedName>
    <definedName name="IQRQ78">"$R$78"</definedName>
    <definedName name="IQRQ79">"$R$79"</definedName>
    <definedName name="IQRQ8">"$Q$9:$Q$261"</definedName>
    <definedName name="IQRQ80">"$R$80"</definedName>
    <definedName name="IQRQ81">"$R$81"</definedName>
    <definedName name="IQRQ82">"$R$82"</definedName>
    <definedName name="IQRQ83">"$R$83"</definedName>
    <definedName name="IQRQ84">"$R$84"</definedName>
    <definedName name="IQRQ85">"$R$85:$T$85"</definedName>
    <definedName name="IQRQ86">"$R$86"</definedName>
    <definedName name="IQRQ87">"$R$87"</definedName>
    <definedName name="IQRQ88">"$R$88"</definedName>
    <definedName name="IQRQ89">"$R$89"</definedName>
    <definedName name="IQRQ9">"$Q$10:$Q$262"</definedName>
    <definedName name="IQRQ90">"$R$90"</definedName>
    <definedName name="IQRQ91">"$R$91:$T$91"</definedName>
    <definedName name="IQRQ92">"$R$92"</definedName>
    <definedName name="IQRQ93">"$R$93"</definedName>
    <definedName name="IQRQ94">"$R$94"</definedName>
    <definedName name="IQRQ95">"$R$95"</definedName>
    <definedName name="IQRQ96">"$R$96:$S$96"</definedName>
    <definedName name="IQRQ97">"$R$97:$S$97"</definedName>
    <definedName name="IQRQ98">"$R$98"</definedName>
    <definedName name="IQRQ99">"$R$99"</definedName>
    <definedName name="IQRR10">"$S$10"</definedName>
    <definedName name="IQRR100">"$S$100"</definedName>
    <definedName name="IQRR101">"$S$101"</definedName>
    <definedName name="IQRR102">"$S$102"</definedName>
    <definedName name="IQRR103">"$S$103"</definedName>
    <definedName name="IQRR104">"$S$104"</definedName>
    <definedName name="IQRR105">"$S$105"</definedName>
    <definedName name="IQRR106">"$S$106"</definedName>
    <definedName name="IQRR107">"$S$107"</definedName>
    <definedName name="IQRR108">"$S$108"</definedName>
    <definedName name="IQRR109">"$S$109"</definedName>
    <definedName name="IQRR11">"$S$11"</definedName>
    <definedName name="IQRR110">"$S$110"</definedName>
    <definedName name="IQRR111">"$S$111"</definedName>
    <definedName name="IQRR112">"$S$112"</definedName>
    <definedName name="IQRR113">"$S$113"</definedName>
    <definedName name="IQRR114">"$S$114"</definedName>
    <definedName name="IQRR115">"$S$115"</definedName>
    <definedName name="IQRR116">"$S$116"</definedName>
    <definedName name="IQRR117">"$S$117"</definedName>
    <definedName name="IQRR118">"$S$118"</definedName>
    <definedName name="IQRR119">"$S$119"</definedName>
    <definedName name="IQRR12">"$S$12"</definedName>
    <definedName name="IQRR120">"$S$120"</definedName>
    <definedName name="IQRR121">"$S$121"</definedName>
    <definedName name="IQRR122">"$S$122"</definedName>
    <definedName name="IQRR123">"$S$123"</definedName>
    <definedName name="IQRR124">"$S$124"</definedName>
    <definedName name="IQRR125">"$S$125"</definedName>
    <definedName name="IQRR126">"$S$126"</definedName>
    <definedName name="IQRR127">"$S$127"</definedName>
    <definedName name="IQRR128">"$S$128"</definedName>
    <definedName name="IQRR129">"$S$129"</definedName>
    <definedName name="IQRR13">"$S$13"</definedName>
    <definedName name="IQRR130">"$S$130"</definedName>
    <definedName name="IQRR131">"$S$131"</definedName>
    <definedName name="IQRR132">"$S$132"</definedName>
    <definedName name="IQRR133">"$S$133"</definedName>
    <definedName name="IQRR134">"$S$134"</definedName>
    <definedName name="IQRR135">"$S$135"</definedName>
    <definedName name="IQRR136">"$S$136"</definedName>
    <definedName name="IQRR137">"$S$137"</definedName>
    <definedName name="IQRR138">"$S$138"</definedName>
    <definedName name="IQRR139">"$S$139"</definedName>
    <definedName name="IQRR14">"$S$14"</definedName>
    <definedName name="IQRR140">"$S$140"</definedName>
    <definedName name="IQRR141">"$S$141"</definedName>
    <definedName name="IQRR142">"$S$142"</definedName>
    <definedName name="IQRR143">"$S$143"</definedName>
    <definedName name="IQRR144">"$S$144"</definedName>
    <definedName name="IQRR145">"$S$145"</definedName>
    <definedName name="IQRR146">"$S$146"</definedName>
    <definedName name="IQRR147">"$S$147"</definedName>
    <definedName name="IQRR148">"$S$148"</definedName>
    <definedName name="IQRR149">"$S$149"</definedName>
    <definedName name="IQRR15">"$S$15"</definedName>
    <definedName name="IQRR150">"$S$150"</definedName>
    <definedName name="IQRR151">"$S$151"</definedName>
    <definedName name="IQRR152">"$S$152"</definedName>
    <definedName name="IQRR153">"$S$153"</definedName>
    <definedName name="IQRR154">"$S$154"</definedName>
    <definedName name="IQRR155">"$S$155"</definedName>
    <definedName name="IQRR156">"$S$156"</definedName>
    <definedName name="IQRR157">"$S$157"</definedName>
    <definedName name="IQRR158">"$S$158"</definedName>
    <definedName name="IQRR159">"$S$159"</definedName>
    <definedName name="IQRR16">"$S$16"</definedName>
    <definedName name="IQRR160">"$S$160"</definedName>
    <definedName name="IQRR161">"$S$161"</definedName>
    <definedName name="IQRR162">"$S$162"</definedName>
    <definedName name="IQRR163">"$S$163"</definedName>
    <definedName name="IQRR164">"$S$164"</definedName>
    <definedName name="IQRR165">"$S$165"</definedName>
    <definedName name="IQRR166">"$S$166"</definedName>
    <definedName name="IQRR167">"$S$167"</definedName>
    <definedName name="IQRR168">"$S$168"</definedName>
    <definedName name="IQRR169">"$S$169"</definedName>
    <definedName name="IQRR17">"$S$17"</definedName>
    <definedName name="IQRR170">"$S$170"</definedName>
    <definedName name="IQRR171">"$S$171"</definedName>
    <definedName name="IQRR172">"$S$172"</definedName>
    <definedName name="IQRR173">"$S$173"</definedName>
    <definedName name="IQRR174">"$S$174"</definedName>
    <definedName name="IQRR175">"$S$175"</definedName>
    <definedName name="IQRR176">"$S$176"</definedName>
    <definedName name="IQRR177">"$S$177"</definedName>
    <definedName name="IQRR178">"$S$178"</definedName>
    <definedName name="IQRR179">"$S$179"</definedName>
    <definedName name="IQRR18">"$S$18"</definedName>
    <definedName name="IQRR180">"$S$180"</definedName>
    <definedName name="IQRR181">"$S$181"</definedName>
    <definedName name="IQRR182">"$S$182"</definedName>
    <definedName name="IQRR183">"$S$183"</definedName>
    <definedName name="IQRR184">"$S$184"</definedName>
    <definedName name="IQRR185">"$S$185"</definedName>
    <definedName name="IQRR186">"$S$186"</definedName>
    <definedName name="IQRR187">"$S$187"</definedName>
    <definedName name="IQRR188">"$S$188"</definedName>
    <definedName name="IQRR189">"$S$189"</definedName>
    <definedName name="IQRR19">"$S$19"</definedName>
    <definedName name="IQRR20">"$S$20"</definedName>
    <definedName name="IQRR21">"$S$21"</definedName>
    <definedName name="IQRR22">"$S$22"</definedName>
    <definedName name="IQRR23">"$S$23"</definedName>
    <definedName name="IQRR24">"$S$24"</definedName>
    <definedName name="IQRR25">"$S$25"</definedName>
    <definedName name="IQRR26">"$S$26"</definedName>
    <definedName name="IQRR27">"$S$27"</definedName>
    <definedName name="IQRR28">"$S$28"</definedName>
    <definedName name="IQRR29">"$S$29"</definedName>
    <definedName name="IQRR30">"$S$30"</definedName>
    <definedName name="IQRR31">"$S$31"</definedName>
    <definedName name="IQRR32">"$S$32"</definedName>
    <definedName name="IQRR33">"$S$33"</definedName>
    <definedName name="IQRR34">"$S$34"</definedName>
    <definedName name="IQRR35">"$S$35"</definedName>
    <definedName name="IQRR36">"$S$36"</definedName>
    <definedName name="IQRR37">"$S$37"</definedName>
    <definedName name="IQRR38">"$S$38"</definedName>
    <definedName name="IQRR39">"$S$39"</definedName>
    <definedName name="IQRR40">"$S$40"</definedName>
    <definedName name="IQRR41">"$S$41"</definedName>
    <definedName name="IQRR42">"$S$42"</definedName>
    <definedName name="IQRR43">"$S$43"</definedName>
    <definedName name="IQRR44">"$S$44"</definedName>
    <definedName name="IQRR45">"$S$45"</definedName>
    <definedName name="IQRR46">"$S$46"</definedName>
    <definedName name="IQRR47">"$S$47"</definedName>
    <definedName name="IQRR48">"$S$48"</definedName>
    <definedName name="IQRR49">"$S$49"</definedName>
    <definedName name="IQRR50">"$S$50"</definedName>
    <definedName name="IQRR51">"$S$51"</definedName>
    <definedName name="IQRR52">"$S$52"</definedName>
    <definedName name="IQRR53">"$S$53"</definedName>
    <definedName name="IQRR54">"$S$54"</definedName>
    <definedName name="IQRR55">"$S$55"</definedName>
    <definedName name="IQRR56">"$S$56"</definedName>
    <definedName name="IQRR57">"$S$57"</definedName>
    <definedName name="IQRR58">"$S$58"</definedName>
    <definedName name="IQRR59">"$S$59"</definedName>
    <definedName name="IQRR6">"$S$6"</definedName>
    <definedName name="IQRR60">"$S$60"</definedName>
    <definedName name="IQRR61">"$S$61"</definedName>
    <definedName name="IQRR62">"$S$62"</definedName>
    <definedName name="IQRR63">"$S$63"</definedName>
    <definedName name="IQRR64">"$S$64"</definedName>
    <definedName name="IQRR65">"$S$65"</definedName>
    <definedName name="IQRR66">"$S$66"</definedName>
    <definedName name="IQRR67">"$S$67"</definedName>
    <definedName name="IQRR68">"$S$68"</definedName>
    <definedName name="IQRR69">"$S$69"</definedName>
    <definedName name="IQRR7">"$S$7"</definedName>
    <definedName name="IQRR70">"$S$70"</definedName>
    <definedName name="IQRR71">"$S$71"</definedName>
    <definedName name="IQRR72">"$S$72"</definedName>
    <definedName name="IQRR73">"$S$73"</definedName>
    <definedName name="IQRR74">"$S$74"</definedName>
    <definedName name="IQRR75">"$S$75"</definedName>
    <definedName name="IQRR76">"$S$76"</definedName>
    <definedName name="IQRR77">"$S$77"</definedName>
    <definedName name="IQRR78">"$S$78"</definedName>
    <definedName name="IQRR79">"$S$79"</definedName>
    <definedName name="IQRR8">"$R$9:$R$261"</definedName>
    <definedName name="IQRR80">"$S$80"</definedName>
    <definedName name="IQRR81">"$S$81"</definedName>
    <definedName name="IQRR82">"$S$82"</definedName>
    <definedName name="IQRR83">"$S$83"</definedName>
    <definedName name="IQRR84">"$S$84"</definedName>
    <definedName name="IQRR85">"$S$85"</definedName>
    <definedName name="IQRR86">"$S$86"</definedName>
    <definedName name="IQRR87">"$S$87"</definedName>
    <definedName name="IQRR88">"$S$88"</definedName>
    <definedName name="IQRR89">"$S$89"</definedName>
    <definedName name="IQRR9">"$R$10:$R$209"</definedName>
    <definedName name="IQRR90">"$S$90"</definedName>
    <definedName name="IQRR91">"$S$91"</definedName>
    <definedName name="IQRR92">"$S$92"</definedName>
    <definedName name="IQRR93">"$S$93"</definedName>
    <definedName name="IQRR94">"$S$94"</definedName>
    <definedName name="IQRR95">"$S$95"</definedName>
    <definedName name="IQRR96">"$S$96"</definedName>
    <definedName name="IQRR97">"$S$97"</definedName>
    <definedName name="IQRR98">"$S$98"</definedName>
    <definedName name="IQRR99">"$S$99"</definedName>
    <definedName name="IQRS10">"$T$10"</definedName>
    <definedName name="IQRS101">"$T$101"</definedName>
    <definedName name="IQRS102">"$T$102:$W$102"</definedName>
    <definedName name="IQRS103">"$T$103"</definedName>
    <definedName name="IQRS104">"$T$104"</definedName>
    <definedName name="IQRS105">"$T$105:$U$105"</definedName>
    <definedName name="IQRS107">"$T$107:$X$107"</definedName>
    <definedName name="IQRS108">"$T$108"</definedName>
    <definedName name="IQRS109">"$T$109"</definedName>
    <definedName name="IQRS11">"$T$11:$V$11"</definedName>
    <definedName name="IQRS110">"$T$110:$V$110"</definedName>
    <definedName name="IQRS111">"$T$111:$W$111"</definedName>
    <definedName name="IQRS112">"$T$112"</definedName>
    <definedName name="IQRS114">"$T$114:$U$114"</definedName>
    <definedName name="IQRS117">"$T$117:$X$117"</definedName>
    <definedName name="IQRS118">"$T$118"</definedName>
    <definedName name="IQRS119">"$T$119:$U$119"</definedName>
    <definedName name="IQRS12">"$T$12"</definedName>
    <definedName name="IQRS120">"$T$120"</definedName>
    <definedName name="IQRS122">"$T$122:$W$122"</definedName>
    <definedName name="IQRS123">"$T$123"</definedName>
    <definedName name="IQRS124">"$T$124"</definedName>
    <definedName name="IQRS127">"$T$127"</definedName>
    <definedName name="IQRS129">"$T$129:$U$129"</definedName>
    <definedName name="IQRS13">"$T$13"</definedName>
    <definedName name="IQRS130">"$T$130"</definedName>
    <definedName name="IQRS131">"$T$131:$U$131"</definedName>
    <definedName name="IQRS133">"$T$133:$V$133"</definedName>
    <definedName name="IQRS134">"$T$134:$W$134"</definedName>
    <definedName name="IQRS137">"$T$137:$U$137"</definedName>
    <definedName name="IQRS138">"$T$138"</definedName>
    <definedName name="IQRS139">"$T$139"</definedName>
    <definedName name="IQRS14">"$T$14"</definedName>
    <definedName name="IQRS140">"$T$140"</definedName>
    <definedName name="IQRS141">"$T$141:$U$141"</definedName>
    <definedName name="IQRS142">"$T$142"</definedName>
    <definedName name="IQRS144">"$T$144"</definedName>
    <definedName name="IQRS145">"$T$145"</definedName>
    <definedName name="IQRS146">"$T$146"</definedName>
    <definedName name="IQRS148">"$T$148"</definedName>
    <definedName name="IQRS149">"$T$149"</definedName>
    <definedName name="IQRS15">"$S$16:$S$20"</definedName>
    <definedName name="IQRS150">"$T$150"</definedName>
    <definedName name="IQRS151">"$T$151:$X$151"</definedName>
    <definedName name="IQRS152">"$T$152:$U$152"</definedName>
    <definedName name="IQRS153">"$T$153:$U$153"</definedName>
    <definedName name="IQRS154">"$T$154:$U$154"</definedName>
    <definedName name="IQRS155">"$T$155"</definedName>
    <definedName name="IQRS156">"$T$156"</definedName>
    <definedName name="IQRS157">"$T$157"</definedName>
    <definedName name="IQRS159">"$T$159:$V$159"</definedName>
    <definedName name="IQRS160">"$T$160"</definedName>
    <definedName name="IQRS162">"$T$162:$X$162"</definedName>
    <definedName name="IQRS163">"$T$163:$U$163"</definedName>
    <definedName name="IQRS165">"$T$165"</definedName>
    <definedName name="IQRS169">"$T$169:$X$169"</definedName>
    <definedName name="IQRS17">"$T$17:$U$17"</definedName>
    <definedName name="IQRS171">"$T$171:$X$171"</definedName>
    <definedName name="IQRS172">"$T$172"</definedName>
    <definedName name="IQRS174">"$T$174"</definedName>
    <definedName name="IQRS175">"$T$175:$U$175"</definedName>
    <definedName name="IQRS176">"$T$176:$U$176"</definedName>
    <definedName name="IQRS177">"$T$177"</definedName>
    <definedName name="IQRS178">"$T$178"</definedName>
    <definedName name="IQRS18">"$T$18:$W$18"</definedName>
    <definedName name="IQRS180">"$T$180"</definedName>
    <definedName name="IQRS181">"$T$181"</definedName>
    <definedName name="IQRS21">"$T$21:$U$21"</definedName>
    <definedName name="IQRS22">"$T$22"</definedName>
    <definedName name="IQRS23">"$T$23"</definedName>
    <definedName name="IQRS24">"$T$24"</definedName>
    <definedName name="IQRS25">"$T$25:$U$25"</definedName>
    <definedName name="IQRS27">"$T$27"</definedName>
    <definedName name="IQRS28">"$T$28"</definedName>
    <definedName name="IQRS29">"$T$29"</definedName>
    <definedName name="IQRS30">"$T$30"</definedName>
    <definedName name="IQRS32">"$T$32"</definedName>
    <definedName name="IQRS33">"$T$33:$U$33"</definedName>
    <definedName name="IQRS34">"$T$34"</definedName>
    <definedName name="IQRS35">"$T$35:$U$35"</definedName>
    <definedName name="IQRS38">"$T$38"</definedName>
    <definedName name="IQRS41">"$T$41"</definedName>
    <definedName name="IQRS44">"$T$44"</definedName>
    <definedName name="IQRS45">"$T$45"</definedName>
    <definedName name="IQRS46">"$T$46:$U$46"</definedName>
    <definedName name="IQRS47">"$T$47"</definedName>
    <definedName name="IQRS48">"$T$48"</definedName>
    <definedName name="IQRS49">"$T$49"</definedName>
    <definedName name="IQRS50">"$T$50"</definedName>
    <definedName name="IQRS51">"$T$51:$X$51"</definedName>
    <definedName name="IQRS53">"$T$53:$X$53"</definedName>
    <definedName name="IQRS56">"$T$56"</definedName>
    <definedName name="IQRS57">"$T$57"</definedName>
    <definedName name="IQRS59">"$T$59"</definedName>
    <definedName name="IQRS6">"$T$6"</definedName>
    <definedName name="IQRS61">"$T$61:$U$61"</definedName>
    <definedName name="IQRS62">"$T$62"</definedName>
    <definedName name="IQRS63">"$S$64"</definedName>
    <definedName name="IQRS64">"$T$64:$V$64"</definedName>
    <definedName name="IQRS65">"$T$65"</definedName>
    <definedName name="IQRS66">"$T$66"</definedName>
    <definedName name="IQRS69">"$T$69:$V$69"</definedName>
    <definedName name="IQRS7">"$T$7:$X$7"</definedName>
    <definedName name="IQRS70">"$T$70:$U$70"</definedName>
    <definedName name="IQRS71">"$T$71"</definedName>
    <definedName name="IQRS72">"$T$72:$W$72"</definedName>
    <definedName name="IQRS73">"$T$73"</definedName>
    <definedName name="IQRS74">"$T$74:$U$74"</definedName>
    <definedName name="IQRS76">"$T$76"</definedName>
    <definedName name="IQRS77">"$T$77:$X$77"</definedName>
    <definedName name="IQRS78">"$T$78"</definedName>
    <definedName name="IQRS8">"$S$9:$S$261"</definedName>
    <definedName name="IQRS81">"$T$81"</definedName>
    <definedName name="IQRS84">"$T$84"</definedName>
    <definedName name="IQRS85">"$T$85:$V$85"</definedName>
    <definedName name="IQRS87">"$T$87"</definedName>
    <definedName name="IQRS88">"$T$88"</definedName>
    <definedName name="IQRS89">"$T$89"</definedName>
    <definedName name="IQRS9">"$S$10:$S$209"</definedName>
    <definedName name="IQRS90">"$T$90"</definedName>
    <definedName name="IQRS91">"$T$91:$V$91"</definedName>
    <definedName name="IQRS92">"$T$92"</definedName>
    <definedName name="IQRS94">"$T$94"</definedName>
    <definedName name="IQRS96">"$T$96:$U$96"</definedName>
    <definedName name="IQRS97">"$T$97:$U$97"</definedName>
    <definedName name="IQRS99">"$T$99"</definedName>
    <definedName name="IQRSpreadsA177" hidden="1">#REF!</definedName>
    <definedName name="IQRSpreadsT177" hidden="1">#REF!</definedName>
    <definedName name="IQRSpreadsT186" hidden="1">#REF!</definedName>
    <definedName name="IQRT10">"$U$10:$V$10"</definedName>
    <definedName name="IQRT100">"$U$100"</definedName>
    <definedName name="IQRT101">"$U$101"</definedName>
    <definedName name="IQRT102">"$U$102"</definedName>
    <definedName name="IQRT103">"$U$103"</definedName>
    <definedName name="IQRT104">"$U$104"</definedName>
    <definedName name="IQRT105">"$U$105"</definedName>
    <definedName name="IQRT106">"$U$106"</definedName>
    <definedName name="IQRT107">"$U$107"</definedName>
    <definedName name="IQRT108">"$U$108"</definedName>
    <definedName name="IQRT109">"$U$109"</definedName>
    <definedName name="IQRT11">"$U$11"</definedName>
    <definedName name="IQRT110">"$U$110"</definedName>
    <definedName name="IQRT111">"$U$111"</definedName>
    <definedName name="IQRT112">"$U$112"</definedName>
    <definedName name="IQRT113">"$U$113"</definedName>
    <definedName name="IQRT114">"$U$114"</definedName>
    <definedName name="IQRT115">"$U$115"</definedName>
    <definedName name="IQRT116">"$U$116"</definedName>
    <definedName name="IQRT117">"$U$117"</definedName>
    <definedName name="IQRT118">"$U$118"</definedName>
    <definedName name="IQRT119">"$U$119"</definedName>
    <definedName name="IQRT12">"$U$12"</definedName>
    <definedName name="IQRT120">"$U$120"</definedName>
    <definedName name="IQRT121">"$U$121"</definedName>
    <definedName name="IQRT122">"$U$122"</definedName>
    <definedName name="IQRT123">"$U$123"</definedName>
    <definedName name="IQRT124">"$U$124"</definedName>
    <definedName name="IQRT125">"$U$125"</definedName>
    <definedName name="IQRT126">"$U$126"</definedName>
    <definedName name="IQRT127">"$U$127"</definedName>
    <definedName name="IQRT128">"$U$128"</definedName>
    <definedName name="IQRT129">"$U$129"</definedName>
    <definedName name="IQRT13">"$U$13"</definedName>
    <definedName name="IQRT130">"$U$130"</definedName>
    <definedName name="IQRT131">"$U$131"</definedName>
    <definedName name="IQRT132">"$U$132"</definedName>
    <definedName name="IQRT133">"$U$133"</definedName>
    <definedName name="IQRT134">"$U$134"</definedName>
    <definedName name="IQRT135">"$U$135"</definedName>
    <definedName name="IQRT136">"$U$136"</definedName>
    <definedName name="IQRT137">"$U$137"</definedName>
    <definedName name="IQRT138">"$U$138"</definedName>
    <definedName name="IQRT139">"$U$139"</definedName>
    <definedName name="IQRT14">"$U$14:$V$14"</definedName>
    <definedName name="IQRT140">"$U$140"</definedName>
    <definedName name="IQRT141">"$U$141"</definedName>
    <definedName name="IQRT142">"$U$142"</definedName>
    <definedName name="IQRT143">"$U$143"</definedName>
    <definedName name="IQRT144">"$U$144"</definedName>
    <definedName name="IQRT145">"$U$145"</definedName>
    <definedName name="IQRT146">"$U$146"</definedName>
    <definedName name="IQRT147">"$U$147"</definedName>
    <definedName name="IQRT148">"$U$148"</definedName>
    <definedName name="IQRT149">"$U$149"</definedName>
    <definedName name="IQRT15">"$U$15:$V$15"</definedName>
    <definedName name="IQRT150">"$U$150"</definedName>
    <definedName name="IQRT151">"$U$151"</definedName>
    <definedName name="IQRT152">"$U$152"</definedName>
    <definedName name="IQRT153">"$U$153"</definedName>
    <definedName name="IQRT154">"$U$154:$V$154"</definedName>
    <definedName name="IQRT155">"$U$155"</definedName>
    <definedName name="IQRT156">"$U$156"</definedName>
    <definedName name="IQRT157">"$U$157"</definedName>
    <definedName name="IQRT159">"$U$159:$W$159"</definedName>
    <definedName name="IQRT160">"$U$160"</definedName>
    <definedName name="IQRT162">"$U$162:$Y$162"</definedName>
    <definedName name="IQRT163">"$U$163:$V$163"</definedName>
    <definedName name="IQRT165">"$U$165"</definedName>
    <definedName name="IQRT169">"$U$169:$Y$169"</definedName>
    <definedName name="IQRT17">"$U$17:$V$17"</definedName>
    <definedName name="IQRT171">"$U$171:$Y$171"</definedName>
    <definedName name="IQRT172">"$U$172"</definedName>
    <definedName name="IQRT174">"$U$174"</definedName>
    <definedName name="IQRT175">"$U$175:$V$175"</definedName>
    <definedName name="IQRT176">"$U$176:$V$176"</definedName>
    <definedName name="IQRT177">"$U$177"</definedName>
    <definedName name="IQRT178">"$U$178"</definedName>
    <definedName name="IQRT18">"$U$18:$X$18"</definedName>
    <definedName name="IQRT180">"$U$180"</definedName>
    <definedName name="IQRT181">"$U$181"</definedName>
    <definedName name="IQRT21">"$U$21:$V$21"</definedName>
    <definedName name="IQRT22">"$T$23:$T$32"</definedName>
    <definedName name="IQRT23">"$U$23"</definedName>
    <definedName name="IQRT24">"$U$24"</definedName>
    <definedName name="IQRT25">"$U$25:$V$25"</definedName>
    <definedName name="IQRT27">"$U$27"</definedName>
    <definedName name="IQRT28">"$U$28"</definedName>
    <definedName name="IQRT29">"$U$29"</definedName>
    <definedName name="IQRT30">"$U$30"</definedName>
    <definedName name="IQRT31">"$U$31"</definedName>
    <definedName name="IQRT32">"$U$32"</definedName>
    <definedName name="IQRT33">"$U$33:$V$33"</definedName>
    <definedName name="IQRT34">"$U$34"</definedName>
    <definedName name="IQRT35">"$U$35:$V$35"</definedName>
    <definedName name="IQRT38">"$U$38"</definedName>
    <definedName name="IQRT41">"$U$41"</definedName>
    <definedName name="IQRT42">"$U$42"</definedName>
    <definedName name="IQRT44">"$U$44"</definedName>
    <definedName name="IQRT45">"$U$45"</definedName>
    <definedName name="IQRT46">"$U$46:$V$46"</definedName>
    <definedName name="IQRT47">"$U$47"</definedName>
    <definedName name="IQRT48">"$U$48"</definedName>
    <definedName name="IQRT49">"$U$49"</definedName>
    <definedName name="IQRT50">"$U$50"</definedName>
    <definedName name="IQRT51">"$U$51"</definedName>
    <definedName name="IQRT52">"$U$52"</definedName>
    <definedName name="IQRT53">"$U$53"</definedName>
    <definedName name="IQRT54">"$U$54"</definedName>
    <definedName name="IQRT55">"$U$55"</definedName>
    <definedName name="IQRT56">"$U$56"</definedName>
    <definedName name="IQRT57">"$U$57"</definedName>
    <definedName name="IQRT58">"$U$58"</definedName>
    <definedName name="IQRT59">"$U$59"</definedName>
    <definedName name="IQRT6">"$U$6"</definedName>
    <definedName name="IQRT60">"$U$60"</definedName>
    <definedName name="IQRT61">"$U$61"</definedName>
    <definedName name="IQRT62">"$U$62"</definedName>
    <definedName name="IQRT63">"$U$63"</definedName>
    <definedName name="IQRT64">"$U$64"</definedName>
    <definedName name="IQRT65">"$U$65"</definedName>
    <definedName name="IQRT66">"$U$66"</definedName>
    <definedName name="IQRT67">"$U$67"</definedName>
    <definedName name="IQRT68">"$U$68"</definedName>
    <definedName name="IQRT69">"$U$69"</definedName>
    <definedName name="IQRT7">"$U$7:$Y$7"</definedName>
    <definedName name="IQRT70">"$U$70"</definedName>
    <definedName name="IQRT71">"$U$71"</definedName>
    <definedName name="IQRT72">"$U$72"</definedName>
    <definedName name="IQRT73">"$U$73"</definedName>
    <definedName name="IQRT74">"$U$74"</definedName>
    <definedName name="IQRT75">"$U$75"</definedName>
    <definedName name="IQRT76">"$U$76"</definedName>
    <definedName name="IQRT77">"$U$77"</definedName>
    <definedName name="IQRT78">"$U$78"</definedName>
    <definedName name="IQRT79">"$U$79"</definedName>
    <definedName name="IQRT8">"$T$9:$T$261"</definedName>
    <definedName name="IQRT80">"$U$80"</definedName>
    <definedName name="IQRT81">"$U$81"</definedName>
    <definedName name="IQRT82">"$U$82"</definedName>
    <definedName name="IQRT83">"$U$83"</definedName>
    <definedName name="IQRT84">"$U$84"</definedName>
    <definedName name="IQRT85">"$U$85"</definedName>
    <definedName name="IQRT86">"$U$86"</definedName>
    <definedName name="IQRT87">"$U$87"</definedName>
    <definedName name="IQRT88">"$U$88"</definedName>
    <definedName name="IQRT89">"$U$89"</definedName>
    <definedName name="IQRT9">"$T$10:$T$210"</definedName>
    <definedName name="IQRT90">"$U$90"</definedName>
    <definedName name="IQRT91">"$U$91"</definedName>
    <definedName name="IQRT92">"$U$92"</definedName>
    <definedName name="IQRT93">"$U$93"</definedName>
    <definedName name="IQRT94">"$U$94"</definedName>
    <definedName name="IQRT95">"$U$95"</definedName>
    <definedName name="IQRT96">"$U$96"</definedName>
    <definedName name="IQRT97">"$U$97"</definedName>
    <definedName name="IQRT98">"$U$98"</definedName>
    <definedName name="IQRT99">"$U$99"</definedName>
    <definedName name="IQRU1">"$U$2:$U$255"</definedName>
    <definedName name="IQRU2">"$U$3:$U$259"</definedName>
    <definedName name="IQRU8">"$U$9:$U$261"</definedName>
    <definedName name="IQRV1">"$V$2:$V$255"</definedName>
    <definedName name="IQRV10">"$W$10"</definedName>
    <definedName name="IQRV100">"$W$100:$X$100"</definedName>
    <definedName name="IQRV101">"$W$101"</definedName>
    <definedName name="IQRV102">"$W$102:$Y$102"</definedName>
    <definedName name="IQRV103">"$W$103:$Z$103"</definedName>
    <definedName name="IQRV104">"$W$104"</definedName>
    <definedName name="IQRV105">"$W$105:$X$105"</definedName>
    <definedName name="IQRV106">"$W$106"</definedName>
    <definedName name="IQRV107">"$W$107:$Y$107"</definedName>
    <definedName name="IQRV108">"$W$108:$X$108"</definedName>
    <definedName name="IQRV109">"$W$109"</definedName>
    <definedName name="IQRV11">"$W$11:$Y$11"</definedName>
    <definedName name="IQRV110">"$W$110"</definedName>
    <definedName name="IQRV111">"$W$111"</definedName>
    <definedName name="IQRV112">"$W$112"</definedName>
    <definedName name="IQRV113">"$W$113"</definedName>
    <definedName name="IQRV114">"$W$114:$AA$114"</definedName>
    <definedName name="IQRV115">"$W$115:$X$115"</definedName>
    <definedName name="IQRV116">"$W$116:$X$116"</definedName>
    <definedName name="IQRV117">"$W$117"</definedName>
    <definedName name="IQRV118">"$W$118"</definedName>
    <definedName name="IQRV119">"$W$119"</definedName>
    <definedName name="IQRV12">"$W$12"</definedName>
    <definedName name="IQRV120">"$W$120"</definedName>
    <definedName name="IQRV121">"$W$121:$Y$121"</definedName>
    <definedName name="IQRV122">"$W$122"</definedName>
    <definedName name="IQRV123">"$W$123"</definedName>
    <definedName name="IQRV124">"$W$124"</definedName>
    <definedName name="IQRV126">"$W$126:$AA$126"</definedName>
    <definedName name="IQRV127">"$W$127"</definedName>
    <definedName name="IQRV129">"$W$129:$X$129"</definedName>
    <definedName name="IQRV13">"$W$13"</definedName>
    <definedName name="IQRV130">"$W$130:$X$130"</definedName>
    <definedName name="IQRV131">"$W$131:$X$131"</definedName>
    <definedName name="IQRV132">"$W$132"</definedName>
    <definedName name="IQRV133">"$W$133:$Y$133"</definedName>
    <definedName name="IQRV134">"$W$134:$Z$134"</definedName>
    <definedName name="IQRV136">"$W$136"</definedName>
    <definedName name="IQRV137">"$W$137:$AA$137"</definedName>
    <definedName name="IQRV138">"$W$138"</definedName>
    <definedName name="IQRV139">"$W$139"</definedName>
    <definedName name="IQRV14">"$W$14"</definedName>
    <definedName name="IQRV140">"$W$140"</definedName>
    <definedName name="IQRV141">"$W$141:$Y$141"</definedName>
    <definedName name="IQRV142">"$W$142"</definedName>
    <definedName name="IQRV143">"$W$143"</definedName>
    <definedName name="IQRV144">"$W$144"</definedName>
    <definedName name="IQRV145">"$W$145:$X$145"</definedName>
    <definedName name="IQRV146">"$W$146"</definedName>
    <definedName name="IQRV147">"$W$147:$X$147"</definedName>
    <definedName name="IQRV148">"$W$148:$Z$148"</definedName>
    <definedName name="IQRV149">"$W$149"</definedName>
    <definedName name="IQRV15">"$W$15:$X$15"</definedName>
    <definedName name="IQRV150">"$W$150"</definedName>
    <definedName name="IQRV151">"$W$151:$X$151"</definedName>
    <definedName name="IQRV152">"$W$152"</definedName>
    <definedName name="IQRV153">"$W$153"</definedName>
    <definedName name="IQRV154">"$W$154"</definedName>
    <definedName name="IQRV155">"$W$155:$X$155"</definedName>
    <definedName name="IQRV156">"$W$156"</definedName>
    <definedName name="IQRV157">"$W$157"</definedName>
    <definedName name="IQRV158">"$W$158"</definedName>
    <definedName name="IQRV159">"$W$159"</definedName>
    <definedName name="IQRV160">"$W$160"</definedName>
    <definedName name="IQRV162">"$W$162"</definedName>
    <definedName name="IQRV163">"$W$163:$X$163"</definedName>
    <definedName name="IQRV164">"$W$164"</definedName>
    <definedName name="IQRV165">"$W$165:$X$165"</definedName>
    <definedName name="IQRV168">"$W$168"</definedName>
    <definedName name="IQRV169">"$W$169:$AA$169"</definedName>
    <definedName name="IQRV17">"$W$17:$X$17"</definedName>
    <definedName name="IQRV171">"$W$171"</definedName>
    <definedName name="IQRV172">"$W$172"</definedName>
    <definedName name="IQRV174">"$W$174"</definedName>
    <definedName name="IQRV175">"$W$175"</definedName>
    <definedName name="IQRV176">"$W$176:$X$176"</definedName>
    <definedName name="IQRV177">"$W$177"</definedName>
    <definedName name="IQRV178">"$W$178"</definedName>
    <definedName name="IQRV179">"$W$179"</definedName>
    <definedName name="IQRV18">"$W$18:$Z$18"</definedName>
    <definedName name="IQRV180">"$W$180"</definedName>
    <definedName name="IQRV181">"$W$181:$AA$181"</definedName>
    <definedName name="IQRV183">"$W$183:$AA$183"</definedName>
    <definedName name="IQRV184">"$W$184:$AA$184"</definedName>
    <definedName name="IQRV185">"$W$185"</definedName>
    <definedName name="IQRV186">"$W$186"</definedName>
    <definedName name="IQRV187">"$W$187"</definedName>
    <definedName name="IQRV188">"$W$188:$Y$188"</definedName>
    <definedName name="IQRV189">"$W$189"</definedName>
    <definedName name="IQRV190">"$W$190:$Y$190"</definedName>
    <definedName name="IQRV191">"$W$191:$X$191"</definedName>
    <definedName name="IQRV192">"$W$192"</definedName>
    <definedName name="IQRV193">"$W$193:$X$193"</definedName>
    <definedName name="IQRV194">"$W$194:$Y$194"</definedName>
    <definedName name="IQRV195">"$W$195"</definedName>
    <definedName name="IQRV196">"$W$196"</definedName>
    <definedName name="IQRV197">"$W$197:$Z$197"</definedName>
    <definedName name="IQRV198">"$W$198:$X$198"</definedName>
    <definedName name="IQRV199">"$W$199:$Y$199"</definedName>
    <definedName name="IQRV2">"$V$3:$V$259"</definedName>
    <definedName name="IQRV200">"$W$200:$X$200"</definedName>
    <definedName name="IQRV201">"$W$201"</definedName>
    <definedName name="IQRV202">"$W$202:$Z$202"</definedName>
    <definedName name="IQRV203">"$W$203"</definedName>
    <definedName name="IQRV204">"$W$204:$X$204"</definedName>
    <definedName name="IQRV205">"$W$205"</definedName>
    <definedName name="IQRV206">"$W$206"</definedName>
    <definedName name="IQRV207">"$W$207:$AA$207"</definedName>
    <definedName name="IQRV208">"$W$208"</definedName>
    <definedName name="IQRV209">"$W$209"</definedName>
    <definedName name="IQRV21">"$W$21:$X$21"</definedName>
    <definedName name="IQRV210">"$W$210"</definedName>
    <definedName name="IQRV211">"$W$211"</definedName>
    <definedName name="IQRV212">"$W$212:$X$212"</definedName>
    <definedName name="IQRV213">"$W$213:$X$213"</definedName>
    <definedName name="IQRV214">"$W$214"</definedName>
    <definedName name="IQRV215">"$W$215:$Y$215"</definedName>
    <definedName name="IQRV216">"$W$216"</definedName>
    <definedName name="IQRV217">"$W$217"</definedName>
    <definedName name="IQRV218">"$W$218"</definedName>
    <definedName name="IQRV219">"$W$219"</definedName>
    <definedName name="IQRV22">"$W$22"</definedName>
    <definedName name="IQRV220">"$W$220"</definedName>
    <definedName name="IQRV221">"$W$221:$Y$221"</definedName>
    <definedName name="IQRV222">"$W$222"</definedName>
    <definedName name="IQRV223">"$W$223"</definedName>
    <definedName name="IQRV224">"$W$224"</definedName>
    <definedName name="IQRV225">"$W$225:$AA$225"</definedName>
    <definedName name="IQRV226">"$W$226:$X$226"</definedName>
    <definedName name="IQRV227">"$W$227:$X$227"</definedName>
    <definedName name="IQRV228">"$W$228"</definedName>
    <definedName name="IQRV229">"$W$229"</definedName>
    <definedName name="IQRV23">"$W$23"</definedName>
    <definedName name="IQRV230">"$W$230"</definedName>
    <definedName name="IQRV231">"$W$231"</definedName>
    <definedName name="IQRV232">"$W$232:$Z$232"</definedName>
    <definedName name="IQRV233">"$W$233"</definedName>
    <definedName name="IQRV234">"$W$234"</definedName>
    <definedName name="IQRV235">"$W$235:$X$235"</definedName>
    <definedName name="IQRV236">"$W$236"</definedName>
    <definedName name="IQRV237">"$W$237:$AA$237"</definedName>
    <definedName name="IQRV238">"$W$238"</definedName>
    <definedName name="IQRV239">"$W$239"</definedName>
    <definedName name="IQRV24">"$W$24:$X$24"</definedName>
    <definedName name="IQRV240">"$W$240:$Y$240"</definedName>
    <definedName name="IQRV241">"$W$241:$Z$241"</definedName>
    <definedName name="IQRV242">"$W$242"</definedName>
    <definedName name="IQRV243">"$W$243:$AA$243"</definedName>
    <definedName name="IQRV244">"$W$244:$X$244"</definedName>
    <definedName name="IQRV245">"$W$245:$AA$245"</definedName>
    <definedName name="IQRV246">"$W$246"</definedName>
    <definedName name="IQRV247">"$W$247:$AA$247"</definedName>
    <definedName name="IQRV248">"$W$248"</definedName>
    <definedName name="IQRV249">"$W$249:$X$249"</definedName>
    <definedName name="IQRV25">"$W$25:$X$25"</definedName>
    <definedName name="IQRV250">"$W$250"</definedName>
    <definedName name="IQRV251">"$W$251"</definedName>
    <definedName name="IQRV252">"$W$252:$Z$252"</definedName>
    <definedName name="IQRV253">"$W$253"</definedName>
    <definedName name="IQRV254">"$W$254"</definedName>
    <definedName name="IQRV255">"$W$255:$X$255"</definedName>
    <definedName name="IQRV256">"$W$256:$X$256"</definedName>
    <definedName name="IQRV257">"$W$257"</definedName>
    <definedName name="IQRV258">"$W$258:$X$258"</definedName>
    <definedName name="IQRV259">"$W$259:$X$259"</definedName>
    <definedName name="IQRV26">"$W$26"</definedName>
    <definedName name="IQRV260">"$W$260"</definedName>
    <definedName name="IQRV261">"$W$261:$X$261"</definedName>
    <definedName name="IQRV262">"$W$262"</definedName>
    <definedName name="IQRV263">"$W$263:$Y$263"</definedName>
    <definedName name="IQRV264">"$W$264:$Z$264"</definedName>
    <definedName name="IQRV265">"$W$265"</definedName>
    <definedName name="IQRV266">"$W$266:$Z$266"</definedName>
    <definedName name="IQRV267">"$W$267:$X$267"</definedName>
    <definedName name="IQRV268">"$W$268"</definedName>
    <definedName name="IQRV269">"$W$269"</definedName>
    <definedName name="IQRV27">"$W$27"</definedName>
    <definedName name="IQRV270">"$W$270"</definedName>
    <definedName name="IQRV271">"$W$271:$X$271"</definedName>
    <definedName name="IQRV272">"$W$272"</definedName>
    <definedName name="IQRV273">"$W$273:$AA$273"</definedName>
    <definedName name="IQRV274">"$W$274"</definedName>
    <definedName name="IQRV275">"$W$275"</definedName>
    <definedName name="IQRV276">"$W$276"</definedName>
    <definedName name="IQRV277">"$W$277:$X$277"</definedName>
    <definedName name="IQRV278">"$W$278"</definedName>
    <definedName name="IQRV279">"$W$279"</definedName>
    <definedName name="IQRV28">"$W$28"</definedName>
    <definedName name="IQRV280">"$W$280"</definedName>
    <definedName name="IQRV281">"$W$281:$AA$281"</definedName>
    <definedName name="IQRV282">"$W$282:$X$282"</definedName>
    <definedName name="IQRV283">"$W$283:$X$283"</definedName>
    <definedName name="IQRV284">"$W$284:$X$284"</definedName>
    <definedName name="IQRV285">"$W$285"</definedName>
    <definedName name="IQRV286">"$W$286"</definedName>
    <definedName name="IQRV287">"$W$287"</definedName>
    <definedName name="IQRV288">"$W$288:$X$288"</definedName>
    <definedName name="IQRV289">"$W$289:$Y$289"</definedName>
    <definedName name="IQRV29">"$W$29"</definedName>
    <definedName name="IQRV290">"$W$290"</definedName>
    <definedName name="IQRV291">"$W$291"</definedName>
    <definedName name="IQRV292">"$W$292:$AA$292"</definedName>
    <definedName name="IQRV293">"$W$293:$X$293"</definedName>
    <definedName name="IQRV294">"$W$294:$X$294"</definedName>
    <definedName name="IQRV295">"$W$295"</definedName>
    <definedName name="IQRV296">"$W$296"</definedName>
    <definedName name="IQRV297">"$W$297"</definedName>
    <definedName name="IQRV298">"$W$298"</definedName>
    <definedName name="IQRV299">"$W$299:$AA$299"</definedName>
    <definedName name="IQRV30">"$W$30"</definedName>
    <definedName name="IQRV300">"$W$300:$Y$300"</definedName>
    <definedName name="IQRV301">"$W$301:$AA$301"</definedName>
    <definedName name="IQRV302">"$W$302"</definedName>
    <definedName name="IQRV303">"$W$303"</definedName>
    <definedName name="IQRV304">"$W$304"</definedName>
    <definedName name="IQRV305">"$W$305:$X$305"</definedName>
    <definedName name="IQRV306">"$W$306:$X$306"</definedName>
    <definedName name="IQRV307">"$W$307"</definedName>
    <definedName name="IQRV308">"$W$308"</definedName>
    <definedName name="IQRV309">"$W$309:$X$309"</definedName>
    <definedName name="IQRV31">"$W$31"</definedName>
    <definedName name="IQRV310">"$W$310"</definedName>
    <definedName name="IQRV311">"$W$311"</definedName>
    <definedName name="IQRV312">"$W$312:$X$312"</definedName>
    <definedName name="IQRV313">"$W$313"</definedName>
    <definedName name="IQRV314">"$W$314:$X$314"</definedName>
    <definedName name="IQRV315">"$W$315"</definedName>
    <definedName name="IQRV316">"$W$316"</definedName>
    <definedName name="IQRV317">"$W$317"</definedName>
    <definedName name="IQRV318">"$W$318:$X$318"</definedName>
    <definedName name="IQRV319">"$W$319:$X$319"</definedName>
    <definedName name="IQRV32">"$W$32:$X$32"</definedName>
    <definedName name="IQRV320">"$W$320"</definedName>
    <definedName name="IQRV321">"$W$321:$X$321"</definedName>
    <definedName name="IQRV322">"$W$322"</definedName>
    <definedName name="IQRV323">"$W$323"</definedName>
    <definedName name="IQRV324">"$W$324:$X$324"</definedName>
    <definedName name="IQRV325">"$W$325"</definedName>
    <definedName name="IQRV326">"$W$326"</definedName>
    <definedName name="IQRV327">"$W$327"</definedName>
    <definedName name="IQRV328">"$W$328"</definedName>
    <definedName name="IQRV329">"$W$329"</definedName>
    <definedName name="IQRV33">"$W$33:$X$33"</definedName>
    <definedName name="IQRV330">"$W$330:$X$330"</definedName>
    <definedName name="IQRV331">"$W$331"</definedName>
    <definedName name="IQRV332">"$W$332"</definedName>
    <definedName name="IQRV333">"$W$333"</definedName>
    <definedName name="IQRV334">"$W$334"</definedName>
    <definedName name="IQRV335">"$W$335"</definedName>
    <definedName name="IQRV336">"$W$336"</definedName>
    <definedName name="IQRV337">"$W$337"</definedName>
    <definedName name="IQRV338">"$W$338:$X$338"</definedName>
    <definedName name="IQRV339">"$W$339"</definedName>
    <definedName name="IQRV34">"$W$34"</definedName>
    <definedName name="IQRV340">"$W$340"</definedName>
    <definedName name="IQRV341">"$W$341:$AA$341"</definedName>
    <definedName name="IQRV342">"$W$342:$X$342"</definedName>
    <definedName name="IQRV343">"$W$343:$X$343"</definedName>
    <definedName name="IQRV344">"$W$344:$X$344"</definedName>
    <definedName name="IQRV345">"$W$345"</definedName>
    <definedName name="IQRV346">"$W$346:$X$346"</definedName>
    <definedName name="IQRV347">"$W$347"</definedName>
    <definedName name="IQRV348">"$W$348"</definedName>
    <definedName name="IQRV349">"$W$349"</definedName>
    <definedName name="IQRV35">"$W$35"</definedName>
    <definedName name="IQRV350">"$W$350"</definedName>
    <definedName name="IQRV351">"$W$351"</definedName>
    <definedName name="IQRV352">"$W$352"</definedName>
    <definedName name="IQRV353">"$W$353"</definedName>
    <definedName name="IQRV354">"$W$354"</definedName>
    <definedName name="IQRV355">"$W$355"</definedName>
    <definedName name="IQRV356">"$W$356"</definedName>
    <definedName name="IQRV357">"$W$357"</definedName>
    <definedName name="IQRV358">"$W$358"</definedName>
    <definedName name="IQRV359">"$W$359"</definedName>
    <definedName name="IQRV38">"$W$38"</definedName>
    <definedName name="IQRV41">"$W$41"</definedName>
    <definedName name="IQRV42">"$W$42"</definedName>
    <definedName name="IQRV43">"$W$43"</definedName>
    <definedName name="IQRV44">"$W$44"</definedName>
    <definedName name="IQRV45">"$W$45:$AA$45"</definedName>
    <definedName name="IQRV46">"$W$46:$X$46"</definedName>
    <definedName name="IQRV47">"$W$47"</definedName>
    <definedName name="IQRV48">"$W$48"</definedName>
    <definedName name="IQRV49">"$W$49"</definedName>
    <definedName name="IQRV50">"$W$50"</definedName>
    <definedName name="IQRV51">"$W$51"</definedName>
    <definedName name="IQRV52">"$W$52:$X$52"</definedName>
    <definedName name="IQRV53">"$W$53:$Y$53"</definedName>
    <definedName name="IQRV54">"$W$54"</definedName>
    <definedName name="IQRV55">"$W$55"</definedName>
    <definedName name="IQRV56">"$W$56"</definedName>
    <definedName name="IQRV57">"$W$57"</definedName>
    <definedName name="IQRV58">"$W$58:$Y$58"</definedName>
    <definedName name="IQRV59">"$W$59:$X$59"</definedName>
    <definedName name="IQRV6">"$W$6"</definedName>
    <definedName name="IQRV60">"$W$60"</definedName>
    <definedName name="IQRV61">"$W$61:$X$61"</definedName>
    <definedName name="IQRV62">"$W$62"</definedName>
    <definedName name="IQRV63">"$W$63"</definedName>
    <definedName name="IQRV64">"$W$64:$AA$64"</definedName>
    <definedName name="IQRV65">"$W$65"</definedName>
    <definedName name="IQRV66">"$W$66"</definedName>
    <definedName name="IQRV67">"$W$67"</definedName>
    <definedName name="IQRV69">"$W$69:$Y$69"</definedName>
    <definedName name="IQRV7">"$W$7:$AA$7"</definedName>
    <definedName name="IQRV70">"$W$70"</definedName>
    <definedName name="IQRV71">"$W$71"</definedName>
    <definedName name="IQRV72">"$W$72"</definedName>
    <definedName name="IQRV73">"$W$73:$Y$73"</definedName>
    <definedName name="IQRV74">"$W$74"</definedName>
    <definedName name="IQRV76">"$W$76:$X$76"</definedName>
    <definedName name="IQRV77">"$W$77:$X$77"</definedName>
    <definedName name="IQRV78">"$W$78"</definedName>
    <definedName name="IQRV8">"$V$9:$V$261"</definedName>
    <definedName name="IQRV80">"$W$80"</definedName>
    <definedName name="IQRV81">"$W$81:$Z$81"</definedName>
    <definedName name="IQRV82">"$W$82"</definedName>
    <definedName name="IQRV83">"$W$83"</definedName>
    <definedName name="IQRV84">"$W$84:$X$84"</definedName>
    <definedName name="IQRV85">"$W$85"</definedName>
    <definedName name="IQRV86">"$W$86"</definedName>
    <definedName name="IQRV87">"$W$87:$Z$87"</definedName>
    <definedName name="IQRV88">"$W$88"</definedName>
    <definedName name="IQRV89">"$W$89"</definedName>
    <definedName name="IQRV90">"$W$90:$X$90"</definedName>
    <definedName name="IQRV91">"$W$91:$Y$91"</definedName>
    <definedName name="IQRV92">"$W$92:$AA$92"</definedName>
    <definedName name="IQRV93">"$W$93:$X$93"</definedName>
    <definedName name="IQRV94">"$W$94"</definedName>
    <definedName name="IQRV95">"$W$95"</definedName>
    <definedName name="IQRV96">"$W$96:$X$96"</definedName>
    <definedName name="IQRV97">"$W$97"</definedName>
    <definedName name="IQRV99">"$W$99:$X$99"</definedName>
    <definedName name="IQRW1">"$W$2:$W$254"</definedName>
    <definedName name="IQRW2">"$W$3:$W$259"</definedName>
    <definedName name="IQRW8">"$W$9:$W$261"</definedName>
    <definedName name="IQRX1">"$X$2:$X$254"</definedName>
    <definedName name="IQRX10">"$X$11:$X$114"</definedName>
    <definedName name="IQRX100">"$Y$100:$AB$100"</definedName>
    <definedName name="IQRX101">"$Y$101:$AB$101"</definedName>
    <definedName name="IQRX102">"$Y$102:$Z$102"</definedName>
    <definedName name="IQRX103">"$Y$103"</definedName>
    <definedName name="IQRX104">"$Y$104:$AA$104"</definedName>
    <definedName name="IQRX105">"$Y$105:$Z$105"</definedName>
    <definedName name="IQRX106">"$Y$106:$Z$106"</definedName>
    <definedName name="IQRX107">"$Y$107"</definedName>
    <definedName name="IQRX108">"$Y$108"</definedName>
    <definedName name="IQRX109">"$Y$109"</definedName>
    <definedName name="IQRX11">"$Y$11"</definedName>
    <definedName name="IQRX110">"$Y$110"</definedName>
    <definedName name="IQRX111">"$Y$111:$AC$111"</definedName>
    <definedName name="IQRX112">"$Y$112:$Z$112"</definedName>
    <definedName name="IQRX113">"$Y$113"</definedName>
    <definedName name="IQRX114">"$Y$114"</definedName>
    <definedName name="IQRX115">"$Y$115"</definedName>
    <definedName name="IQRX116">"$Y$116"</definedName>
    <definedName name="IQRX117">"$Y$117:$AA$117"</definedName>
    <definedName name="IQRX118">"$Y$118"</definedName>
    <definedName name="IQRX119">"$Y$119"</definedName>
    <definedName name="IQRX12">"$Y$12"</definedName>
    <definedName name="IQRX120">"$Y$120"</definedName>
    <definedName name="IQRX121">"$Y$121"</definedName>
    <definedName name="IQRX122">"$Y$122:$AC$122"</definedName>
    <definedName name="IQRX123">"$Y$123"</definedName>
    <definedName name="IQRX124">"$Y$124"</definedName>
    <definedName name="IQRX125">"$Y$125:$Z$125"</definedName>
    <definedName name="IQRX126">"$Y$126:$Z$126"</definedName>
    <definedName name="IQRX127">"$Y$127:$Z$127"</definedName>
    <definedName name="IQRX128">"$Y$128"</definedName>
    <definedName name="IQRX129">"$Y$129"</definedName>
    <definedName name="IQRX13">"$Y$13"</definedName>
    <definedName name="IQRX130">"$Y$130"</definedName>
    <definedName name="IQRX131">"$Y$131"</definedName>
    <definedName name="IQRX132">"$Y$132:$Z$132"</definedName>
    <definedName name="IQRX133">"$Y$133"</definedName>
    <definedName name="IQRX134">"$Y$134"</definedName>
    <definedName name="IQRX135">"$Y$135:$AC$135"</definedName>
    <definedName name="IQRX136">"$Y$136"</definedName>
    <definedName name="IQRX137">"$Y$137"</definedName>
    <definedName name="IQRX138">"$Y$138:$AA$138"</definedName>
    <definedName name="IQRX139">"$Y$139"</definedName>
    <definedName name="IQRX14">"$Y$14:$Z$14"</definedName>
    <definedName name="IQRX140">"$Y$140"</definedName>
    <definedName name="IQRX141">"$Y$141"</definedName>
    <definedName name="IQRX142">"$Y$142:$Z$142"</definedName>
    <definedName name="IQRX143">"$Y$143:$Z$143"</definedName>
    <definedName name="IQRX144">"$Y$144:$Z$144"</definedName>
    <definedName name="IQRX145">"$Y$145:$AB$145"</definedName>
    <definedName name="IQRX146">"$Y$146:$AB$146"</definedName>
    <definedName name="IQRX147">"$Y$147:$AB$147"</definedName>
    <definedName name="IQRX148">"$Y$148:$Z$148"</definedName>
    <definedName name="IQRX149">"$Y$149"</definedName>
    <definedName name="IQRX15">"$Y$15:$Z$15"</definedName>
    <definedName name="IQRX150">"$Y$150"</definedName>
    <definedName name="IQRX151">"$Y$151"</definedName>
    <definedName name="IQRX152">"$Y$152:$Z$152"</definedName>
    <definedName name="IQRX153">"$Y$153:$Z$153"</definedName>
    <definedName name="IQRX154">"$Y$154"</definedName>
    <definedName name="IQRX155">"$Y$155"</definedName>
    <definedName name="IQRX156">"$Y$156"</definedName>
    <definedName name="IQRX157">"$Y$157"</definedName>
    <definedName name="IQRX158">"$Y$158"</definedName>
    <definedName name="IQRX159">"$Y$159"</definedName>
    <definedName name="IQRX16">"$Y$16:$Z$16"</definedName>
    <definedName name="IQRX160">"$Y$160:$Z$160"</definedName>
    <definedName name="IQRX161">"$Y$161"</definedName>
    <definedName name="IQRX162">"$Y$162:$Z$162"</definedName>
    <definedName name="IQRX163">"$Y$163:$Z$163"</definedName>
    <definedName name="IQRX164">"$Y$164:$Z$164"</definedName>
    <definedName name="IQRX165">"$Y$165"</definedName>
    <definedName name="IQRX166">"$Y$166"</definedName>
    <definedName name="IQRX167">"$Y$167"</definedName>
    <definedName name="IQRX168">"$Y$168"</definedName>
    <definedName name="IQRX169">"$Y$169"</definedName>
    <definedName name="IQRX17">"$Y$17:$AB$17"</definedName>
    <definedName name="IQRX170">"$Y$170"</definedName>
    <definedName name="IQRX171">"$Y$171"</definedName>
    <definedName name="IQRX172">"$Y$172"</definedName>
    <definedName name="IQRX173">"$Y$173:$Z$173"</definedName>
    <definedName name="IQRX174">"$Y$174"</definedName>
    <definedName name="IQRX175">"$Y$175"</definedName>
    <definedName name="IQRX176">"$Y$176"</definedName>
    <definedName name="IQRX177">"$Y$177"</definedName>
    <definedName name="IQRX178">"$Y$178:$AC$178"</definedName>
    <definedName name="IQRX179">"$Y$179:$AC$179"</definedName>
    <definedName name="IQRX18">"$Y$18:$AB$18"</definedName>
    <definedName name="IQRX180">"$Y$180:$AC$180"</definedName>
    <definedName name="IQRX181">"$Y$181:$AC$181"</definedName>
    <definedName name="IQRX182">"$Y$182:$AC$182"</definedName>
    <definedName name="IQRX183">"$Y$183"</definedName>
    <definedName name="IQRX184">"$Y$184"</definedName>
    <definedName name="IQRX185">"$Y$185"</definedName>
    <definedName name="IQRX186">"$Y$186"</definedName>
    <definedName name="IQRX187">"$Y$187"</definedName>
    <definedName name="IQRX188">"$Y$188:$Z$188"</definedName>
    <definedName name="IQRX189">"$Y$189"</definedName>
    <definedName name="IQRX190">"$Y$190:$Z$190"</definedName>
    <definedName name="IQRX191">"$Y$191:$AA$191"</definedName>
    <definedName name="IQRX192">"$Y$192"</definedName>
    <definedName name="IQRX193">"$Y$193"</definedName>
    <definedName name="IQRX194">"$Y$194"</definedName>
    <definedName name="IQRX195">"$Y$195"</definedName>
    <definedName name="IQRX196">"$Y$196:$AA$196"</definedName>
    <definedName name="IQRX197">"$Y$197:$Z$197"</definedName>
    <definedName name="IQRX198">"$Y$198"</definedName>
    <definedName name="IQRX199">"$Y$199:$AB$199"</definedName>
    <definedName name="IQRX20">"$Y$20:$Z$20"</definedName>
    <definedName name="IQRX200">"$Y$200"</definedName>
    <definedName name="IQRX201">"$Y$201:$Z$201"</definedName>
    <definedName name="IQRX202">"$Y$202:$Z$202"</definedName>
    <definedName name="IQRX203">"$Y$203"</definedName>
    <definedName name="IQRX204">"$Y$204:$AC$204"</definedName>
    <definedName name="IQRX205">"$Y$205"</definedName>
    <definedName name="IQRX206">"$Y$206"</definedName>
    <definedName name="IQRX207">"$Y$207"</definedName>
    <definedName name="IQRX208">"$Y$208"</definedName>
    <definedName name="IQRX209">"$Y$209"</definedName>
    <definedName name="IQRX21">"$Y$21"</definedName>
    <definedName name="IQRX210">"$Y$210"</definedName>
    <definedName name="IQRX211">"$Y$211"</definedName>
    <definedName name="IQRX212">"$Y$212:$AA$212"</definedName>
    <definedName name="IQRX213">"$Y$213:$AA$213"</definedName>
    <definedName name="IQRX214">"$Y$214"</definedName>
    <definedName name="IQRX215">"$Y$215"</definedName>
    <definedName name="IQRX216">"$Y$216"</definedName>
    <definedName name="IQRX217">"$Y$217"</definedName>
    <definedName name="IQRX218">"$Y$218:$AA$218"</definedName>
    <definedName name="IQRX219">"$Y$219"</definedName>
    <definedName name="IQRX22">"$Y$22"</definedName>
    <definedName name="IQRX220">"$Y$220"</definedName>
    <definedName name="IQRX221">"$Y$221"</definedName>
    <definedName name="IQRX222">"$Y$222"</definedName>
    <definedName name="IQRX223">"$Y$223:$Z$223"</definedName>
    <definedName name="IQRX224">"$Y$224:$Z$224"</definedName>
    <definedName name="IQRX225">"$Y$225:$Z$225"</definedName>
    <definedName name="IQRX226">"$Y$226"</definedName>
    <definedName name="IQRX227">"$Y$227"</definedName>
    <definedName name="IQRX228">"$Y$228"</definedName>
    <definedName name="IQRX229">"$Y$229:$AB$229"</definedName>
    <definedName name="IQRX23">"$Y$23:$Z$23"</definedName>
    <definedName name="IQRX230">"$Y$230"</definedName>
    <definedName name="IQRX231">"$Y$231"</definedName>
    <definedName name="IQRX232">"$Y$232:$Z$232"</definedName>
    <definedName name="IQRX233">"$Y$233:$Z$233"</definedName>
    <definedName name="IQRX234">"$Y$234:$AC$234"</definedName>
    <definedName name="IQRX235">"$Y$235"</definedName>
    <definedName name="IQRX236">"$Y$236"</definedName>
    <definedName name="IQRX237">"$Y$237:$AA$237"</definedName>
    <definedName name="IQRX238">"$Y$238:$AB$238"</definedName>
    <definedName name="IQRX239">"$Y$239"</definedName>
    <definedName name="IQRX24">"$Y$24:$Z$24"</definedName>
    <definedName name="IQRX240">"$Y$240"</definedName>
    <definedName name="IQRX241">"$Y$241:$Z$241"</definedName>
    <definedName name="IQRX242">"$Y$242:$Z$242"</definedName>
    <definedName name="IQRX243">"$Y$243:$Z$243"</definedName>
    <definedName name="IQRX244">"$Y$244:$AC$244"</definedName>
    <definedName name="IQRX245">"$Y$245"</definedName>
    <definedName name="IQRX246">"$Y$246:$Z$246"</definedName>
    <definedName name="IQRX247">"$Y$247"</definedName>
    <definedName name="IQRX248">"$Y$248"</definedName>
    <definedName name="IQRX249">"$Y$249:$AB$249"</definedName>
    <definedName name="IQRX25">"$Y$25"</definedName>
    <definedName name="IQRX250">"$Y$250"</definedName>
    <definedName name="IQRX251">"$Y$251"</definedName>
    <definedName name="IQRX252">"$Y$252"</definedName>
    <definedName name="IQRX253">"$Y$253"</definedName>
    <definedName name="IQRX254">"$Y$254"</definedName>
    <definedName name="IQRX255">"$Y$255"</definedName>
    <definedName name="IQRX256">"$Y$256:$Z$256"</definedName>
    <definedName name="IQRX257">"$Y$257"</definedName>
    <definedName name="IQRX258">"$Y$258:$Z$258"</definedName>
    <definedName name="IQRX259">"$Y$259:$Z$259"</definedName>
    <definedName name="IQRX26">"$Y$26"</definedName>
    <definedName name="IQRX260">"$Y$260:$AA$260"</definedName>
    <definedName name="IQRX261">"$Y$261:$AB$261"</definedName>
    <definedName name="IQRX262">"$Y$262:$AB$262"</definedName>
    <definedName name="IQRX263">"$Y$263:$AB$263"</definedName>
    <definedName name="IQRX264">"$Y$264:$Z$264"</definedName>
    <definedName name="IQRX265">"$Y$265"</definedName>
    <definedName name="IQRX266">"$Y$266"</definedName>
    <definedName name="IQRX267">"$Y$267"</definedName>
    <definedName name="IQRX268">"$Y$268:$Z$268"</definedName>
    <definedName name="IQRX269">"$Y$269"</definedName>
    <definedName name="IQRX27">"$Y$27"</definedName>
    <definedName name="IQRX270">"$Y$270"</definedName>
    <definedName name="IQRX271">"$Y$271"</definedName>
    <definedName name="IQRX272">"$Y$272"</definedName>
    <definedName name="IQRX273">"$Y$273"</definedName>
    <definedName name="IQRX274">"$Y$274"</definedName>
    <definedName name="IQRX275">"$Y$275"</definedName>
    <definedName name="IQRX276">"$Y$276"</definedName>
    <definedName name="IQRX277">"$Y$277"</definedName>
    <definedName name="IQRX278">"$Y$278:$AC$278"</definedName>
    <definedName name="IQRX279">"$Y$279:$Z$279"</definedName>
    <definedName name="IQRX28">"$Y$28"</definedName>
    <definedName name="IQRX280">"$Y$280:$Z$280"</definedName>
    <definedName name="IQRX281">"$Y$281:$Z$281"</definedName>
    <definedName name="IQRX282">"$Y$282"</definedName>
    <definedName name="IQRX283">"$Y$283"</definedName>
    <definedName name="IQRX284">"$Y$284"</definedName>
    <definedName name="IQRX285">"$Y$285"</definedName>
    <definedName name="IQRX286">"$Y$286:$AA$286"</definedName>
    <definedName name="IQRX287">"$Y$287"</definedName>
    <definedName name="IQRX288">"$Y$288"</definedName>
    <definedName name="IQRX289">"$Y$289:$AC$289"</definedName>
    <definedName name="IQRX29">"$Y$29"</definedName>
    <definedName name="IQRX290">"$Y$290:$Z$290"</definedName>
    <definedName name="IQRX291">"$Y$291:$Z$291"</definedName>
    <definedName name="IQRX292">"$Y$292"</definedName>
    <definedName name="IQRX293">"$Y$293"</definedName>
    <definedName name="IQRX294">"$Y$294"</definedName>
    <definedName name="IQRX295">"$Y$295"</definedName>
    <definedName name="IQRX296">"$Y$296:$AC$296"</definedName>
    <definedName name="IQRX297">"$Y$297:$AC$297"</definedName>
    <definedName name="IQRX298">"$Y$298:$AC$298"</definedName>
    <definedName name="IQRX299">"$Y$299"</definedName>
    <definedName name="IQRX30">"$Y$30:$Z$30"</definedName>
    <definedName name="IQRX300">"$Y$300"</definedName>
    <definedName name="IQRX301">"$Y$301"</definedName>
    <definedName name="IQRX302">"$Y$302:$Z$302"</definedName>
    <definedName name="IQRX303">"$Y$303:$Z$303"</definedName>
    <definedName name="IQRX304">"$Y$304"</definedName>
    <definedName name="IQRX305">"$Y$305"</definedName>
    <definedName name="IQRX306">"$Y$306"</definedName>
    <definedName name="IQRX307">"$Y$307"</definedName>
    <definedName name="IQRX308">"$Y$308:$AA$308"</definedName>
    <definedName name="IQRX309">"$Y$309:$AA$309"</definedName>
    <definedName name="IQRX31">"$Y$31"</definedName>
    <definedName name="IQRX310">"$Y$310:$AA$310"</definedName>
    <definedName name="IQRX311">"$Y$311:$AA$311"</definedName>
    <definedName name="IQRX312">"$Y$312"</definedName>
    <definedName name="IQRX313">"$Y$313:$AA$313"</definedName>
    <definedName name="IQRX314">"$Y$314:$AA$314"</definedName>
    <definedName name="IQRX315">"$Y$315:$AA$315"</definedName>
    <definedName name="IQRX316">"$Y$316:$AA$316"</definedName>
    <definedName name="IQRX32">"$Y$32:$Z$32"</definedName>
    <definedName name="IQRX33">"$Y$33"</definedName>
    <definedName name="IQRX35">"$Y$35"</definedName>
    <definedName name="IQRX36">"$Y$36"</definedName>
    <definedName name="IQRX38">"$Y$38"</definedName>
    <definedName name="IQRX39">"$Y$39"</definedName>
    <definedName name="IQRX40">"$Y$40"</definedName>
    <definedName name="IQRX41">"$Y$41"</definedName>
    <definedName name="IQRX42">"$Y$42"</definedName>
    <definedName name="IQRX43">"$Y$43:$AC$43"</definedName>
    <definedName name="IQRX44">"$Y$44:$AC$44"</definedName>
    <definedName name="IQRX45">"$Y$45"</definedName>
    <definedName name="IQRX46">"$Y$46"</definedName>
    <definedName name="IQRX47">"$Y$47"</definedName>
    <definedName name="IQRX48">"$Y$48"</definedName>
    <definedName name="IQRX49">"$Y$49:$Z$49"</definedName>
    <definedName name="IQRX50">"$Y$50:$AA$50"</definedName>
    <definedName name="IQRX51">"$Y$51"</definedName>
    <definedName name="IQRX52">"$Y$52"</definedName>
    <definedName name="IQRX53">"$Y$53"</definedName>
    <definedName name="IQRX54">"$Y$54"</definedName>
    <definedName name="IQRX55">"$Y$55"</definedName>
    <definedName name="IQRX56">"$Y$56:$AA$56"</definedName>
    <definedName name="IQRX57">"$Y$57:$Z$57"</definedName>
    <definedName name="IQRX58">"$Y$58"</definedName>
    <definedName name="IQRX59">"$Y$59:$Z$59"</definedName>
    <definedName name="IQRX6">"$Y$6"</definedName>
    <definedName name="IQRX60">"$Y$60:$Z$60"</definedName>
    <definedName name="IQRX61">"$Y$61:$AC$61"</definedName>
    <definedName name="IQRX62">"$Y$62:$AC$62"</definedName>
    <definedName name="IQRX63">"$Y$63:$AC$63"</definedName>
    <definedName name="IQRX64">"$Y$64"</definedName>
    <definedName name="IQRX65">"$Y$65"</definedName>
    <definedName name="IQRX66">"$Y$66"</definedName>
    <definedName name="IQRX67">"$Y$67"</definedName>
    <definedName name="IQRX68">"$Y$68"</definedName>
    <definedName name="IQRX69">"$Y$69"</definedName>
    <definedName name="IQRX7">"$Y$7:$AC$7"</definedName>
    <definedName name="IQRX70">"$Y$70:$AA$70"</definedName>
    <definedName name="IQRX71">"$Y$71"</definedName>
    <definedName name="IQRX72">"$Y$72"</definedName>
    <definedName name="IQRX73">"$Y$73"</definedName>
    <definedName name="IQRX74">"$Y$74:$Z$74"</definedName>
    <definedName name="IQRX75">"$Y$75:$Z$75"</definedName>
    <definedName name="IQRX76">"$Y$76:$Z$76"</definedName>
    <definedName name="IQRX77">"$Y$77:$Z$77"</definedName>
    <definedName name="IQRX78">"$Y$78"</definedName>
    <definedName name="IQRX79">"$Y$79:$AB$79"</definedName>
    <definedName name="IQRX8">"$X$9:$X$261"</definedName>
    <definedName name="IQRX80">"$Y$80"</definedName>
    <definedName name="IQRX81">"$Y$81"</definedName>
    <definedName name="IQRX82">"$Y$82:$Z$82"</definedName>
    <definedName name="IQRX83">"$Y$83"</definedName>
    <definedName name="IQRX84">"$Y$84"</definedName>
    <definedName name="IQRX85">"$Y$85:$AB$85"</definedName>
    <definedName name="IQRX86">"$Y$86"</definedName>
    <definedName name="IQRX87">"$Y$87"</definedName>
    <definedName name="IQRX88">"$Y$88"</definedName>
    <definedName name="IQRX89">"$Y$89:$AC$89"</definedName>
    <definedName name="IQRX90">"$Y$90:$Z$90"</definedName>
    <definedName name="IQRX91">"$Y$91:$AC$91"</definedName>
    <definedName name="IQRX92">"$Y$92"</definedName>
    <definedName name="IQRX93">"$Y$93"</definedName>
    <definedName name="IQRX94">"$Y$94"</definedName>
    <definedName name="IQRX95">"$Y$95"</definedName>
    <definedName name="IQRX96">"$Y$96:$Z$96"</definedName>
    <definedName name="IQRX97">"$Y$97:$Z$97"</definedName>
    <definedName name="IQRX98">"$Y$98:$Z$98"</definedName>
    <definedName name="IQRX99">"$Y$99:$AA$99"</definedName>
    <definedName name="IQRY10">"$Z$10:$AB$10"</definedName>
    <definedName name="IQRY100">"$Z$100"</definedName>
    <definedName name="IQRY101">"$Z$101"</definedName>
    <definedName name="IQRY103">"$Z$103"</definedName>
    <definedName name="IQRY105">"$Z$105:$AA$105"</definedName>
    <definedName name="IQRY106">"$Z$106:$AA$106"</definedName>
    <definedName name="IQRY108">"$Z$108:$AB$108"</definedName>
    <definedName name="IQRY109">"$Z$109:$AC$109"</definedName>
    <definedName name="IQRY11">"$Z$11"</definedName>
    <definedName name="IQRY111">"$Z$111:$AA$111"</definedName>
    <definedName name="IQRY112">"$Z$112"</definedName>
    <definedName name="IQRY113">"$Z$113:$AB$113"</definedName>
    <definedName name="IQRY114">"$Z$114:$AA$114"</definedName>
    <definedName name="IQRY116">"$Z$116"</definedName>
    <definedName name="IQRY117">"$Z$117"</definedName>
    <definedName name="IQRY119">"$Z$119"</definedName>
    <definedName name="IQRY12">"$Z$12"</definedName>
    <definedName name="IQRY120">"$Z$120:$AD$120"</definedName>
    <definedName name="IQRY121">"$Z$121:$AA$121"</definedName>
    <definedName name="IQRY122">"$Z$122"</definedName>
    <definedName name="IQRY123">"$Z$123"</definedName>
    <definedName name="IQRY124">"$Z$124"</definedName>
    <definedName name="IQRY126">"$Z$126:$AB$126"</definedName>
    <definedName name="IQRY127">"$Z$127"</definedName>
    <definedName name="IQRY13">"$Z$13"</definedName>
    <definedName name="IQRY130">"$Z$130"</definedName>
    <definedName name="IQRY133">"$Z$133:$AD$133"</definedName>
    <definedName name="IQRY134">"$Z$134"</definedName>
    <definedName name="IQRY136">"$Z$136:$AA$136"</definedName>
    <definedName name="IQRY137">"$Z$137:$AA$137"</definedName>
    <definedName name="IQRY139">"$Z$139"</definedName>
    <definedName name="IQRY14">"$Z$14:$AA$14"</definedName>
    <definedName name="IQRY145">"$Z$145"</definedName>
    <definedName name="IQRY146">"$Z$146:$AD$146"</definedName>
    <definedName name="IQRY147">"$Z$147"</definedName>
    <definedName name="IQRY149">"$Z$149:$AB$149"</definedName>
    <definedName name="IQRY15">"$Z$15:$AB$15"</definedName>
    <definedName name="IQRY150">"$Z$150"</definedName>
    <definedName name="IQRY151">"$Z$151"</definedName>
    <definedName name="IQRY152">"$Z$152"</definedName>
    <definedName name="IQRY153">"$Z$153:$AA$153"</definedName>
    <definedName name="IQRY155">"$Z$155:$AA$155"</definedName>
    <definedName name="IQRY156">"$Z$156:$AC$156"</definedName>
    <definedName name="IQRY159">"$Z$159:$AA$159"</definedName>
    <definedName name="IQRY16">"$Z$16:$AA$16"</definedName>
    <definedName name="IQRY160">"$Z$160"</definedName>
    <definedName name="IQRY161">"$Z$161"</definedName>
    <definedName name="IQRY162">"$Z$162"</definedName>
    <definedName name="IQRY163">"$Z$163:$AA$163"</definedName>
    <definedName name="IQRY165">"$Z$165"</definedName>
    <definedName name="IQRY166">"$Z$166"</definedName>
    <definedName name="IQRY167">"$Z$167"</definedName>
    <definedName name="IQRY168">"$Z$168"</definedName>
    <definedName name="IQRY17">"$Z$17:$AC$17"</definedName>
    <definedName name="IQRY170">"$Z$170"</definedName>
    <definedName name="IQRY171">"$Z$171:$AA$171"</definedName>
    <definedName name="IQRY172">"$Z$172"</definedName>
    <definedName name="IQRY173">"$Z$173:$AA$173"</definedName>
    <definedName name="IQRY176">"$Z$176"</definedName>
    <definedName name="IQRY179">"$Z$179"</definedName>
    <definedName name="IQRY182">"$Z$182"</definedName>
    <definedName name="IQRY183">"$Z$183"</definedName>
    <definedName name="IQRY184">"$Z$184:$AA$184"</definedName>
    <definedName name="IQRY185">"$Z$185"</definedName>
    <definedName name="IQRY186">"$Z$186"</definedName>
    <definedName name="IQRY187">"$Z$187"</definedName>
    <definedName name="IQRY188">"$Z$188"</definedName>
    <definedName name="IQRY189">"$Z$189:$AD$189"</definedName>
    <definedName name="IQRY19">"$Z$19:$AD$19"</definedName>
    <definedName name="IQRY191">"$Z$191:$AD$191"</definedName>
    <definedName name="IQRY194">"$Z$194"</definedName>
    <definedName name="IQRY195">"$Z$195"</definedName>
    <definedName name="IQRY197">"$Z$197"</definedName>
    <definedName name="IQRY199">"$Z$199:$AA$199"</definedName>
    <definedName name="IQRY20">"$Z$20:$AA$20"</definedName>
    <definedName name="IQRY200">"$Z$200"</definedName>
    <definedName name="IQRY201">"$Z$201:$AA$201"</definedName>
    <definedName name="IQRY202">"$Z$202:$AB$202"</definedName>
    <definedName name="IQRY203">"$Z$203"</definedName>
    <definedName name="IQRY204">"$Z$204"</definedName>
    <definedName name="IQRY207">"$Z$207:$AB$207"</definedName>
    <definedName name="IQRY208">"$Z$208:$AA$208"</definedName>
    <definedName name="IQRY209">"$Z$209"</definedName>
    <definedName name="IQRY21">"$Z$21"</definedName>
    <definedName name="IQRY210">"$Z$210:$AC$210"</definedName>
    <definedName name="IQRY211">"$Z$211"</definedName>
    <definedName name="IQRY212">"$Z$212:$AA$212"</definedName>
    <definedName name="IQRY214">"$Z$214"</definedName>
    <definedName name="IQRY215">"$Z$215:$AD$215"</definedName>
    <definedName name="IQRY216">"$Z$216"</definedName>
    <definedName name="IQRY219">"$Z$219"</definedName>
    <definedName name="IQRY22">"$Z$22"</definedName>
    <definedName name="IQRY222">"$Z$222"</definedName>
    <definedName name="IQRY223">"$Z$223:$AB$223"</definedName>
    <definedName name="IQRY225">"$Z$225"</definedName>
    <definedName name="IQRY226">"$Z$226"</definedName>
    <definedName name="IQRY227">"$Z$227"</definedName>
    <definedName name="IQRY228">"$Z$228"</definedName>
    <definedName name="IQRY229">"$Z$229:$AB$229"</definedName>
    <definedName name="IQRY23">"$Z$23:$AA$23"</definedName>
    <definedName name="IQRY230">"$Z$230"</definedName>
    <definedName name="IQRY232">"$Z$232"</definedName>
    <definedName name="IQRY234">"$Z$234:$AA$234"</definedName>
    <definedName name="IQRY235">"$Z$235:$AA$235"</definedName>
    <definedName name="IQRY237">"$Z$237"</definedName>
    <definedName name="IQRY239">"$Z$239"</definedName>
    <definedName name="IQRY240">"$Z$240:$AC$240"</definedName>
    <definedName name="IQRY241">"$Z$241"</definedName>
    <definedName name="IQRY242">"$Z$242"</definedName>
    <definedName name="IQRY243">"$Z$243:$AA$243"</definedName>
    <definedName name="IQRY245">"$Z$245:$AD$245"</definedName>
    <definedName name="IQRY246">"$Z$246"</definedName>
    <definedName name="IQRY247">"$Z$247"</definedName>
    <definedName name="IQRY248">"$Z$248:$AB$248"</definedName>
    <definedName name="IQRY249">"$Z$249:$AC$249"</definedName>
    <definedName name="IQRY25">"$Z$25"</definedName>
    <definedName name="IQRY250">"$Z$250"</definedName>
    <definedName name="IQRY252">"$Z$252:$AA$252"</definedName>
    <definedName name="IQRY255">"$Z$255:$AD$255"</definedName>
    <definedName name="IQRY256">"$Z$256"</definedName>
    <definedName name="IQRY257">"$Z$257:$AA$257"</definedName>
    <definedName name="IQRY258">"$Z$258"</definedName>
    <definedName name="IQRY259">"$Z$259"</definedName>
    <definedName name="IQRY26">"$Z$26"</definedName>
    <definedName name="IQRY260">"$Z$260:$AC$260"</definedName>
    <definedName name="IQRY261">"$Z$261"</definedName>
    <definedName name="IQRY262">"$Z$262"</definedName>
    <definedName name="IQRY265">"$Z$265"</definedName>
    <definedName name="IQRY267">"$Z$267:$AA$267"</definedName>
    <definedName name="IQRY268">"$Z$268"</definedName>
    <definedName name="IQRY269">"$Z$269:$AA$269"</definedName>
    <definedName name="IQRY271">"$Z$271:$AB$271"</definedName>
    <definedName name="IQRY272">"$Z$272:$AC$272"</definedName>
    <definedName name="IQRY275">"$Z$275:$AA$275"</definedName>
    <definedName name="IQRY276">"$Z$276"</definedName>
    <definedName name="IQRY277">"$Z$277"</definedName>
    <definedName name="IQRY278">"$Z$278"</definedName>
    <definedName name="IQRY279">"$Z$279:$AA$279"</definedName>
    <definedName name="IQRY28">"$Z$28"</definedName>
    <definedName name="IQRY280">"$Z$280"</definedName>
    <definedName name="IQRY282">"$Z$282"</definedName>
    <definedName name="IQRY283">"$Z$283"</definedName>
    <definedName name="IQRY284">"$Z$284"</definedName>
    <definedName name="IQRY286">"$Z$286"</definedName>
    <definedName name="IQRY287">"$Z$287"</definedName>
    <definedName name="IQRY288">"$Z$288"</definedName>
    <definedName name="IQRY289">"$Z$289:$AD$289"</definedName>
    <definedName name="IQRY29">"$Z$29"</definedName>
    <definedName name="IQRY290">"$Z$290:$AA$290"</definedName>
    <definedName name="IQRY291">"$Z$291:$AA$291"</definedName>
    <definedName name="IQRY292">"$Z$292:$AA$292"</definedName>
    <definedName name="IQRY293">"$Z$293"</definedName>
    <definedName name="IQRY294">"$Z$294"</definedName>
    <definedName name="IQRY295">"$Z$295"</definedName>
    <definedName name="IQRY297">"$Z$297:$AB$297"</definedName>
    <definedName name="IQRY298">"$Z$298"</definedName>
    <definedName name="IQRY300">"$Z$300:$AD$300"</definedName>
    <definedName name="IQRY301">"$Z$301:$AA$301"</definedName>
    <definedName name="IQRY303">"$Z$303"</definedName>
    <definedName name="IQRY307">"$Z$307:$AD$307"</definedName>
    <definedName name="IQRY309">"$Z$309:$AD$309"</definedName>
    <definedName name="IQRY31">"$Z$31:$AA$31"</definedName>
    <definedName name="IQRY310">"$Z$310"</definedName>
    <definedName name="IQRY312">"$Z$312"</definedName>
    <definedName name="IQRY313">"$Z$313:$AA$313"</definedName>
    <definedName name="IQRY314">"$Z$314:$AA$314"</definedName>
    <definedName name="IQRY315">"$Z$315"</definedName>
    <definedName name="IQRY316">"$Z$316"</definedName>
    <definedName name="IQRY318">"$Z$318"</definedName>
    <definedName name="IQRY319">"$Z$319:$AB$319"</definedName>
    <definedName name="IQRY34">"$Z$34"</definedName>
    <definedName name="IQRY38">"$Z$38"</definedName>
    <definedName name="IQRY41">"$Z$41"</definedName>
    <definedName name="IQRY42">"$Z$42"</definedName>
    <definedName name="IQRY43">"$Z$43"</definedName>
    <definedName name="IQRY44">"$Z$44"</definedName>
    <definedName name="IQRY45">"$Z$45"</definedName>
    <definedName name="IQRY46">"$Z$46:$AD$46"</definedName>
    <definedName name="IQRY47">"$Z$47"</definedName>
    <definedName name="IQRY48">"$Z$48"</definedName>
    <definedName name="IQRY49">"$Z$49"</definedName>
    <definedName name="IQRY50">"$Z$50"</definedName>
    <definedName name="IQRY51">"$Z$51"</definedName>
    <definedName name="IQRY52">"$Z$52"</definedName>
    <definedName name="IQRY53">"$Z$53:$AA$53"</definedName>
    <definedName name="IQRY54">"$Z$54:$AB$54"</definedName>
    <definedName name="IQRY55">"$Z$55"</definedName>
    <definedName name="IQRY56">"$Z$56"</definedName>
    <definedName name="IQRY57">"$Z$57"</definedName>
    <definedName name="IQRY59">"$Z$59:$AB$59"</definedName>
    <definedName name="IQRY6">"$Z$6"</definedName>
    <definedName name="IQRY60">"$Z$60:$AB$60"</definedName>
    <definedName name="IQRY61">"$Z$61:$AA$61"</definedName>
    <definedName name="IQRY62">"$Z$62"</definedName>
    <definedName name="IQRY63">"$Z$63:$AA$63"</definedName>
    <definedName name="IQRY64">"$Z$64:$AD$64"</definedName>
    <definedName name="IQRY65">"$Z$65:$AD$65"</definedName>
    <definedName name="IQRY66">"$Z$66"</definedName>
    <definedName name="IQRY67">"$Z$67"</definedName>
    <definedName name="IQRY68">"$Z$68"</definedName>
    <definedName name="IQRY69">"$Z$69"</definedName>
    <definedName name="IQRY7">"$Z$7:$AD$7"</definedName>
    <definedName name="IQRY70">"$Z$70"</definedName>
    <definedName name="IQRY72">"$Z$72"</definedName>
    <definedName name="IQRY73">"$Z$73"</definedName>
    <definedName name="IQRY74">"$Z$74"</definedName>
    <definedName name="IQRY75">"$Z$75"</definedName>
    <definedName name="IQRY76">"$Z$76:$AB$76"</definedName>
    <definedName name="IQRY77">"$Z$77"</definedName>
    <definedName name="IQRY78">"$Z$78"</definedName>
    <definedName name="IQRY79">"$Z$79"</definedName>
    <definedName name="IQRY8">"$Y$9:$Y$261"</definedName>
    <definedName name="IQRY80">"$Z$80:$AA$80"</definedName>
    <definedName name="IQRY81">"$Z$81:$AA$81"</definedName>
    <definedName name="IQRY82">"$Z$82"</definedName>
    <definedName name="IQRY85">"$Z$85"</definedName>
    <definedName name="IQRY86">"$Z$86:$AC$86"</definedName>
    <definedName name="IQRY87">"$Z$87"</definedName>
    <definedName name="IQRY88">"$Z$88"</definedName>
    <definedName name="IQRY89">"$Z$89:$AA$89"</definedName>
    <definedName name="IQRY90">"$Z$90"</definedName>
    <definedName name="IQRY91">"$Z$91"</definedName>
    <definedName name="IQRY92">"$Z$92"</definedName>
    <definedName name="IQRY93">"$Z$93:$AC$93"</definedName>
    <definedName name="IQRY94">"$Z$94"</definedName>
    <definedName name="IQRY97">"$Z$97:$AD$97"</definedName>
    <definedName name="IQRY98">"$Z$98:$AA$98"</definedName>
    <definedName name="IQRY99">"$Z$99:$AD$99"</definedName>
    <definedName name="IQRZ8">"$Z$9:$Z$261"</definedName>
    <definedName name="IQSCapIQDownloadA1">"$A$2:$A$56"</definedName>
    <definedName name="IQSDataCenterData_20082A5">"$A$6:$A$132"</definedName>
    <definedName name="IQSDataCenterDataA49">"$A$50:$A$143"</definedName>
    <definedName name="IQSDetailedCompsA5">"$A$6:$A$232"</definedName>
    <definedName name="iQShowHideColumns">"iQShowAll"</definedName>
    <definedName name="IQSMA_RawDataA121">"$A$122:$A$185"</definedName>
    <definedName name="IQSMA_RawDataA143">"$A$144:$A$263"</definedName>
    <definedName name="IQSMA_RawDataA183">"$A$184:$A$364"</definedName>
    <definedName name="IQSMA_RawDataA194">"$A$195:$A$222"</definedName>
    <definedName name="IQSMA_RawDataA249">"$A$250:$A$391"</definedName>
    <definedName name="IQSMA_RawDataA272">"$A$273:$A$416"</definedName>
    <definedName name="IQSMA_RawDataA3">"$A$4:$A$134"</definedName>
    <definedName name="IQSMA_RawDataA335">"$A$336:$A$466"</definedName>
    <definedName name="IQSMA_RawDataA367">"$A$368:$A$527"</definedName>
    <definedName name="IQSMA_RawDataA380">"$A$381:$A$397"</definedName>
    <definedName name="IQSMA_RawDataA4">"$A$5:$A$97"</definedName>
    <definedName name="IQSMA_RawDataA401">"$A$402:$A$476"</definedName>
    <definedName name="IQSMA_RawDataA425">"$A$426:$A$504"</definedName>
    <definedName name="IQSMA_RawDataA473">"$A$474:$A$476"</definedName>
    <definedName name="IQSMA_RawDataA530">"$A$531:$A$707"</definedName>
    <definedName name="IQSMA_RawDataA61">"$A$62:$A$180"</definedName>
    <definedName name="IQSMA_RawDataA65">"$A$66:$A$113"</definedName>
    <definedName name="IQSPrivatePlacement_RawDataA1050">"$A$1051:$A$1719"</definedName>
    <definedName name="IQSPrivatePlacement_RawDataA135">"$A$136:$A$319"</definedName>
    <definedName name="IQSPrivatePlacement_RawDataA1443">"$A$1444:$A$1519"</definedName>
    <definedName name="IQSPrivatePlacement_RawDataA1495">"$A$1496:$A$1972"</definedName>
    <definedName name="IQSPrivatePlacement_RawDataA1578">"$A$1579:$A$2054"</definedName>
    <definedName name="IQSPrivatePlacement_RawDataA1722">"$A$1723:$A$2202"</definedName>
    <definedName name="IQSPrivatePlacement_RawDataA1901">"$A$1902:$A$2032"</definedName>
    <definedName name="IQSPrivatePlacement_RawDataA1921">"$A$1922:$A$1975"</definedName>
    <definedName name="IQSPrivatePlacement_RawDataA2040">"$A$2041:$A$2085"</definedName>
    <definedName name="IQSPrivatePlacement_RawDataA2077">"$A$2078:$A$2086"</definedName>
    <definedName name="IQSPrivatePlacement_RawDataA2090">"$A$2091:$A$2107"</definedName>
    <definedName name="IQSPrivatePlacement_RawDataA2104">"$A$2105:$A$2108"</definedName>
    <definedName name="IQSPrivatePlacement_RawDataA2114">"$A$2115:$A$2124"</definedName>
    <definedName name="IQSPrivatePlacement_RawDataA2120">"$A$2121:$A$2128"</definedName>
    <definedName name="IQSPrivatePlacement_RawDataA2125">"$A$2126:$A$2129"</definedName>
    <definedName name="IQSPrivatePlacement_RawDataA2129">"$A$2130"</definedName>
    <definedName name="IQSPrivatePlacement_RawDataA2134">"$A$2135:$A$2142"</definedName>
    <definedName name="IQSPrivatePlacement_RawDataA2143">"$A$2144:$A$2148"</definedName>
    <definedName name="IQSPrivatePlacement_RawDataA2150">"$A$2151:$A$2162"</definedName>
    <definedName name="IQSPrivatePlacement_RawDataA2152">"$A$2153:$A$2159"</definedName>
    <definedName name="IQSPrivatePlacement_RawDataA3">"$A$4:$A$489"</definedName>
    <definedName name="IQSPrivatePlacement_RawDataA324">"$A$325:$A$510"</definedName>
    <definedName name="IQSPrivatePlacement_RawDataA335">"$A$336:$A$874"</definedName>
    <definedName name="IQSPrivatePlacement_RawDataA420">"$A$421:$A$960"</definedName>
    <definedName name="IQSPrivatePlacement_RawDataA5">"$A$6:$A$131"</definedName>
    <definedName name="IQSPrivatePlacement_RawDataA516">"$A$517:$A$669"</definedName>
    <definedName name="IQSPrivatePlacement_RawDataA6">"$A$7:$A$328"</definedName>
    <definedName name="IQSPrivatePlacement_RawDataA881">"$A$882:$A$1488"</definedName>
    <definedName name="IQSPrivatePlacement_RawDataA965">"$A$966:$A$1572"</definedName>
    <definedName name="IQSRawDataA422">"$A$423:$A$1047"</definedName>
    <definedName name="IQSSecurityData_2007A5">"$A$6:$A$124"</definedName>
    <definedName name="IQSSecurityData_2008A46">"$A$47:$A$111"</definedName>
    <definedName name="IQSSheet1A1">"$A$2:$A$412"</definedName>
    <definedName name="IQSSheet3A1">"$A$2:$A$412"</definedName>
    <definedName name="IsColHidden">FALSE</definedName>
    <definedName name="IsLTMColHidden">FALSE</definedName>
    <definedName name="Jan">"Walldorf_CY_BS"</definedName>
    <definedName name="jim">{"'Directory'!$A$72:$E$91"}</definedName>
    <definedName name="jimm">{"'Directory'!$A$72:$E$91"}</definedName>
    <definedName name="jythjftddfgsd">{"'Sheet1'!$A$1:$O$40"}</definedName>
    <definedName name="K2__EVCOMOPTS__">10</definedName>
    <definedName name="K2_WBEVMODE">0</definedName>
    <definedName name="kdkd" hidden="1">{#N/A,#N/A,FALSE,"Sheet1"}</definedName>
    <definedName name="kjdjdjd" hidden="1">{#N/A,#N/A,FALSE,"Sheet1"}</definedName>
    <definedName name="kjdslf" hidden="1">{#N/A,#N/A,FALSE,"Sheet1"}</definedName>
    <definedName name="kjo" hidden="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kjo_1" hidden="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kyd.CounterLimitCell.01.">"x"</definedName>
    <definedName name="kyd.Dim.01.">"prt_ovhd"</definedName>
    <definedName name="kyd.ElementList.01.">"x"</definedName>
    <definedName name="kyd.ElementType.01.">3</definedName>
    <definedName name="kyd.GroupFileName.">""</definedName>
    <definedName name="kyd.GroupFiles.">-4146</definedName>
    <definedName name="kyd.ItemType.01.">1</definedName>
    <definedName name="kyd.KillLinks.">1</definedName>
    <definedName name="kyd.MacroAfterMemoRow.">""</definedName>
    <definedName name="kyd.MacroAfterZap.">""</definedName>
    <definedName name="kyd.MacroAtEnd.">""</definedName>
    <definedName name="kyd.MacroEachCycle.">""</definedName>
    <definedName name="kyd.MacroEndOfEachCycle.">""</definedName>
    <definedName name="kyd.MacroStartOfProc.">""</definedName>
    <definedName name="kyd.MemKillRows.">-4146</definedName>
    <definedName name="kyd.MemoSortHide.">FALSE</definedName>
    <definedName name="kyd.NumLevels.01.">999</definedName>
    <definedName name="kyd.PanicStop.">FALSE</definedName>
    <definedName name="kyd.ParentName.01.">"total"</definedName>
    <definedName name="kyd.Password.">""</definedName>
    <definedName name="kyd.PreScreenData.">FALSE</definedName>
    <definedName name="kyd.PrintMemo.">FALSE</definedName>
    <definedName name="kyd.PrintParent.01.">FALSE</definedName>
    <definedName name="kyd.PrintStdWhen.">1</definedName>
    <definedName name="kyd.PrintToWbk.">FALSE</definedName>
    <definedName name="kyd.ProtWbkStruct.">-4146</definedName>
    <definedName name="kyd.ProtWbkWin.">-4146</definedName>
    <definedName name="kyd.ReplaceFile.">1</definedName>
    <definedName name="kyd.SaveAsFile.">FALSE</definedName>
    <definedName name="kyd.SaveCopy.">1</definedName>
    <definedName name="kyd.SaveMemo.">FALSE</definedName>
    <definedName name="kyd.SelectString.01.">"*"</definedName>
    <definedName name="kyd.Shortcut.">FALSE</definedName>
    <definedName name="kyd.StdHasFooterRow.">-4146</definedName>
    <definedName name="kyd.StdHasHeaderRow.">-4146</definedName>
    <definedName name="kyd.StdKillRows.">-4146</definedName>
    <definedName name="kyd.StdKillSheets.">-4146</definedName>
    <definedName name="kyd.StdRecalcAfterSort.">-4146</definedName>
    <definedName name="kyd.StdSortHide.">TRUE</definedName>
    <definedName name="kyd.StdSortRpt1.">1</definedName>
    <definedName name="kyd.StdSortRpt2.">1</definedName>
    <definedName name="kyd.StdSortRpt3.">1</definedName>
    <definedName name="kyd.StdSortRptList1.">""</definedName>
    <definedName name="kyd.StdSortRptList2.">""</definedName>
    <definedName name="kyd.StdSortRptList3.">""</definedName>
    <definedName name="kyd.StopRow.">65536</definedName>
    <definedName name="kyd.SuspendEmail.">-4146</definedName>
    <definedName name="kyd.WriteMemWhenOptn.">3</definedName>
    <definedName name="l">{"'Foglio1'!$A$1:$F$94"}</definedName>
    <definedName name="limcount" hidden="1">1</definedName>
    <definedName name="ListOffset">1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TIP_FooterType">"INTERNAL"</definedName>
    <definedName name="M_PlaceofPath" hidden="1">"G:\blabla"</definedName>
    <definedName name="MARIA">{"'Foglio1'!$A$1:$F$94"}</definedName>
    <definedName name="Master_Assumptions___Charge_FooterType">"NONE"</definedName>
    <definedName name="Master_Assumptions_FooterType">"INTERNAL"</definedName>
    <definedName name="mat">{"'Scheda bianca'!$A$1:$L$42"}</definedName>
    <definedName name="matrix">{"'Data Summary'!$A$1:$O$26"}</definedName>
    <definedName name="MDI" hidden="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MDI_1" hidden="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MEWarning">1</definedName>
    <definedName name="MonitorCol">1</definedName>
    <definedName name="MonitorRow">1</definedName>
    <definedName name="name4">"c11753"</definedName>
    <definedName name="name5">"c11754"</definedName>
    <definedName name="name6">"c11750"</definedName>
    <definedName name="name7">39777.7055902778</definedName>
    <definedName name="name8">"c11748"</definedName>
    <definedName name="name9">"c2104"</definedName>
    <definedName name="NEU_IQ_div_payment_date">"c2205"</definedName>
    <definedName name="NEU_IQ_Xdiv_date">"c2203"</definedName>
    <definedName name="New" hidden="1">{"TOTAL",#N/A,FALSE,"A";"FISCAL94",#N/A,FALSE,"A";"FISCAL95",#N/A,FALSE,"A";"FISCAL96",#N/A,FALSE,"A";"misc page",#N/A,FALSE,"A"}</definedName>
    <definedName name="New_1" hidden="1">{"TOTAL",#N/A,FALSE,"A";"FISCAL94",#N/A,FALSE,"A";"FISCAL95",#N/A,FALSE,"A";"FISCAL96",#N/A,FALSE,"A";"misc page",#N/A,FALSE,"A"}</definedName>
    <definedName name="NEW_IQ_div_record_date">"c2204"</definedName>
    <definedName name="New2_1" hidden="1">{"TOTAL",#N/A,FALSE,"A";"FISCAL94",#N/A,FALSE,"A";"FISCAL95",#N/A,FALSE,"A";"FISCAL96",#N/A,FALSE,"A";"misc page",#N/A,FALSE,"A"}</definedName>
    <definedName name="newbel">{"'Directory'!$A$72:$E$91"}</definedName>
    <definedName name="newbls">{"'Directory'!$A$72:$E$91"}</definedName>
    <definedName name="newt">{"'Directory'!$A$72:$E$91"}</definedName>
    <definedName name="newwcom">{"'Directory'!$A$72:$E$91"}</definedName>
    <definedName name="NEWWW">{"'PXR_6500'!$A$1:$I$124"}</definedName>
    <definedName name="Next_Step">"To_Do"</definedName>
    <definedName name="nhjythh">{"DCF","UPSIDE CASE",FALSE,"Sheet1";"DCF","BASE CASE",FALSE,"Sheet1";"DCF","DOWNSIDE CASE",FALSE,"Sheet1"}</definedName>
    <definedName name="no_1">{"'Sheet1'!$A$5:$G$42"}</definedName>
    <definedName name="NSS_IQ_div_payment_date">"c2205"</definedName>
    <definedName name="NSS_IQ_div_record_date">"c2204"</definedName>
    <definedName name="NSS_IQ_XDiv_date">"c2203"</definedName>
    <definedName name="numerical">3500000</definedName>
    <definedName name="NvsASD">"V2004-12-31"</definedName>
    <definedName name="NvsAutoDrillOk">"VN"</definedName>
    <definedName name="NvsDateToNumber">"Y"</definedName>
    <definedName name="NvsElapsedTime">0.000115740745968651</definedName>
    <definedName name="NvsEndTime">38629.5205555556</definedName>
    <definedName name="NvsInstLang">"VENG"</definedName>
    <definedName name="NvsInstSpec">"%"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NplSpec">"%,X,RZT.ACCOUNT.,CZT.ACCOUNT."</definedName>
    <definedName name="NvsPanelBusUnit">"V"</definedName>
    <definedName name="NvsPanelEffdt">"V2004-01-01"</definedName>
    <definedName name="NvsPanelSetid">"VBEKIN"</definedName>
    <definedName name="NvsReqBU">"VTBC"</definedName>
    <definedName name="NvsReqBUOnly">"VN"</definedName>
    <definedName name="NvsTransLed">"VN"</definedName>
    <definedName name="NvsTreeASD">"V2005-01-01"</definedName>
    <definedName name="NvsValTbl.BUSINESS_UNIT">"BUS_UNIT_TBL_GL"</definedName>
    <definedName name="o" hidden="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ó">{"'Clientes_acumulado'!$A$1:$G$177"}</definedName>
    <definedName name="o_1" hidden="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Old_LTIP_Probability_of_Vesting_FooterType">"INTERNAL"</definedName>
    <definedName name="Option_Assumptions_FooterType">"INTERNAL"</definedName>
    <definedName name="Option_Fair_Values_FooterType">"INTERNAL"</definedName>
    <definedName name="Other_Plan_Fair_Values_FooterType">"INTERNAL"</definedName>
    <definedName name="Other1">"c11753"</definedName>
    <definedName name="Other2">"c11749"</definedName>
    <definedName name="Other34">"c11754"</definedName>
    <definedName name="Other4">"c11750"</definedName>
    <definedName name="Other5">39777.7055902778</definedName>
    <definedName name="Other6">"c11748"</definedName>
    <definedName name="Output_FooterType">"EXTERNAL"</definedName>
    <definedName name="OUTRO">{"'PXR_6500'!$A$1:$I$124"}</definedName>
    <definedName name="Pal_Workbook_GUID">"91Q7S9631NUWXP5G4NBXATJL"</definedName>
    <definedName name="PassWord">"clean1"</definedName>
    <definedName name="PassWord2">"DELETE"</definedName>
    <definedName name="Plan_Assumptions_FooterType">"NONE"</definedName>
    <definedName name="plan2">{"'Sheet1'!$A$5:$G$42"}</definedName>
    <definedName name="PlanVLE" hidden="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PlanVLE_1" hidden="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PORTFOLIO_SUMMARY___Continued">"Sq_Ft2"</definedName>
    <definedName name="_xlnm.Print_Area" localSheetId="0">'WPG-C (2024 P&amp;L)'!$B$1:$N$110</definedName>
    <definedName name="Print_Area_Reset">OFFSET(Full_Print,0,0,____________________________ww2)</definedName>
    <definedName name="PUB_FileID">"L10003649.xls"</definedName>
    <definedName name="PUB_UserID">"MAYERX"</definedName>
    <definedName name="QRYCOUNT">2</definedName>
    <definedName name="QRYNAME1">"BOLO QRY: 1:  SHEET:Data"</definedName>
    <definedName name="QRYNAME10">"US OUS Monthly High Level Cash Flow"</definedName>
    <definedName name="QRYNAME11">"BOLO QRY: 5:  SHEET:Spend by Country Query"</definedName>
    <definedName name="QRYNAME12">"Option Expense"</definedName>
    <definedName name="QRYNAME13">"Pens OPEB Expense"</definedName>
    <definedName name="QRYNAME14">"Inventory Cash Flow Query"</definedName>
    <definedName name="QRYNAME15">"AR Cash Flow Query"</definedName>
    <definedName name="QRYNAME16">"AP Cash Flow Query"</definedName>
    <definedName name="QRYNAME18">"Depr Expense"</definedName>
    <definedName name="QRYNAME19">"Inventory Cash Flow Query"</definedName>
    <definedName name="QRYNAME2">"BOLO QRY: 1:  SHEET:Div Dept Spend"</definedName>
    <definedName name="QRYNAME20">"BQ w-o Quante &amp; Gore"</definedName>
    <definedName name="QRYNAME21">"Div P&amp;L by Qtr-without Q &amp; Gore"</definedName>
    <definedName name="QRYNAME22">"bqSlsOIWW"</definedName>
    <definedName name="QRYNAME23">"bqSlsOIWW MPP"</definedName>
    <definedName name="QRYNAME24">"bqSlsOIWW MSD"</definedName>
    <definedName name="QRYNAME25">"bqEP OP Plan"</definedName>
    <definedName name="QRYNAME26">"bqIndirectOpPlan"</definedName>
    <definedName name="QRYNAME27">"bqIndirectOpPlanHK"</definedName>
    <definedName name="QRYNAME28">"bqP&amp;LUSFcstHK"</definedName>
    <definedName name="QRYNAME29">"bqP&amp;LOUSFcstHK"</definedName>
    <definedName name="QRYNAME3">"BOLO QRY: 1:  SHEET:QueryPnL"</definedName>
    <definedName name="QRYNAME30">"bqEPOPPlanHK"</definedName>
    <definedName name="QRYNAME4">"BOLO QRY: 2:  SHEET:QueryExp"</definedName>
    <definedName name="QRYNAME5">"BQ OI Var BU99998"</definedName>
    <definedName name="QRYNAME6">"FCF Lite Divisional"</definedName>
    <definedName name="QRYNAME7">"BOLO QRY: 1:  SHEET:LO Data"</definedName>
    <definedName name="QRYNAME8">"BOLO QRY: 3:  SHEET:P&amp;L w.Account Query"</definedName>
    <definedName name="QRYNAME9">"BOLO QRY: 4:  SHEET:Department Query"</definedName>
    <definedName name="QRYNEXT">3</definedName>
    <definedName name="QRYSOURCE1">"EXCELRANGE-EXPAND-BOLO"</definedName>
    <definedName name="QRYSOURCE10">"EXCELRANGE-EXPAND-BQ"</definedName>
    <definedName name="QRYSOURCE11">"EXCELRANGE-EXPAND-BOLO"</definedName>
    <definedName name="QRYSOURCE12">"EXCELRANGE-EXPAND-BQ"</definedName>
    <definedName name="QRYSOURCE13">"EXCELRANGE-EXPAND-BQ"</definedName>
    <definedName name="QRYSOURCE15">"EXCELRANGE-EXPAND-BQ"</definedName>
    <definedName name="QRYSOURCE16">"EXCELRANGE-EXPAND-BQ"</definedName>
    <definedName name="QRYSOURCE17">"cysys3"</definedName>
    <definedName name="QRYSOURCE18">"EXCELRANGE-EXPAND-BQ"</definedName>
    <definedName name="QRYSOURCE19">"EXCELRANGE-EXPAND-BQ"</definedName>
    <definedName name="QRYSOURCE2">"EXCELRANGE-EXPAND-BOLO"</definedName>
    <definedName name="QRYSOURCE20">"crsys3"</definedName>
    <definedName name="QRYSOURCE21">"crsys3"</definedName>
    <definedName name="QRYSOURCE22">"crsys3"</definedName>
    <definedName name="QRYSOURCE23">"EXCELRANGE-EXPAND-BQ"</definedName>
    <definedName name="QRYSOURCE24">"EXCELRANGE-EXPAND-BQ"</definedName>
    <definedName name="QRYSOURCE25">"EXCELRANGE-EXPAND-BQ"</definedName>
    <definedName name="QRYSOURCE26">"EXCELRANGE-EXPAND-BQ"</definedName>
    <definedName name="QRYSOURCE27">"EXCELRANGE-EXPAND-BQ"</definedName>
    <definedName name="QRYSOURCE28">"EXCELRANGE-EXPAND-BQ"</definedName>
    <definedName name="QRYSOURCE29">"EXCELRANGE-EXPAND-BQ"</definedName>
    <definedName name="QRYSOURCE3">"EXCELRANGE-EXPAND-BOLO"</definedName>
    <definedName name="QRYSOURCE30">"EXCELRANGE-EXPAND-BQ"</definedName>
    <definedName name="QRYSOURCE4">"EXCELRANGE-EXPAND-BOLO"</definedName>
    <definedName name="QRYSOURCE5">"EXCELRANGE-EXPAND-BQ"</definedName>
    <definedName name="QRYSOURCE6">"EXCELRANGE-EXPAND-BQ"</definedName>
    <definedName name="QRYSOURCE7">"EXCELRANGE-EXPAND-BOLO"</definedName>
    <definedName name="QRYSOURCE8">"EXCELRANGE-EXPAND-BOLO"</definedName>
    <definedName name="QRYSOURCE9">"EXCELRANGE-EXPAND-BOLO"</definedName>
    <definedName name="QRYWKS1">0</definedName>
    <definedName name="qwgr">{"'Sheet1'!$A$2:$R$54"}</definedName>
    <definedName name="Ratios_2">{"'TG'!$A$1:$L$37"}</definedName>
    <definedName name="ReportGroup">6</definedName>
    <definedName name="Retail">{"'Sheet1'!$A$5:$G$42"}</definedName>
    <definedName name="RetChar">"
"</definedName>
    <definedName name="rew">{"'Sheet1'!$A$2:$R$54"}</definedName>
    <definedName name="RiskAfterRecalcMacro">""</definedName>
    <definedName name="RiskAfterSimMacro">""</definedName>
    <definedName name="RiskAutoStopPercChange">1.5</definedName>
    <definedName name="RiskBeforeRecalcMacro">""</definedName>
    <definedName name="RiskBeforeSimMacro">""</definedName>
    <definedName name="RiskCollectDistributionSamples">2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5</definedName>
    <definedName name="RiskMinimizeOnStart">FALSE</definedName>
    <definedName name="RiskMonitorConvergence">FALSE</definedName>
    <definedName name="RiskMultipleCPUSupportEnabled">TRUE</definedName>
    <definedName name="RiskNumIterations">100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2</definedName>
    <definedName name="RiskShowRiskWindowAtEndOfSimulation">TRUE</definedName>
    <definedName name="RiskStandardRecalc">1</definedName>
    <definedName name="RiskTemplateSheetName">"myTemplate"</definedName>
    <definedName name="RiskUpdateDisplay">FALSE</definedName>
    <definedName name="RiskUseDifferentSeedForEachSim">FALSE</definedName>
    <definedName name="RiskUseFixedSeed">FALSE</definedName>
    <definedName name="RiskUseMultipleCPUs">TRUE</definedName>
    <definedName name="RMT_DataBridge_Template_File">"usr_KADS_Core_Items.xls"</definedName>
    <definedName name="RMT_DataBridge_Template_Sheet">"Industrial"</definedName>
    <definedName name="RMT_DataBridge_Template_Type">"KADS_Core"</definedName>
    <definedName name="Rollforward_FooterType">"INTERNAL"</definedName>
    <definedName name="RPTCOUNT">8</definedName>
    <definedName name="RPTID">99999</definedName>
    <definedName name="RPTNEXT">9</definedName>
    <definedName name="RPTQRY1">1</definedName>
    <definedName name="RPTQRY10">3</definedName>
    <definedName name="RPTQRY100">19</definedName>
    <definedName name="RPTQRY101">19</definedName>
    <definedName name="RPTQRY102">19</definedName>
    <definedName name="RPTQRY103">20</definedName>
    <definedName name="RPTQRY104">19</definedName>
    <definedName name="RPTQRY105">19</definedName>
    <definedName name="RPTQRY106">19</definedName>
    <definedName name="RPTQRY107">19</definedName>
    <definedName name="RPTQRY108">19</definedName>
    <definedName name="RPTQRY109">19</definedName>
    <definedName name="RPTQRY11">2</definedName>
    <definedName name="RPTQRY110">19</definedName>
    <definedName name="RPTQRY111">20</definedName>
    <definedName name="RPTQRY112">19</definedName>
    <definedName name="RPTQRY113">19</definedName>
    <definedName name="RPTQRY114">19</definedName>
    <definedName name="RPTQRY115">19</definedName>
    <definedName name="RPTQRY116">20</definedName>
    <definedName name="RPTQRY117">22</definedName>
    <definedName name="RPTQRY118">20</definedName>
    <definedName name="RPTQRY119">20</definedName>
    <definedName name="RPTQRY12">2</definedName>
    <definedName name="RPTQRY120">20</definedName>
    <definedName name="RPTQRY121">20</definedName>
    <definedName name="RPTQRY122">20</definedName>
    <definedName name="RPTQRY123">20</definedName>
    <definedName name="RPTQRY124">20</definedName>
    <definedName name="RPTQRY125">20</definedName>
    <definedName name="RPTQRY126">20</definedName>
    <definedName name="RPTQRY127">20</definedName>
    <definedName name="RPTQRY128">24</definedName>
    <definedName name="RPTQRY129">20</definedName>
    <definedName name="RPTQRY13">2</definedName>
    <definedName name="RPTQRY130">20</definedName>
    <definedName name="RPTQRY131">24</definedName>
    <definedName name="RPTQRY132">20</definedName>
    <definedName name="RPTQRY133">20</definedName>
    <definedName name="RPTQRY134">20</definedName>
    <definedName name="RPTQRY135">20</definedName>
    <definedName name="RPTQRY136">20</definedName>
    <definedName name="RPTQRY137">20</definedName>
    <definedName name="RPTQRY138">24</definedName>
    <definedName name="RPTQRY139">20</definedName>
    <definedName name="RPTQRY14">2</definedName>
    <definedName name="RPTQRY140">20</definedName>
    <definedName name="RPTQRY141">22</definedName>
    <definedName name="RPTQRY142">22</definedName>
    <definedName name="RPTQRY143">20</definedName>
    <definedName name="RPTQRY144">20</definedName>
    <definedName name="RPTQRY145">20</definedName>
    <definedName name="RPTQRY146">20</definedName>
    <definedName name="RPTQRY147">20</definedName>
    <definedName name="RPTQRY148">20</definedName>
    <definedName name="RPTQRY149">20</definedName>
    <definedName name="RPTQRY15">2</definedName>
    <definedName name="RPTQRY150">20</definedName>
    <definedName name="RPTQRY151">20</definedName>
    <definedName name="RPTQRY152">22</definedName>
    <definedName name="RPTQRY153">22</definedName>
    <definedName name="RPTQRY154">24</definedName>
    <definedName name="RPTQRY155">24</definedName>
    <definedName name="RPTQRY156">24</definedName>
    <definedName name="RPTQRY157">21</definedName>
    <definedName name="RPTQRY158">23</definedName>
    <definedName name="RPTQRY159">24</definedName>
    <definedName name="RPTQRY16">2</definedName>
    <definedName name="RPTQRY160">"sRptNo"</definedName>
    <definedName name="RPTQRY161">22</definedName>
    <definedName name="RPTQRY162">22</definedName>
    <definedName name="RPTQRY163">24</definedName>
    <definedName name="RPTQRY164">24</definedName>
    <definedName name="RPTQRY165">24</definedName>
    <definedName name="RPTQRY166">24</definedName>
    <definedName name="RPTQRY167">24</definedName>
    <definedName name="RPTQRY168">24</definedName>
    <definedName name="RPTQRY169">24</definedName>
    <definedName name="RPTQRY17">2</definedName>
    <definedName name="RPTQRY170">24</definedName>
    <definedName name="RPTQRY171">24</definedName>
    <definedName name="RPTQRY172">24</definedName>
    <definedName name="RPTQRY173">24</definedName>
    <definedName name="RPTQRY174">24</definedName>
    <definedName name="RPTQRY175">25</definedName>
    <definedName name="RPTQRY18">2</definedName>
    <definedName name="RPTQRY19">2</definedName>
    <definedName name="RPTQRY2">"sRptNo"</definedName>
    <definedName name="RPTQRY20">2</definedName>
    <definedName name="RPTQRY21">2</definedName>
    <definedName name="RPTQRY22">2</definedName>
    <definedName name="RPTQRY23">2</definedName>
    <definedName name="RPTQRY24">2</definedName>
    <definedName name="RPTQRY25">4</definedName>
    <definedName name="RPTQRY26">2</definedName>
    <definedName name="RPTQRY27">2</definedName>
    <definedName name="RPTQRY28">6</definedName>
    <definedName name="RPTQRY29">2</definedName>
    <definedName name="RPTQRY3">1</definedName>
    <definedName name="RPTQRY30">2</definedName>
    <definedName name="RPTQRY31">2</definedName>
    <definedName name="RPTQRY32">2</definedName>
    <definedName name="RPTQRY33">2</definedName>
    <definedName name="RPTQRY34">2</definedName>
    <definedName name="RPTQRY35">2</definedName>
    <definedName name="RPTQRY36">2</definedName>
    <definedName name="RPTQRY37">2</definedName>
    <definedName name="RPTQRY38">2</definedName>
    <definedName name="RPTQRY39">2</definedName>
    <definedName name="RPTQRY4">1</definedName>
    <definedName name="RPTQRY40">2</definedName>
    <definedName name="RPTQRY41">2</definedName>
    <definedName name="RPTQRY42">2</definedName>
    <definedName name="RPTQRY43">2</definedName>
    <definedName name="RPTQRY44">2</definedName>
    <definedName name="RPTQRY45">2</definedName>
    <definedName name="RPTQRY46">2</definedName>
    <definedName name="RPTQRY47">6</definedName>
    <definedName name="RPTQRY48">6</definedName>
    <definedName name="RPTQRY49">6</definedName>
    <definedName name="RPTQRY5">1</definedName>
    <definedName name="RPTQRY50">7</definedName>
    <definedName name="RPTQRY51">6</definedName>
    <definedName name="RPTQRY52">20</definedName>
    <definedName name="RPTQRY53">20</definedName>
    <definedName name="RPTQRY54">20</definedName>
    <definedName name="RPTQRY55">20</definedName>
    <definedName name="RPTQRY56">21</definedName>
    <definedName name="RPTQRY57">20</definedName>
    <definedName name="RPTQRY58">20</definedName>
    <definedName name="RPTQRY59">21</definedName>
    <definedName name="RPTQRY6">1</definedName>
    <definedName name="RPTQRY60">20</definedName>
    <definedName name="RPTQRY61">20</definedName>
    <definedName name="RPTQRY62">21</definedName>
    <definedName name="RPTQRY63">20</definedName>
    <definedName name="RPTQRY64">24</definedName>
    <definedName name="RPTQRY65">23</definedName>
    <definedName name="RPTQRY66">25</definedName>
    <definedName name="RPTQRY67">25</definedName>
    <definedName name="RPTQRY68">25</definedName>
    <definedName name="RPTQRY69">26</definedName>
    <definedName name="RPTQRY7">1</definedName>
    <definedName name="RPTQRY70">25</definedName>
    <definedName name="RPTQRY71">24</definedName>
    <definedName name="RPTQRY72">29</definedName>
    <definedName name="RPTQRY73">17</definedName>
    <definedName name="RPTQRY74">17</definedName>
    <definedName name="RPTQRY75">17</definedName>
    <definedName name="RPTQRY76">18</definedName>
    <definedName name="RPTQRY77">18</definedName>
    <definedName name="RPTQRY78">18</definedName>
    <definedName name="RPTQRY79">18</definedName>
    <definedName name="RPTQRY8">2</definedName>
    <definedName name="RPTQRY80">18</definedName>
    <definedName name="RPTQRY81">18</definedName>
    <definedName name="RPTQRY82">18</definedName>
    <definedName name="RPTQRY83">18</definedName>
    <definedName name="RPTQRY84">18</definedName>
    <definedName name="RPTQRY85">18</definedName>
    <definedName name="RPTQRY86">18</definedName>
    <definedName name="RPTQRY87">18</definedName>
    <definedName name="RPTQRY88">18</definedName>
    <definedName name="RPTQRY89">18</definedName>
    <definedName name="RPTQRY9">3</definedName>
    <definedName name="RPTQRY90">18</definedName>
    <definedName name="RPTQRY91">18</definedName>
    <definedName name="RPTQRY92">18</definedName>
    <definedName name="RPTQRY93">18</definedName>
    <definedName name="RPTQRY94">19</definedName>
    <definedName name="RPTQRY95">19</definedName>
    <definedName name="RPTQRY96">19</definedName>
    <definedName name="RPTQRY97">19</definedName>
    <definedName name="RPTQRY98">19</definedName>
    <definedName name="RPTQRY99">19</definedName>
    <definedName name="rrrrr">{"'Edit'!$A$1:$V$2277"}</definedName>
    <definedName name="rrrrrr">{"'Edit'!$A$1:$V$2277"}</definedName>
    <definedName name="RS_IQ_DIV_Payment_Date">"c2205"</definedName>
    <definedName name="RS_IQ_Div_Record_Date">"c2204"</definedName>
    <definedName name="RS_IQ_XDiv_Date">"c2203"</definedName>
    <definedName name="RS2_IQ_div_payment_date">"c2205"</definedName>
    <definedName name="RS2_IQ_div_record_date">"c2204"</definedName>
    <definedName name="RS2_IQ_Xdiv_date">"c2203"</definedName>
    <definedName name="RSP_FooterType">"INTERNAL"</definedName>
    <definedName name="rytjktyhjyhjd">{"'Directory'!$A$72:$E$91"}</definedName>
    <definedName name="s">{"'subnets'!$A$1:$F$20"}</definedName>
    <definedName name="s_1" hidden="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sadd">{"DCF","UPSIDE CASE",FALSE,"Sheet1";"DCF","BASE CASE",FALSE,"Sheet1";"DCF","DOWNSIDE CASE",FALSE,"Sheet1"}</definedName>
    <definedName name="SAPBEXdnldView">"4HAAR8QG0MUBRU1CZ65J2COYO"</definedName>
    <definedName name="SAPBEXhrIndnt">1</definedName>
    <definedName name="SAPBEXrevision" hidden="1">3</definedName>
    <definedName name="SAPBEXsysID" hidden="1">"PBW"</definedName>
    <definedName name="SAPBEXwbID" hidden="1">"6A55CMW983A8KX680L5MZHVZ1"</definedName>
    <definedName name="SAPFuncF4Help">_48__123Graph_ESE60_2()</definedName>
    <definedName name="SAPsysID">"708C5W7SBKP804JT78WJ0JNKI"</definedName>
    <definedName name="SAPwbID">"ARS"</definedName>
    <definedName name="SAYE_FooterType">"INTERNAL"</definedName>
    <definedName name="SCRAP">{"'subnets'!$A$1:$F$20"}</definedName>
    <definedName name="sd" hidden="1">{#N/A,#N/A,FALSE,"Sheet1"}</definedName>
    <definedName name="sdasdaf">{"'Directory'!$A$72:$E$91"}</definedName>
    <definedName name="sddfadf">{"'Directory'!$A$72:$E$91"}</definedName>
    <definedName name="sdf" hidden="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sdf_1" hidden="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sdfdfg">{"'Directory'!$A$72:$E$91"}</definedName>
    <definedName name="sdfsdfsdfsdf">{"'Foglio1'!$A$1:$F$94"}</definedName>
    <definedName name="sdft" hidden="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sdft_1" hidden="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SDKLFJSKL">{0,0,0,0;0,#VALUE!,0,FALSE;0,0,TRUE,0}</definedName>
    <definedName name="sdrgarger">{"'Directory'!$A$72:$E$91"}</definedName>
    <definedName name="sdsds">{"PR1","pr1",TRUE,"Sch PR-1"}</definedName>
    <definedName name="sencount" hidden="1">1</definedName>
    <definedName name="sfj">{"PR1","pr1",TRUE,"Sch PR-1"}</definedName>
    <definedName name="SGFE">{"'Sheet1'!$A$2:$R$54"}</definedName>
    <definedName name="Sheet1_FooterType">"INTERNAL"</definedName>
    <definedName name="Sheet2_FooterType">"NONE"</definedName>
    <definedName name="solver_cvg">0.001</definedName>
    <definedName name="solver_drv">1</definedName>
    <definedName name="solver_est">1</definedName>
    <definedName name="solver_itr">100</definedName>
    <definedName name="solver_lin">0</definedName>
    <definedName name="solver_neg">2</definedName>
    <definedName name="solver_num">1</definedName>
    <definedName name="solver_nwt">1</definedName>
    <definedName name="solver_oldobj">1543721.6579517</definedName>
    <definedName name="solver_pre">0.000001</definedName>
    <definedName name="solver_rel1">1</definedName>
    <definedName name="solver_rhs1">0.15</definedName>
    <definedName name="solver_scl">2</definedName>
    <definedName name="solver_sho">2</definedName>
    <definedName name="solver_tim">100</definedName>
    <definedName name="solver_tmp">0.15</definedName>
    <definedName name="solver_tol">0.05</definedName>
    <definedName name="solver_typ">3</definedName>
    <definedName name="solver_val">0.25</definedName>
    <definedName name="soz">{"'Sheet1'!$A$2:$R$54"}</definedName>
    <definedName name="SPSet">"current"</definedName>
    <definedName name="SPWS_WBID">"7183D81D-2A6F-11D5-BE1B-00104BCCF3FB"</definedName>
    <definedName name="sssssss">{"PR1","pr1",TRUE,"Sch PR-1"}</definedName>
    <definedName name="strange" hidden="1">{#N/A,#N/A,FALSE,"Sheet1"}</definedName>
    <definedName name="strange\" hidden="1">{#N/A,#N/A,FALSE,"Sheet1"}</definedName>
    <definedName name="strange2" hidden="1">{#N/A,#N/A,FALSE,"Sheet1"}</definedName>
    <definedName name="stuff" hidden="1">{"TOTAL",#N/A,FALSE,"A";"FISCAL94",#N/A,FALSE,"A";"FISCAL95",#N/A,FALSE,"A";"FISCAL96",#N/A,FALSE,"A";"misc page",#N/A,FALSE,"A"}</definedName>
    <definedName name="stuff_1" hidden="1">{"TOTAL",#N/A,FALSE,"A";"FISCAL94",#N/A,FALSE,"A";"FISCAL95",#N/A,FALSE,"A";"FISCAL96",#N/A,FALSE,"A";"misc page",#N/A,FALSE,"A"}</definedName>
    <definedName name="sucker" hidden="1">{#N/A,#N/A,FALSE,"Sheet1"}</definedName>
    <definedName name="sucker2" hidden="1">{#N/A,#N/A,FALSE,"Sheet1"}</definedName>
    <definedName name="SV_ENCPT_LOGON_PWD">"078104085088070118116120102"</definedName>
    <definedName name="SV_ENCPT_LOGON_USER">"095094088070084104115102112100101110"</definedName>
    <definedName name="t2_1">{"'Sheet1'!$A$5:$G$42"}</definedName>
    <definedName name="TableName">"Dummy"</definedName>
    <definedName name="TECNOFIBRAS">{"'PXR_6500'!$A$1:$I$124"}</definedName>
    <definedName name="TECNOFIBRAS2">{"'PXR_6500'!$A$1:$I$124"}</definedName>
    <definedName name="temp">"64S8U6ZS8WP0H6SJJ6NTHACQF"</definedName>
    <definedName name="Template_1_FooterType">"EXTERNAL"</definedName>
    <definedName name="Template_2_FooterType">"EXTERNAL"</definedName>
    <definedName name="tempxxx">0</definedName>
    <definedName name="TextRefCopyRangeCount">1</definedName>
    <definedName name="Thousand">1000</definedName>
    <definedName name="TM1REBUILDOPTION">0</definedName>
    <definedName name="Tolerance">0.00001</definedName>
    <definedName name="Tolerance_VB">8</definedName>
    <definedName name="Trab">{"'Gastos campañas'!$A$1:$M$53"}</definedName>
    <definedName name="tradingcompar" hidden="1">{#N/A,#N/A,FALSE,"Trading-Mult ";#N/A,#N/A,FALSE,"Trading-Cap";#N/A,#N/A,FALSE,"Trading-Inc";#N/A,#N/A,FALSE,"Cash Flow";#N/A,#N/A,FALSE,"M&amp;A info"}</definedName>
    <definedName name="trhdthdgjdjkty">{"'Directory'!$A$72:$E$91"}</definedName>
    <definedName name="tryuryuy">{"'Directory'!$A$72:$E$91"}</definedName>
    <definedName name="UNI_AA_VERSION">"150.2.0"</definedName>
    <definedName name="UNI_FILT_END">8</definedName>
    <definedName name="UNI_FILT_OFFSPEC">2</definedName>
    <definedName name="UNI_FILT_ONSPEC">1</definedName>
    <definedName name="UNI_FILT_START">4</definedName>
    <definedName name="UNI_NOTHING">0</definedName>
    <definedName name="UNI_PRES_CLOSEST">512</definedName>
    <definedName name="UNI_PRES_FILTER">1</definedName>
    <definedName name="UNI_PRES_HEADINGS">16</definedName>
    <definedName name="UNI_PRES_INVERT">2</definedName>
    <definedName name="UNI_PRES_MATRIX">4</definedName>
    <definedName name="UNI_PRES_MERGED">8</definedName>
    <definedName name="UNI_PRES_MRECORD">64</definedName>
    <definedName name="UNI_PRES_OUTLIERS">32</definedName>
    <definedName name="UNI_PRES_POST">256</definedName>
    <definedName name="UNI_PRES_PRIOR">2048</definedName>
    <definedName name="UNI_PRES_RECENT">1024</definedName>
    <definedName name="UNI_PRES_STATIC">128</definedName>
    <definedName name="UNI_RET_ATTRIB">64</definedName>
    <definedName name="UNI_RET_CONF">32</definedName>
    <definedName name="UNI_RET_DESC">4</definedName>
    <definedName name="UNI_RET_END">16384</definedName>
    <definedName name="UNI_RET_EQUIP">1</definedName>
    <definedName name="UNI_RET_EVENT">4096</definedName>
    <definedName name="UNI_RET_OFFSPEC">512</definedName>
    <definedName name="UNI_RET_ONSPEC">256</definedName>
    <definedName name="UNI_RET_PROP">32</definedName>
    <definedName name="UNI_RET_PROPDESC">64</definedName>
    <definedName name="UNI_RET_SMPLPNT">4</definedName>
    <definedName name="UNI_RET_SPECMAX">2048</definedName>
    <definedName name="UNI_RET_SPECMIN">1024</definedName>
    <definedName name="UNI_RET_START">8192</definedName>
    <definedName name="UNI_RET_TAG">1</definedName>
    <definedName name="UNI_RET_TESTTIME">128</definedName>
    <definedName name="UNI_RET_TIME">8</definedName>
    <definedName name="UNI_RET_UNIT">2</definedName>
    <definedName name="UNI_RET_VALUE">16</definedName>
    <definedName name="Valuation_FooterType">"INTERNAL"</definedName>
    <definedName name="valuation2" hidden="1">{#N/A,#N/A,FALSE,"Aging Summary";#N/A,#N/A,FALSE,"Ratio Analysis";#N/A,#N/A,FALSE,"Test 120 Day Accts";#N/A,#N/A,FALSE,"Tickmarks"}</definedName>
    <definedName name="valuation2_1" hidden="1">{#N/A,#N/A,FALSE,"Aging Summary";#N/A,#N/A,FALSE,"Ratio Analysis";#N/A,#N/A,FALSE,"Test 120 Day Accts";#N/A,#N/A,FALSE,"Tickmarks"}</definedName>
    <definedName name="version">0.1</definedName>
    <definedName name="w45ty45t54">{"'Directory'!$A$72:$E$91"}</definedName>
    <definedName name="wekwn">{"'Edit'!$A$1:$V$2277"}</definedName>
    <definedName name="welw">{"'Edit'!$A$1:$V$2277"}</definedName>
    <definedName name="wew" hidden="1">{#N/A,#N/A,FALSE,"Sheet1"}</definedName>
    <definedName name="wfdfdS">{"'Sheet1'!$A$2:$R$54"}</definedName>
    <definedName name="wffds">{"'Sheet1'!$A$2:$R$54"}</definedName>
    <definedName name="Woods" hidden="1">#REF!</definedName>
    <definedName name="WOS_IQ_Div_payment_date">"c2205"</definedName>
    <definedName name="WOS_IQ_Div_record_date">"c2204"</definedName>
    <definedName name="WOS_IQ_xdiv_date">"c2203"</definedName>
    <definedName name="wq">{"'PXR_6500'!$A$1:$I$124"}</definedName>
    <definedName name="wrd.2._.pagers.3" hidden="1">{"Cover",#N/A,FALSE,"Cover";"Summary",#N/A,FALSE,"Summarpage"}</definedName>
    <definedName name="wree">{"'Sheet1'!$A$2:$R$54"}</definedName>
    <definedName name="wrn.1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wrn.2._.pagers." hidden="1">{"Cover",#N/A,FALSE,"Cover";"Summary",#N/A,FALSE,"Summarpage"}</definedName>
    <definedName name="wrn.2._.pagers.2" hidden="1">{"Cover",#N/A,FALSE,"Cover";"Summary",#N/A,FALSE,"Summarpage"}</definedName>
    <definedName name="wrn.adj95." hidden="1">{"adj95mult",#N/A,FALSE,"COMPCO";"adj95est",#N/A,FALSE,"COMPCO"}</definedName>
    <definedName name="wrn.Aging._.and._.Trend._.Analysis." hidden="1">{#N/A,#N/A,FALSE,"Aging Summary";#N/A,#N/A,FALSE,"Ratio Analysis";#N/A,#N/A,FALSE,"Test 120 Day Accts";#N/A,#N/A,FALSE,"Tickmarks"}</definedName>
    <definedName name="wrn.Aging._.and._.Trend._.Analysis._1" hidden="1">{#N/A,#N/A,FALSE,"Aging Summary";#N/A,#N/A,FALSE,"Ratio Analysis";#N/A,#N/A,FALSE,"Test 120 Day Accts";#N/A,#N/A,FALSE,"Tickmarks"}</definedName>
    <definedName name="wrn.All." hidden="1">{"Matrix",#N/A,FALSE,"ACQMTRX";"Fees",#N/A,FALSE,"ACQMTRX"}</definedName>
    <definedName name="wrn.Auto._.Comp." hidden="1">{#N/A,#N/A,FALSE,"Sheet1"}</definedName>
    <definedName name="wrn.belknap._.package." hidden="1">{#N/A,#N/A,TRUE,"income statement";#N/A,#N/A,TRUE,"balance sheet";#N/A,#N/A,TRUE,"cash flow";#N/A,#N/A,TRUE,"borrowing base";#N/A,#N/A,TRUE,"primary assumptions";#N/A,#N/A,TRUE,"finishing assumptions";#N/A,#N/A,TRUE,"dist. assumptions";#N/A,#N/A,TRUE,"sales summary";#N/A,#N/A,TRUE,"costs per ton";#N/A,#N/A,TRUE,"cogs";#N/A,#N/A,TRUE,"Coke";#N/A,#N/A,TRUE,"coke conversion";#N/A,#N/A,TRUE,"BF #1";#N/A,#N/A,TRUE,"bf1 conversion";#N/A,#N/A,TRUE,"BF #5";#N/A,#N/A,TRUE,"bf5 conversion";#N/A,#N/A,TRUE,"BOF";#N/A,#N/A,TRUE,"bof conversion";#N/A,#N/A,TRUE,"EAF";#N/A,#N/A,TRUE,"eaf conversion";#N/A,#N/A,TRUE,"Caster";#N/A,#N/A,TRUE,"caster conversion";#N/A,#N/A,TRUE,"HSM";#N/A,#N/A,TRUE,"hsm conversion";#N/A,#N/A,TRUE,"Stbnvl";#N/A,#N/A,TRUE,"Allenport";#N/A,#N/A,TRUE,"Yorkville";#N/A,#N/A,TRUE,"MF";#N/A,#N/A,TRUE,"Canfield";#N/A,#N/A,TRUE,"WCC"}</definedName>
    <definedName name="wrn.Business._.Plan._.Package." hidden="1">{#N/A,#N/A,TRUE,"income statement";#N/A,#N/A,TRUE,"balance sheet";#N/A,#N/A,TRUE,"cash flow";#N/A,#N/A,TRUE,"borrowing base";#N/A,#N/A,TRUE,"sales summary"}</definedName>
    <definedName name="wrn.business._.plan._.with._.detail." hidden="1">{#N/A,#N/A,TRUE,"income statement";#N/A,#N/A,TRUE,"balance sheet";#N/A,#N/A,TRUE,"cash flow";#N/A,#N/A,TRUE,"borrowing base";#N/A,#N/A,TRUE,"sales summary";#N/A,#N/A,TRUE,"costs per ton";#N/A,#N/A,TRUE,"primary assumptions";#N/A,#N/A,TRUE,"finishing assumptions"}</definedName>
    <definedName name="wrn.compco." hidden="1">{"page1",#N/A,FALSE,"BHCOMPC5";"page2",#N/A,FALSE,"BHCOMPC5";"page3",#N/A,FALSE,"BHCOMPC5";"page4",#N/A,FALSE,"BHCOMPC5"}</definedName>
    <definedName name="wrn.Complete.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nsolidated._.cash._.flows." hidden="1">{"Total consolidation",#N/A,FALSE,"Total Consolidation";"Chemical Anual",#N/A,FALSE,"Chemical";"Non Chemical Anual",#N/A,FALSE,"Non_Chemical";"Other cias consolidated anual",#N/A,FALSE,"Other_Consolidation"}</definedName>
    <definedName name="wrn.DCF." hidden="1">{"DCF1",#N/A,FALSE,"SIERRA DCF";"MATRIX1",#N/A,FALSE,"SIERRA DCF"}</definedName>
    <definedName name="wrn.dcf._.backup." hidden="1">{"dcf_rev",#N/A,FALSE,"Assumptions";"dcf_rev_growth",#N/A,FALSE,"Assumptions";"dcf_exp",#N/A,FALSE,"Assumptions";"dcf_exp_growth",#N/A,FALSE,"Assumptions";"headcount",#N/A,FALSE,"Assumptions";"dcf_capx_breakdown",#N/A,FALSE,"Assumptions";"dcf_capacity",#N/A,FALSE,"Assumptions";"dcf_capacity_toCapx",#N/A,FALSE,"Assumptions";"dcf_D&amp;A",#N/A,FALSE,"Assumptions";"dcf_workingcap",#N/A,FALSE,"Assumptions"}</definedName>
    <definedName name="wrn.Detail._.anual._.by._.company." hidden="1">{"Iquisa anual",#N/A,FALSE,"Iquisa";"Sisa anual",#N/A,FALSE,"Sisa";"Policyd anual",#N/A,FALSE,"Policyd";"Rex anual",#N/A,FALSE,"Rex";"Mspk anual",#N/A,FALSE,"MSPK";"Crysel anual",#N/A,FALSE,"Crysel";"Dasa anual",#N/A,FALSE,"Dasa";"San marcos anual",#N/A,FALSE,"SanMarcos";"areoinmob anual",#N/A,FALSE,"Aero_Inmob";"Holding anual",#N/A,FALSE,"Holding";"Corporativo anual",#N/A,FALSE,"Corporativo"}</definedName>
    <definedName name="wrn.devdeal." hidden="1">{"top",#N/A,TRUE,"Detail";"next",#N/A,TRUE,"Detail";"then",#N/A,TRUE,"Detail";"and",#N/A,TRUE,"Detail";"inaddition",#N/A,TRUE,"Detail";"finally",#N/A,TRUE,"Detail"}</definedName>
    <definedName name="wrn.Earnings._.Model.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conomic._.Value._.Added._.Analysis." hidden="1">{"EVA",#N/A,FALSE,"EVA";"WACC",#N/A,FALSE,"WACC"}</definedName>
    <definedName name="wrn.entire._.model." hidden="1">{"dcf_summary_value",#N/A,FALSE,"Assumptions";"dcf_discountedCF",#N/A,FALSE,"Assumptions";"dcf_terminalCF",#N/A,FALSE,"Assumptions";"dcf_terminal_value",#N/A,FALSE,"Assumptions";"dcf_implied_multiples",#N/A,FALSE,"Assumptions";"dcf_is_annual",#N/A,FALSE,"Assumptions";"dcf_is_annual_cs",#N/A,FALSE,"Assumptions";"dcf_is_annual_growth",#N/A,FALSE,"Assumptions";"dcf_is_quarter",#N/A,FALSE,"Assumptions";"dcf_is_quarter_cs",#N/A,FALSE,"Assumptions";"dcf_is_quarter_growth",#N/A,FALSE,"Assumptions";"dcf_bs_annual",#N/A,FALSE,"Assumptions";"dcf_bs_annual_cs",#N/A,FALSE,"Assumptions";"dcf_bs_annual_growth",#N/A,FALSE,"Assumptions";"dcf_cf_annual",#N/A,FALSE,"Assumptions";"dcf_ratios_1",#N/A,FALSE,"Assumptions";"dcf_ratios_2",#N/A,FALSE,"Assumptions";"dcf_ratios_3",#N/A,FALSE,"Assumptions";"dcf_rev",#N/A,FALSE,"Assumptions";"dcf_rev_growth",#N/A,FALSE,"Assumptions";"dcf_exp",#N/A,FALSE,"Assumptions";"dcf_exp_growth",#N/A,FALSE,"Assumptions";"headcount",#N/A,FALSE,"Assumptions";"dcf_capx_breakdown",#N/A,FALSE,"Assumptions";"dcf_capacity",#N/A,FALSE,"Assumptions";"dcf_capacity_toCapx",#N/A,FALSE,"Assumptions";"dcf_D&amp;A",#N/A,FALSE,"Assumptions";"dcf_workingcap",#N/A,FALSE,"Assumptions";"historical_is_annual",#N/A,FALSE,"Assumptions";"historical_is_annual_cs",#N/A,FALSE,"Assumptions";"historical_is_annual_growth",#N/A,FALSE,"Assumptions";"historical_is_quarter",#N/A,FALSE,"Assumptions";"historical_is_quarter_cs",#N/A,FALSE,"Assumptions";"historical_is_quarter_growth",#N/A,FALSE,"Assumptions";"historical_bs_annual",#N/A,FALSE,"Assumptions";"historical_bs_annaul_cs",#N/A,FALSE,"Assumptions";"historical_bs_annaul_growth",#N/A,FALSE,"Assumptions";"historical_bs_quarter",#N/A,FALSE,"Assumptions";"historical_bs_quarter_cs",#N/A,FALSE,"Assumptions";"historical_bs_quarter_growth",#N/A,FALSE,"Assumptions";"historical_cf",#N/A,FALSE,"Assumptions";"historical_ratios_1",#N/A,FALSE,"Assumptions";"historical_ratios_2",#N/A,FALSE,"Assumptions";"historical_ratios_3",#N/A,FALSE,"Assumptions";"hist_rev",#N/A,FALSE,"Assumptions";"hist_rev_growth",#N/A,FALSE,"Assumptions";"hist_exp",#N/A,FALSE,"Assumptions";"hist_exp_growth",#N/A,FALSE,"Assumptions";"historical_workcap",#N/A,FALSE,"Assumptions"}</definedName>
    <definedName name="wrn.Exam._.Workpapers._.1." hidden="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wrn.External." hidden="1">{"External_Annual_Income",#N/A,FALSE,"External";"External_Quarterly_Income",#N/A,FALSE,"External"}</definedName>
    <definedName name="wrn.FCB." hidden="1">{"FCB_ALL",#N/A,FALSE,"FCB"}</definedName>
    <definedName name="wrn.Ferro.">{"matt","zero",FALSE,"CS First Boston Merger Model";"matt","twenty",FALSE,"CS First Boston Merger Model";"matt","forty",FALSE,"CS First Boston Merger Model";"matt","sixty",FALSE,"CS First Boston Merger Model";"matt","eighty",FALSE,"CS First Boston Merger Model";"matt","hundred",FALSE,"CS First Boston Merger Model"}</definedName>
    <definedName name="wrn.forms." hidden="1">{#N/A,#N/A,FALSE,"Set-Up";#N/A,#N/A,FALSE,"Comparison";#N/A,#N/A,FALSE,"AR";#N/A,#N/A,FALSE,"Inv";#N/A,#N/A,FALSE,"Concentrations";#N/A,#N/A,FALSE,"Past Dues";#N/A,#N/A,FALSE,"Trends";#N/A,#N/A,FALSE,"AR Trends";#N/A,#N/A,FALSE,"Inv Trends"}</definedName>
    <definedName name="wrn.forms._1" hidden="1">{#N/A,#N/A,FALSE,"Set-Up";#N/A,#N/A,FALSE,"Comparison";#N/A,#N/A,FALSE,"AR";#N/A,#N/A,FALSE,"Inv";#N/A,#N/A,FALSE,"Concentrations";#N/A,#N/A,FALSE,"Past Dues";#N/A,#N/A,FALSE,"Trends";#N/A,#N/A,FALSE,"AR Trends";#N/A,#N/A,FALSE,"Inv Trends"}</definedName>
    <definedName name="wrn.FOUR._.CASES.">{"MODEL","ALL STOCK",FALSE,"CS First Boston Merger Model";"MODEL","ALL CASH",FALSE,"CS First Boston Merger Model";"MODEL","ALL CASH WITH EQUITY OFFERING",FALSE,"CS First Boston Merger Model";"MODEL","HALF CASH/HALF STOCK",FALSE,"CS First Boston Merger Model"}</definedName>
    <definedName name="wrn.historical." hidden="1">{"historical_is_annual",#N/A,FALSE,"historical is";"historical_is_annual_cs",#N/A,FALSE,"historical is";"historical_is_annual_growth",#N/A,FALSE,"historical is";"historical_is_quarter",#N/A,FALSE,"historical is";"historical_is_quarter_cs",#N/A,FALSE,"historical is";"historical_is_quarter_growth",#N/A,FALSE,"historical is";"historical_bs_annual",#N/A,FALSE,"historical is";"historical_bs_annaul_cs",#N/A,FALSE,"historical is";"historical_bs_annaul_growth",#N/A,FALSE,"historical is";"historical_bs_quarter",#N/A,FALSE,"historical is";"historical_bs_quarter_cs",#N/A,FALSE,"historical is";"historical_bs_quarter_growth",#N/A,FALSE,"historical is";"historical_cf",#N/A,FALSE,"historical is";"historical_ratios_1",#N/A,FALSE,"historical is";"historical_ratios_2",#N/A,FALSE,"historical is";"historical_ratios_3",#N/A,FALSE,"historical is"}</definedName>
    <definedName name="wrn.historical._.backup." hidden="1">{"hist_rev",#N/A,FALSE,"Revenue buildup-hist";"hist_rev_growth",#N/A,FALSE,"Revenue buildup-hist";"hist_exp",#N/A,FALSE,"Revenue buildup-hist";"hist_exp_growth",#N/A,FALSE,"Revenue buildup-hist";"historical_workcap",#N/A,FALSE,"Assumptions"}</definedName>
    <definedName name="wrn.Income._.Statement." hidden="1">{#N/A,#N/A,FALSE,"Report Print"}</definedName>
    <definedName name="wrn.JANI._.REBATES." hidden="1">{"TOTAL",#N/A,FALSE,"A";"FISCAL94",#N/A,FALSE,"A";"FISCAL95",#N/A,FALSE,"A";"FISCAL96",#N/A,FALSE,"A";"misc page",#N/A,FALSE,"A"}</definedName>
    <definedName name="wrn.JANI._.REBATES._1" hidden="1">{"TOTAL",#N/A,FALSE,"A";"FISCAL94",#N/A,FALSE,"A";"FISCAL95",#N/A,FALSE,"A";"FISCAL96",#N/A,FALSE,"A";"misc page",#N/A,FALSE,"A"}</definedName>
    <definedName name="wrn.master." hidden="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wrn.master._1" hidden="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wrn.Master_Income." hidden="1">{"Annual_Income",#N/A,FALSE,"Master Model";"Quarterly_Income",#N/A,FALSE,"Master Model"}</definedName>
    <definedName name="wrn.newoutput">{"DCF","UPSIDE CASE",FALSE,"Sheet1";"DCF","BASE CASE",FALSE,"Sheet1";"DCF","DOWNSIDE CASE",FALSE,"Sheet1"}</definedName>
    <definedName name="wrn.OUTPUT." hidden="1">{"DCF","UPSIDE CASE",FALSE,"Sheet1";"DCF","BASE CASE",FALSE,"Sheet1";"DCF","DOWNSIDE CASE",FALSE,"Sheet1"}</definedName>
    <definedName name="wrn.OUTPUT._from_DBAB">{"DCF","UPSIDE CASE",FALSE,"Sheet1";"DCF","BASE CASE",FALSE,"Sheet1";"DCF","DOWNSIDE CASE",FALSE,"Sheet1"}</definedName>
    <definedName name="wrn.OUTPUT._from_DBAB_1">{"DCF","UPSIDE CASE",FALSE,"Sheet1";"DCF","BASE CASE",FALSE,"Sheet1";"DCF","DOWNSIDE CASE",FALSE,"Sheet1"}</definedName>
    <definedName name="wrn.OUTPUT._from_DBAB_1_1">{"DCF","UPSIDE CASE",FALSE,"Sheet1";"DCF","BASE CASE",FALSE,"Sheet1";"DCF","DOWNSIDE CASE",FALSE,"Sheet1"}</definedName>
    <definedName name="wrn.OUTPUT._from_DBAB_1_1_1">{"DCF","UPSIDE CASE",FALSE,"Sheet1";"DCF","BASE CASE",FALSE,"Sheet1";"DCF","DOWNSIDE CASE",FALSE,"Sheet1"}</definedName>
    <definedName name="wrn.OUTPUT._from_DBAB_1_2">{"DCF","UPSIDE CASE",FALSE,"Sheet1";"DCF","BASE CASE",FALSE,"Sheet1";"DCF","DOWNSIDE CASE",FALSE,"Sheet1"}</definedName>
    <definedName name="wrn.OUTPUT._from_DBAB_2">{"DCF","UPSIDE CASE",FALSE,"Sheet1";"DCF","BASE CASE",FALSE,"Sheet1";"DCF","DOWNSIDE CASE",FALSE,"Sheet1"}</definedName>
    <definedName name="wrn.OUTPUT._from_DBAB_3">{"DCF","UPSIDE CASE",FALSE,"Sheet1";"DCF","BASE CASE",FALSE,"Sheet1";"DCF","DOWNSIDE CASE",FALSE,"Sheet1"}</definedName>
    <definedName name="wrn.OUTPUT._from_DBAB_4">{"DCF","UPSIDE CASE",FALSE,"Sheet1";"DCF","BASE CASE",FALSE,"Sheet1";"DCF","DOWNSIDE CASE",FALSE,"Sheet1"}</definedName>
    <definedName name="wrn.OUTPUT._from_DBAB_5">{"DCF","UPSIDE CASE",FALSE,"Sheet1";"DCF","BASE CASE",FALSE,"Sheet1";"DCF","DOWNSIDE CASE",FALSE,"Sheet1"}</definedName>
    <definedName name="wrn.Print." hidden="1">{#N/A,#N/A,FALSE,"Trading-Mult ";#N/A,#N/A,FALSE,"Trading-Cap";#N/A,#N/A,FALSE,"Trading-Inc";#N/A,#N/A,FALSE,"Cash Flow";#N/A,#N/A,FALSE,"M&amp;A info"}</definedName>
    <definedName name="wrn.Print._.All._.A4." hidden="1">{"Valuation",#N/A,TRUE,"Valuation Summary";"Financial Statements",#N/A,TRUE,"Results";"Results",#N/A,TRUE,"Results";"Ratios",#N/A,TRUE,"Results";"Historical data",#N/A,TRUE,"Historical Data";"Forecast inputs",#N/A,TRUE,"Forecast Drivers"}</definedName>
    <definedName name="wrn.Print._.All._.Letter." hidden="1">{"Valuation Letter",#N/A,TRUE,"Valuation Summary";"Financial Statements Letter",#N/A,TRUE,"Results";"Results Letter",#N/A,TRUE,"Results";"Ratios Letter",#N/A,TRUE,"Results";"Historical data Letter",#N/A,TRUE,"Historical Data";"Forecast inputs Letter",#N/A,TRUE,"Forecast Drivers"}</definedName>
    <definedName name="wrn.Print._.Results._.A4." hidden="1">{"Valuation",#N/A,TRUE,"Valuation Summary";"Financial Statements",#N/A,TRUE,"Results";"Results",#N/A,TRUE,"Results";"Ratios",#N/A,TRUE,"Results"}</definedName>
    <definedName name="wrn.Print._.Results._.Letter." hidden="1">{"Valuation Letter",#N/A,TRUE,"Valuation Summary";"Financial Statements Letter",#N/A,TRUE,"Results";"Results Letter",#N/A,TRUE,"Results";"Ratios Letter",#N/A,TRUE,"Results"}</definedName>
    <definedName name="wrn.Pulp." hidden="1">{"Pulp Production",#N/A,FALSE,"Pulp";"Pulp Earnings",#N/A,FALSE,"Pulp"}</definedName>
    <definedName name="wrn.Pulp.2" hidden="1">{"Pulp Production",#N/A,FALSE,"Pulp";"Pulp Earnings",#N/A,FALSE,"Pulp"}</definedName>
    <definedName name="wrn.Pulp.3" hidden="1">{"Pulp Production",#N/A,FALSE,"Pulp";"Pulp Earnings",#N/A,FALSE,"Pulp"}</definedName>
    <definedName name="wrn.Report." hidden="1">{#N/A,#N/A,FALSE,"OnePager"}</definedName>
    <definedName name="wrn.Report_Page." hidden="1">{"Annual_Income",#N/A,FALSE,"Report Page";"Balance_Cash_Flow",#N/A,FALSE,"Report Page";"Quarterly_Income",#N/A,FALSE,"Report Page"}</definedName>
    <definedName name="wrn.Report_PR_1.">{"PR1","pr1",TRUE,"Sch PR-1"}</definedName>
    <definedName name="wrn.STAND_ALONE_BOTH." hidden="1">{"FCB_ALL",#N/A,FALSE,"FCB";"GREY_ALL",#N/A,FALSE,"GREY"}</definedName>
    <definedName name="wrn.SUNRISE." hidden="1">{#N/A,#N/A,TRUE,"income statement";#N/A,#N/A,TRUE,"balance sheet";#N/A,#N/A,TRUE,"cash flow";#N/A,#N/A,TRUE,"borrowing base";#N/A,#N/A,TRUE,"primary assumptions";#N/A,#N/A,TRUE,"finishing assumptions";#N/A,#N/A,TRUE,"sales summary";#N/A,#N/A,TRUE,"costs per ton";#N/A,#N/A,TRUE,"Coke";#N/A,#N/A,TRUE,"coke conversion";#N/A,#N/A,TRUE,"BF #1";#N/A,#N/A,TRUE,"bf1 conversion";#N/A,#N/A,TRUE,"BF #5";#N/A,#N/A,TRUE,"bf5 conversion";#N/A,#N/A,TRUE,"BOF";#N/A,#N/A,TRUE,"bof conversion";#N/A,#N/A,TRUE,"EAF";#N/A,#N/A,TRUE,"eaf conversion";#N/A,#N/A,TRUE,"Caster";#N/A,#N/A,TRUE,"caster conversion";#N/A,#N/A,TRUE,"HSM";#N/A,#N/A,TRUE,"hsm conversion";#N/A,#N/A,TRUE,"Stbnvl";#N/A,#N/A,TRUE,"Allenport";#N/A,#N/A,TRUE,"Yorkville";#N/A,#N/A,TRUE,"MF";#N/A,#N/A,TRUE,"WCC"}</definedName>
    <definedName name="wrn.zolfo._.package." hidden="1">{#N/A,#N/A,TRUE,"income statement";#N/A,#N/A,TRUE,"balance sheet";#N/A,#N/A,TRUE,"cash flow";#N/A,#N/A,TRUE,"primary assumptions";#N/A,#N/A,TRUE,"finishing assumptions";#N/A,#N/A,TRUE,"dist. assumptions";#N/A,#N/A,TRUE,"borrowing base";#N/A,#N/A,TRUE,"sales summary";#N/A,#N/A,TRUE,"costs per ton";#N/A,#N/A,TRUE,"cogs";#N/A,#N/A,TRUE,"Coke";#N/A,#N/A,TRUE,"coke conversion";#N/A,#N/A,TRUE,"BF #1";#N/A,#N/A,TRUE,"bf1 conversion";#N/A,#N/A,TRUE,"BF #5";#N/A,#N/A,TRUE,"bf5 conversion";#N/A,#N/A,TRUE,"BOF";#N/A,#N/A,TRUE,"bof conversion";#N/A,#N/A,TRUE,"EAF";#N/A,#N/A,TRUE,"eaf conversion";#N/A,#N/A,TRUE,"Caster";#N/A,#N/A,TRUE,"caster conversion";#N/A,#N/A,TRUE,"HSM";#N/A,#N/A,TRUE,"hsm conversion";#N/A,#N/A,TRUE,"Stbnvl";#N/A,#N/A,TRUE,"stbvl pickler";#N/A,#N/A,TRUE,"stbvl 14";#N/A,#N/A,TRUE,"stbvl slitter";#N/A,#N/A,TRUE,"Allenport";#N/A,#N/A,TRUE,"alport pickler";#N/A,#N/A,TRUE,"alport tandem";#N/A,#N/A,TRUE,"alport anneal";#N/A,#N/A,TRUE,"alport temper";#N/A,#N/A,TRUE,"Yorkville";#N/A,#N/A,TRUE,"ykvl pickler";#N/A,#N/A,TRUE,"ykvl tandem";#N/A,#N/A,TRUE,"ykvl cont annel";#N/A,#N/A,TRUE,"ykvl washer";#N/A,#N/A,TRUE,"ykvl batch anneal";#N/A,#N/A,TRUE,"ykvl 8";#N/A,#N/A,TRUE,"ykvl 11";#N/A,#N/A,TRUE,"ykvl DR";#N/A,#N/A,TRUE,"MF";#N/A,#N/A,TRUE,"mf 36";#N/A,#N/A,TRUE,"mf 48";#N/A,#N/A,TRUE,"mf 60";#N/A,#N/A,TRUE,"Canfield";#N/A,#N/A,TRUE,"can eg";#N/A,#N/A,TRUE,"can paint";#N/A,#N/A,TRUE,"can oscilate";#N/A,#N/A,TRUE,"can slitter";#N/A,#N/A,TRUE,"WCC"}</definedName>
    <definedName name="wrn_otpt">{"DCF","UPSIDE CASE",FALSE,"Sheet1";"DCF","BASE CASE",FALSE,"Sheet1";"DCF","DOWNSIDE CASE",FALSE,"Sheet1"}</definedName>
    <definedName name="wrte">{"'Sheet1'!$A$2:$R$54"}</definedName>
    <definedName name="wsfdsf">{"'Sheet1'!$A$2:$R$54"}</definedName>
    <definedName name="wv.FileType.">"AUDIT_WKPR"</definedName>
    <definedName name="x" hidden="1">{#N/A,#N/A,FALSE,"Sheet1"}</definedName>
    <definedName name="x_1" hidden="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xdh">{"'Sheet1'!$A$2:$R$54"}</definedName>
    <definedName name="XLDW_UID">"us037208"</definedName>
    <definedName name="XLDW_VER">"Office 2003-07+ 12.5 wBOLO"</definedName>
    <definedName name="XRefColumnsCount">2</definedName>
    <definedName name="XRefCopyRangeCount">2</definedName>
    <definedName name="XRefPasteRangeCount">2</definedName>
    <definedName name="xx" hidden="1">{#N/A,#N/A,FALSE,"Sheet1"}</definedName>
    <definedName name="xxxx">{"'Edit'!$A$1:$V$2277"}</definedName>
    <definedName name="y" hidden="1">{#N/A,#N/A,FALSE,"Sheet1"}</definedName>
    <definedName name="y_1" hidden="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ytd" hidden="1">#REF!</definedName>
    <definedName name="yy" hidden="1">{#N/A,#N/A,FALSE,"Sheet1"}</definedName>
    <definedName name="z" hidden="1">{#N/A,#N/A,FALSE,"Sheet1"}</definedName>
    <definedName name="zzCiQWBGuid">"b9011b27-87e0-432a-8601-bf073e888128"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G7" i="1"/>
  <c r="H7" i="1"/>
  <c r="I7" i="1"/>
  <c r="J7" i="1"/>
  <c r="K7" i="1"/>
  <c r="L7" i="1"/>
  <c r="M7" i="1"/>
  <c r="C8" i="1"/>
  <c r="D8" i="1"/>
  <c r="E8" i="1"/>
  <c r="F8" i="1"/>
  <c r="G8" i="1"/>
  <c r="H8" i="1"/>
  <c r="I8" i="1"/>
  <c r="J8" i="1"/>
  <c r="K8" i="1"/>
  <c r="L8" i="1"/>
  <c r="M8" i="1"/>
  <c r="C9" i="1"/>
  <c r="D9" i="1"/>
  <c r="E9" i="1"/>
  <c r="F9" i="1"/>
  <c r="G9" i="1"/>
  <c r="H9" i="1"/>
  <c r="I9" i="1"/>
  <c r="J9" i="1"/>
  <c r="K9" i="1"/>
  <c r="L9" i="1"/>
  <c r="M9" i="1"/>
  <c r="C10" i="1"/>
  <c r="D10" i="1"/>
  <c r="E10" i="1"/>
  <c r="F10" i="1"/>
  <c r="G10" i="1"/>
  <c r="H10" i="1"/>
  <c r="I10" i="1"/>
  <c r="J10" i="1"/>
  <c r="K10" i="1"/>
  <c r="L10" i="1"/>
  <c r="M10" i="1"/>
  <c r="C11" i="1"/>
  <c r="D11" i="1"/>
  <c r="E11" i="1"/>
  <c r="F11" i="1"/>
  <c r="G11" i="1"/>
  <c r="H11" i="1"/>
  <c r="I11" i="1"/>
  <c r="J11" i="1"/>
  <c r="K11" i="1"/>
  <c r="L11" i="1"/>
  <c r="M11" i="1"/>
  <c r="C12" i="1"/>
  <c r="D12" i="1"/>
  <c r="E12" i="1"/>
  <c r="F12" i="1"/>
  <c r="G12" i="1"/>
  <c r="H12" i="1"/>
  <c r="I12" i="1"/>
  <c r="J12" i="1"/>
  <c r="K12" i="1"/>
  <c r="L12" i="1"/>
  <c r="M12" i="1"/>
  <c r="C15" i="1"/>
  <c r="D15" i="1"/>
  <c r="E15" i="1"/>
  <c r="F15" i="1"/>
  <c r="G15" i="1"/>
  <c r="H15" i="1"/>
  <c r="I15" i="1"/>
  <c r="J15" i="1"/>
  <c r="K15" i="1"/>
  <c r="L15" i="1"/>
  <c r="M15" i="1"/>
  <c r="C16" i="1"/>
  <c r="D16" i="1"/>
  <c r="E16" i="1"/>
  <c r="F16" i="1"/>
  <c r="G16" i="1"/>
  <c r="H16" i="1"/>
  <c r="I16" i="1"/>
  <c r="J16" i="1"/>
  <c r="K16" i="1"/>
  <c r="L16" i="1"/>
  <c r="M16" i="1"/>
  <c r="C17" i="1"/>
  <c r="D17" i="1"/>
  <c r="E17" i="1"/>
  <c r="F17" i="1"/>
  <c r="G17" i="1"/>
  <c r="H17" i="1"/>
  <c r="I17" i="1"/>
  <c r="J17" i="1"/>
  <c r="K17" i="1"/>
  <c r="L17" i="1"/>
  <c r="M17" i="1"/>
  <c r="C18" i="1"/>
  <c r="D18" i="1"/>
  <c r="E18" i="1"/>
  <c r="F18" i="1"/>
  <c r="G18" i="1"/>
  <c r="H18" i="1"/>
  <c r="I18" i="1"/>
  <c r="J18" i="1"/>
  <c r="K18" i="1"/>
  <c r="L18" i="1"/>
  <c r="M18" i="1"/>
  <c r="C19" i="1"/>
  <c r="D19" i="1"/>
  <c r="E19" i="1"/>
  <c r="F19" i="1"/>
  <c r="G19" i="1"/>
  <c r="H19" i="1"/>
  <c r="I19" i="1"/>
  <c r="J19" i="1"/>
  <c r="K19" i="1"/>
  <c r="L19" i="1"/>
  <c r="M19" i="1"/>
  <c r="C20" i="1"/>
  <c r="D20" i="1"/>
  <c r="E20" i="1"/>
  <c r="F20" i="1"/>
  <c r="G20" i="1"/>
  <c r="H20" i="1"/>
  <c r="I20" i="1"/>
  <c r="J20" i="1"/>
  <c r="K20" i="1"/>
  <c r="L20" i="1"/>
  <c r="M20" i="1"/>
  <c r="C21" i="1"/>
  <c r="D21" i="1"/>
  <c r="E21" i="1"/>
  <c r="F21" i="1"/>
  <c r="G21" i="1"/>
  <c r="H21" i="1"/>
  <c r="I21" i="1"/>
  <c r="J21" i="1"/>
  <c r="K21" i="1"/>
  <c r="L21" i="1"/>
  <c r="M21" i="1"/>
  <c r="C22" i="1"/>
  <c r="D22" i="1"/>
  <c r="E22" i="1"/>
  <c r="F22" i="1"/>
  <c r="G22" i="1"/>
  <c r="H22" i="1"/>
  <c r="I22" i="1"/>
  <c r="J22" i="1"/>
  <c r="K22" i="1"/>
  <c r="L22" i="1"/>
  <c r="M22" i="1"/>
  <c r="C26" i="1"/>
  <c r="D26" i="1"/>
  <c r="E26" i="1"/>
  <c r="F26" i="1"/>
  <c r="G26" i="1"/>
  <c r="H26" i="1"/>
  <c r="I26" i="1"/>
  <c r="J26" i="1"/>
  <c r="K26" i="1"/>
  <c r="L26" i="1"/>
  <c r="M26" i="1"/>
  <c r="C27" i="1"/>
  <c r="D27" i="1"/>
  <c r="E27" i="1"/>
  <c r="F27" i="1"/>
  <c r="G27" i="1"/>
  <c r="H27" i="1"/>
  <c r="I27" i="1"/>
  <c r="J27" i="1"/>
  <c r="K27" i="1"/>
  <c r="L27" i="1"/>
  <c r="M27" i="1"/>
  <c r="C28" i="1"/>
  <c r="D28" i="1"/>
  <c r="E28" i="1"/>
  <c r="F28" i="1"/>
  <c r="G28" i="1"/>
  <c r="H28" i="1"/>
  <c r="I28" i="1"/>
  <c r="J28" i="1"/>
  <c r="K28" i="1"/>
  <c r="L28" i="1"/>
  <c r="M28" i="1"/>
  <c r="C29" i="1"/>
  <c r="D29" i="1"/>
  <c r="E29" i="1"/>
  <c r="F29" i="1"/>
  <c r="G29" i="1"/>
  <c r="H29" i="1"/>
  <c r="I29" i="1"/>
  <c r="J29" i="1"/>
  <c r="K29" i="1"/>
  <c r="L29" i="1"/>
  <c r="M29" i="1"/>
  <c r="C30" i="1"/>
  <c r="D30" i="1"/>
  <c r="E30" i="1"/>
  <c r="F30" i="1"/>
  <c r="G30" i="1"/>
  <c r="H30" i="1"/>
  <c r="I30" i="1"/>
  <c r="J30" i="1"/>
  <c r="K30" i="1"/>
  <c r="L30" i="1"/>
  <c r="M30" i="1"/>
  <c r="C31" i="1"/>
  <c r="D31" i="1"/>
  <c r="E31" i="1"/>
  <c r="F31" i="1"/>
  <c r="G31" i="1"/>
  <c r="H31" i="1"/>
  <c r="I31" i="1"/>
  <c r="J31" i="1"/>
  <c r="K31" i="1"/>
  <c r="L31" i="1"/>
  <c r="M31" i="1"/>
  <c r="C32" i="1"/>
  <c r="D32" i="1"/>
  <c r="E32" i="1"/>
  <c r="F32" i="1"/>
  <c r="G32" i="1"/>
  <c r="H32" i="1"/>
  <c r="I32" i="1"/>
  <c r="J32" i="1"/>
  <c r="K32" i="1"/>
  <c r="L32" i="1"/>
  <c r="M32" i="1"/>
  <c r="C33" i="1"/>
  <c r="D33" i="1"/>
  <c r="E33" i="1"/>
  <c r="F33" i="1"/>
  <c r="G33" i="1"/>
  <c r="H33" i="1"/>
  <c r="I33" i="1"/>
  <c r="J33" i="1"/>
  <c r="K33" i="1"/>
  <c r="L33" i="1"/>
  <c r="M33" i="1"/>
  <c r="C34" i="1"/>
  <c r="D34" i="1"/>
  <c r="E34" i="1"/>
  <c r="F34" i="1"/>
  <c r="G34" i="1"/>
  <c r="H34" i="1"/>
  <c r="I34" i="1"/>
  <c r="J34" i="1"/>
  <c r="K34" i="1"/>
  <c r="L34" i="1"/>
  <c r="M34" i="1"/>
  <c r="C35" i="1"/>
  <c r="D35" i="1"/>
  <c r="E35" i="1"/>
  <c r="F35" i="1"/>
  <c r="G35" i="1"/>
  <c r="H35" i="1"/>
  <c r="I35" i="1"/>
  <c r="J35" i="1"/>
  <c r="K35" i="1"/>
  <c r="L35" i="1"/>
  <c r="M35" i="1"/>
  <c r="C36" i="1"/>
  <c r="D36" i="1"/>
  <c r="E36" i="1"/>
  <c r="F36" i="1"/>
  <c r="G36" i="1"/>
  <c r="H36" i="1"/>
  <c r="I36" i="1"/>
  <c r="J36" i="1"/>
  <c r="K36" i="1"/>
  <c r="L36" i="1"/>
  <c r="M36" i="1"/>
  <c r="C37" i="1"/>
  <c r="D37" i="1"/>
  <c r="E37" i="1"/>
  <c r="F37" i="1"/>
  <c r="G37" i="1"/>
  <c r="H37" i="1"/>
  <c r="I37" i="1"/>
  <c r="J37" i="1"/>
  <c r="K37" i="1"/>
  <c r="L37" i="1"/>
  <c r="M37" i="1"/>
  <c r="C38" i="1"/>
  <c r="D38" i="1"/>
  <c r="E38" i="1"/>
  <c r="F38" i="1"/>
  <c r="G38" i="1"/>
  <c r="H38" i="1"/>
  <c r="I38" i="1"/>
  <c r="J38" i="1"/>
  <c r="K38" i="1"/>
  <c r="L38" i="1"/>
  <c r="M38" i="1"/>
  <c r="C39" i="1"/>
  <c r="D39" i="1"/>
  <c r="E39" i="1"/>
  <c r="F39" i="1"/>
  <c r="G39" i="1"/>
  <c r="H39" i="1"/>
  <c r="I39" i="1"/>
  <c r="J39" i="1"/>
  <c r="K39" i="1"/>
  <c r="L39" i="1"/>
  <c r="M39" i="1"/>
  <c r="C40" i="1"/>
  <c r="D40" i="1"/>
  <c r="E40" i="1"/>
  <c r="F40" i="1"/>
  <c r="G40" i="1"/>
  <c r="H40" i="1"/>
  <c r="I40" i="1"/>
  <c r="J40" i="1"/>
  <c r="K40" i="1"/>
  <c r="L40" i="1"/>
  <c r="M40" i="1"/>
  <c r="C42" i="1"/>
  <c r="D42" i="1"/>
  <c r="E42" i="1"/>
  <c r="F42" i="1"/>
  <c r="G42" i="1"/>
  <c r="H42" i="1"/>
  <c r="I42" i="1"/>
  <c r="J42" i="1"/>
  <c r="K42" i="1"/>
  <c r="L42" i="1"/>
  <c r="M42" i="1"/>
  <c r="C43" i="1"/>
  <c r="D43" i="1"/>
  <c r="E43" i="1"/>
  <c r="F43" i="1"/>
  <c r="G43" i="1"/>
  <c r="H43" i="1"/>
  <c r="I43" i="1"/>
  <c r="J43" i="1"/>
  <c r="K43" i="1"/>
  <c r="L43" i="1"/>
  <c r="M43" i="1"/>
  <c r="C44" i="1"/>
  <c r="D44" i="1"/>
  <c r="E44" i="1"/>
  <c r="F44" i="1"/>
  <c r="G44" i="1"/>
  <c r="H44" i="1"/>
  <c r="I44" i="1"/>
  <c r="J44" i="1"/>
  <c r="K44" i="1"/>
  <c r="L44" i="1"/>
  <c r="M44" i="1"/>
  <c r="C45" i="1"/>
  <c r="D45" i="1"/>
  <c r="E45" i="1"/>
  <c r="F45" i="1"/>
  <c r="G45" i="1"/>
  <c r="H45" i="1"/>
  <c r="I45" i="1"/>
  <c r="J45" i="1"/>
  <c r="K45" i="1"/>
  <c r="L45" i="1"/>
  <c r="M45" i="1"/>
  <c r="C46" i="1"/>
  <c r="D46" i="1"/>
  <c r="E46" i="1"/>
  <c r="F46" i="1"/>
  <c r="G46" i="1"/>
  <c r="H46" i="1"/>
  <c r="I46" i="1"/>
  <c r="J46" i="1"/>
  <c r="K46" i="1"/>
  <c r="L46" i="1"/>
  <c r="M46" i="1"/>
  <c r="C47" i="1"/>
  <c r="D47" i="1"/>
  <c r="E47" i="1"/>
  <c r="F47" i="1"/>
  <c r="G47" i="1"/>
  <c r="H47" i="1"/>
  <c r="I47" i="1"/>
  <c r="J47" i="1"/>
  <c r="K47" i="1"/>
  <c r="L47" i="1"/>
  <c r="M47" i="1"/>
  <c r="C48" i="1"/>
  <c r="D48" i="1"/>
  <c r="E48" i="1"/>
  <c r="F48" i="1"/>
  <c r="G48" i="1"/>
  <c r="H48" i="1"/>
  <c r="I48" i="1"/>
  <c r="J48" i="1"/>
  <c r="K48" i="1"/>
  <c r="L48" i="1"/>
  <c r="M48" i="1"/>
  <c r="C49" i="1"/>
  <c r="D49" i="1"/>
  <c r="E49" i="1"/>
  <c r="F49" i="1"/>
  <c r="G49" i="1"/>
  <c r="H49" i="1"/>
  <c r="I49" i="1"/>
  <c r="J49" i="1"/>
  <c r="K49" i="1"/>
  <c r="L49" i="1"/>
  <c r="M49" i="1"/>
  <c r="C50" i="1"/>
  <c r="D50" i="1"/>
  <c r="E50" i="1"/>
  <c r="F50" i="1"/>
  <c r="G50" i="1"/>
  <c r="H50" i="1"/>
  <c r="I50" i="1"/>
  <c r="J50" i="1"/>
  <c r="K50" i="1"/>
  <c r="L50" i="1"/>
  <c r="M50" i="1"/>
  <c r="C51" i="1"/>
  <c r="D51" i="1"/>
  <c r="E51" i="1"/>
  <c r="F51" i="1"/>
  <c r="G51" i="1"/>
  <c r="H51" i="1"/>
  <c r="I51" i="1"/>
  <c r="J51" i="1"/>
  <c r="K51" i="1"/>
  <c r="L51" i="1"/>
  <c r="M51" i="1"/>
  <c r="C52" i="1"/>
  <c r="D52" i="1"/>
  <c r="E52" i="1"/>
  <c r="F52" i="1"/>
  <c r="G52" i="1"/>
  <c r="H52" i="1"/>
  <c r="I52" i="1"/>
  <c r="J52" i="1"/>
  <c r="K52" i="1"/>
  <c r="L52" i="1"/>
  <c r="M52" i="1"/>
  <c r="C53" i="1"/>
  <c r="D53" i="1"/>
  <c r="E53" i="1"/>
  <c r="F53" i="1"/>
  <c r="G53" i="1"/>
  <c r="H53" i="1"/>
  <c r="I53" i="1"/>
  <c r="J53" i="1"/>
  <c r="K53" i="1"/>
  <c r="L53" i="1"/>
  <c r="M53" i="1"/>
  <c r="C54" i="1"/>
  <c r="D54" i="1"/>
  <c r="E54" i="1"/>
  <c r="F54" i="1"/>
  <c r="G54" i="1"/>
  <c r="H54" i="1"/>
  <c r="I54" i="1"/>
  <c r="J54" i="1"/>
  <c r="K54" i="1"/>
  <c r="L54" i="1"/>
  <c r="M54" i="1"/>
  <c r="C55" i="1"/>
  <c r="D55" i="1"/>
  <c r="E55" i="1"/>
  <c r="F55" i="1"/>
  <c r="G55" i="1"/>
  <c r="H55" i="1"/>
  <c r="I55" i="1"/>
  <c r="J55" i="1"/>
  <c r="K55" i="1"/>
  <c r="L55" i="1"/>
  <c r="M55" i="1"/>
  <c r="C56" i="1"/>
  <c r="D56" i="1"/>
  <c r="E56" i="1"/>
  <c r="F56" i="1"/>
  <c r="G56" i="1"/>
  <c r="H56" i="1"/>
  <c r="I56" i="1"/>
  <c r="J56" i="1"/>
  <c r="K56" i="1"/>
  <c r="L56" i="1"/>
  <c r="M56" i="1"/>
  <c r="C57" i="1"/>
  <c r="D57" i="1"/>
  <c r="E57" i="1"/>
  <c r="F57" i="1"/>
  <c r="G57" i="1"/>
  <c r="H57" i="1"/>
  <c r="I57" i="1"/>
  <c r="J57" i="1"/>
  <c r="K57" i="1"/>
  <c r="L57" i="1"/>
  <c r="M57" i="1"/>
  <c r="C58" i="1"/>
  <c r="D58" i="1"/>
  <c r="E58" i="1"/>
  <c r="F58" i="1"/>
  <c r="G58" i="1"/>
  <c r="H58" i="1"/>
  <c r="I58" i="1"/>
  <c r="J58" i="1"/>
  <c r="K58" i="1"/>
  <c r="L58" i="1"/>
  <c r="M58" i="1"/>
  <c r="C59" i="1"/>
  <c r="D59" i="1"/>
  <c r="E59" i="1"/>
  <c r="F59" i="1"/>
  <c r="G59" i="1"/>
  <c r="H59" i="1"/>
  <c r="I59" i="1"/>
  <c r="J59" i="1"/>
  <c r="K59" i="1"/>
  <c r="L59" i="1"/>
  <c r="M59" i="1"/>
  <c r="C60" i="1"/>
  <c r="D60" i="1"/>
  <c r="E60" i="1"/>
  <c r="F60" i="1"/>
  <c r="G60" i="1"/>
  <c r="H60" i="1"/>
  <c r="I60" i="1"/>
  <c r="J60" i="1"/>
  <c r="K60" i="1"/>
  <c r="L60" i="1"/>
  <c r="M60" i="1"/>
  <c r="C62" i="1"/>
  <c r="D62" i="1"/>
  <c r="E62" i="1"/>
  <c r="F62" i="1"/>
  <c r="G62" i="1"/>
  <c r="H62" i="1"/>
  <c r="I62" i="1"/>
  <c r="J62" i="1"/>
  <c r="K62" i="1"/>
  <c r="L62" i="1"/>
  <c r="M62" i="1"/>
  <c r="C63" i="1"/>
  <c r="D63" i="1"/>
  <c r="E63" i="1"/>
  <c r="F63" i="1"/>
  <c r="G63" i="1"/>
  <c r="H63" i="1"/>
  <c r="I63" i="1"/>
  <c r="J63" i="1"/>
  <c r="K63" i="1"/>
  <c r="L63" i="1"/>
  <c r="M63" i="1"/>
  <c r="C64" i="1"/>
  <c r="D64" i="1"/>
  <c r="E64" i="1"/>
  <c r="F64" i="1"/>
  <c r="G64" i="1"/>
  <c r="H64" i="1"/>
  <c r="I64" i="1"/>
  <c r="J64" i="1"/>
  <c r="K64" i="1"/>
  <c r="L64" i="1"/>
  <c r="M64" i="1"/>
  <c r="C65" i="1"/>
  <c r="D65" i="1"/>
  <c r="E65" i="1"/>
  <c r="F65" i="1"/>
  <c r="G65" i="1"/>
  <c r="H65" i="1"/>
  <c r="I65" i="1"/>
  <c r="J65" i="1"/>
  <c r="K65" i="1"/>
  <c r="L65" i="1"/>
  <c r="M65" i="1"/>
  <c r="C66" i="1"/>
  <c r="D66" i="1"/>
  <c r="E66" i="1"/>
  <c r="F66" i="1"/>
  <c r="G66" i="1"/>
  <c r="H66" i="1"/>
  <c r="I66" i="1"/>
  <c r="J66" i="1"/>
  <c r="K66" i="1"/>
  <c r="L66" i="1"/>
  <c r="M66" i="1"/>
  <c r="C67" i="1"/>
  <c r="D67" i="1"/>
  <c r="E67" i="1"/>
  <c r="F67" i="1"/>
  <c r="G67" i="1"/>
  <c r="H67" i="1"/>
  <c r="I67" i="1"/>
  <c r="J67" i="1"/>
  <c r="K67" i="1"/>
  <c r="L67" i="1"/>
  <c r="M67" i="1"/>
  <c r="C68" i="1"/>
  <c r="D68" i="1"/>
  <c r="E68" i="1"/>
  <c r="F68" i="1"/>
  <c r="G68" i="1"/>
  <c r="H68" i="1"/>
  <c r="I68" i="1"/>
  <c r="J68" i="1"/>
  <c r="K68" i="1"/>
  <c r="L68" i="1"/>
  <c r="M68" i="1"/>
  <c r="C69" i="1"/>
  <c r="D69" i="1"/>
  <c r="E69" i="1"/>
  <c r="F69" i="1"/>
  <c r="G69" i="1"/>
  <c r="H69" i="1"/>
  <c r="I69" i="1"/>
  <c r="J69" i="1"/>
  <c r="K69" i="1"/>
  <c r="L69" i="1"/>
  <c r="M69" i="1"/>
  <c r="C70" i="1"/>
  <c r="D70" i="1"/>
  <c r="E70" i="1"/>
  <c r="F70" i="1"/>
  <c r="G70" i="1"/>
  <c r="H70" i="1"/>
  <c r="I70" i="1"/>
  <c r="J70" i="1"/>
  <c r="K70" i="1"/>
  <c r="L70" i="1"/>
  <c r="M70" i="1"/>
  <c r="C71" i="1"/>
  <c r="D71" i="1"/>
  <c r="E71" i="1"/>
  <c r="F71" i="1"/>
  <c r="G71" i="1"/>
  <c r="H71" i="1"/>
  <c r="I71" i="1"/>
  <c r="J71" i="1"/>
  <c r="K71" i="1"/>
  <c r="L71" i="1"/>
  <c r="M71" i="1"/>
  <c r="C72" i="1"/>
  <c r="D72" i="1"/>
  <c r="E72" i="1"/>
  <c r="F72" i="1"/>
  <c r="G72" i="1"/>
  <c r="H72" i="1"/>
  <c r="I72" i="1"/>
  <c r="J72" i="1"/>
  <c r="K72" i="1"/>
  <c r="L72" i="1"/>
  <c r="M72" i="1"/>
  <c r="C73" i="1"/>
  <c r="D73" i="1"/>
  <c r="E73" i="1"/>
  <c r="F73" i="1"/>
  <c r="G73" i="1"/>
  <c r="H73" i="1"/>
  <c r="I73" i="1"/>
  <c r="J73" i="1"/>
  <c r="K73" i="1"/>
  <c r="L73" i="1"/>
  <c r="M73" i="1"/>
  <c r="C75" i="1"/>
  <c r="D75" i="1"/>
  <c r="E75" i="1"/>
  <c r="F75" i="1"/>
  <c r="G75" i="1"/>
  <c r="H75" i="1"/>
  <c r="I75" i="1"/>
  <c r="J75" i="1"/>
  <c r="K75" i="1"/>
  <c r="L75" i="1"/>
  <c r="M75" i="1"/>
  <c r="C76" i="1"/>
  <c r="D76" i="1"/>
  <c r="E76" i="1"/>
  <c r="F76" i="1"/>
  <c r="G76" i="1"/>
  <c r="H76" i="1"/>
  <c r="I76" i="1"/>
  <c r="J76" i="1"/>
  <c r="K76" i="1"/>
  <c r="L76" i="1"/>
  <c r="M76" i="1"/>
  <c r="C77" i="1"/>
  <c r="D77" i="1"/>
  <c r="E77" i="1"/>
  <c r="F77" i="1"/>
  <c r="G77" i="1"/>
  <c r="H77" i="1"/>
  <c r="I77" i="1"/>
  <c r="J77" i="1"/>
  <c r="K77" i="1"/>
  <c r="L77" i="1"/>
  <c r="M77" i="1"/>
  <c r="C78" i="1"/>
  <c r="D78" i="1"/>
  <c r="E78" i="1"/>
  <c r="F78" i="1"/>
  <c r="G78" i="1"/>
  <c r="H78" i="1"/>
  <c r="I78" i="1"/>
  <c r="J78" i="1"/>
  <c r="K78" i="1"/>
  <c r="L78" i="1"/>
  <c r="M78" i="1"/>
  <c r="C79" i="1"/>
  <c r="D79" i="1"/>
  <c r="E79" i="1"/>
  <c r="F79" i="1"/>
  <c r="G79" i="1"/>
  <c r="H79" i="1"/>
  <c r="I79" i="1"/>
  <c r="J79" i="1"/>
  <c r="K79" i="1"/>
  <c r="L79" i="1"/>
  <c r="M79" i="1"/>
  <c r="C80" i="1"/>
  <c r="D80" i="1"/>
  <c r="E80" i="1"/>
  <c r="F80" i="1"/>
  <c r="G80" i="1"/>
  <c r="H80" i="1"/>
  <c r="I80" i="1"/>
  <c r="J80" i="1"/>
  <c r="K80" i="1"/>
  <c r="L80" i="1"/>
  <c r="M80" i="1"/>
  <c r="C81" i="1"/>
  <c r="D81" i="1"/>
  <c r="E81" i="1"/>
  <c r="F81" i="1"/>
  <c r="G81" i="1"/>
  <c r="H81" i="1"/>
  <c r="I81" i="1"/>
  <c r="J81" i="1"/>
  <c r="K81" i="1"/>
  <c r="L81" i="1"/>
  <c r="M81" i="1"/>
  <c r="C82" i="1"/>
  <c r="D82" i="1"/>
  <c r="E82" i="1"/>
  <c r="F82" i="1"/>
  <c r="G82" i="1"/>
  <c r="H82" i="1"/>
  <c r="I82" i="1"/>
  <c r="J82" i="1"/>
  <c r="K82" i="1"/>
  <c r="L82" i="1"/>
  <c r="M82" i="1"/>
  <c r="C83" i="1"/>
  <c r="D83" i="1"/>
  <c r="E83" i="1"/>
  <c r="F83" i="1"/>
  <c r="G83" i="1"/>
  <c r="H83" i="1"/>
  <c r="I83" i="1"/>
  <c r="J83" i="1"/>
  <c r="K83" i="1"/>
  <c r="L83" i="1"/>
  <c r="M83" i="1"/>
  <c r="C84" i="1"/>
  <c r="D84" i="1"/>
  <c r="E84" i="1"/>
  <c r="F84" i="1"/>
  <c r="G84" i="1"/>
  <c r="H84" i="1"/>
  <c r="I84" i="1"/>
  <c r="J84" i="1"/>
  <c r="K84" i="1"/>
  <c r="L84" i="1"/>
  <c r="M84" i="1"/>
  <c r="C86" i="1"/>
  <c r="C89" i="1" s="1"/>
  <c r="D86" i="1"/>
  <c r="E86" i="1"/>
  <c r="F86" i="1"/>
  <c r="G86" i="1"/>
  <c r="H86" i="1"/>
  <c r="I86" i="1"/>
  <c r="J86" i="1"/>
  <c r="K86" i="1"/>
  <c r="L86" i="1"/>
  <c r="M86" i="1"/>
  <c r="C87" i="1"/>
  <c r="D87" i="1"/>
  <c r="E87" i="1"/>
  <c r="F87" i="1"/>
  <c r="G87" i="1"/>
  <c r="H87" i="1"/>
  <c r="I87" i="1"/>
  <c r="J87" i="1"/>
  <c r="K87" i="1"/>
  <c r="L87" i="1"/>
  <c r="M87" i="1"/>
  <c r="C88" i="1"/>
  <c r="D88" i="1"/>
  <c r="E88" i="1"/>
  <c r="F88" i="1"/>
  <c r="G88" i="1"/>
  <c r="H88" i="1"/>
  <c r="I88" i="1"/>
  <c r="J88" i="1"/>
  <c r="K88" i="1"/>
  <c r="L88" i="1"/>
  <c r="M88" i="1"/>
  <c r="C90" i="1"/>
  <c r="D90" i="1"/>
  <c r="E90" i="1"/>
  <c r="F90" i="1"/>
  <c r="G90" i="1"/>
  <c r="H90" i="1"/>
  <c r="I90" i="1"/>
  <c r="J90" i="1"/>
  <c r="K90" i="1"/>
  <c r="L90" i="1"/>
  <c r="M90" i="1"/>
  <c r="C92" i="1"/>
  <c r="D92" i="1"/>
  <c r="E92" i="1"/>
  <c r="F92" i="1"/>
  <c r="G92" i="1"/>
  <c r="H92" i="1"/>
  <c r="I92" i="1"/>
  <c r="J92" i="1"/>
  <c r="K92" i="1"/>
  <c r="L92" i="1"/>
  <c r="M92" i="1"/>
  <c r="C93" i="1"/>
  <c r="D93" i="1"/>
  <c r="E93" i="1"/>
  <c r="F93" i="1"/>
  <c r="G93" i="1"/>
  <c r="H93" i="1"/>
  <c r="I93" i="1"/>
  <c r="J93" i="1"/>
  <c r="K93" i="1"/>
  <c r="L93" i="1"/>
  <c r="M93" i="1"/>
  <c r="C94" i="1"/>
  <c r="D94" i="1"/>
  <c r="E94" i="1"/>
  <c r="F94" i="1"/>
  <c r="G94" i="1"/>
  <c r="H94" i="1"/>
  <c r="I94" i="1"/>
  <c r="J94" i="1"/>
  <c r="K94" i="1"/>
  <c r="L94" i="1"/>
  <c r="M94" i="1"/>
  <c r="C95" i="1"/>
  <c r="D95" i="1"/>
  <c r="E95" i="1"/>
  <c r="F95" i="1"/>
  <c r="G95" i="1"/>
  <c r="H95" i="1"/>
  <c r="I95" i="1"/>
  <c r="J95" i="1"/>
  <c r="K95" i="1"/>
  <c r="L95" i="1"/>
  <c r="M95" i="1"/>
  <c r="C96" i="1"/>
  <c r="D96" i="1"/>
  <c r="E96" i="1"/>
  <c r="F96" i="1"/>
  <c r="G96" i="1"/>
  <c r="H96" i="1"/>
  <c r="I96" i="1"/>
  <c r="J96" i="1"/>
  <c r="K96" i="1"/>
  <c r="L96" i="1"/>
  <c r="M96" i="1"/>
  <c r="C97" i="1"/>
  <c r="D97" i="1"/>
  <c r="E97" i="1"/>
  <c r="F97" i="1"/>
  <c r="G97" i="1"/>
  <c r="H97" i="1"/>
  <c r="I97" i="1"/>
  <c r="J97" i="1"/>
  <c r="K97" i="1"/>
  <c r="L97" i="1"/>
  <c r="M97" i="1"/>
  <c r="C101" i="1"/>
  <c r="D101" i="1"/>
  <c r="E101" i="1"/>
  <c r="F101" i="1"/>
  <c r="G101" i="1"/>
  <c r="H101" i="1"/>
  <c r="I101" i="1"/>
  <c r="J101" i="1"/>
  <c r="K101" i="1"/>
  <c r="L101" i="1"/>
  <c r="M101" i="1"/>
  <c r="C102" i="1"/>
  <c r="D102" i="1"/>
  <c r="E102" i="1"/>
  <c r="F102" i="1"/>
  <c r="G102" i="1"/>
  <c r="H102" i="1"/>
  <c r="I102" i="1"/>
  <c r="J102" i="1"/>
  <c r="K102" i="1"/>
  <c r="L102" i="1"/>
  <c r="M102" i="1"/>
  <c r="C103" i="1"/>
  <c r="D103" i="1"/>
  <c r="E103" i="1"/>
  <c r="F103" i="1"/>
  <c r="G103" i="1"/>
  <c r="H103" i="1"/>
  <c r="I103" i="1"/>
  <c r="J103" i="1"/>
  <c r="K103" i="1"/>
  <c r="L103" i="1"/>
  <c r="M103" i="1"/>
  <c r="C104" i="1"/>
  <c r="D104" i="1"/>
  <c r="E104" i="1"/>
  <c r="F104" i="1"/>
  <c r="G104" i="1"/>
  <c r="H104" i="1"/>
  <c r="I104" i="1"/>
  <c r="J104" i="1"/>
  <c r="K104" i="1"/>
  <c r="L104" i="1"/>
  <c r="M104" i="1"/>
  <c r="C105" i="1"/>
  <c r="D105" i="1"/>
  <c r="E105" i="1"/>
  <c r="F105" i="1"/>
  <c r="G105" i="1"/>
  <c r="H105" i="1"/>
  <c r="I105" i="1"/>
  <c r="J105" i="1"/>
  <c r="K105" i="1"/>
  <c r="L105" i="1"/>
  <c r="M105" i="1"/>
  <c r="J74" i="1" l="1"/>
  <c r="G41" i="1"/>
  <c r="I23" i="1"/>
  <c r="L74" i="1"/>
  <c r="K74" i="1"/>
  <c r="C74" i="1"/>
  <c r="F74" i="1"/>
  <c r="F13" i="1"/>
  <c r="I89" i="1"/>
  <c r="E41" i="1"/>
  <c r="K41" i="1"/>
  <c r="C41" i="1"/>
  <c r="F41" i="1"/>
  <c r="C23" i="1"/>
  <c r="L13" i="1"/>
  <c r="G13" i="1"/>
  <c r="G61" i="1"/>
  <c r="M41" i="1"/>
  <c r="D106" i="1"/>
  <c r="D107" i="1" s="1"/>
  <c r="K89" i="1"/>
  <c r="I74" i="1"/>
  <c r="E61" i="1"/>
  <c r="J89" i="1"/>
  <c r="H74" i="1"/>
  <c r="L41" i="1"/>
  <c r="D41" i="1"/>
  <c r="G106" i="1"/>
  <c r="G107" i="1" s="1"/>
  <c r="M106" i="1"/>
  <c r="M107" i="1" s="1"/>
  <c r="N103" i="1"/>
  <c r="J23" i="1"/>
  <c r="K23" i="1"/>
  <c r="E13" i="1"/>
  <c r="K13" i="1"/>
  <c r="K24" i="1" s="1"/>
  <c r="C13" i="1"/>
  <c r="E106" i="1"/>
  <c r="E107" i="1" s="1"/>
  <c r="M61" i="1"/>
  <c r="F61" i="1"/>
  <c r="M13" i="1"/>
  <c r="H106" i="1"/>
  <c r="H107" i="1" s="1"/>
  <c r="N82" i="1"/>
  <c r="N72" i="1"/>
  <c r="N36" i="1"/>
  <c r="N28" i="1"/>
  <c r="N21" i="1"/>
  <c r="I13" i="1"/>
  <c r="I24" i="1" s="1"/>
  <c r="L106" i="1"/>
  <c r="L107" i="1" s="1"/>
  <c r="N94" i="1"/>
  <c r="G74" i="1"/>
  <c r="N56" i="1"/>
  <c r="N48" i="1"/>
  <c r="H13" i="1"/>
  <c r="N96" i="1"/>
  <c r="G89" i="1"/>
  <c r="M74" i="1"/>
  <c r="E74" i="1"/>
  <c r="N58" i="1"/>
  <c r="N50" i="1"/>
  <c r="N42" i="1"/>
  <c r="J41" i="1"/>
  <c r="G23" i="1"/>
  <c r="N84" i="1"/>
  <c r="N66" i="1"/>
  <c r="N15" i="1"/>
  <c r="N76" i="1"/>
  <c r="N105" i="1"/>
  <c r="J106" i="1"/>
  <c r="J107" i="1" s="1"/>
  <c r="F89" i="1"/>
  <c r="I41" i="1"/>
  <c r="N22" i="1"/>
  <c r="N17" i="1"/>
  <c r="F23" i="1"/>
  <c r="K106" i="1"/>
  <c r="K107" i="1" s="1"/>
  <c r="C106" i="1"/>
  <c r="C107" i="1" s="1"/>
  <c r="M89" i="1"/>
  <c r="M98" i="1" s="1"/>
  <c r="E89" i="1"/>
  <c r="N60" i="1"/>
  <c r="N57" i="1"/>
  <c r="N52" i="1"/>
  <c r="L61" i="1"/>
  <c r="N49" i="1"/>
  <c r="K61" i="1"/>
  <c r="K98" i="1" s="1"/>
  <c r="C61" i="1"/>
  <c r="H41" i="1"/>
  <c r="M23" i="1"/>
  <c r="E23" i="1"/>
  <c r="H23" i="1"/>
  <c r="J61" i="1"/>
  <c r="I106" i="1"/>
  <c r="I107" i="1" s="1"/>
  <c r="H89" i="1"/>
  <c r="N59" i="1"/>
  <c r="N54" i="1"/>
  <c r="N51" i="1"/>
  <c r="N46" i="1"/>
  <c r="I61" i="1"/>
  <c r="N43" i="1"/>
  <c r="J13" i="1"/>
  <c r="J24" i="1" s="1"/>
  <c r="N20" i="1"/>
  <c r="H24" i="1"/>
  <c r="N90" i="1"/>
  <c r="N88" i="1"/>
  <c r="N79" i="1"/>
  <c r="N69" i="1"/>
  <c r="N64" i="1"/>
  <c r="N39" i="1"/>
  <c r="N34" i="1"/>
  <c r="N31" i="1"/>
  <c r="N26" i="1"/>
  <c r="N12" i="1"/>
  <c r="N9" i="1"/>
  <c r="G98" i="1"/>
  <c r="N93" i="1"/>
  <c r="N81" i="1"/>
  <c r="N71" i="1"/>
  <c r="N63" i="1"/>
  <c r="H61" i="1"/>
  <c r="N33" i="1"/>
  <c r="F98" i="1"/>
  <c r="N11" i="1"/>
  <c r="N53" i="1"/>
  <c r="N45" i="1"/>
  <c r="N19" i="1"/>
  <c r="L23" i="1"/>
  <c r="L24" i="1" s="1"/>
  <c r="N16" i="1"/>
  <c r="D23" i="1"/>
  <c r="N102" i="1"/>
  <c r="N95" i="1"/>
  <c r="N87" i="1"/>
  <c r="N83" i="1"/>
  <c r="N78" i="1"/>
  <c r="N75" i="1"/>
  <c r="N73" i="1"/>
  <c r="D74" i="1"/>
  <c r="N74" i="1" s="1"/>
  <c r="N68" i="1"/>
  <c r="N65" i="1"/>
  <c r="D61" i="1"/>
  <c r="N41" i="1"/>
  <c r="C98" i="1"/>
  <c r="N35" i="1"/>
  <c r="N30" i="1"/>
  <c r="N27" i="1"/>
  <c r="C24" i="1"/>
  <c r="N104" i="1"/>
  <c r="N55" i="1"/>
  <c r="N47" i="1"/>
  <c r="N18" i="1"/>
  <c r="D13" i="1"/>
  <c r="N101" i="1"/>
  <c r="F106" i="1"/>
  <c r="F107" i="1" s="1"/>
  <c r="N97" i="1"/>
  <c r="N92" i="1"/>
  <c r="L89" i="1"/>
  <c r="N86" i="1"/>
  <c r="D89" i="1"/>
  <c r="N80" i="1"/>
  <c r="N77" i="1"/>
  <c r="N70" i="1"/>
  <c r="N67" i="1"/>
  <c r="N62" i="1"/>
  <c r="N40" i="1"/>
  <c r="N37" i="1"/>
  <c r="N32" i="1"/>
  <c r="N29" i="1"/>
  <c r="N10" i="1"/>
  <c r="N7" i="1"/>
  <c r="N44" i="1"/>
  <c r="N38" i="1"/>
  <c r="N8" i="1"/>
  <c r="F24" i="1" l="1"/>
  <c r="F99" i="1" s="1"/>
  <c r="F108" i="1" s="1"/>
  <c r="E98" i="1"/>
  <c r="N23" i="1"/>
  <c r="M24" i="1"/>
  <c r="H98" i="1"/>
  <c r="H99" i="1" s="1"/>
  <c r="H108" i="1" s="1"/>
  <c r="L98" i="1"/>
  <c r="L99" i="1" s="1"/>
  <c r="L108" i="1" s="1"/>
  <c r="E24" i="1"/>
  <c r="K99" i="1"/>
  <c r="K108" i="1" s="1"/>
  <c r="I98" i="1"/>
  <c r="I99" i="1" s="1"/>
  <c r="I108" i="1" s="1"/>
  <c r="G24" i="1"/>
  <c r="G99" i="1" s="1"/>
  <c r="G108" i="1" s="1"/>
  <c r="J98" i="1"/>
  <c r="J99" i="1" s="1"/>
  <c r="J108" i="1" s="1"/>
  <c r="N89" i="1"/>
  <c r="M99" i="1"/>
  <c r="M108" i="1" s="1"/>
  <c r="N107" i="1"/>
  <c r="D24" i="1"/>
  <c r="N61" i="1"/>
  <c r="D98" i="1"/>
  <c r="D99" i="1" s="1"/>
  <c r="D108" i="1" s="1"/>
  <c r="N106" i="1"/>
  <c r="N13" i="1"/>
  <c r="C99" i="1"/>
  <c r="N24" i="1" l="1"/>
  <c r="E99" i="1"/>
  <c r="E108" i="1" s="1"/>
  <c r="N98" i="1"/>
  <c r="C108" i="1"/>
  <c r="N108" i="1" s="1"/>
  <c r="N99" i="1"/>
</calcChain>
</file>

<file path=xl/sharedStrings.xml><?xml version="1.0" encoding="utf-8"?>
<sst xmlns="http://schemas.openxmlformats.org/spreadsheetml/2006/main" count="121" uniqueCount="121">
  <si>
    <t>Austin Central Market</t>
  </si>
  <si>
    <t>Austin Domain</t>
  </si>
  <si>
    <t>Austin Seaholm</t>
  </si>
  <si>
    <t>Austin South</t>
  </si>
  <si>
    <t>Dublin</t>
  </si>
  <si>
    <t>Gahanna</t>
  </si>
  <si>
    <t>Grandview</t>
  </si>
  <si>
    <t>Houston Heights</t>
  </si>
  <si>
    <t>Polaris</t>
  </si>
  <si>
    <t>Sandy Springs</t>
  </si>
  <si>
    <t>Westlake</t>
  </si>
  <si>
    <t>TOTAL</t>
  </si>
  <si>
    <t>Income</t>
  </si>
  <si>
    <t xml:space="preserve">   40100 Sales - Services</t>
  </si>
  <si>
    <t xml:space="preserve">   40150 Sales - Retail Products</t>
  </si>
  <si>
    <t xml:space="preserve">   40600 Discounts and Promos</t>
  </si>
  <si>
    <t xml:space="preserve">   40700 Refunds-Allowances</t>
  </si>
  <si>
    <t xml:space="preserve">   40710 Service Refunds</t>
  </si>
  <si>
    <t xml:space="preserve">   40900 Sales - Cancellation Fee</t>
  </si>
  <si>
    <t>Total Income</t>
  </si>
  <si>
    <t>Cost of Goods Sold</t>
  </si>
  <si>
    <t xml:space="preserve">   50001 Supplies - COGS</t>
  </si>
  <si>
    <t xml:space="preserve">   50002 Wax</t>
  </si>
  <si>
    <t xml:space="preserve">   50003 Treatment Supplies</t>
  </si>
  <si>
    <t xml:space="preserve">   50050 COGS-Retail Goods</t>
  </si>
  <si>
    <t xml:space="preserve">   50080 Payroll Expenses</t>
  </si>
  <si>
    <t xml:space="preserve">   50082 Technician Payroll</t>
  </si>
  <si>
    <t xml:space="preserve">   50085 Payroll Taxes - Technicians</t>
  </si>
  <si>
    <t xml:space="preserve">   59990 Credit Card Processing Fees</t>
  </si>
  <si>
    <t>Total Cost of Goods Sold</t>
  </si>
  <si>
    <t>Gross Profit</t>
  </si>
  <si>
    <t>Expenses</t>
  </si>
  <si>
    <t xml:space="preserve">   60001 Marketing Fund Fees</t>
  </si>
  <si>
    <t xml:space="preserve">   60011 Marketing</t>
  </si>
  <si>
    <t xml:space="preserve">   60016 Recruiting</t>
  </si>
  <si>
    <t xml:space="preserve">   60081 Vehicle</t>
  </si>
  <si>
    <t xml:space="preserve">   60082 Parking/Mileage</t>
  </si>
  <si>
    <t xml:space="preserve">   60400 Health Insurance Expense</t>
  </si>
  <si>
    <t xml:space="preserve">   60831 Insurance</t>
  </si>
  <si>
    <t xml:space="preserve">   60832 Insurance (Property)</t>
  </si>
  <si>
    <t xml:space="preserve">   60834 Workers Compensation</t>
  </si>
  <si>
    <t xml:space="preserve">   61000 Marketing &amp; Advertising</t>
  </si>
  <si>
    <t xml:space="preserve">   61300 Other Payroll Expenses</t>
  </si>
  <si>
    <t xml:space="preserve">   61400 Payroll Wages and Commission</t>
  </si>
  <si>
    <t xml:space="preserve">      61401 Front Desk Payroll</t>
  </si>
  <si>
    <t xml:space="preserve">      61402 Training Payroll</t>
  </si>
  <si>
    <t xml:space="preserve">      61404 Store Manager Payroll</t>
  </si>
  <si>
    <t xml:space="preserve">   Total 61400 Payroll Wages and Commission</t>
  </si>
  <si>
    <t xml:space="preserve">   61425 Payroll  Taxes Expense - EE</t>
  </si>
  <si>
    <t xml:space="preserve">   61430 Payroll  Taxes Expense - ER</t>
  </si>
  <si>
    <t xml:space="preserve">   61510 Rent or Lease</t>
  </si>
  <si>
    <t xml:space="preserve">      61515 CAM</t>
  </si>
  <si>
    <t xml:space="preserve">      61520 Insurance</t>
  </si>
  <si>
    <t xml:space="preserve">      61525 Real Estate Taxes</t>
  </si>
  <si>
    <t xml:space="preserve">      61530 Sign Fees</t>
  </si>
  <si>
    <t xml:space="preserve">      61535 RET Recovery</t>
  </si>
  <si>
    <t xml:space="preserve">      61540 Trash/Waste Disposal</t>
  </si>
  <si>
    <t xml:space="preserve">      61545 INS</t>
  </si>
  <si>
    <t xml:space="preserve">      61550 Utilities</t>
  </si>
  <si>
    <t xml:space="preserve">      61560 Rental Tax</t>
  </si>
  <si>
    <t xml:space="preserve">      61565 Sewer</t>
  </si>
  <si>
    <t xml:space="preserve">      61570 Water</t>
  </si>
  <si>
    <t xml:space="preserve">      61575 Pest Control</t>
  </si>
  <si>
    <t xml:space="preserve">      61580 VCR</t>
  </si>
  <si>
    <t xml:space="preserve">      61585 Parcel Service</t>
  </si>
  <si>
    <t xml:space="preserve">      61590 Garage Parking Car</t>
  </si>
  <si>
    <t xml:space="preserve">      61595 Application Fee</t>
  </si>
  <si>
    <t xml:space="preserve">   Total 61510 Rent or Lease</t>
  </si>
  <si>
    <t xml:space="preserve">   61630 Repair &amp; Maintenance</t>
  </si>
  <si>
    <t xml:space="preserve">   61690 Shipping</t>
  </si>
  <si>
    <t xml:space="preserve">   61850 Internet and Phone</t>
  </si>
  <si>
    <t xml:space="preserve">   62050 Utilities</t>
  </si>
  <si>
    <t xml:space="preserve">   62058 Trash Removal</t>
  </si>
  <si>
    <t xml:space="preserve">   62059 Cleaning</t>
  </si>
  <si>
    <t xml:space="preserve">   62620 Mileage/Parking</t>
  </si>
  <si>
    <t xml:space="preserve">   64100 Bank Charges</t>
  </si>
  <si>
    <t xml:space="preserve">   64450 Dues &amp; Subscriptions</t>
  </si>
  <si>
    <t xml:space="preserve">   64500 License &amp; Permits</t>
  </si>
  <si>
    <t xml:space="preserve">   64550 Meals and Entertainment</t>
  </si>
  <si>
    <t xml:space="preserve">      64551 100% Meals and Entertainment</t>
  </si>
  <si>
    <t xml:space="preserve">   Total 64550 Meals and Entertainment</t>
  </si>
  <si>
    <t xml:space="preserve">   64600 Office Supplies</t>
  </si>
  <si>
    <t xml:space="preserve">   64601 Small Equipment/Furniture</t>
  </si>
  <si>
    <t xml:space="preserve">   64610 Software</t>
  </si>
  <si>
    <t xml:space="preserve">   64650 Postage</t>
  </si>
  <si>
    <t xml:space="preserve">   64700 Professional Fees</t>
  </si>
  <si>
    <t xml:space="preserve">   64710 Accounting</t>
  </si>
  <si>
    <t xml:space="preserve">   64720 Legal &amp; Professional Fees</t>
  </si>
  <si>
    <t xml:space="preserve">   64730 Payroll Service Fees</t>
  </si>
  <si>
    <t xml:space="preserve">   64740 Store Supplies</t>
  </si>
  <si>
    <t xml:space="preserve">   64750 BWC - CAT Taxes</t>
  </si>
  <si>
    <t xml:space="preserve">   64800 Training</t>
  </si>
  <si>
    <t xml:space="preserve">      64801 Travel</t>
  </si>
  <si>
    <t xml:space="preserve">      64802 Meals</t>
  </si>
  <si>
    <t xml:space="preserve">   Total 64800 Training</t>
  </si>
  <si>
    <t xml:space="preserve">   64950 Uniforms</t>
  </si>
  <si>
    <t xml:space="preserve">   65100 Air</t>
  </si>
  <si>
    <t xml:space="preserve">   65300 Hotel</t>
  </si>
  <si>
    <t xml:space="preserve">   65400 Travel</t>
  </si>
  <si>
    <t xml:space="preserve">   69010 Sales Tax Expense</t>
  </si>
  <si>
    <t xml:space="preserve">   69990 Incentives</t>
  </si>
  <si>
    <t xml:space="preserve">   Uncategorized Expense</t>
  </si>
  <si>
    <t>Total Expenses</t>
  </si>
  <si>
    <t>Net Operating Income</t>
  </si>
  <si>
    <t>Other Expenses</t>
  </si>
  <si>
    <t xml:space="preserve">   61900 Cash Over/Under</t>
  </si>
  <si>
    <t xml:space="preserve">   61901 Other Expense</t>
  </si>
  <si>
    <t xml:space="preserve">   63000 Buckeye State Bank (Interest)</t>
  </si>
  <si>
    <t xml:space="preserve">   79999 Miscellaneous</t>
  </si>
  <si>
    <t xml:space="preserve">   Penalty/Interest</t>
  </si>
  <si>
    <t>Total Other Expenses</t>
  </si>
  <si>
    <t>Net Other Income</t>
  </si>
  <si>
    <t>Net Income</t>
  </si>
  <si>
    <t>The Waxxpot  Group</t>
  </si>
  <si>
    <t>Profit and Loss</t>
  </si>
  <si>
    <t>January - December 2024</t>
  </si>
  <si>
    <t>UNAUDITED</t>
  </si>
  <si>
    <t>CONFIDENTIAL</t>
  </si>
  <si>
    <t xml:space="preserve">   64770 Retail Products</t>
  </si>
  <si>
    <t xml:space="preserve">   65000 Travel &amp; Entertainment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</si>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</sst>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</numFmts>
  <fonts count="12">
    <font>
      <sz val="11"/>
      <color indexed="8"/>
      <name val="Aptos Narrow"/>
      <family val="2"/>
      <scheme val="minor"/>
    </font>
    <font>
      <sz val="11"/>
      <color indexed="8"/>
      <name val="Aptos Narrow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u val="singleAccounting"/>
      <sz val="11"/>
      <color indexed="8"/>
      <name val="Calibri"/>
      <family val="2"/>
    </font>
    <font>
      <sz val="10"/>
      <color rgb="FF000000"/>
      <name val="Times New Roman"/>
      <family val="1"/>
    </font>
    <font>
      <sz val="11"/>
      <color rgb="FF000000"/>
      <name val="Liberation Sans"/>
    </font>
    <font>
      <sz val="11"/>
      <color rgb="FF000000"/>
      <name val="Calibri"/>
      <family val="2"/>
    </font>
    <font>
      <sz val="11"/>
      <name val="Calibri"/>
      <family val="2"/>
    </font>
    <font>
      <b/>
      <u val="singleAccounting"/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0"/>
      <color theme="1"/>
      <name val="Cambri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0" fontId="5" fillId="0" borderId="0"/>
    <xf numFmtId="0" fontId="6" fillId="0" borderId="0"/>
    <xf numFmtId="44" fontId="8" fillId="0" borderId="0" applyFont="0" applyFill="0" applyBorder="0" applyAlignment="0" applyProtection="0"/>
    <xf numFmtId="0" fontId="1" fillId="0" borderId="0"/>
    <xf numFmtId="0" fontId="8" fillId="0" borderId="0"/>
    <xf numFmtId="0" fontId="5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horizontal="left"/>
    </xf>
    <xf numFmtId="164" fontId="2" fillId="0" borderId="0" xfId="1" applyNumberFormat="1" applyFont="1" applyFill="1" applyAlignment="1"/>
    <xf numFmtId="44" fontId="9" fillId="0" borderId="0" xfId="8" applyFont="1" applyFill="1" applyAlignment="1">
      <alignment horizontal="centerContinuous" wrapText="1"/>
    </xf>
    <xf numFmtId="164" fontId="2" fillId="0" borderId="0" xfId="1" applyNumberFormat="1" applyFont="1" applyFill="1" applyAlignment="1">
      <alignment horizontal="centerContinuous"/>
    </xf>
    <xf numFmtId="164" fontId="4" fillId="0" borderId="1" xfId="1" applyNumberFormat="1" applyFont="1" applyFill="1" applyBorder="1" applyAlignment="1">
      <alignment horizontal="center"/>
    </xf>
    <xf numFmtId="0" fontId="3" fillId="0" borderId="0" xfId="0" applyFont="1" applyAlignment="1">
      <alignment horizontal="left" wrapText="1"/>
    </xf>
    <xf numFmtId="164" fontId="2" fillId="0" borderId="0" xfId="1" applyNumberFormat="1" applyFont="1" applyFill="1" applyAlignment="1">
      <alignment wrapText="1"/>
    </xf>
    <xf numFmtId="164" fontId="2" fillId="0" borderId="0" xfId="1" applyNumberFormat="1" applyFont="1" applyFill="1" applyAlignment="1">
      <alignment horizontal="right" wrapText="1"/>
    </xf>
    <xf numFmtId="41" fontId="2" fillId="0" borderId="0" xfId="1" applyNumberFormat="1" applyFont="1" applyFill="1" applyAlignment="1">
      <alignment horizontal="right" wrapText="1"/>
    </xf>
    <xf numFmtId="164" fontId="3" fillId="0" borderId="2" xfId="1" applyNumberFormat="1" applyFont="1" applyFill="1" applyBorder="1" applyAlignment="1">
      <alignment horizontal="right" wrapText="1"/>
    </xf>
    <xf numFmtId="164" fontId="3" fillId="0" borderId="3" xfId="1" applyNumberFormat="1" applyFont="1" applyFill="1" applyBorder="1" applyAlignment="1">
      <alignment horizontal="right" wrapText="1"/>
    </xf>
    <xf numFmtId="44" fontId="10" fillId="0" borderId="0" xfId="8" applyFont="1" applyFill="1" applyAlignment="1">
      <alignment horizontal="centerContinuous"/>
    </xf>
    <xf numFmtId="44" fontId="7" fillId="0" borderId="0" xfId="4" applyFont="1" applyFill="1" applyAlignment="1">
      <alignment horizontal="centerContinuous" vertical="top"/>
    </xf>
    <xf numFmtId="164" fontId="2" fillId="0" borderId="0" xfId="1" applyNumberFormat="1" applyFont="1" applyFill="1"/>
  </cellXfs>
  <cellStyles count="13">
    <cellStyle name="Comma 2" xfId="11" xr:uid="{EDBF865F-7A97-4BF7-A1DB-0CCC182FE010}"/>
    <cellStyle name="Comma 2 2" xfId="9" xr:uid="{D2E93FF8-0407-40AD-9AA4-CBD1AF333AEB}"/>
    <cellStyle name="Currency" xfId="1" builtinId="4"/>
    <cellStyle name="Currency 2" xfId="4" xr:uid="{37781AAF-AAC3-4CBF-BEC6-4FB58E75519C}"/>
    <cellStyle name="Currency 4" xfId="8" xr:uid="{715B4C45-52CD-43C3-A2B0-1A272DBF525C}"/>
    <cellStyle name="Normal" xfId="0" builtinId="0"/>
    <cellStyle name="Normal 10" xfId="7" xr:uid="{C8AD2ED2-3A5B-48DB-9D06-248DD69F93A8}"/>
    <cellStyle name="Normal 2" xfId="6" xr:uid="{043F0C52-0D7B-4F61-A701-54E9845177EC}"/>
    <cellStyle name="Normal 3" xfId="10" xr:uid="{99DA16FF-C4A2-445C-923C-3D1AC19A7180}"/>
    <cellStyle name="Normal 6" xfId="5" xr:uid="{BFA43894-664F-4A8B-88D6-FBBE4CD345B5}"/>
    <cellStyle name="Normal 8" xfId="3" xr:uid="{23EF1951-0FD0-4941-8CFD-C461B0DA597B}"/>
    <cellStyle name="Normal 9" xfId="2" xr:uid="{11FA6D14-1D62-47FA-8945-7B2335552CB0}"/>
    <cellStyle name="Percent 2" xfId="12" xr:uid="{69D8F419-07F0-45CB-998D-869DB28640B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sf\Home\DATA\XLS\OTHER\1997CON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ing Packag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112"/>
  <sheetViews>
    <sheetView tabSelected="1" zoomScale="145" zoomScaleNormal="14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defaultColWidth="8.81640625" defaultRowHeight="14.5"/>
  <cols>
    <col min="1" max="1" width="8.81640625" style="1"/>
    <col min="2" max="2" width="39" style="1" bestFit="1" customWidth="1"/>
    <col min="3" max="14" width="20.81640625" style="17" customWidth="1"/>
    <col min="15" max="16384" width="8.81640625" style="1"/>
  </cols>
  <sheetData>
    <row r="1" spans="2:15">
      <c r="B1" s="3" t="s">
        <v>113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2:15" ht="16">
      <c r="B2" s="3" t="s">
        <v>114</v>
      </c>
      <c r="C2" s="6" t="s">
        <v>116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5">
      <c r="B3" s="3" t="s">
        <v>115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5" spans="2:15" ht="16">
      <c r="B5" s="2"/>
      <c r="C5" s="8" t="s">
        <v>0</v>
      </c>
      <c r="D5" s="8" t="s">
        <v>1</v>
      </c>
      <c r="E5" s="8" t="s">
        <v>2</v>
      </c>
      <c r="F5" s="8" t="s">
        <v>3</v>
      </c>
      <c r="G5" s="8" t="s">
        <v>4</v>
      </c>
      <c r="H5" s="8" t="s">
        <v>5</v>
      </c>
      <c r="I5" s="8" t="s">
        <v>6</v>
      </c>
      <c r="J5" s="8" t="s">
        <v>7</v>
      </c>
      <c r="K5" s="8" t="s">
        <v>8</v>
      </c>
      <c r="L5" s="8" t="s">
        <v>9</v>
      </c>
      <c r="M5" s="8" t="s">
        <v>10</v>
      </c>
      <c r="N5" s="8" t="s">
        <v>11</v>
      </c>
    </row>
    <row r="6" spans="2:15">
      <c r="B6" s="9" t="s">
        <v>12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7" spans="2:15">
      <c r="B7" s="9" t="s">
        <v>13</v>
      </c>
      <c r="C7" s="11">
        <f>307259.37</f>
        <v>307259.37</v>
      </c>
      <c r="D7" s="11">
        <f>484752.22</f>
        <v>484752.22</v>
      </c>
      <c r="E7" s="11">
        <f>436483.65</f>
        <v>436483.65</v>
      </c>
      <c r="F7" s="11">
        <f>590818.8</f>
        <v>590818.80000000005</v>
      </c>
      <c r="G7" s="11">
        <f>518670.05</f>
        <v>518670.05</v>
      </c>
      <c r="H7" s="11">
        <f>653388.59</f>
        <v>653388.59</v>
      </c>
      <c r="I7" s="11">
        <f>1090875.98</f>
        <v>1090875.98</v>
      </c>
      <c r="J7" s="11">
        <f>683929.07</f>
        <v>683929.07</v>
      </c>
      <c r="K7" s="11">
        <f>571474.9</f>
        <v>571474.9</v>
      </c>
      <c r="L7" s="11">
        <f>539657.5</f>
        <v>539657.5</v>
      </c>
      <c r="M7" s="11">
        <f>341108.89</f>
        <v>341108.89</v>
      </c>
      <c r="N7" s="11">
        <f t="shared" ref="N7:N13" si="0">+SUM(C7:M7)</f>
        <v>6218419.0199999996</v>
      </c>
    </row>
    <row r="8" spans="2:15">
      <c r="B8" s="9" t="s">
        <v>14</v>
      </c>
      <c r="C8" s="12">
        <f>1463.88</f>
        <v>1463.88</v>
      </c>
      <c r="D8" s="12">
        <f>3507.91</f>
        <v>3507.91</v>
      </c>
      <c r="E8" s="12">
        <f>1298.7</f>
        <v>1298.7</v>
      </c>
      <c r="F8" s="12">
        <f>2691</f>
        <v>2691</v>
      </c>
      <c r="G8" s="12">
        <f>3520.5</f>
        <v>3520.5</v>
      </c>
      <c r="H8" s="12">
        <f>5649.8</f>
        <v>5649.8</v>
      </c>
      <c r="I8" s="12">
        <f>6880</f>
        <v>6880</v>
      </c>
      <c r="J8" s="12">
        <f>7040.33</f>
        <v>7040.33</v>
      </c>
      <c r="K8" s="12">
        <f>5352.5</f>
        <v>5352.5</v>
      </c>
      <c r="L8" s="12">
        <f>850</f>
        <v>850</v>
      </c>
      <c r="M8" s="12">
        <f>5576.97</f>
        <v>5576.97</v>
      </c>
      <c r="N8" s="12">
        <f t="shared" si="0"/>
        <v>43831.590000000004</v>
      </c>
    </row>
    <row r="9" spans="2:15">
      <c r="B9" s="9" t="s">
        <v>15</v>
      </c>
      <c r="C9" s="12">
        <f>-34663.63</f>
        <v>-34663.629999999997</v>
      </c>
      <c r="D9" s="12">
        <f>-48938.12</f>
        <v>-48938.12</v>
      </c>
      <c r="E9" s="12">
        <f>-47099.06</f>
        <v>-47099.06</v>
      </c>
      <c r="F9" s="12">
        <f>-62349.32</f>
        <v>-62349.32</v>
      </c>
      <c r="G9" s="12">
        <f>-43861.19</f>
        <v>-43861.19</v>
      </c>
      <c r="H9" s="12">
        <f>-49662.55</f>
        <v>-49662.55</v>
      </c>
      <c r="I9" s="12">
        <f>-120201.88</f>
        <v>-120201.88</v>
      </c>
      <c r="J9" s="12">
        <f>-77119.88</f>
        <v>-77119.88</v>
      </c>
      <c r="K9" s="12">
        <f>-60299.3</f>
        <v>-60299.3</v>
      </c>
      <c r="L9" s="12">
        <f>-69341.32</f>
        <v>-69341.320000000007</v>
      </c>
      <c r="M9" s="12">
        <f>-43709.52</f>
        <v>-43709.52</v>
      </c>
      <c r="N9" s="12">
        <f t="shared" si="0"/>
        <v>-657245.77</v>
      </c>
    </row>
    <row r="10" spans="2:15">
      <c r="B10" s="9" t="s">
        <v>16</v>
      </c>
      <c r="C10" s="12">
        <f>-947.2</f>
        <v>-947.2</v>
      </c>
      <c r="D10" s="12">
        <f>-315.5</f>
        <v>-315.5</v>
      </c>
      <c r="E10" s="12">
        <f>-478.39</f>
        <v>-478.39</v>
      </c>
      <c r="F10" s="12">
        <f>-1958.15</f>
        <v>-1958.15</v>
      </c>
      <c r="G10" s="12">
        <f>-1245</f>
        <v>-1245</v>
      </c>
      <c r="H10" s="12">
        <f>134.53</f>
        <v>134.53</v>
      </c>
      <c r="I10" s="12">
        <f>-1738.84</f>
        <v>-1738.84</v>
      </c>
      <c r="J10" s="12">
        <f>-1270.75</f>
        <v>-1270.75</v>
      </c>
      <c r="K10" s="12">
        <f>-717.96</f>
        <v>-717.96</v>
      </c>
      <c r="L10" s="12">
        <f>-788.38</f>
        <v>-788.38</v>
      </c>
      <c r="M10" s="12">
        <f>-746.59</f>
        <v>-746.59</v>
      </c>
      <c r="N10" s="12">
        <f t="shared" si="0"/>
        <v>-10072.23</v>
      </c>
    </row>
    <row r="11" spans="2:15">
      <c r="B11" s="9" t="s">
        <v>17</v>
      </c>
      <c r="C11" s="12">
        <f>-309.75</f>
        <v>-309.75</v>
      </c>
      <c r="D11" s="12">
        <f>0</f>
        <v>0</v>
      </c>
      <c r="E11" s="12">
        <f>0</f>
        <v>0</v>
      </c>
      <c r="F11" s="12">
        <f>-120.12</f>
        <v>-120.12</v>
      </c>
      <c r="G11" s="12">
        <f>-339.56</f>
        <v>-339.56</v>
      </c>
      <c r="H11" s="12">
        <f>-679.5</f>
        <v>-679.5</v>
      </c>
      <c r="I11" s="12">
        <f>-394.29</f>
        <v>-394.29</v>
      </c>
      <c r="J11" s="12">
        <f>-167.79</f>
        <v>-167.79</v>
      </c>
      <c r="K11" s="12">
        <f>-90.3</f>
        <v>-90.3</v>
      </c>
      <c r="L11" s="12">
        <f>-1500.12</f>
        <v>-1500.12</v>
      </c>
      <c r="M11" s="12">
        <f>0</f>
        <v>0</v>
      </c>
      <c r="N11" s="12">
        <f t="shared" si="0"/>
        <v>-3601.43</v>
      </c>
    </row>
    <row r="12" spans="2:15">
      <c r="B12" s="9" t="s">
        <v>18</v>
      </c>
      <c r="C12" s="12">
        <f>7741.75</f>
        <v>7741.75</v>
      </c>
      <c r="D12" s="12">
        <f>20053.51</f>
        <v>20053.509999999998</v>
      </c>
      <c r="E12" s="12">
        <f>4785.5</f>
        <v>4785.5</v>
      </c>
      <c r="F12" s="12">
        <f>12616.75</f>
        <v>12616.75</v>
      </c>
      <c r="G12" s="12">
        <f>4578.49</f>
        <v>4578.49</v>
      </c>
      <c r="H12" s="12">
        <f>-51.73</f>
        <v>-51.73</v>
      </c>
      <c r="I12" s="12">
        <f>12349.93</f>
        <v>12349.93</v>
      </c>
      <c r="J12" s="12">
        <f>26971.52</f>
        <v>26971.52</v>
      </c>
      <c r="K12" s="12">
        <f>1927.08</f>
        <v>1927.08</v>
      </c>
      <c r="L12" s="12">
        <f>10383</f>
        <v>10383</v>
      </c>
      <c r="M12" s="12">
        <f>5343.78</f>
        <v>5343.78</v>
      </c>
      <c r="N12" s="12">
        <f t="shared" si="0"/>
        <v>106699.57999999999</v>
      </c>
    </row>
    <row r="13" spans="2:15">
      <c r="B13" s="9" t="s">
        <v>19</v>
      </c>
      <c r="C13" s="13">
        <f t="shared" ref="C13:L13" si="1">(((((C7)+(C8))+(C9))+(C10))+(C11))+(C12)</f>
        <v>280544.42</v>
      </c>
      <c r="D13" s="13">
        <f t="shared" si="1"/>
        <v>459060.01999999996</v>
      </c>
      <c r="E13" s="13">
        <f t="shared" si="1"/>
        <v>394990.4</v>
      </c>
      <c r="F13" s="13">
        <f t="shared" si="1"/>
        <v>541698.96000000008</v>
      </c>
      <c r="G13" s="13">
        <f t="shared" si="1"/>
        <v>481323.29</v>
      </c>
      <c r="H13" s="13">
        <f t="shared" si="1"/>
        <v>608779.14</v>
      </c>
      <c r="I13" s="13">
        <f t="shared" si="1"/>
        <v>987770.9</v>
      </c>
      <c r="J13" s="13">
        <f t="shared" si="1"/>
        <v>639382.49999999988</v>
      </c>
      <c r="K13" s="13">
        <f t="shared" si="1"/>
        <v>517646.92000000004</v>
      </c>
      <c r="L13" s="13">
        <f t="shared" si="1"/>
        <v>479260.68</v>
      </c>
      <c r="M13" s="13">
        <f>(((((M7)+(M8))+(M9))+(M10))+(M11))+(M12)</f>
        <v>307573.52999999997</v>
      </c>
      <c r="N13" s="13">
        <f t="shared" si="0"/>
        <v>5698030.7599999998</v>
      </c>
      <c r="O13" s="1" t="s">
        <v>120</v>
      </c>
    </row>
    <row r="14" spans="2:15">
      <c r="B14" s="9" t="s">
        <v>20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2:15">
      <c r="B15" s="9" t="s">
        <v>21</v>
      </c>
      <c r="C15" s="12">
        <f>0</f>
        <v>0</v>
      </c>
      <c r="D15" s="12">
        <f>243.21</f>
        <v>243.21</v>
      </c>
      <c r="E15" s="12">
        <f>0</f>
        <v>0</v>
      </c>
      <c r="F15" s="12">
        <f>10.22</f>
        <v>10.220000000000001</v>
      </c>
      <c r="G15" s="12">
        <f>0</f>
        <v>0</v>
      </c>
      <c r="H15" s="12">
        <f>0</f>
        <v>0</v>
      </c>
      <c r="I15" s="12">
        <f>182.14</f>
        <v>182.14</v>
      </c>
      <c r="J15" s="12">
        <f>151.17</f>
        <v>151.16999999999999</v>
      </c>
      <c r="K15" s="12">
        <f>0</f>
        <v>0</v>
      </c>
      <c r="L15" s="12">
        <f>0</f>
        <v>0</v>
      </c>
      <c r="M15" s="12">
        <f>0</f>
        <v>0</v>
      </c>
      <c r="N15" s="12">
        <f t="shared" ref="N15:N24" si="2">+SUM(C15:M15)</f>
        <v>586.74</v>
      </c>
    </row>
    <row r="16" spans="2:15">
      <c r="B16" s="9" t="s">
        <v>22</v>
      </c>
      <c r="C16" s="12">
        <f>4086.11</f>
        <v>4086.11</v>
      </c>
      <c r="D16" s="12">
        <f>875</f>
        <v>875</v>
      </c>
      <c r="E16" s="12">
        <f>3867.82</f>
        <v>3867.82</v>
      </c>
      <c r="F16" s="12">
        <f>2725</f>
        <v>2725</v>
      </c>
      <c r="G16" s="12">
        <f>3849.06</f>
        <v>3849.06</v>
      </c>
      <c r="H16" s="12">
        <f>10507.53</f>
        <v>10507.53</v>
      </c>
      <c r="I16" s="12">
        <f>2220</f>
        <v>2220</v>
      </c>
      <c r="J16" s="12">
        <f>4973.18</f>
        <v>4973.18</v>
      </c>
      <c r="K16" s="12">
        <f>6219</f>
        <v>6219</v>
      </c>
      <c r="L16" s="12">
        <f>5660</f>
        <v>5660</v>
      </c>
      <c r="M16" s="12">
        <f>6120</f>
        <v>6120</v>
      </c>
      <c r="N16" s="12">
        <f t="shared" si="2"/>
        <v>51102.7</v>
      </c>
    </row>
    <row r="17" spans="2:14">
      <c r="B17" s="9" t="s">
        <v>23</v>
      </c>
      <c r="C17" s="12">
        <f>22424.68</f>
        <v>22424.68</v>
      </c>
      <c r="D17" s="12">
        <f>39011.96</f>
        <v>39011.96</v>
      </c>
      <c r="E17" s="12">
        <f>29446.11</f>
        <v>29446.11</v>
      </c>
      <c r="F17" s="12">
        <f>39902.57</f>
        <v>39902.57</v>
      </c>
      <c r="G17" s="12">
        <f>30556.27</f>
        <v>30556.27</v>
      </c>
      <c r="H17" s="12">
        <f>42714.84</f>
        <v>42714.84</v>
      </c>
      <c r="I17" s="12">
        <f>45381.56</f>
        <v>45381.56</v>
      </c>
      <c r="J17" s="12">
        <f>51960.29</f>
        <v>51960.29</v>
      </c>
      <c r="K17" s="12">
        <f>47040.03</f>
        <v>47040.03</v>
      </c>
      <c r="L17" s="12">
        <f>29832.75</f>
        <v>29832.75</v>
      </c>
      <c r="M17" s="12">
        <f>22242.94</f>
        <v>22242.94</v>
      </c>
      <c r="N17" s="12">
        <f t="shared" si="2"/>
        <v>400513.99999999994</v>
      </c>
    </row>
    <row r="18" spans="2:14">
      <c r="B18" s="9" t="s">
        <v>24</v>
      </c>
      <c r="C18" s="12">
        <f>0</f>
        <v>0</v>
      </c>
      <c r="D18" s="12">
        <f>2516.31</f>
        <v>2516.31</v>
      </c>
      <c r="E18" s="12">
        <f>1386.09</f>
        <v>1386.09</v>
      </c>
      <c r="F18" s="12">
        <f>2379.18</f>
        <v>2379.1799999999998</v>
      </c>
      <c r="G18" s="12">
        <f>1405</f>
        <v>1405</v>
      </c>
      <c r="H18" s="12">
        <f>1112</f>
        <v>1112</v>
      </c>
      <c r="I18" s="12">
        <f>1850</f>
        <v>1850</v>
      </c>
      <c r="J18" s="12">
        <f>3617.37</f>
        <v>3617.37</v>
      </c>
      <c r="K18" s="12">
        <f>4355.95</f>
        <v>4355.95</v>
      </c>
      <c r="L18" s="12">
        <f>60</f>
        <v>60</v>
      </c>
      <c r="M18" s="12">
        <f>1575.29</f>
        <v>1575.29</v>
      </c>
      <c r="N18" s="12">
        <f t="shared" si="2"/>
        <v>20257.190000000002</v>
      </c>
    </row>
    <row r="19" spans="2:14">
      <c r="B19" s="9" t="s">
        <v>25</v>
      </c>
      <c r="C19" s="12">
        <f>0</f>
        <v>0</v>
      </c>
      <c r="D19" s="12">
        <f>0</f>
        <v>0</v>
      </c>
      <c r="E19" s="12">
        <f>0</f>
        <v>0</v>
      </c>
      <c r="F19" s="12">
        <f>0</f>
        <v>0</v>
      </c>
      <c r="G19" s="12">
        <f>0</f>
        <v>0</v>
      </c>
      <c r="H19" s="12">
        <f>0</f>
        <v>0</v>
      </c>
      <c r="I19" s="12">
        <f>0</f>
        <v>0</v>
      </c>
      <c r="J19" s="12">
        <f>0</f>
        <v>0</v>
      </c>
      <c r="K19" s="12">
        <f>0</f>
        <v>0</v>
      </c>
      <c r="L19" s="12">
        <f>2817.83</f>
        <v>2817.83</v>
      </c>
      <c r="M19" s="12">
        <f>0</f>
        <v>0</v>
      </c>
      <c r="N19" s="12">
        <f t="shared" si="2"/>
        <v>2817.83</v>
      </c>
    </row>
    <row r="20" spans="2:14">
      <c r="B20" s="9" t="s">
        <v>26</v>
      </c>
      <c r="C20" s="12">
        <f>76313.09</f>
        <v>76313.09</v>
      </c>
      <c r="D20" s="12">
        <f>102396.38</f>
        <v>102396.38</v>
      </c>
      <c r="E20" s="12">
        <f>130356.32</f>
        <v>130356.32</v>
      </c>
      <c r="F20" s="12">
        <f>155838.52</f>
        <v>155838.51999999999</v>
      </c>
      <c r="G20" s="12">
        <f>111692.84</f>
        <v>111692.84</v>
      </c>
      <c r="H20" s="12">
        <f>199352.27</f>
        <v>199352.27</v>
      </c>
      <c r="I20" s="12">
        <f>278584.59</f>
        <v>278584.59000000003</v>
      </c>
      <c r="J20" s="12">
        <f>154923.99</f>
        <v>154923.99</v>
      </c>
      <c r="K20" s="12">
        <f>140415.7</f>
        <v>140415.70000000001</v>
      </c>
      <c r="L20" s="12">
        <f>174708.13</f>
        <v>174708.13</v>
      </c>
      <c r="M20" s="12">
        <f>125982.82</f>
        <v>125982.82</v>
      </c>
      <c r="N20" s="12">
        <f t="shared" si="2"/>
        <v>1650564.6500000001</v>
      </c>
    </row>
    <row r="21" spans="2:14">
      <c r="B21" s="9" t="s">
        <v>27</v>
      </c>
      <c r="C21" s="12">
        <f>9316</f>
        <v>9316</v>
      </c>
      <c r="D21" s="12">
        <f>13989.18</f>
        <v>13989.18</v>
      </c>
      <c r="E21" s="12">
        <f>17037.33</f>
        <v>17037.330000000002</v>
      </c>
      <c r="F21" s="12">
        <f>20654.87</f>
        <v>20654.87</v>
      </c>
      <c r="G21" s="12">
        <f>16603.17</f>
        <v>16603.169999999998</v>
      </c>
      <c r="H21" s="12">
        <f>25573.06</f>
        <v>25573.06</v>
      </c>
      <c r="I21" s="12">
        <f>38047.52</f>
        <v>38047.519999999997</v>
      </c>
      <c r="J21" s="12">
        <f>21199.65</f>
        <v>21199.65</v>
      </c>
      <c r="K21" s="12">
        <f>20640.83</f>
        <v>20640.830000000002</v>
      </c>
      <c r="L21" s="12">
        <f>21928.1</f>
        <v>21928.1</v>
      </c>
      <c r="M21" s="12">
        <f>15193.98</f>
        <v>15193.98</v>
      </c>
      <c r="N21" s="12">
        <f t="shared" si="2"/>
        <v>220183.69</v>
      </c>
    </row>
    <row r="22" spans="2:14">
      <c r="B22" s="9" t="s">
        <v>28</v>
      </c>
      <c r="C22" s="12">
        <f>8248.52</f>
        <v>8248.52</v>
      </c>
      <c r="D22" s="12">
        <f>11644.88</f>
        <v>11644.88</v>
      </c>
      <c r="E22" s="12">
        <f>12552.06</f>
        <v>12552.06</v>
      </c>
      <c r="F22" s="12">
        <f>15624.39</f>
        <v>15624.39</v>
      </c>
      <c r="G22" s="12">
        <f>14823.28</f>
        <v>14823.28</v>
      </c>
      <c r="H22" s="12">
        <f>19543.86</f>
        <v>19543.86</v>
      </c>
      <c r="I22" s="12">
        <f>31295.97</f>
        <v>31295.97</v>
      </c>
      <c r="J22" s="12">
        <f>21047.98</f>
        <v>21047.98</v>
      </c>
      <c r="K22" s="12">
        <f>16535.9</f>
        <v>16535.900000000001</v>
      </c>
      <c r="L22" s="12">
        <f>15543.49</f>
        <v>15543.49</v>
      </c>
      <c r="M22" s="12">
        <f>9752.09</f>
        <v>9752.09</v>
      </c>
      <c r="N22" s="12">
        <f t="shared" si="2"/>
        <v>176612.41999999998</v>
      </c>
    </row>
    <row r="23" spans="2:14">
      <c r="B23" s="9" t="s">
        <v>29</v>
      </c>
      <c r="C23" s="13">
        <f t="shared" ref="C23:L23" si="3">(((((((C15)+(C16))+(C17))+(C18))+(C19))+(C20))+(C21))+(C22)</f>
        <v>120388.40000000001</v>
      </c>
      <c r="D23" s="13">
        <f t="shared" si="3"/>
        <v>170676.91999999998</v>
      </c>
      <c r="E23" s="13">
        <f t="shared" si="3"/>
        <v>194645.72999999998</v>
      </c>
      <c r="F23" s="13">
        <f t="shared" si="3"/>
        <v>237134.75</v>
      </c>
      <c r="G23" s="13">
        <f t="shared" si="3"/>
        <v>178929.61999999997</v>
      </c>
      <c r="H23" s="13">
        <f t="shared" si="3"/>
        <v>298803.56</v>
      </c>
      <c r="I23" s="13">
        <f t="shared" si="3"/>
        <v>397561.78</v>
      </c>
      <c r="J23" s="13">
        <f t="shared" si="3"/>
        <v>257873.63</v>
      </c>
      <c r="K23" s="13">
        <f t="shared" si="3"/>
        <v>235207.41</v>
      </c>
      <c r="L23" s="13">
        <f t="shared" si="3"/>
        <v>250550.30000000002</v>
      </c>
      <c r="M23" s="13">
        <f>(((((((M15)+(M16))+(M17))+(M18))+(M19))+(M20))+(M21))+(M22)</f>
        <v>180867.12000000002</v>
      </c>
      <c r="N23" s="13">
        <f t="shared" si="2"/>
        <v>2522639.2200000002</v>
      </c>
    </row>
    <row r="24" spans="2:14">
      <c r="B24" s="9" t="s">
        <v>30</v>
      </c>
      <c r="C24" s="13">
        <f t="shared" ref="C24:L24" si="4">(C13)-(C23)</f>
        <v>160156.01999999996</v>
      </c>
      <c r="D24" s="13">
        <f t="shared" si="4"/>
        <v>288383.09999999998</v>
      </c>
      <c r="E24" s="13">
        <f t="shared" si="4"/>
        <v>200344.67000000004</v>
      </c>
      <c r="F24" s="13">
        <f t="shared" si="4"/>
        <v>304564.21000000008</v>
      </c>
      <c r="G24" s="13">
        <f t="shared" si="4"/>
        <v>302393.67000000004</v>
      </c>
      <c r="H24" s="13">
        <f t="shared" si="4"/>
        <v>309975.58</v>
      </c>
      <c r="I24" s="13">
        <f t="shared" si="4"/>
        <v>590209.12</v>
      </c>
      <c r="J24" s="13">
        <f t="shared" si="4"/>
        <v>381508.86999999988</v>
      </c>
      <c r="K24" s="13">
        <f t="shared" si="4"/>
        <v>282439.51</v>
      </c>
      <c r="L24" s="13">
        <f t="shared" si="4"/>
        <v>228710.37999999998</v>
      </c>
      <c r="M24" s="13">
        <f>(M13)-(M23)</f>
        <v>126706.40999999995</v>
      </c>
      <c r="N24" s="13">
        <f t="shared" si="2"/>
        <v>3175391.54</v>
      </c>
    </row>
    <row r="25" spans="2:14">
      <c r="B25" s="9" t="s">
        <v>31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 spans="2:14">
      <c r="B26" s="9" t="s">
        <v>32</v>
      </c>
      <c r="C26" s="12">
        <f>0</f>
        <v>0</v>
      </c>
      <c r="D26" s="12">
        <f>0</f>
        <v>0</v>
      </c>
      <c r="E26" s="12">
        <f>0</f>
        <v>0</v>
      </c>
      <c r="F26" s="12">
        <f>0</f>
        <v>0</v>
      </c>
      <c r="G26" s="12">
        <f>0</f>
        <v>0</v>
      </c>
      <c r="H26" s="12">
        <f>0</f>
        <v>0</v>
      </c>
      <c r="I26" s="12">
        <f>0</f>
        <v>0</v>
      </c>
      <c r="J26" s="12">
        <f>0</f>
        <v>0</v>
      </c>
      <c r="K26" s="12">
        <f>0</f>
        <v>0</v>
      </c>
      <c r="L26" s="12">
        <f>0</f>
        <v>0</v>
      </c>
      <c r="M26" s="12">
        <f>0</f>
        <v>0</v>
      </c>
      <c r="N26" s="12">
        <f t="shared" ref="N26:N57" si="5">+SUM(C26:M26)</f>
        <v>0</v>
      </c>
    </row>
    <row r="27" spans="2:14">
      <c r="B27" s="9" t="s">
        <v>33</v>
      </c>
      <c r="C27" s="12">
        <f>15469.4</f>
        <v>15469.4</v>
      </c>
      <c r="D27" s="12">
        <f>19479.01</f>
        <v>19479.009999999998</v>
      </c>
      <c r="E27" s="12">
        <f>28600.64</f>
        <v>28600.639999999999</v>
      </c>
      <c r="F27" s="12">
        <f>23375.72</f>
        <v>23375.72</v>
      </c>
      <c r="G27" s="12">
        <f>21392.65</f>
        <v>21392.65</v>
      </c>
      <c r="H27" s="12">
        <f>21374.66</f>
        <v>21374.66</v>
      </c>
      <c r="I27" s="12">
        <f>22135.23</f>
        <v>22135.23</v>
      </c>
      <c r="J27" s="12">
        <f>26803.01</f>
        <v>26803.01</v>
      </c>
      <c r="K27" s="12">
        <f>20996.71</f>
        <v>20996.71</v>
      </c>
      <c r="L27" s="12">
        <f>26915.18</f>
        <v>26915.18</v>
      </c>
      <c r="M27" s="12">
        <f>19726.86</f>
        <v>19726.86</v>
      </c>
      <c r="N27" s="12">
        <f t="shared" si="5"/>
        <v>246269.07</v>
      </c>
    </row>
    <row r="28" spans="2:14">
      <c r="B28" s="9" t="s">
        <v>34</v>
      </c>
      <c r="C28" s="12">
        <f>2795.26</f>
        <v>2795.26</v>
      </c>
      <c r="D28" s="12">
        <f>2795.3</f>
        <v>2795.3</v>
      </c>
      <c r="E28" s="12">
        <f>2795.29</f>
        <v>2795.29</v>
      </c>
      <c r="F28" s="12">
        <f>2795.32</f>
        <v>2795.32</v>
      </c>
      <c r="G28" s="12">
        <f>2795.37</f>
        <v>2795.37</v>
      </c>
      <c r="H28" s="12">
        <f>2805.75</f>
        <v>2805.75</v>
      </c>
      <c r="I28" s="12">
        <f>2795.38</f>
        <v>2795.38</v>
      </c>
      <c r="J28" s="12">
        <f>2597.17</f>
        <v>2597.17</v>
      </c>
      <c r="K28" s="12">
        <f>2805.97</f>
        <v>2805.97</v>
      </c>
      <c r="L28" s="12">
        <f>2890.36</f>
        <v>2890.36</v>
      </c>
      <c r="M28" s="12">
        <f>2597.17</f>
        <v>2597.17</v>
      </c>
      <c r="N28" s="12">
        <f t="shared" si="5"/>
        <v>30468.340000000004</v>
      </c>
    </row>
    <row r="29" spans="2:14">
      <c r="B29" s="9" t="s">
        <v>35</v>
      </c>
      <c r="C29" s="12">
        <f>0</f>
        <v>0</v>
      </c>
      <c r="D29" s="12">
        <f>0</f>
        <v>0</v>
      </c>
      <c r="E29" s="12">
        <f>16</f>
        <v>16</v>
      </c>
      <c r="F29" s="12">
        <f>178.55</f>
        <v>178.55</v>
      </c>
      <c r="G29" s="12">
        <f>0</f>
        <v>0</v>
      </c>
      <c r="H29" s="12">
        <f>0</f>
        <v>0</v>
      </c>
      <c r="I29" s="12">
        <f>0</f>
        <v>0</v>
      </c>
      <c r="J29" s="12">
        <f>493.1</f>
        <v>493.1</v>
      </c>
      <c r="K29" s="12">
        <f>0</f>
        <v>0</v>
      </c>
      <c r="L29" s="12">
        <f>129.88</f>
        <v>129.88</v>
      </c>
      <c r="M29" s="12">
        <f>23.21</f>
        <v>23.21</v>
      </c>
      <c r="N29" s="12">
        <f t="shared" si="5"/>
        <v>840.74000000000012</v>
      </c>
    </row>
    <row r="30" spans="2:14">
      <c r="B30" s="9" t="s">
        <v>36</v>
      </c>
      <c r="C30" s="12">
        <f>59.19</f>
        <v>59.19</v>
      </c>
      <c r="D30" s="12">
        <f>0</f>
        <v>0</v>
      </c>
      <c r="E30" s="12">
        <f>0</f>
        <v>0</v>
      </c>
      <c r="F30" s="12">
        <f>0</f>
        <v>0</v>
      </c>
      <c r="G30" s="12">
        <f>0</f>
        <v>0</v>
      </c>
      <c r="H30" s="12">
        <f>0</f>
        <v>0</v>
      </c>
      <c r="I30" s="12">
        <f>0</f>
        <v>0</v>
      </c>
      <c r="J30" s="12">
        <f>0</f>
        <v>0</v>
      </c>
      <c r="K30" s="12">
        <f>0</f>
        <v>0</v>
      </c>
      <c r="L30" s="12">
        <f>0</f>
        <v>0</v>
      </c>
      <c r="M30" s="12">
        <f>0</f>
        <v>0</v>
      </c>
      <c r="N30" s="12">
        <f t="shared" si="5"/>
        <v>59.19</v>
      </c>
    </row>
    <row r="31" spans="2:14">
      <c r="B31" s="9" t="s">
        <v>37</v>
      </c>
      <c r="C31" s="12">
        <f>3.08</f>
        <v>3.08</v>
      </c>
      <c r="D31" s="12">
        <f>-270.72</f>
        <v>-270.72000000000003</v>
      </c>
      <c r="E31" s="12">
        <f>4036.82</f>
        <v>4036.82</v>
      </c>
      <c r="F31" s="12">
        <f>2969.7</f>
        <v>2969.7</v>
      </c>
      <c r="G31" s="12">
        <f>1379</f>
        <v>1379</v>
      </c>
      <c r="H31" s="12">
        <f>1056.22</f>
        <v>1056.22</v>
      </c>
      <c r="I31" s="12">
        <f>4015.42</f>
        <v>4015.42</v>
      </c>
      <c r="J31" s="12">
        <f>-534.16</f>
        <v>-534.16</v>
      </c>
      <c r="K31" s="12">
        <f>91.26</f>
        <v>91.26</v>
      </c>
      <c r="L31" s="12">
        <f>823.03</f>
        <v>823.03</v>
      </c>
      <c r="M31" s="12">
        <f>1002.94</f>
        <v>1002.94</v>
      </c>
      <c r="N31" s="12">
        <f t="shared" si="5"/>
        <v>14572.590000000002</v>
      </c>
    </row>
    <row r="32" spans="2:14">
      <c r="B32" s="9" t="s">
        <v>38</v>
      </c>
      <c r="C32" s="12">
        <f>254</f>
        <v>254</v>
      </c>
      <c r="D32" s="12">
        <f>0</f>
        <v>0</v>
      </c>
      <c r="E32" s="12">
        <f>956.34</f>
        <v>956.34</v>
      </c>
      <c r="F32" s="12">
        <f>885.65</f>
        <v>885.65</v>
      </c>
      <c r="G32" s="12">
        <f>651.28</f>
        <v>651.28</v>
      </c>
      <c r="H32" s="12">
        <f>493.53</f>
        <v>493.53</v>
      </c>
      <c r="I32" s="12">
        <f>1031.57</f>
        <v>1031.57</v>
      </c>
      <c r="J32" s="12">
        <f>0</f>
        <v>0</v>
      </c>
      <c r="K32" s="12">
        <f>616.43</f>
        <v>616.42999999999995</v>
      </c>
      <c r="L32" s="12">
        <f>136</f>
        <v>136</v>
      </c>
      <c r="M32" s="12">
        <f>1352.76</f>
        <v>1352.76</v>
      </c>
      <c r="N32" s="12">
        <f t="shared" si="5"/>
        <v>6377.56</v>
      </c>
    </row>
    <row r="33" spans="2:14">
      <c r="B33" s="9" t="s">
        <v>39</v>
      </c>
      <c r="C33" s="12">
        <f>2241.61</f>
        <v>2241.61</v>
      </c>
      <c r="D33" s="12">
        <f>509.27</f>
        <v>509.27</v>
      </c>
      <c r="E33" s="12">
        <f>3017.3</f>
        <v>3017.3</v>
      </c>
      <c r="F33" s="12">
        <f>3243.85</f>
        <v>3243.85</v>
      </c>
      <c r="G33" s="12">
        <f>1475.83</f>
        <v>1475.83</v>
      </c>
      <c r="H33" s="12">
        <f>1884.06</f>
        <v>1884.06</v>
      </c>
      <c r="I33" s="12">
        <f>2025.32</f>
        <v>2025.32</v>
      </c>
      <c r="J33" s="12">
        <f>509.27</f>
        <v>509.27</v>
      </c>
      <c r="K33" s="12">
        <f>2090.24</f>
        <v>2090.2399999999998</v>
      </c>
      <c r="L33" s="12">
        <f>1234.76</f>
        <v>1234.76</v>
      </c>
      <c r="M33" s="12">
        <f>2846.05</f>
        <v>2846.05</v>
      </c>
      <c r="N33" s="12">
        <f t="shared" si="5"/>
        <v>21077.559999999998</v>
      </c>
    </row>
    <row r="34" spans="2:14">
      <c r="B34" s="9" t="s">
        <v>40</v>
      </c>
      <c r="C34" s="12">
        <f>717.7</f>
        <v>717.7</v>
      </c>
      <c r="D34" s="12">
        <f>717.73</f>
        <v>717.73</v>
      </c>
      <c r="E34" s="12">
        <f>717.75</f>
        <v>717.75</v>
      </c>
      <c r="F34" s="12">
        <f>717.74</f>
        <v>717.74</v>
      </c>
      <c r="G34" s="12">
        <f>0</f>
        <v>0</v>
      </c>
      <c r="H34" s="12">
        <f>0</f>
        <v>0</v>
      </c>
      <c r="I34" s="12">
        <f>0</f>
        <v>0</v>
      </c>
      <c r="J34" s="12">
        <f>717.77</f>
        <v>717.77</v>
      </c>
      <c r="K34" s="12">
        <f>0</f>
        <v>0</v>
      </c>
      <c r="L34" s="12">
        <f>1373.9</f>
        <v>1373.9</v>
      </c>
      <c r="M34" s="12">
        <f>0</f>
        <v>0</v>
      </c>
      <c r="N34" s="12">
        <f t="shared" si="5"/>
        <v>4962.59</v>
      </c>
    </row>
    <row r="35" spans="2:14">
      <c r="B35" s="9" t="s">
        <v>41</v>
      </c>
      <c r="C35" s="12">
        <f>0</f>
        <v>0</v>
      </c>
      <c r="D35" s="12">
        <f>0</f>
        <v>0</v>
      </c>
      <c r="E35" s="12">
        <f>62.09</f>
        <v>62.09</v>
      </c>
      <c r="F35" s="12">
        <f>62.08</f>
        <v>62.08</v>
      </c>
      <c r="G35" s="12">
        <f>62.07</f>
        <v>62.07</v>
      </c>
      <c r="H35" s="12">
        <f>62.07</f>
        <v>62.07</v>
      </c>
      <c r="I35" s="12">
        <f>62.07</f>
        <v>62.07</v>
      </c>
      <c r="J35" s="12">
        <f>0</f>
        <v>0</v>
      </c>
      <c r="K35" s="12">
        <f>62.07</f>
        <v>62.07</v>
      </c>
      <c r="L35" s="12">
        <f>0</f>
        <v>0</v>
      </c>
      <c r="M35" s="12">
        <f>62.07</f>
        <v>62.07</v>
      </c>
      <c r="N35" s="12">
        <f t="shared" si="5"/>
        <v>434.52</v>
      </c>
    </row>
    <row r="36" spans="2:14">
      <c r="B36" s="9" t="s">
        <v>42</v>
      </c>
      <c r="C36" s="12">
        <f>0</f>
        <v>0</v>
      </c>
      <c r="D36" s="12">
        <f>0</f>
        <v>0</v>
      </c>
      <c r="E36" s="12">
        <f>0</f>
        <v>0</v>
      </c>
      <c r="F36" s="12">
        <f>0</f>
        <v>0</v>
      </c>
      <c r="G36" s="12">
        <f>0</f>
        <v>0</v>
      </c>
      <c r="H36" s="12">
        <f>0</f>
        <v>0</v>
      </c>
      <c r="I36" s="12">
        <f>0</f>
        <v>0</v>
      </c>
      <c r="J36" s="12">
        <f>0</f>
        <v>0</v>
      </c>
      <c r="K36" s="12">
        <f>0</f>
        <v>0</v>
      </c>
      <c r="L36" s="12">
        <f>665.15</f>
        <v>665.15</v>
      </c>
      <c r="M36" s="12">
        <f>0</f>
        <v>0</v>
      </c>
      <c r="N36" s="12">
        <f t="shared" si="5"/>
        <v>665.15</v>
      </c>
    </row>
    <row r="37" spans="2:14">
      <c r="B37" s="9" t="s">
        <v>43</v>
      </c>
      <c r="C37" s="12">
        <f>0</f>
        <v>0</v>
      </c>
      <c r="D37" s="12">
        <f>0</f>
        <v>0</v>
      </c>
      <c r="E37" s="12">
        <f>0</f>
        <v>0</v>
      </c>
      <c r="F37" s="12">
        <f>0</f>
        <v>0</v>
      </c>
      <c r="G37" s="12">
        <f>0</f>
        <v>0</v>
      </c>
      <c r="H37" s="12">
        <f>0</f>
        <v>0</v>
      </c>
      <c r="I37" s="12">
        <f>0</f>
        <v>0</v>
      </c>
      <c r="J37" s="12">
        <f>0</f>
        <v>0</v>
      </c>
      <c r="K37" s="12">
        <f>0</f>
        <v>0</v>
      </c>
      <c r="L37" s="12">
        <f>0</f>
        <v>0</v>
      </c>
      <c r="M37" s="12">
        <f>0</f>
        <v>0</v>
      </c>
      <c r="N37" s="12">
        <f t="shared" si="5"/>
        <v>0</v>
      </c>
    </row>
    <row r="38" spans="2:14">
      <c r="B38" s="9" t="s">
        <v>44</v>
      </c>
      <c r="C38" s="12">
        <f>15828.92</f>
        <v>15828.92</v>
      </c>
      <c r="D38" s="12">
        <f>52963.73</f>
        <v>52963.73</v>
      </c>
      <c r="E38" s="12">
        <f>56072.88</f>
        <v>56072.88</v>
      </c>
      <c r="F38" s="12">
        <f>88345.18</f>
        <v>88345.18</v>
      </c>
      <c r="G38" s="12">
        <f>63028.06</f>
        <v>63028.06</v>
      </c>
      <c r="H38" s="12">
        <f>47070.28</f>
        <v>47070.28</v>
      </c>
      <c r="I38" s="12">
        <f>62887.92</f>
        <v>62887.92</v>
      </c>
      <c r="J38" s="12">
        <f>49322.25</f>
        <v>49322.25</v>
      </c>
      <c r="K38" s="12">
        <f>54440.47</f>
        <v>54440.47</v>
      </c>
      <c r="L38" s="12">
        <f>55412.75</f>
        <v>55412.75</v>
      </c>
      <c r="M38" s="12">
        <f>46218.42</f>
        <v>46218.42</v>
      </c>
      <c r="N38" s="12">
        <f t="shared" si="5"/>
        <v>591590.8600000001</v>
      </c>
    </row>
    <row r="39" spans="2:14">
      <c r="B39" s="9" t="s">
        <v>45</v>
      </c>
      <c r="C39" s="12">
        <f>0</f>
        <v>0</v>
      </c>
      <c r="D39" s="12">
        <f>0</f>
        <v>0</v>
      </c>
      <c r="E39" s="12">
        <f>3250.52</f>
        <v>3250.52</v>
      </c>
      <c r="F39" s="12">
        <f>0</f>
        <v>0</v>
      </c>
      <c r="G39" s="12">
        <f>0</f>
        <v>0</v>
      </c>
      <c r="H39" s="12">
        <f>0</f>
        <v>0</v>
      </c>
      <c r="I39" s="12">
        <f>0</f>
        <v>0</v>
      </c>
      <c r="J39" s="12">
        <f>0</f>
        <v>0</v>
      </c>
      <c r="K39" s="12">
        <f>0</f>
        <v>0</v>
      </c>
      <c r="L39" s="12">
        <f>606.8</f>
        <v>606.79999999999995</v>
      </c>
      <c r="M39" s="12">
        <f>0</f>
        <v>0</v>
      </c>
      <c r="N39" s="12">
        <f t="shared" si="5"/>
        <v>3857.3199999999997</v>
      </c>
    </row>
    <row r="40" spans="2:14">
      <c r="B40" s="9" t="s">
        <v>46</v>
      </c>
      <c r="C40" s="12">
        <f>0</f>
        <v>0</v>
      </c>
      <c r="D40" s="12">
        <f>63868.73</f>
        <v>63868.73</v>
      </c>
      <c r="E40" s="12">
        <f>0</f>
        <v>0</v>
      </c>
      <c r="F40" s="12">
        <f>0</f>
        <v>0</v>
      </c>
      <c r="G40" s="12">
        <f>42944.33</f>
        <v>42944.33</v>
      </c>
      <c r="H40" s="12">
        <f>11951.13</f>
        <v>11951.13</v>
      </c>
      <c r="I40" s="12">
        <f>97329.95</f>
        <v>97329.95</v>
      </c>
      <c r="J40" s="12">
        <f>23034.71</f>
        <v>23034.71</v>
      </c>
      <c r="K40" s="12">
        <f>3086.06</f>
        <v>3086.06</v>
      </c>
      <c r="L40" s="12">
        <f>74535.1</f>
        <v>74535.100000000006</v>
      </c>
      <c r="M40" s="12">
        <f>74607.2</f>
        <v>74607.199999999997</v>
      </c>
      <c r="N40" s="12">
        <f t="shared" si="5"/>
        <v>391357.21</v>
      </c>
    </row>
    <row r="41" spans="2:14">
      <c r="B41" s="4" t="s">
        <v>47</v>
      </c>
      <c r="C41" s="13">
        <f t="shared" ref="C41:L41" si="6">(((C37)+(C38))+(C39))+(C40)</f>
        <v>15828.92</v>
      </c>
      <c r="D41" s="13">
        <f t="shared" si="6"/>
        <v>116832.46</v>
      </c>
      <c r="E41" s="13">
        <f t="shared" si="6"/>
        <v>59323.399999999994</v>
      </c>
      <c r="F41" s="13">
        <f t="shared" si="6"/>
        <v>88345.18</v>
      </c>
      <c r="G41" s="13">
        <f t="shared" si="6"/>
        <v>105972.39</v>
      </c>
      <c r="H41" s="13">
        <f t="shared" si="6"/>
        <v>59021.409999999996</v>
      </c>
      <c r="I41" s="13">
        <f t="shared" si="6"/>
        <v>160217.87</v>
      </c>
      <c r="J41" s="13">
        <f t="shared" si="6"/>
        <v>72356.959999999992</v>
      </c>
      <c r="K41" s="13">
        <f t="shared" si="6"/>
        <v>57526.53</v>
      </c>
      <c r="L41" s="13">
        <f t="shared" si="6"/>
        <v>130554.65000000001</v>
      </c>
      <c r="M41" s="13">
        <f>(((M37)+(M38))+(M39))+(M40)</f>
        <v>120825.62</v>
      </c>
      <c r="N41" s="13">
        <f t="shared" si="5"/>
        <v>986805.3899999999</v>
      </c>
    </row>
    <row r="42" spans="2:14">
      <c r="B42" s="9" t="s">
        <v>48</v>
      </c>
      <c r="C42" s="12">
        <f>1089.51</f>
        <v>1089.51</v>
      </c>
      <c r="D42" s="12">
        <f>10329.01</f>
        <v>10329.01</v>
      </c>
      <c r="E42" s="12">
        <f>4888.37</f>
        <v>4888.37</v>
      </c>
      <c r="F42" s="12">
        <f>7013.24</f>
        <v>7013.24</v>
      </c>
      <c r="G42" s="12">
        <f>10258.99</f>
        <v>10258.99</v>
      </c>
      <c r="H42" s="12">
        <f>5840.84</f>
        <v>5840.84</v>
      </c>
      <c r="I42" s="12">
        <f>13616.64</f>
        <v>13616.64</v>
      </c>
      <c r="J42" s="12">
        <f>5916.72</f>
        <v>5916.72</v>
      </c>
      <c r="K42" s="12">
        <f>6449.92</f>
        <v>6449.92</v>
      </c>
      <c r="L42" s="12">
        <f>7080.36</f>
        <v>7080.36</v>
      </c>
      <c r="M42" s="12">
        <f>9809.65</f>
        <v>9809.65</v>
      </c>
      <c r="N42" s="12">
        <f t="shared" si="5"/>
        <v>82293.249999999985</v>
      </c>
    </row>
    <row r="43" spans="2:14">
      <c r="B43" s="9" t="s">
        <v>49</v>
      </c>
      <c r="C43" s="12">
        <f>0</f>
        <v>0</v>
      </c>
      <c r="D43" s="12">
        <f>0</f>
        <v>0</v>
      </c>
      <c r="E43" s="12">
        <f>0</f>
        <v>0</v>
      </c>
      <c r="F43" s="12">
        <f>0</f>
        <v>0</v>
      </c>
      <c r="G43" s="12">
        <f>0</f>
        <v>0</v>
      </c>
      <c r="H43" s="12">
        <f>0</f>
        <v>0</v>
      </c>
      <c r="I43" s="12">
        <f>0</f>
        <v>0</v>
      </c>
      <c r="J43" s="12">
        <f>0</f>
        <v>0</v>
      </c>
      <c r="K43" s="12">
        <f>0</f>
        <v>0</v>
      </c>
      <c r="L43" s="12">
        <f>1937.82</f>
        <v>1937.82</v>
      </c>
      <c r="M43" s="12">
        <f>0</f>
        <v>0</v>
      </c>
      <c r="N43" s="12">
        <f t="shared" si="5"/>
        <v>1937.82</v>
      </c>
    </row>
    <row r="44" spans="2:14">
      <c r="B44" s="9" t="s">
        <v>50</v>
      </c>
      <c r="C44" s="12">
        <f>54479.67</f>
        <v>54479.67</v>
      </c>
      <c r="D44" s="12">
        <f>60934.61</f>
        <v>60934.61</v>
      </c>
      <c r="E44" s="12">
        <f>35847.57</f>
        <v>35847.57</v>
      </c>
      <c r="F44" s="12">
        <f>86075.37</f>
        <v>86075.37</v>
      </c>
      <c r="G44" s="12">
        <f>46394.07</f>
        <v>46394.07</v>
      </c>
      <c r="H44" s="12">
        <f>36641.45</f>
        <v>36641.449999999997</v>
      </c>
      <c r="I44" s="12">
        <f>62904.74</f>
        <v>62904.74</v>
      </c>
      <c r="J44" s="12">
        <f>72698.48</f>
        <v>72698.48</v>
      </c>
      <c r="K44" s="12">
        <f>48852.02</f>
        <v>48852.02</v>
      </c>
      <c r="L44" s="12">
        <f>53392.96</f>
        <v>53392.959999999999</v>
      </c>
      <c r="M44" s="12">
        <f>56298.95</f>
        <v>56298.95</v>
      </c>
      <c r="N44" s="12">
        <f t="shared" si="5"/>
        <v>614519.8899999999</v>
      </c>
    </row>
    <row r="45" spans="2:14">
      <c r="B45" s="9" t="s">
        <v>51</v>
      </c>
      <c r="C45" s="12">
        <f>1728</f>
        <v>1728</v>
      </c>
      <c r="D45" s="12">
        <f>0</f>
        <v>0</v>
      </c>
      <c r="E45" s="12">
        <f>0</f>
        <v>0</v>
      </c>
      <c r="F45" s="12">
        <f>0</f>
        <v>0</v>
      </c>
      <c r="G45" s="12">
        <f>3239.26</f>
        <v>3239.26</v>
      </c>
      <c r="H45" s="12">
        <f>3466.7</f>
        <v>3466.7</v>
      </c>
      <c r="I45" s="12">
        <f>0</f>
        <v>0</v>
      </c>
      <c r="J45" s="12">
        <f>0</f>
        <v>0</v>
      </c>
      <c r="K45" s="12">
        <f>1908.69</f>
        <v>1908.69</v>
      </c>
      <c r="L45" s="12">
        <f>3188.78</f>
        <v>3188.78</v>
      </c>
      <c r="M45" s="12">
        <f>0</f>
        <v>0</v>
      </c>
      <c r="N45" s="12">
        <f t="shared" si="5"/>
        <v>13531.43</v>
      </c>
    </row>
    <row r="46" spans="2:14">
      <c r="B46" s="9" t="s">
        <v>52</v>
      </c>
      <c r="C46" s="12">
        <f>80</f>
        <v>80</v>
      </c>
      <c r="D46" s="12">
        <f>0</f>
        <v>0</v>
      </c>
      <c r="E46" s="12">
        <f>0</f>
        <v>0</v>
      </c>
      <c r="F46" s="12">
        <f>0</f>
        <v>0</v>
      </c>
      <c r="G46" s="12">
        <f>64</f>
        <v>64</v>
      </c>
      <c r="H46" s="12">
        <f>400</f>
        <v>400</v>
      </c>
      <c r="I46" s="12">
        <f>0</f>
        <v>0</v>
      </c>
      <c r="J46" s="12">
        <f>0</f>
        <v>0</v>
      </c>
      <c r="K46" s="12">
        <f>380.04</f>
        <v>380.04</v>
      </c>
      <c r="L46" s="12">
        <f>160.37</f>
        <v>160.37</v>
      </c>
      <c r="M46" s="12">
        <f>0</f>
        <v>0</v>
      </c>
      <c r="N46" s="12">
        <f t="shared" si="5"/>
        <v>1084.4099999999999</v>
      </c>
    </row>
    <row r="47" spans="2:14">
      <c r="B47" s="9" t="s">
        <v>53</v>
      </c>
      <c r="C47" s="12">
        <f>1670</f>
        <v>1670</v>
      </c>
      <c r="D47" s="12">
        <f>0</f>
        <v>0</v>
      </c>
      <c r="E47" s="12">
        <f>0</f>
        <v>0</v>
      </c>
      <c r="F47" s="12">
        <f>0</f>
        <v>0</v>
      </c>
      <c r="G47" s="12">
        <f>5805</f>
        <v>5805</v>
      </c>
      <c r="H47" s="12">
        <f>5528.5</f>
        <v>5528.5</v>
      </c>
      <c r="I47" s="12">
        <f>0</f>
        <v>0</v>
      </c>
      <c r="J47" s="12">
        <f>0</f>
        <v>0</v>
      </c>
      <c r="K47" s="12">
        <f>4164.3</f>
        <v>4164.3</v>
      </c>
      <c r="L47" s="12">
        <f>1777.44</f>
        <v>1777.44</v>
      </c>
      <c r="M47" s="12">
        <f>0</f>
        <v>0</v>
      </c>
      <c r="N47" s="12">
        <f t="shared" si="5"/>
        <v>18945.239999999998</v>
      </c>
    </row>
    <row r="48" spans="2:14">
      <c r="B48" s="9" t="s">
        <v>54</v>
      </c>
      <c r="C48" s="12">
        <f>0</f>
        <v>0</v>
      </c>
      <c r="D48" s="12">
        <f>0</f>
        <v>0</v>
      </c>
      <c r="E48" s="12">
        <f>0</f>
        <v>0</v>
      </c>
      <c r="F48" s="12">
        <f>0</f>
        <v>0</v>
      </c>
      <c r="G48" s="12">
        <f>0</f>
        <v>0</v>
      </c>
      <c r="H48" s="12">
        <f>0</f>
        <v>0</v>
      </c>
      <c r="I48" s="12">
        <f>0</f>
        <v>0</v>
      </c>
      <c r="J48" s="12">
        <f>0</f>
        <v>0</v>
      </c>
      <c r="K48" s="12">
        <f>0</f>
        <v>0</v>
      </c>
      <c r="L48" s="12">
        <f>556.99</f>
        <v>556.99</v>
      </c>
      <c r="M48" s="12">
        <f>0</f>
        <v>0</v>
      </c>
      <c r="N48" s="12">
        <f t="shared" si="5"/>
        <v>556.99</v>
      </c>
    </row>
    <row r="49" spans="2:14">
      <c r="B49" s="9" t="s">
        <v>55</v>
      </c>
      <c r="C49" s="12">
        <f>0</f>
        <v>0</v>
      </c>
      <c r="D49" s="12">
        <f>0</f>
        <v>0</v>
      </c>
      <c r="E49" s="12">
        <f>0</f>
        <v>0</v>
      </c>
      <c r="F49" s="12">
        <f>0</f>
        <v>0</v>
      </c>
      <c r="G49" s="12">
        <f>0</f>
        <v>0</v>
      </c>
      <c r="H49" s="12">
        <f>0</f>
        <v>0</v>
      </c>
      <c r="I49" s="12">
        <f>0</f>
        <v>0</v>
      </c>
      <c r="J49" s="12">
        <f>0</f>
        <v>0</v>
      </c>
      <c r="K49" s="12">
        <f>0</f>
        <v>0</v>
      </c>
      <c r="L49" s="12">
        <f>-850.58</f>
        <v>-850.58</v>
      </c>
      <c r="M49" s="12">
        <f>0</f>
        <v>0</v>
      </c>
      <c r="N49" s="12">
        <f t="shared" si="5"/>
        <v>-850.58</v>
      </c>
    </row>
    <row r="50" spans="2:14">
      <c r="B50" s="9" t="s">
        <v>56</v>
      </c>
      <c r="C50" s="12">
        <f>0</f>
        <v>0</v>
      </c>
      <c r="D50" s="12">
        <f>0</f>
        <v>0</v>
      </c>
      <c r="E50" s="12">
        <f>455.74</f>
        <v>455.74</v>
      </c>
      <c r="F50" s="12">
        <f>0</f>
        <v>0</v>
      </c>
      <c r="G50" s="12">
        <f>405</f>
        <v>405</v>
      </c>
      <c r="H50" s="12">
        <f>0</f>
        <v>0</v>
      </c>
      <c r="I50" s="12">
        <f>0</f>
        <v>0</v>
      </c>
      <c r="J50" s="12">
        <f>0</f>
        <v>0</v>
      </c>
      <c r="K50" s="12">
        <f>0</f>
        <v>0</v>
      </c>
      <c r="L50" s="12">
        <f>0</f>
        <v>0</v>
      </c>
      <c r="M50" s="12">
        <f>0</f>
        <v>0</v>
      </c>
      <c r="N50" s="12">
        <f t="shared" si="5"/>
        <v>860.74</v>
      </c>
    </row>
    <row r="51" spans="2:14">
      <c r="B51" s="9" t="s">
        <v>57</v>
      </c>
      <c r="C51" s="12">
        <f>0</f>
        <v>0</v>
      </c>
      <c r="D51" s="12">
        <f>0</f>
        <v>0</v>
      </c>
      <c r="E51" s="12">
        <f>0</f>
        <v>0</v>
      </c>
      <c r="F51" s="12">
        <f>0</f>
        <v>0</v>
      </c>
      <c r="G51" s="12">
        <f>29.28</f>
        <v>29.28</v>
      </c>
      <c r="H51" s="12">
        <f>0</f>
        <v>0</v>
      </c>
      <c r="I51" s="12">
        <f>0</f>
        <v>0</v>
      </c>
      <c r="J51" s="12">
        <f>0</f>
        <v>0</v>
      </c>
      <c r="K51" s="12">
        <f>0</f>
        <v>0</v>
      </c>
      <c r="L51" s="12">
        <f>10.29</f>
        <v>10.29</v>
      </c>
      <c r="M51" s="12">
        <f>0</f>
        <v>0</v>
      </c>
      <c r="N51" s="12">
        <f t="shared" si="5"/>
        <v>39.57</v>
      </c>
    </row>
    <row r="52" spans="2:14">
      <c r="B52" s="9" t="s">
        <v>58</v>
      </c>
      <c r="C52" s="12">
        <f>300</f>
        <v>300</v>
      </c>
      <c r="D52" s="12">
        <f>0</f>
        <v>0</v>
      </c>
      <c r="E52" s="12">
        <f>0</f>
        <v>0</v>
      </c>
      <c r="F52" s="12">
        <f>0</f>
        <v>0</v>
      </c>
      <c r="G52" s="12">
        <f>0</f>
        <v>0</v>
      </c>
      <c r="H52" s="12">
        <f>0</f>
        <v>0</v>
      </c>
      <c r="I52" s="12">
        <f>0</f>
        <v>0</v>
      </c>
      <c r="J52" s="12">
        <f>0</f>
        <v>0</v>
      </c>
      <c r="K52" s="12">
        <f>0</f>
        <v>0</v>
      </c>
      <c r="L52" s="12">
        <f>0</f>
        <v>0</v>
      </c>
      <c r="M52" s="12">
        <f>0</f>
        <v>0</v>
      </c>
      <c r="N52" s="12">
        <f t="shared" si="5"/>
        <v>300</v>
      </c>
    </row>
    <row r="53" spans="2:14">
      <c r="B53" s="9" t="s">
        <v>59</v>
      </c>
      <c r="C53" s="12">
        <f>2505</f>
        <v>2505</v>
      </c>
      <c r="D53" s="12">
        <f>0</f>
        <v>0</v>
      </c>
      <c r="E53" s="12">
        <f>0</f>
        <v>0</v>
      </c>
      <c r="F53" s="12">
        <f>0</f>
        <v>0</v>
      </c>
      <c r="G53" s="12">
        <f>0</f>
        <v>0</v>
      </c>
      <c r="H53" s="12">
        <f>0</f>
        <v>0</v>
      </c>
      <c r="I53" s="12">
        <f>0</f>
        <v>0</v>
      </c>
      <c r="J53" s="12">
        <f>0</f>
        <v>0</v>
      </c>
      <c r="K53" s="12">
        <f>96.18</f>
        <v>96.18</v>
      </c>
      <c r="L53" s="12">
        <f>0</f>
        <v>0</v>
      </c>
      <c r="M53" s="12">
        <f>0</f>
        <v>0</v>
      </c>
      <c r="N53" s="12">
        <f t="shared" si="5"/>
        <v>2601.1799999999998</v>
      </c>
    </row>
    <row r="54" spans="2:14">
      <c r="B54" s="9" t="s">
        <v>60</v>
      </c>
      <c r="C54" s="12">
        <f>0</f>
        <v>0</v>
      </c>
      <c r="D54" s="12">
        <f>0</f>
        <v>0</v>
      </c>
      <c r="E54" s="12">
        <f>420.79</f>
        <v>420.79</v>
      </c>
      <c r="F54" s="12">
        <f>0</f>
        <v>0</v>
      </c>
      <c r="G54" s="12">
        <f>0</f>
        <v>0</v>
      </c>
      <c r="H54" s="12">
        <f>0</f>
        <v>0</v>
      </c>
      <c r="I54" s="12">
        <f>0</f>
        <v>0</v>
      </c>
      <c r="J54" s="12">
        <f>0</f>
        <v>0</v>
      </c>
      <c r="K54" s="12">
        <f>0</f>
        <v>0</v>
      </c>
      <c r="L54" s="12">
        <f>0</f>
        <v>0</v>
      </c>
      <c r="M54" s="12">
        <f>0</f>
        <v>0</v>
      </c>
      <c r="N54" s="12">
        <f t="shared" si="5"/>
        <v>420.79</v>
      </c>
    </row>
    <row r="55" spans="2:14">
      <c r="B55" s="9" t="s">
        <v>61</v>
      </c>
      <c r="C55" s="12">
        <f>0</f>
        <v>0</v>
      </c>
      <c r="D55" s="12">
        <f>0</f>
        <v>0</v>
      </c>
      <c r="E55" s="12">
        <f>351.68</f>
        <v>351.68</v>
      </c>
      <c r="F55" s="12">
        <f>0</f>
        <v>0</v>
      </c>
      <c r="G55" s="12">
        <f>0</f>
        <v>0</v>
      </c>
      <c r="H55" s="12">
        <f>0</f>
        <v>0</v>
      </c>
      <c r="I55" s="12">
        <f>0</f>
        <v>0</v>
      </c>
      <c r="J55" s="12">
        <f>0</f>
        <v>0</v>
      </c>
      <c r="K55" s="12">
        <f>0</f>
        <v>0</v>
      </c>
      <c r="L55" s="12">
        <f>0</f>
        <v>0</v>
      </c>
      <c r="M55" s="12">
        <f>0</f>
        <v>0</v>
      </c>
      <c r="N55" s="12">
        <f t="shared" si="5"/>
        <v>351.68</v>
      </c>
    </row>
    <row r="56" spans="2:14">
      <c r="B56" s="9" t="s">
        <v>62</v>
      </c>
      <c r="C56" s="12">
        <f>0</f>
        <v>0</v>
      </c>
      <c r="D56" s="12">
        <f>0</f>
        <v>0</v>
      </c>
      <c r="E56" s="12">
        <f>54.21</f>
        <v>54.21</v>
      </c>
      <c r="F56" s="12">
        <f>0</f>
        <v>0</v>
      </c>
      <c r="G56" s="12">
        <f>0</f>
        <v>0</v>
      </c>
      <c r="H56" s="12">
        <f>0</f>
        <v>0</v>
      </c>
      <c r="I56" s="12">
        <f>0</f>
        <v>0</v>
      </c>
      <c r="J56" s="12">
        <f>0</f>
        <v>0</v>
      </c>
      <c r="K56" s="12">
        <f>0</f>
        <v>0</v>
      </c>
      <c r="L56" s="12">
        <f>0</f>
        <v>0</v>
      </c>
      <c r="M56" s="12">
        <f>0</f>
        <v>0</v>
      </c>
      <c r="N56" s="12">
        <f t="shared" si="5"/>
        <v>54.21</v>
      </c>
    </row>
    <row r="57" spans="2:14">
      <c r="B57" s="9" t="s">
        <v>63</v>
      </c>
      <c r="C57" s="12">
        <f>0</f>
        <v>0</v>
      </c>
      <c r="D57" s="12">
        <f>0</f>
        <v>0</v>
      </c>
      <c r="E57" s="12">
        <f>1269.37</f>
        <v>1269.3699999999999</v>
      </c>
      <c r="F57" s="12">
        <f>0</f>
        <v>0</v>
      </c>
      <c r="G57" s="12">
        <f>0</f>
        <v>0</v>
      </c>
      <c r="H57" s="12">
        <f>0</f>
        <v>0</v>
      </c>
      <c r="I57" s="12">
        <f>0</f>
        <v>0</v>
      </c>
      <c r="J57" s="12">
        <f>0</f>
        <v>0</v>
      </c>
      <c r="K57" s="12">
        <f>0</f>
        <v>0</v>
      </c>
      <c r="L57" s="12">
        <f>0</f>
        <v>0</v>
      </c>
      <c r="M57" s="12">
        <f>0</f>
        <v>0</v>
      </c>
      <c r="N57" s="12">
        <f t="shared" si="5"/>
        <v>1269.3699999999999</v>
      </c>
    </row>
    <row r="58" spans="2:14">
      <c r="B58" s="9" t="s">
        <v>64</v>
      </c>
      <c r="C58" s="12">
        <f>0</f>
        <v>0</v>
      </c>
      <c r="D58" s="12">
        <f>0</f>
        <v>0</v>
      </c>
      <c r="E58" s="12">
        <f>220</f>
        <v>220</v>
      </c>
      <c r="F58" s="12">
        <f>0</f>
        <v>0</v>
      </c>
      <c r="G58" s="12">
        <f>0</f>
        <v>0</v>
      </c>
      <c r="H58" s="12">
        <f>0</f>
        <v>0</v>
      </c>
      <c r="I58" s="12">
        <f>0</f>
        <v>0</v>
      </c>
      <c r="J58" s="12">
        <f>0</f>
        <v>0</v>
      </c>
      <c r="K58" s="12">
        <f>0</f>
        <v>0</v>
      </c>
      <c r="L58" s="12">
        <f>0</f>
        <v>0</v>
      </c>
      <c r="M58" s="12">
        <f>0</f>
        <v>0</v>
      </c>
      <c r="N58" s="12">
        <f t="shared" ref="N58:N90" si="7">+SUM(C58:M58)</f>
        <v>220</v>
      </c>
    </row>
    <row r="59" spans="2:14">
      <c r="B59" s="9" t="s">
        <v>65</v>
      </c>
      <c r="C59" s="12">
        <f>0</f>
        <v>0</v>
      </c>
      <c r="D59" s="12">
        <f>0</f>
        <v>0</v>
      </c>
      <c r="E59" s="12">
        <f>240</f>
        <v>240</v>
      </c>
      <c r="F59" s="12">
        <f>0</f>
        <v>0</v>
      </c>
      <c r="G59" s="12">
        <f>0</f>
        <v>0</v>
      </c>
      <c r="H59" s="12">
        <f>0</f>
        <v>0</v>
      </c>
      <c r="I59" s="12">
        <f>0</f>
        <v>0</v>
      </c>
      <c r="J59" s="12">
        <f>0</f>
        <v>0</v>
      </c>
      <c r="K59" s="12">
        <f>0</f>
        <v>0</v>
      </c>
      <c r="L59" s="12">
        <f>0</f>
        <v>0</v>
      </c>
      <c r="M59" s="12">
        <f>0</f>
        <v>0</v>
      </c>
      <c r="N59" s="12">
        <f t="shared" si="7"/>
        <v>240</v>
      </c>
    </row>
    <row r="60" spans="2:14">
      <c r="B60" s="9" t="s">
        <v>66</v>
      </c>
      <c r="C60" s="12">
        <f>0</f>
        <v>0</v>
      </c>
      <c r="D60" s="12">
        <f>0</f>
        <v>0</v>
      </c>
      <c r="E60" s="12">
        <f>160</f>
        <v>160</v>
      </c>
      <c r="F60" s="12">
        <f>0</f>
        <v>0</v>
      </c>
      <c r="G60" s="12">
        <f>0</f>
        <v>0</v>
      </c>
      <c r="H60" s="12">
        <f>0</f>
        <v>0</v>
      </c>
      <c r="I60" s="12">
        <f>0</f>
        <v>0</v>
      </c>
      <c r="J60" s="12">
        <f>0</f>
        <v>0</v>
      </c>
      <c r="K60" s="12">
        <f>0</f>
        <v>0</v>
      </c>
      <c r="L60" s="12">
        <f>0</f>
        <v>0</v>
      </c>
      <c r="M60" s="12">
        <f>0</f>
        <v>0</v>
      </c>
      <c r="N60" s="12">
        <f t="shared" si="7"/>
        <v>160</v>
      </c>
    </row>
    <row r="61" spans="2:14">
      <c r="B61" s="9" t="s">
        <v>67</v>
      </c>
      <c r="C61" s="13">
        <f t="shared" ref="C61:L61" si="8">((((((((((((((((C44)+(C45))+(C46))+(C47))+(C48))+(C49))+(C50))+(C51))+(C52))+(C53))+(C54))+(C55))+(C56))+(C57))+(C58))+(C59))+(C60)</f>
        <v>60762.67</v>
      </c>
      <c r="D61" s="13">
        <f t="shared" si="8"/>
        <v>60934.61</v>
      </c>
      <c r="E61" s="13">
        <f t="shared" si="8"/>
        <v>39019.360000000001</v>
      </c>
      <c r="F61" s="13">
        <f t="shared" si="8"/>
        <v>86075.37</v>
      </c>
      <c r="G61" s="13">
        <f t="shared" si="8"/>
        <v>55936.61</v>
      </c>
      <c r="H61" s="13">
        <f t="shared" si="8"/>
        <v>46036.649999999994</v>
      </c>
      <c r="I61" s="13">
        <f t="shared" si="8"/>
        <v>62904.74</v>
      </c>
      <c r="J61" s="13">
        <f t="shared" si="8"/>
        <v>72698.48</v>
      </c>
      <c r="K61" s="13">
        <f t="shared" si="8"/>
        <v>55401.23</v>
      </c>
      <c r="L61" s="13">
        <f t="shared" si="8"/>
        <v>58236.25</v>
      </c>
      <c r="M61" s="13">
        <f>((((((((((((((((M44)+(M45))+(M46))+(M47))+(M48))+(M49))+(M50))+(M51))+(M52))+(M53))+(M54))+(M55))+(M56))+(M57))+(M58))+(M59))+(M60)</f>
        <v>56298.95</v>
      </c>
      <c r="N61" s="13">
        <f t="shared" si="7"/>
        <v>654304.91999999993</v>
      </c>
    </row>
    <row r="62" spans="2:14">
      <c r="B62" s="9" t="s">
        <v>68</v>
      </c>
      <c r="C62" s="12">
        <f>0</f>
        <v>0</v>
      </c>
      <c r="D62" s="12">
        <f>0</f>
        <v>0</v>
      </c>
      <c r="E62" s="12">
        <f>243.27</f>
        <v>243.27</v>
      </c>
      <c r="F62" s="12">
        <f>727.87</f>
        <v>727.87</v>
      </c>
      <c r="G62" s="12">
        <f>1872.68</f>
        <v>1872.68</v>
      </c>
      <c r="H62" s="12">
        <f>5861.6</f>
        <v>5861.6</v>
      </c>
      <c r="I62" s="12">
        <f>947.69</f>
        <v>947.69</v>
      </c>
      <c r="J62" s="12">
        <f>1145.38</f>
        <v>1145.3800000000001</v>
      </c>
      <c r="K62" s="12">
        <f>1568.51</f>
        <v>1568.51</v>
      </c>
      <c r="L62" s="12">
        <f>8642.33</f>
        <v>8642.33</v>
      </c>
      <c r="M62" s="12">
        <f>1598.73</f>
        <v>1598.73</v>
      </c>
      <c r="N62" s="12">
        <f t="shared" si="7"/>
        <v>22608.06</v>
      </c>
    </row>
    <row r="63" spans="2:14">
      <c r="B63" s="9" t="s">
        <v>69</v>
      </c>
      <c r="C63" s="12">
        <f>3338.12</f>
        <v>3338.12</v>
      </c>
      <c r="D63" s="12">
        <f>5009.9</f>
        <v>5009.8999999999996</v>
      </c>
      <c r="E63" s="12">
        <f>3970.35</f>
        <v>3970.35</v>
      </c>
      <c r="F63" s="12">
        <f>5337.95</f>
        <v>5337.95</v>
      </c>
      <c r="G63" s="12">
        <f>654.8</f>
        <v>654.79999999999995</v>
      </c>
      <c r="H63" s="12">
        <f>745.26</f>
        <v>745.26</v>
      </c>
      <c r="I63" s="12">
        <f>506.21</f>
        <v>506.21</v>
      </c>
      <c r="J63" s="12">
        <f>6734.38</f>
        <v>6734.38</v>
      </c>
      <c r="K63" s="12">
        <f>763.23</f>
        <v>763.23</v>
      </c>
      <c r="L63" s="12">
        <f>2483.14</f>
        <v>2483.14</v>
      </c>
      <c r="M63" s="12">
        <f>3233.39</f>
        <v>3233.39</v>
      </c>
      <c r="N63" s="12">
        <f t="shared" si="7"/>
        <v>32776.729999999996</v>
      </c>
    </row>
    <row r="64" spans="2:14">
      <c r="B64" s="9" t="s">
        <v>70</v>
      </c>
      <c r="C64" s="12">
        <f>1921.98</f>
        <v>1921.98</v>
      </c>
      <c r="D64" s="12">
        <f>6684.93</f>
        <v>6684.93</v>
      </c>
      <c r="E64" s="12">
        <f>1921.99</f>
        <v>1921.99</v>
      </c>
      <c r="F64" s="12">
        <f>2282.64</f>
        <v>2282.64</v>
      </c>
      <c r="G64" s="12">
        <f>2279.52</f>
        <v>2279.52</v>
      </c>
      <c r="H64" s="12">
        <f>3839.52</f>
        <v>3839.52</v>
      </c>
      <c r="I64" s="12">
        <f>2279.52</f>
        <v>2279.52</v>
      </c>
      <c r="J64" s="12">
        <f>1666.7</f>
        <v>1666.7</v>
      </c>
      <c r="K64" s="12">
        <f>2279.52</f>
        <v>2279.52</v>
      </c>
      <c r="L64" s="12">
        <f>3133.78</f>
        <v>3133.78</v>
      </c>
      <c r="M64" s="12">
        <f>1959.56</f>
        <v>1959.56</v>
      </c>
      <c r="N64" s="12">
        <f t="shared" si="7"/>
        <v>30249.66</v>
      </c>
    </row>
    <row r="65" spans="2:14">
      <c r="B65" s="9" t="s">
        <v>71</v>
      </c>
      <c r="C65" s="12">
        <f>3153.68</f>
        <v>3153.68</v>
      </c>
      <c r="D65" s="12">
        <f>226.38</f>
        <v>226.38</v>
      </c>
      <c r="E65" s="12">
        <f>2284.1</f>
        <v>2284.1</v>
      </c>
      <c r="F65" s="12">
        <f>5571.97</f>
        <v>5571.97</v>
      </c>
      <c r="G65" s="12">
        <f>5505.84</f>
        <v>5505.84</v>
      </c>
      <c r="H65" s="12">
        <f>3724.56</f>
        <v>3724.56</v>
      </c>
      <c r="I65" s="12">
        <f>5067.09</f>
        <v>5067.09</v>
      </c>
      <c r="J65" s="12">
        <f>5064.98</f>
        <v>5064.9799999999996</v>
      </c>
      <c r="K65" s="12">
        <f>5765.21</f>
        <v>5765.21</v>
      </c>
      <c r="L65" s="12">
        <f>6727.62</f>
        <v>6727.62</v>
      </c>
      <c r="M65" s="12">
        <f>2943.99</f>
        <v>2943.99</v>
      </c>
      <c r="N65" s="12">
        <f t="shared" si="7"/>
        <v>46035.420000000006</v>
      </c>
    </row>
    <row r="66" spans="2:14">
      <c r="B66" s="9" t="s">
        <v>72</v>
      </c>
      <c r="C66" s="12">
        <f>0</f>
        <v>0</v>
      </c>
      <c r="D66" s="12">
        <f>0</f>
        <v>0</v>
      </c>
      <c r="E66" s="12">
        <f>60</f>
        <v>60</v>
      </c>
      <c r="F66" s="12">
        <f>0</f>
        <v>0</v>
      </c>
      <c r="G66" s="12">
        <f>0</f>
        <v>0</v>
      </c>
      <c r="H66" s="12">
        <f>0</f>
        <v>0</v>
      </c>
      <c r="I66" s="12">
        <f>0</f>
        <v>0</v>
      </c>
      <c r="J66" s="12">
        <f>0</f>
        <v>0</v>
      </c>
      <c r="K66" s="12">
        <f>0</f>
        <v>0</v>
      </c>
      <c r="L66" s="12">
        <f>0</f>
        <v>0</v>
      </c>
      <c r="M66" s="12">
        <f>0</f>
        <v>0</v>
      </c>
      <c r="N66" s="12">
        <f t="shared" si="7"/>
        <v>60</v>
      </c>
    </row>
    <row r="67" spans="2:14">
      <c r="B67" s="9" t="s">
        <v>73</v>
      </c>
      <c r="C67" s="12">
        <f>686.62</f>
        <v>686.62</v>
      </c>
      <c r="D67" s="12">
        <f>164.15</f>
        <v>164.15</v>
      </c>
      <c r="E67" s="12">
        <f>204.55</f>
        <v>204.55</v>
      </c>
      <c r="F67" s="12">
        <f>787.4</f>
        <v>787.4</v>
      </c>
      <c r="G67" s="12">
        <f>4100.84</f>
        <v>4100.84</v>
      </c>
      <c r="H67" s="12">
        <f>4687.69</f>
        <v>4687.6899999999996</v>
      </c>
      <c r="I67" s="12">
        <f>4140.67</f>
        <v>4140.67</v>
      </c>
      <c r="J67" s="12">
        <f>365.35</f>
        <v>365.35</v>
      </c>
      <c r="K67" s="12">
        <f>4598.63</f>
        <v>4598.63</v>
      </c>
      <c r="L67" s="12">
        <f>240</f>
        <v>240</v>
      </c>
      <c r="M67" s="12">
        <f>2858.06</f>
        <v>2858.06</v>
      </c>
      <c r="N67" s="12">
        <f t="shared" si="7"/>
        <v>22833.960000000003</v>
      </c>
    </row>
    <row r="68" spans="2:14">
      <c r="B68" s="9" t="s">
        <v>74</v>
      </c>
      <c r="C68" s="12">
        <f>0</f>
        <v>0</v>
      </c>
      <c r="D68" s="12">
        <f>187.6</f>
        <v>187.6</v>
      </c>
      <c r="E68" s="12">
        <f>0</f>
        <v>0</v>
      </c>
      <c r="F68" s="12">
        <f>34.23</f>
        <v>34.229999999999997</v>
      </c>
      <c r="G68" s="12">
        <f>80.13</f>
        <v>80.13</v>
      </c>
      <c r="H68" s="12">
        <f>246.56</f>
        <v>246.56</v>
      </c>
      <c r="I68" s="12">
        <f>88.7</f>
        <v>88.7</v>
      </c>
      <c r="J68" s="12">
        <f>0</f>
        <v>0</v>
      </c>
      <c r="K68" s="12">
        <f>0</f>
        <v>0</v>
      </c>
      <c r="L68" s="12">
        <f>0</f>
        <v>0</v>
      </c>
      <c r="M68" s="12">
        <f>177.55</f>
        <v>177.55</v>
      </c>
      <c r="N68" s="12">
        <f t="shared" si="7"/>
        <v>814.77</v>
      </c>
    </row>
    <row r="69" spans="2:14">
      <c r="B69" s="9" t="s">
        <v>75</v>
      </c>
      <c r="C69" s="12">
        <f>222.48</f>
        <v>222.48</v>
      </c>
      <c r="D69" s="12">
        <f>0</f>
        <v>0</v>
      </c>
      <c r="E69" s="12">
        <f>0</f>
        <v>0</v>
      </c>
      <c r="F69" s="12">
        <f>0</f>
        <v>0</v>
      </c>
      <c r="G69" s="12">
        <f>0</f>
        <v>0</v>
      </c>
      <c r="H69" s="12">
        <f>0</f>
        <v>0</v>
      </c>
      <c r="I69" s="12">
        <f>24.9</f>
        <v>24.9</v>
      </c>
      <c r="J69" s="12">
        <f>2</f>
        <v>2</v>
      </c>
      <c r="K69" s="12">
        <f>0</f>
        <v>0</v>
      </c>
      <c r="L69" s="12">
        <f>903.37</f>
        <v>903.37</v>
      </c>
      <c r="M69" s="12">
        <f>0</f>
        <v>0</v>
      </c>
      <c r="N69" s="12">
        <f t="shared" si="7"/>
        <v>1152.75</v>
      </c>
    </row>
    <row r="70" spans="2:14">
      <c r="B70" s="9" t="s">
        <v>76</v>
      </c>
      <c r="C70" s="12">
        <f>539.1</f>
        <v>539.1</v>
      </c>
      <c r="D70" s="12">
        <f>36.86</f>
        <v>36.86</v>
      </c>
      <c r="E70" s="12">
        <f>886.75</f>
        <v>886.75</v>
      </c>
      <c r="F70" s="12">
        <f>0</f>
        <v>0</v>
      </c>
      <c r="G70" s="12">
        <f>0</f>
        <v>0</v>
      </c>
      <c r="H70" s="12">
        <f>0</f>
        <v>0</v>
      </c>
      <c r="I70" s="12">
        <f>0</f>
        <v>0</v>
      </c>
      <c r="J70" s="12">
        <f>49.18</f>
        <v>49.18</v>
      </c>
      <c r="K70" s="12">
        <f>0</f>
        <v>0</v>
      </c>
      <c r="L70" s="12">
        <f>100</f>
        <v>100</v>
      </c>
      <c r="M70" s="12">
        <f>0</f>
        <v>0</v>
      </c>
      <c r="N70" s="12">
        <f t="shared" si="7"/>
        <v>1611.89</v>
      </c>
    </row>
    <row r="71" spans="2:14">
      <c r="B71" s="9" t="s">
        <v>77</v>
      </c>
      <c r="C71" s="12">
        <f>0</f>
        <v>0</v>
      </c>
      <c r="D71" s="12">
        <f>0</f>
        <v>0</v>
      </c>
      <c r="E71" s="12">
        <f>78</f>
        <v>78</v>
      </c>
      <c r="F71" s="12">
        <f>0</f>
        <v>0</v>
      </c>
      <c r="G71" s="12">
        <f>0</f>
        <v>0</v>
      </c>
      <c r="H71" s="12">
        <f>0</f>
        <v>0</v>
      </c>
      <c r="I71" s="12">
        <f>0</f>
        <v>0</v>
      </c>
      <c r="J71" s="12">
        <f>0</f>
        <v>0</v>
      </c>
      <c r="K71" s="12">
        <f>0</f>
        <v>0</v>
      </c>
      <c r="L71" s="12">
        <f>0</f>
        <v>0</v>
      </c>
      <c r="M71" s="12">
        <f>0</f>
        <v>0</v>
      </c>
      <c r="N71" s="12">
        <f t="shared" si="7"/>
        <v>78</v>
      </c>
    </row>
    <row r="72" spans="2:14">
      <c r="B72" s="9" t="s">
        <v>78</v>
      </c>
      <c r="C72" s="12">
        <f>0</f>
        <v>0</v>
      </c>
      <c r="D72" s="12">
        <f>0</f>
        <v>0</v>
      </c>
      <c r="E72" s="12">
        <f>0</f>
        <v>0</v>
      </c>
      <c r="F72" s="12">
        <f>0</f>
        <v>0</v>
      </c>
      <c r="G72" s="12">
        <f>0</f>
        <v>0</v>
      </c>
      <c r="H72" s="12">
        <f>0</f>
        <v>0</v>
      </c>
      <c r="I72" s="12">
        <f>0</f>
        <v>0</v>
      </c>
      <c r="J72" s="12">
        <f>0</f>
        <v>0</v>
      </c>
      <c r="K72" s="12">
        <f>0</f>
        <v>0</v>
      </c>
      <c r="L72" s="12">
        <f>225.49</f>
        <v>225.49</v>
      </c>
      <c r="M72" s="12">
        <f>170.26</f>
        <v>170.26</v>
      </c>
      <c r="N72" s="12">
        <f t="shared" si="7"/>
        <v>395.75</v>
      </c>
    </row>
    <row r="73" spans="2:14">
      <c r="B73" s="9" t="s">
        <v>79</v>
      </c>
      <c r="C73" s="12">
        <f>0</f>
        <v>0</v>
      </c>
      <c r="D73" s="12">
        <f>0</f>
        <v>0</v>
      </c>
      <c r="E73" s="12">
        <f>0</f>
        <v>0</v>
      </c>
      <c r="F73" s="12">
        <f>0</f>
        <v>0</v>
      </c>
      <c r="G73" s="12">
        <f>0</f>
        <v>0</v>
      </c>
      <c r="H73" s="12">
        <f>0</f>
        <v>0</v>
      </c>
      <c r="I73" s="12">
        <f>0</f>
        <v>0</v>
      </c>
      <c r="J73" s="12">
        <f>175.5</f>
        <v>175.5</v>
      </c>
      <c r="K73" s="12">
        <f>0</f>
        <v>0</v>
      </c>
      <c r="L73" s="12">
        <f>0</f>
        <v>0</v>
      </c>
      <c r="M73" s="12">
        <f>1372.13</f>
        <v>1372.13</v>
      </c>
      <c r="N73" s="12">
        <f t="shared" si="7"/>
        <v>1547.63</v>
      </c>
    </row>
    <row r="74" spans="2:14">
      <c r="B74" s="9" t="s">
        <v>80</v>
      </c>
      <c r="C74" s="13">
        <f t="shared" ref="C74:L74" si="9">(C72)+(C73)</f>
        <v>0</v>
      </c>
      <c r="D74" s="13">
        <f t="shared" si="9"/>
        <v>0</v>
      </c>
      <c r="E74" s="13">
        <f t="shared" si="9"/>
        <v>0</v>
      </c>
      <c r="F74" s="13">
        <f t="shared" si="9"/>
        <v>0</v>
      </c>
      <c r="G74" s="13">
        <f t="shared" si="9"/>
        <v>0</v>
      </c>
      <c r="H74" s="13">
        <f t="shared" si="9"/>
        <v>0</v>
      </c>
      <c r="I74" s="13">
        <f t="shared" si="9"/>
        <v>0</v>
      </c>
      <c r="J74" s="13">
        <f t="shared" si="9"/>
        <v>175.5</v>
      </c>
      <c r="K74" s="13">
        <f t="shared" si="9"/>
        <v>0</v>
      </c>
      <c r="L74" s="13">
        <f t="shared" si="9"/>
        <v>225.49</v>
      </c>
      <c r="M74" s="13">
        <f>(M72)+(M73)</f>
        <v>1542.39</v>
      </c>
      <c r="N74" s="13">
        <f t="shared" si="7"/>
        <v>1943.38</v>
      </c>
    </row>
    <row r="75" spans="2:14">
      <c r="B75" s="9" t="s">
        <v>81</v>
      </c>
      <c r="C75" s="12">
        <f>196.89</f>
        <v>196.89</v>
      </c>
      <c r="D75" s="12">
        <f>433.48</f>
        <v>433.48</v>
      </c>
      <c r="E75" s="12">
        <f>142.12</f>
        <v>142.12</v>
      </c>
      <c r="F75" s="12">
        <f>161.12</f>
        <v>161.12</v>
      </c>
      <c r="G75" s="12">
        <f>885.8</f>
        <v>885.8</v>
      </c>
      <c r="H75" s="12">
        <f>789.15</f>
        <v>789.15</v>
      </c>
      <c r="I75" s="12">
        <f>1336.04</f>
        <v>1336.04</v>
      </c>
      <c r="J75" s="12">
        <f>260.83</f>
        <v>260.83</v>
      </c>
      <c r="K75" s="12">
        <f>2961.69</f>
        <v>2961.69</v>
      </c>
      <c r="L75" s="12">
        <f>1353.21</f>
        <v>1353.21</v>
      </c>
      <c r="M75" s="12">
        <f>938.58</f>
        <v>938.58</v>
      </c>
      <c r="N75" s="12">
        <f t="shared" si="7"/>
        <v>9458.9100000000017</v>
      </c>
    </row>
    <row r="76" spans="2:14">
      <c r="B76" s="9" t="s">
        <v>82</v>
      </c>
      <c r="C76" s="12">
        <f>0</f>
        <v>0</v>
      </c>
      <c r="D76" s="12">
        <f>222.8</f>
        <v>222.8</v>
      </c>
      <c r="E76" s="12">
        <f>343.9</f>
        <v>343.9</v>
      </c>
      <c r="F76" s="12">
        <f>308.97</f>
        <v>308.97000000000003</v>
      </c>
      <c r="G76" s="12">
        <f>0</f>
        <v>0</v>
      </c>
      <c r="H76" s="12">
        <f>0</f>
        <v>0</v>
      </c>
      <c r="I76" s="12">
        <f>0</f>
        <v>0</v>
      </c>
      <c r="J76" s="12">
        <f>0</f>
        <v>0</v>
      </c>
      <c r="K76" s="12">
        <f>0</f>
        <v>0</v>
      </c>
      <c r="L76" s="12">
        <f>0</f>
        <v>0</v>
      </c>
      <c r="M76" s="12">
        <f>0</f>
        <v>0</v>
      </c>
      <c r="N76" s="12">
        <f t="shared" si="7"/>
        <v>875.67000000000007</v>
      </c>
    </row>
    <row r="77" spans="2:14">
      <c r="B77" s="9" t="s">
        <v>83</v>
      </c>
      <c r="C77" s="12">
        <f>6807.61</f>
        <v>6807.61</v>
      </c>
      <c r="D77" s="12">
        <f>6091.16</f>
        <v>6091.16</v>
      </c>
      <c r="E77" s="12">
        <f>6091.17</f>
        <v>6091.17</v>
      </c>
      <c r="F77" s="12">
        <f>6091.17</f>
        <v>6091.17</v>
      </c>
      <c r="G77" s="12">
        <f>7261.41</f>
        <v>7261.41</v>
      </c>
      <c r="H77" s="12">
        <f>8101.43</f>
        <v>8101.43</v>
      </c>
      <c r="I77" s="12">
        <f>6914.63</f>
        <v>6914.63</v>
      </c>
      <c r="J77" s="12">
        <f>6691.19</f>
        <v>6691.19</v>
      </c>
      <c r="K77" s="12">
        <f>6914.64</f>
        <v>6914.64</v>
      </c>
      <c r="L77" s="12">
        <f>6788.78</f>
        <v>6788.78</v>
      </c>
      <c r="M77" s="12">
        <f>6410.68</f>
        <v>6410.68</v>
      </c>
      <c r="N77" s="12">
        <f t="shared" si="7"/>
        <v>74163.87</v>
      </c>
    </row>
    <row r="78" spans="2:14">
      <c r="B78" s="9" t="s">
        <v>84</v>
      </c>
      <c r="C78" s="12">
        <f>23.05</f>
        <v>23.05</v>
      </c>
      <c r="D78" s="12">
        <f>9.85</f>
        <v>9.85</v>
      </c>
      <c r="E78" s="12">
        <f>22.76</f>
        <v>22.76</v>
      </c>
      <c r="F78" s="12">
        <f>0</f>
        <v>0</v>
      </c>
      <c r="G78" s="12">
        <f>0</f>
        <v>0</v>
      </c>
      <c r="H78" s="12">
        <f>0</f>
        <v>0</v>
      </c>
      <c r="I78" s="12">
        <f>0</f>
        <v>0</v>
      </c>
      <c r="J78" s="12">
        <f>0</f>
        <v>0</v>
      </c>
      <c r="K78" s="12">
        <f>0</f>
        <v>0</v>
      </c>
      <c r="L78" s="12">
        <f>32.5</f>
        <v>32.5</v>
      </c>
      <c r="M78" s="12">
        <f>0</f>
        <v>0</v>
      </c>
      <c r="N78" s="12">
        <f t="shared" si="7"/>
        <v>88.16</v>
      </c>
    </row>
    <row r="79" spans="2:14">
      <c r="B79" s="9" t="s">
        <v>85</v>
      </c>
      <c r="C79" s="12">
        <f>2080</f>
        <v>2080</v>
      </c>
      <c r="D79" s="12">
        <f>0</f>
        <v>0</v>
      </c>
      <c r="E79" s="12">
        <f>0</f>
        <v>0</v>
      </c>
      <c r="F79" s="12">
        <f>0</f>
        <v>0</v>
      </c>
      <c r="G79" s="12">
        <f>0</f>
        <v>0</v>
      </c>
      <c r="H79" s="12">
        <f>0</f>
        <v>0</v>
      </c>
      <c r="I79" s="12">
        <f>0</f>
        <v>0</v>
      </c>
      <c r="J79" s="12">
        <f>0</f>
        <v>0</v>
      </c>
      <c r="K79" s="12">
        <f>0</f>
        <v>0</v>
      </c>
      <c r="L79" s="12">
        <f>0</f>
        <v>0</v>
      </c>
      <c r="M79" s="12">
        <f>0</f>
        <v>0</v>
      </c>
      <c r="N79" s="12">
        <f t="shared" si="7"/>
        <v>2080</v>
      </c>
    </row>
    <row r="80" spans="2:14">
      <c r="B80" s="9" t="s">
        <v>86</v>
      </c>
      <c r="C80" s="12">
        <f>0</f>
        <v>0</v>
      </c>
      <c r="D80" s="12">
        <f>0</f>
        <v>0</v>
      </c>
      <c r="E80" s="12">
        <f>0</f>
        <v>0</v>
      </c>
      <c r="F80" s="12">
        <f>0</f>
        <v>0</v>
      </c>
      <c r="G80" s="12">
        <f>0</f>
        <v>0</v>
      </c>
      <c r="H80" s="12">
        <f>0</f>
        <v>0</v>
      </c>
      <c r="I80" s="12">
        <f>0</f>
        <v>0</v>
      </c>
      <c r="J80" s="12">
        <f>0</f>
        <v>0</v>
      </c>
      <c r="K80" s="12">
        <f>0</f>
        <v>0</v>
      </c>
      <c r="L80" s="12">
        <f>90</f>
        <v>90</v>
      </c>
      <c r="M80" s="12">
        <f>0</f>
        <v>0</v>
      </c>
      <c r="N80" s="12">
        <f t="shared" si="7"/>
        <v>90</v>
      </c>
    </row>
    <row r="81" spans="2:14">
      <c r="B81" s="9" t="s">
        <v>87</v>
      </c>
      <c r="C81" s="12">
        <f>0</f>
        <v>0</v>
      </c>
      <c r="D81" s="12">
        <f>0</f>
        <v>0</v>
      </c>
      <c r="E81" s="12">
        <f>0</f>
        <v>0</v>
      </c>
      <c r="F81" s="12">
        <f>0</f>
        <v>0</v>
      </c>
      <c r="G81" s="12">
        <f>0</f>
        <v>0</v>
      </c>
      <c r="H81" s="12">
        <f>0</f>
        <v>0</v>
      </c>
      <c r="I81" s="12">
        <f>0</f>
        <v>0</v>
      </c>
      <c r="J81" s="12">
        <f>0</f>
        <v>0</v>
      </c>
      <c r="K81" s="12">
        <f>0</f>
        <v>0</v>
      </c>
      <c r="L81" s="12">
        <f>2030</f>
        <v>2030</v>
      </c>
      <c r="M81" s="12">
        <f>0</f>
        <v>0</v>
      </c>
      <c r="N81" s="12">
        <f t="shared" si="7"/>
        <v>2030</v>
      </c>
    </row>
    <row r="82" spans="2:14">
      <c r="B82" s="9" t="s">
        <v>88</v>
      </c>
      <c r="C82" s="12">
        <f>8781.4</f>
        <v>8781.4</v>
      </c>
      <c r="D82" s="12">
        <f>8254.12</f>
        <v>8254.1200000000008</v>
      </c>
      <c r="E82" s="12">
        <f>8254.12</f>
        <v>8254.1200000000008</v>
      </c>
      <c r="F82" s="12">
        <f>8254.11</f>
        <v>8254.11</v>
      </c>
      <c r="G82" s="12">
        <f>0</f>
        <v>0</v>
      </c>
      <c r="H82" s="12">
        <f>0</f>
        <v>0</v>
      </c>
      <c r="I82" s="12">
        <f>0</f>
        <v>0</v>
      </c>
      <c r="J82" s="12">
        <f>8254.15</f>
        <v>8254.15</v>
      </c>
      <c r="K82" s="12">
        <f>0</f>
        <v>0</v>
      </c>
      <c r="L82" s="12">
        <f>1738.29</f>
        <v>1738.29</v>
      </c>
      <c r="M82" s="12">
        <f>0</f>
        <v>0</v>
      </c>
      <c r="N82" s="12">
        <f t="shared" si="7"/>
        <v>43536.19</v>
      </c>
    </row>
    <row r="83" spans="2:14">
      <c r="B83" s="9" t="s">
        <v>89</v>
      </c>
      <c r="C83" s="12">
        <f>4396.38</f>
        <v>4396.38</v>
      </c>
      <c r="D83" s="12">
        <f>7036.02</f>
        <v>7036.02</v>
      </c>
      <c r="E83" s="12">
        <f>7959.91</f>
        <v>7959.91</v>
      </c>
      <c r="F83" s="12">
        <f>10275.37</f>
        <v>10275.370000000001</v>
      </c>
      <c r="G83" s="12">
        <f>7032.72</f>
        <v>7032.72</v>
      </c>
      <c r="H83" s="12">
        <f>6694.7</f>
        <v>6694.7</v>
      </c>
      <c r="I83" s="12">
        <f>14343.7</f>
        <v>14343.7</v>
      </c>
      <c r="J83" s="12">
        <f>13380.34</f>
        <v>13380.34</v>
      </c>
      <c r="K83" s="12">
        <f>7787.62</f>
        <v>7787.62</v>
      </c>
      <c r="L83" s="12">
        <f>13566.64</f>
        <v>13566.64</v>
      </c>
      <c r="M83" s="12">
        <f>4713.22</f>
        <v>4713.22</v>
      </c>
      <c r="N83" s="12">
        <f t="shared" si="7"/>
        <v>97186.62</v>
      </c>
    </row>
    <row r="84" spans="2:14">
      <c r="B84" s="9" t="s">
        <v>90</v>
      </c>
      <c r="C84" s="12">
        <f>0</f>
        <v>0</v>
      </c>
      <c r="D84" s="12">
        <f>0</f>
        <v>0</v>
      </c>
      <c r="E84" s="12">
        <f>0</f>
        <v>0</v>
      </c>
      <c r="F84" s="12">
        <f>0</f>
        <v>0</v>
      </c>
      <c r="G84" s="12">
        <f>334.62</f>
        <v>334.62</v>
      </c>
      <c r="H84" s="12">
        <f>489.06</f>
        <v>489.06</v>
      </c>
      <c r="I84" s="12">
        <f>1055.34</f>
        <v>1055.3399999999999</v>
      </c>
      <c r="J84" s="12">
        <f>0</f>
        <v>0</v>
      </c>
      <c r="K84" s="12">
        <f>283.14</f>
        <v>283.14</v>
      </c>
      <c r="L84" s="12">
        <f>0</f>
        <v>0</v>
      </c>
      <c r="M84" s="12">
        <f>0</f>
        <v>0</v>
      </c>
      <c r="N84" s="12">
        <f t="shared" si="7"/>
        <v>2162.16</v>
      </c>
    </row>
    <row r="85" spans="2:14">
      <c r="B85" s="4" t="s">
        <v>118</v>
      </c>
      <c r="C85" s="12">
        <v>0</v>
      </c>
      <c r="D85" s="12">
        <v>0</v>
      </c>
      <c r="E85" s="12">
        <v>0</v>
      </c>
      <c r="F85" s="12">
        <v>0</v>
      </c>
      <c r="G85" s="12">
        <v>0</v>
      </c>
      <c r="H85" s="12">
        <v>0</v>
      </c>
      <c r="I85" s="12">
        <v>0</v>
      </c>
      <c r="J85" s="12">
        <v>0</v>
      </c>
      <c r="K85" s="12">
        <v>0</v>
      </c>
      <c r="L85" s="12">
        <v>0</v>
      </c>
      <c r="M85" s="12">
        <v>0</v>
      </c>
      <c r="N85" s="12">
        <v>0</v>
      </c>
    </row>
    <row r="86" spans="2:14">
      <c r="B86" s="9" t="s">
        <v>91</v>
      </c>
      <c r="C86" s="12">
        <f>0</f>
        <v>0</v>
      </c>
      <c r="D86" s="12">
        <f>0</f>
        <v>0</v>
      </c>
      <c r="E86" s="12">
        <f>0</f>
        <v>0</v>
      </c>
      <c r="F86" s="12">
        <f>0</f>
        <v>0</v>
      </c>
      <c r="G86" s="12">
        <f>0</f>
        <v>0</v>
      </c>
      <c r="H86" s="12">
        <f>0</f>
        <v>0</v>
      </c>
      <c r="I86" s="12">
        <f>0</f>
        <v>0</v>
      </c>
      <c r="J86" s="12">
        <f>0</f>
        <v>0</v>
      </c>
      <c r="K86" s="12">
        <f>0</f>
        <v>0</v>
      </c>
      <c r="L86" s="12">
        <f>79.75</f>
        <v>79.75</v>
      </c>
      <c r="M86" s="12">
        <f>0</f>
        <v>0</v>
      </c>
      <c r="N86" s="12">
        <f t="shared" si="7"/>
        <v>79.75</v>
      </c>
    </row>
    <row r="87" spans="2:14">
      <c r="B87" s="9" t="s">
        <v>92</v>
      </c>
      <c r="C87" s="12">
        <f>81.23</f>
        <v>81.23</v>
      </c>
      <c r="D87" s="12">
        <f>0</f>
        <v>0</v>
      </c>
      <c r="E87" s="12">
        <f>0</f>
        <v>0</v>
      </c>
      <c r="F87" s="12">
        <f>0</f>
        <v>0</v>
      </c>
      <c r="G87" s="12">
        <f>0</f>
        <v>0</v>
      </c>
      <c r="H87" s="12">
        <f>0</f>
        <v>0</v>
      </c>
      <c r="I87" s="12">
        <f>414.86</f>
        <v>414.86</v>
      </c>
      <c r="J87" s="12">
        <f>69.83</f>
        <v>69.83</v>
      </c>
      <c r="K87" s="12">
        <f>100.5</f>
        <v>100.5</v>
      </c>
      <c r="L87" s="12">
        <f>0</f>
        <v>0</v>
      </c>
      <c r="M87" s="12">
        <f>585.8</f>
        <v>585.79999999999995</v>
      </c>
      <c r="N87" s="12">
        <f t="shared" si="7"/>
        <v>1252.22</v>
      </c>
    </row>
    <row r="88" spans="2:14">
      <c r="B88" s="9" t="s">
        <v>93</v>
      </c>
      <c r="C88" s="12">
        <f>0</f>
        <v>0</v>
      </c>
      <c r="D88" s="12">
        <f>482.8</f>
        <v>482.8</v>
      </c>
      <c r="E88" s="12">
        <f>0</f>
        <v>0</v>
      </c>
      <c r="F88" s="12">
        <f>734.94</f>
        <v>734.94</v>
      </c>
      <c r="G88" s="12">
        <f>409.21</f>
        <v>409.21</v>
      </c>
      <c r="H88" s="12">
        <f>1416.6</f>
        <v>1416.6</v>
      </c>
      <c r="I88" s="12">
        <f>115.94</f>
        <v>115.94</v>
      </c>
      <c r="J88" s="12">
        <f>1060.86</f>
        <v>1060.8599999999999</v>
      </c>
      <c r="K88" s="12">
        <f>72.91</f>
        <v>72.91</v>
      </c>
      <c r="L88" s="12">
        <f>304.9</f>
        <v>304.89999999999998</v>
      </c>
      <c r="M88" s="12">
        <f>665.47</f>
        <v>665.47</v>
      </c>
      <c r="N88" s="12">
        <f t="shared" si="7"/>
        <v>5263.63</v>
      </c>
    </row>
    <row r="89" spans="2:14">
      <c r="B89" s="9" t="s">
        <v>94</v>
      </c>
      <c r="C89" s="13">
        <f t="shared" ref="C89:L89" si="10">((C86)+(C87))+(C88)</f>
        <v>81.23</v>
      </c>
      <c r="D89" s="13">
        <f t="shared" si="10"/>
        <v>482.8</v>
      </c>
      <c r="E89" s="13">
        <f t="shared" si="10"/>
        <v>0</v>
      </c>
      <c r="F89" s="13">
        <f t="shared" si="10"/>
        <v>734.94</v>
      </c>
      <c r="G89" s="13">
        <f t="shared" si="10"/>
        <v>409.21</v>
      </c>
      <c r="H89" s="13">
        <f t="shared" si="10"/>
        <v>1416.6</v>
      </c>
      <c r="I89" s="13">
        <f t="shared" si="10"/>
        <v>530.79999999999995</v>
      </c>
      <c r="J89" s="13">
        <f t="shared" si="10"/>
        <v>1130.6899999999998</v>
      </c>
      <c r="K89" s="13">
        <f t="shared" si="10"/>
        <v>173.41</v>
      </c>
      <c r="L89" s="13">
        <f t="shared" si="10"/>
        <v>384.65</v>
      </c>
      <c r="M89" s="13">
        <f>((M86)+(M87))+(M88)</f>
        <v>1251.27</v>
      </c>
      <c r="N89" s="13">
        <f t="shared" si="7"/>
        <v>6595.5999999999985</v>
      </c>
    </row>
    <row r="90" spans="2:14">
      <c r="B90" s="9" t="s">
        <v>95</v>
      </c>
      <c r="C90" s="12">
        <f>497.65</f>
        <v>497.65</v>
      </c>
      <c r="D90" s="12">
        <f>45.47</f>
        <v>45.47</v>
      </c>
      <c r="E90" s="12">
        <f>19.27</f>
        <v>19.27</v>
      </c>
      <c r="F90" s="12">
        <f>904.97</f>
        <v>904.97</v>
      </c>
      <c r="G90" s="12">
        <f>686.73</f>
        <v>686.73</v>
      </c>
      <c r="H90" s="12">
        <f>397.15</f>
        <v>397.15</v>
      </c>
      <c r="I90" s="12">
        <f>625.88</f>
        <v>625.88</v>
      </c>
      <c r="J90" s="12">
        <f>1930.15</f>
        <v>1930.15</v>
      </c>
      <c r="K90" s="12">
        <f>431.1</f>
        <v>431.1</v>
      </c>
      <c r="L90" s="12">
        <f>441</f>
        <v>441</v>
      </c>
      <c r="M90" s="12">
        <f>511</f>
        <v>511</v>
      </c>
      <c r="N90" s="12">
        <f t="shared" si="7"/>
        <v>6490.3700000000008</v>
      </c>
    </row>
    <row r="91" spans="2:14">
      <c r="B91" s="4" t="s">
        <v>119</v>
      </c>
      <c r="C91" s="12">
        <v>0</v>
      </c>
      <c r="D91" s="12">
        <v>0</v>
      </c>
      <c r="E91" s="12">
        <v>0</v>
      </c>
      <c r="F91" s="12">
        <v>0</v>
      </c>
      <c r="G91" s="12">
        <v>0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  <c r="N91" s="12">
        <v>0</v>
      </c>
    </row>
    <row r="92" spans="2:14">
      <c r="B92" s="9" t="s">
        <v>96</v>
      </c>
      <c r="C92" s="12">
        <f>0</f>
        <v>0</v>
      </c>
      <c r="D92" s="12">
        <f>0</f>
        <v>0</v>
      </c>
      <c r="E92" s="12">
        <f>0</f>
        <v>0</v>
      </c>
      <c r="F92" s="12">
        <f>70</f>
        <v>70</v>
      </c>
      <c r="G92" s="12">
        <f>0</f>
        <v>0</v>
      </c>
      <c r="H92" s="12">
        <f>0</f>
        <v>0</v>
      </c>
      <c r="I92" s="12">
        <f>0</f>
        <v>0</v>
      </c>
      <c r="J92" s="12">
        <f>566.46</f>
        <v>566.46</v>
      </c>
      <c r="K92" s="12">
        <f>0</f>
        <v>0</v>
      </c>
      <c r="L92" s="12">
        <f>499.2</f>
        <v>499.2</v>
      </c>
      <c r="M92" s="12">
        <f>0</f>
        <v>0</v>
      </c>
      <c r="N92" s="12">
        <f t="shared" ref="N92:N99" si="11">+SUM(C92:M92)</f>
        <v>1135.6600000000001</v>
      </c>
    </row>
    <row r="93" spans="2:14">
      <c r="B93" s="9" t="s">
        <v>97</v>
      </c>
      <c r="C93" s="12">
        <f>0</f>
        <v>0</v>
      </c>
      <c r="D93" s="12">
        <f>436.41</f>
        <v>436.41</v>
      </c>
      <c r="E93" s="12">
        <f>0</f>
        <v>0</v>
      </c>
      <c r="F93" s="12">
        <f>0</f>
        <v>0</v>
      </c>
      <c r="G93" s="12">
        <f>0</f>
        <v>0</v>
      </c>
      <c r="H93" s="12">
        <f>0</f>
        <v>0</v>
      </c>
      <c r="I93" s="12">
        <f>0</f>
        <v>0</v>
      </c>
      <c r="J93" s="12">
        <f>1142</f>
        <v>1142</v>
      </c>
      <c r="K93" s="12">
        <f>0</f>
        <v>0</v>
      </c>
      <c r="L93" s="12">
        <f>226.82</f>
        <v>226.82</v>
      </c>
      <c r="M93" s="12">
        <f>847.89</f>
        <v>847.89</v>
      </c>
      <c r="N93" s="12">
        <f t="shared" si="11"/>
        <v>2653.12</v>
      </c>
    </row>
    <row r="94" spans="2:14">
      <c r="B94" s="9" t="s">
        <v>98</v>
      </c>
      <c r="C94" s="12">
        <f>0</f>
        <v>0</v>
      </c>
      <c r="D94" s="12">
        <f>77.95</f>
        <v>77.95</v>
      </c>
      <c r="E94" s="12">
        <f>0</f>
        <v>0</v>
      </c>
      <c r="F94" s="12">
        <f>19.09</f>
        <v>19.09</v>
      </c>
      <c r="G94" s="12">
        <f>0</f>
        <v>0</v>
      </c>
      <c r="H94" s="12">
        <f>0</f>
        <v>0</v>
      </c>
      <c r="I94" s="12">
        <f>16.57</f>
        <v>16.57</v>
      </c>
      <c r="J94" s="12">
        <f>1385.57</f>
        <v>1385.57</v>
      </c>
      <c r="K94" s="12">
        <f>0</f>
        <v>0</v>
      </c>
      <c r="L94" s="12">
        <f>0</f>
        <v>0</v>
      </c>
      <c r="M94" s="12">
        <f>0</f>
        <v>0</v>
      </c>
      <c r="N94" s="12">
        <f t="shared" si="11"/>
        <v>1499.1799999999998</v>
      </c>
    </row>
    <row r="95" spans="2:14">
      <c r="B95" s="9" t="s">
        <v>99</v>
      </c>
      <c r="C95" s="12">
        <f>0</f>
        <v>0</v>
      </c>
      <c r="D95" s="12">
        <f>0</f>
        <v>0</v>
      </c>
      <c r="E95" s="12">
        <f>0</f>
        <v>0</v>
      </c>
      <c r="F95" s="12">
        <f>0</f>
        <v>0</v>
      </c>
      <c r="G95" s="12">
        <f>0</f>
        <v>0</v>
      </c>
      <c r="H95" s="12">
        <f>0</f>
        <v>0</v>
      </c>
      <c r="I95" s="12">
        <f>0</f>
        <v>0</v>
      </c>
      <c r="J95" s="12">
        <f>0</f>
        <v>0</v>
      </c>
      <c r="K95" s="12">
        <f>0</f>
        <v>0</v>
      </c>
      <c r="L95" s="12">
        <f>884.66</f>
        <v>884.66</v>
      </c>
      <c r="M95" s="12">
        <f>0</f>
        <v>0</v>
      </c>
      <c r="N95" s="12">
        <f t="shared" si="11"/>
        <v>884.66</v>
      </c>
    </row>
    <row r="96" spans="2:14">
      <c r="B96" s="9" t="s">
        <v>100</v>
      </c>
      <c r="C96" s="12">
        <f>0</f>
        <v>0</v>
      </c>
      <c r="D96" s="12">
        <f>0</f>
        <v>0</v>
      </c>
      <c r="E96" s="12">
        <f>573.74</f>
        <v>573.74</v>
      </c>
      <c r="F96" s="12">
        <f>562.16</f>
        <v>562.16</v>
      </c>
      <c r="G96" s="12">
        <f>228.64</f>
        <v>228.64</v>
      </c>
      <c r="H96" s="12">
        <f>331.27</f>
        <v>331.27</v>
      </c>
      <c r="I96" s="12">
        <f>718.15</f>
        <v>718.15</v>
      </c>
      <c r="J96" s="12">
        <f>0</f>
        <v>0</v>
      </c>
      <c r="K96" s="12">
        <f>655.47</f>
        <v>655.47</v>
      </c>
      <c r="L96" s="12">
        <f>489.26</f>
        <v>489.26</v>
      </c>
      <c r="M96" s="12">
        <f>161.86</f>
        <v>161.86000000000001</v>
      </c>
      <c r="N96" s="12">
        <f t="shared" si="11"/>
        <v>3720.5500000000006</v>
      </c>
    </row>
    <row r="97" spans="2:14">
      <c r="B97" s="9" t="s">
        <v>101</v>
      </c>
      <c r="C97" s="12">
        <f>0</f>
        <v>0</v>
      </c>
      <c r="D97" s="12">
        <f>0</f>
        <v>0</v>
      </c>
      <c r="E97" s="12">
        <f>0</f>
        <v>0</v>
      </c>
      <c r="F97" s="12">
        <f>0</f>
        <v>0</v>
      </c>
      <c r="G97" s="12">
        <f>0</f>
        <v>0</v>
      </c>
      <c r="H97" s="12">
        <f>0</f>
        <v>0</v>
      </c>
      <c r="I97" s="12">
        <f>0</f>
        <v>0</v>
      </c>
      <c r="J97" s="12">
        <f>0</f>
        <v>0</v>
      </c>
      <c r="K97" s="12">
        <f>0</f>
        <v>0</v>
      </c>
      <c r="L97" s="12">
        <f>0</f>
        <v>0</v>
      </c>
      <c r="M97" s="12">
        <f>0</f>
        <v>0</v>
      </c>
      <c r="N97" s="12">
        <f t="shared" si="11"/>
        <v>0</v>
      </c>
    </row>
    <row r="98" spans="2:14">
      <c r="B98" s="9" t="s">
        <v>102</v>
      </c>
      <c r="C98" s="13">
        <f t="shared" ref="C98:L98" si="12">(((((((((((((((((((((((((((((((((((((((((((C26)+(C27))+(C28))+(C29))+(C30))+(C31))+(C32))+(C33))+(C34))+(C35))+(C36))+(C41))+(C42))+(C43))+(C61))+(C62))+(C63))+(C64))+(C65))+(C66))+(C67))+(C68))+(C69))+(C70))+(C71))+(C74))+(C75))+(C76))+(C77))+(C78))+(C79))+(C80))+(C81))+(C82))+(C83))+(C84))+(C89))+(C90))+(C92))+(C93))+(C94))+(C95))+(C96))+(C97)</f>
        <v>131947.52999999997</v>
      </c>
      <c r="D98" s="13">
        <f t="shared" si="12"/>
        <v>246726.54999999996</v>
      </c>
      <c r="E98" s="13">
        <f t="shared" si="12"/>
        <v>176489.35999999996</v>
      </c>
      <c r="F98" s="13">
        <f t="shared" si="12"/>
        <v>257786.36000000002</v>
      </c>
      <c r="G98" s="13">
        <f t="shared" si="12"/>
        <v>231257.12999999998</v>
      </c>
      <c r="H98" s="13">
        <f t="shared" si="12"/>
        <v>175899.74</v>
      </c>
      <c r="I98" s="13">
        <f t="shared" si="12"/>
        <v>307400.13000000012</v>
      </c>
      <c r="J98" s="13">
        <f t="shared" si="12"/>
        <v>231503.17</v>
      </c>
      <c r="K98" s="13">
        <f t="shared" si="12"/>
        <v>180222.53000000003</v>
      </c>
      <c r="L98" s="13">
        <f t="shared" si="12"/>
        <v>282958.08000000002</v>
      </c>
      <c r="M98" s="13">
        <f>(((((((((((((((((((((((((((((((((((((((((((M26)+(M27))+(M28))+(M29))+(M30))+(M31))+(M32))+(M33))+(M34))+(M35))+(M36))+(M41))+(M42))+(M43))+(M61))+(M62))+(M63))+(M64))+(M65))+(M66))+(M67))+(M68))+(M69))+(M70))+(M71))+(M74))+(M75))+(M76))+(M77))+(M78))+(M79))+(M80))+(M81))+(M82))+(M83))+(M84))+(M89))+(M90))+(M92))+(M93))+(M94))+(M95))+(M96))+(M97)</f>
        <v>243693.44999999995</v>
      </c>
      <c r="N98" s="13">
        <f t="shared" si="11"/>
        <v>2465884.0300000003</v>
      </c>
    </row>
    <row r="99" spans="2:14">
      <c r="B99" s="9" t="s">
        <v>103</v>
      </c>
      <c r="C99" s="13">
        <f t="shared" ref="C99:L99" si="13">(C24)-(C98)</f>
        <v>28208.489999999991</v>
      </c>
      <c r="D99" s="13">
        <f t="shared" si="13"/>
        <v>41656.550000000017</v>
      </c>
      <c r="E99" s="13">
        <f t="shared" si="13"/>
        <v>23855.310000000085</v>
      </c>
      <c r="F99" s="13">
        <f t="shared" si="13"/>
        <v>46777.850000000064</v>
      </c>
      <c r="G99" s="13">
        <f t="shared" si="13"/>
        <v>71136.540000000066</v>
      </c>
      <c r="H99" s="13">
        <f t="shared" si="13"/>
        <v>134075.84000000003</v>
      </c>
      <c r="I99" s="13">
        <f t="shared" si="13"/>
        <v>282808.98999999987</v>
      </c>
      <c r="J99" s="13">
        <f t="shared" si="13"/>
        <v>150005.69999999987</v>
      </c>
      <c r="K99" s="13">
        <f t="shared" si="13"/>
        <v>102216.97999999998</v>
      </c>
      <c r="L99" s="13">
        <f t="shared" si="13"/>
        <v>-54247.700000000041</v>
      </c>
      <c r="M99" s="13">
        <f>(M24)-(M98)</f>
        <v>-116987.04000000001</v>
      </c>
      <c r="N99" s="13">
        <f t="shared" si="11"/>
        <v>709507.50999999978</v>
      </c>
    </row>
    <row r="100" spans="2:14">
      <c r="B100" s="9" t="s">
        <v>104</v>
      </c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</row>
    <row r="101" spans="2:14">
      <c r="B101" s="9" t="s">
        <v>105</v>
      </c>
      <c r="C101" s="12">
        <f>0</f>
        <v>0</v>
      </c>
      <c r="D101" s="12">
        <f>-46.82</f>
        <v>-46.82</v>
      </c>
      <c r="E101" s="12">
        <f>0</f>
        <v>0</v>
      </c>
      <c r="F101" s="12">
        <f>0</f>
        <v>0</v>
      </c>
      <c r="G101" s="12">
        <f>-23.93</f>
        <v>-23.93</v>
      </c>
      <c r="H101" s="12">
        <f>-51.39</f>
        <v>-51.39</v>
      </c>
      <c r="I101" s="12">
        <f>83.78</f>
        <v>83.78</v>
      </c>
      <c r="J101" s="12">
        <f>-172.5</f>
        <v>-172.5</v>
      </c>
      <c r="K101" s="12">
        <f>-0.02</f>
        <v>-0.02</v>
      </c>
      <c r="L101" s="12">
        <f>1217.9</f>
        <v>1217.9000000000001</v>
      </c>
      <c r="M101" s="12">
        <f>0.02</f>
        <v>0.02</v>
      </c>
      <c r="N101" s="12">
        <f t="shared" ref="N101:N108" si="14">+SUM(C101:M101)</f>
        <v>1007.0400000000001</v>
      </c>
    </row>
    <row r="102" spans="2:14">
      <c r="B102" s="9" t="s">
        <v>106</v>
      </c>
      <c r="C102" s="12">
        <f>0</f>
        <v>0</v>
      </c>
      <c r="D102" s="12">
        <f>0</f>
        <v>0</v>
      </c>
      <c r="E102" s="12">
        <f>0</f>
        <v>0</v>
      </c>
      <c r="F102" s="12">
        <f>0</f>
        <v>0</v>
      </c>
      <c r="G102" s="12">
        <f>0</f>
        <v>0</v>
      </c>
      <c r="H102" s="12">
        <f>0</f>
        <v>0</v>
      </c>
      <c r="I102" s="12">
        <f>0</f>
        <v>0</v>
      </c>
      <c r="J102" s="12">
        <f>0</f>
        <v>0</v>
      </c>
      <c r="K102" s="12">
        <f>0</f>
        <v>0</v>
      </c>
      <c r="L102" s="12">
        <f>3516.64</f>
        <v>3516.64</v>
      </c>
      <c r="M102" s="12">
        <f>0</f>
        <v>0</v>
      </c>
      <c r="N102" s="12">
        <f t="shared" si="14"/>
        <v>3516.64</v>
      </c>
    </row>
    <row r="103" spans="2:14">
      <c r="B103" s="9" t="s">
        <v>107</v>
      </c>
      <c r="C103" s="12">
        <f>0</f>
        <v>0</v>
      </c>
      <c r="D103" s="12">
        <f>0</f>
        <v>0</v>
      </c>
      <c r="E103" s="12">
        <f>0</f>
        <v>0</v>
      </c>
      <c r="F103" s="12">
        <f>0</f>
        <v>0</v>
      </c>
      <c r="G103" s="12">
        <f>0</f>
        <v>0</v>
      </c>
      <c r="H103" s="12">
        <f>0</f>
        <v>0</v>
      </c>
      <c r="I103" s="12">
        <f>0</f>
        <v>0</v>
      </c>
      <c r="J103" s="12">
        <f>0</f>
        <v>0</v>
      </c>
      <c r="K103" s="12">
        <f>0</f>
        <v>0</v>
      </c>
      <c r="L103" s="12">
        <f>0</f>
        <v>0</v>
      </c>
      <c r="M103" s="12">
        <f>0</f>
        <v>0</v>
      </c>
      <c r="N103" s="12">
        <f t="shared" si="14"/>
        <v>0</v>
      </c>
    </row>
    <row r="104" spans="2:14">
      <c r="B104" s="9" t="s">
        <v>108</v>
      </c>
      <c r="C104" s="12">
        <f>0</f>
        <v>0</v>
      </c>
      <c r="D104" s="12">
        <f>0</f>
        <v>0</v>
      </c>
      <c r="E104" s="12">
        <f>0</f>
        <v>0</v>
      </c>
      <c r="F104" s="12">
        <f>0</f>
        <v>0</v>
      </c>
      <c r="G104" s="12">
        <f>4.87</f>
        <v>4.87</v>
      </c>
      <c r="H104" s="12">
        <f>30.55</f>
        <v>30.55</v>
      </c>
      <c r="I104" s="12">
        <f>4.88</f>
        <v>4.88</v>
      </c>
      <c r="J104" s="12">
        <f>0</f>
        <v>0</v>
      </c>
      <c r="K104" s="12">
        <f>4.87</f>
        <v>4.87</v>
      </c>
      <c r="L104" s="12">
        <f>234.42</f>
        <v>234.42</v>
      </c>
      <c r="M104" s="12">
        <f>0</f>
        <v>0</v>
      </c>
      <c r="N104" s="12">
        <f t="shared" si="14"/>
        <v>279.58999999999997</v>
      </c>
    </row>
    <row r="105" spans="2:14">
      <c r="B105" s="9" t="s">
        <v>109</v>
      </c>
      <c r="C105" s="12">
        <f>0</f>
        <v>0</v>
      </c>
      <c r="D105" s="12">
        <f>0</f>
        <v>0</v>
      </c>
      <c r="E105" s="12">
        <f>0</f>
        <v>0</v>
      </c>
      <c r="F105" s="12">
        <f>0</f>
        <v>0</v>
      </c>
      <c r="G105" s="12">
        <f>0</f>
        <v>0</v>
      </c>
      <c r="H105" s="12">
        <f>0</f>
        <v>0</v>
      </c>
      <c r="I105" s="12">
        <f>0</f>
        <v>0</v>
      </c>
      <c r="J105" s="12">
        <f>0</f>
        <v>0</v>
      </c>
      <c r="K105" s="12">
        <f>0</f>
        <v>0</v>
      </c>
      <c r="L105" s="12">
        <f>114.77</f>
        <v>114.77</v>
      </c>
      <c r="M105" s="12">
        <f>0</f>
        <v>0</v>
      </c>
      <c r="N105" s="12">
        <f t="shared" si="14"/>
        <v>114.77</v>
      </c>
    </row>
    <row r="106" spans="2:14">
      <c r="B106" s="9" t="s">
        <v>110</v>
      </c>
      <c r="C106" s="13">
        <f t="shared" ref="C106:L106" si="15">((((C101)+(C102))+(C103))+(C104))+(C105)</f>
        <v>0</v>
      </c>
      <c r="D106" s="13">
        <f t="shared" si="15"/>
        <v>-46.82</v>
      </c>
      <c r="E106" s="13">
        <f t="shared" si="15"/>
        <v>0</v>
      </c>
      <c r="F106" s="13">
        <f t="shared" si="15"/>
        <v>0</v>
      </c>
      <c r="G106" s="13">
        <f t="shared" si="15"/>
        <v>-19.059999999999999</v>
      </c>
      <c r="H106" s="13">
        <f t="shared" si="15"/>
        <v>-20.84</v>
      </c>
      <c r="I106" s="13">
        <f t="shared" si="15"/>
        <v>88.66</v>
      </c>
      <c r="J106" s="13">
        <f t="shared" si="15"/>
        <v>-172.5</v>
      </c>
      <c r="K106" s="13">
        <f t="shared" si="15"/>
        <v>4.8500000000000005</v>
      </c>
      <c r="L106" s="13">
        <f t="shared" si="15"/>
        <v>5083.7300000000005</v>
      </c>
      <c r="M106" s="13">
        <f>((((M101)+(M102))+(M103))+(M104))+(M105)</f>
        <v>0.02</v>
      </c>
      <c r="N106" s="13">
        <f t="shared" si="14"/>
        <v>4918.0400000000009</v>
      </c>
    </row>
    <row r="107" spans="2:14">
      <c r="B107" s="9" t="s">
        <v>111</v>
      </c>
      <c r="C107" s="13">
        <f t="shared" ref="C107:L107" si="16">(0)-(C106)</f>
        <v>0</v>
      </c>
      <c r="D107" s="13">
        <f t="shared" si="16"/>
        <v>46.82</v>
      </c>
      <c r="E107" s="13">
        <f t="shared" si="16"/>
        <v>0</v>
      </c>
      <c r="F107" s="13">
        <f t="shared" si="16"/>
        <v>0</v>
      </c>
      <c r="G107" s="13">
        <f t="shared" si="16"/>
        <v>19.059999999999999</v>
      </c>
      <c r="H107" s="13">
        <f t="shared" si="16"/>
        <v>20.84</v>
      </c>
      <c r="I107" s="13">
        <f t="shared" si="16"/>
        <v>-88.66</v>
      </c>
      <c r="J107" s="13">
        <f t="shared" si="16"/>
        <v>172.5</v>
      </c>
      <c r="K107" s="13">
        <f t="shared" si="16"/>
        <v>-4.8500000000000005</v>
      </c>
      <c r="L107" s="13">
        <f t="shared" si="16"/>
        <v>-5083.7300000000005</v>
      </c>
      <c r="M107" s="13">
        <f>(0)-(M106)</f>
        <v>-0.02</v>
      </c>
      <c r="N107" s="13">
        <f t="shared" si="14"/>
        <v>-4918.0400000000009</v>
      </c>
    </row>
    <row r="108" spans="2:14">
      <c r="B108" s="9" t="s">
        <v>112</v>
      </c>
      <c r="C108" s="14">
        <f t="shared" ref="C108:L108" si="17">(C99)+(C107)</f>
        <v>28208.489999999991</v>
      </c>
      <c r="D108" s="14">
        <f t="shared" si="17"/>
        <v>41703.370000000017</v>
      </c>
      <c r="E108" s="14">
        <f t="shared" si="17"/>
        <v>23855.310000000085</v>
      </c>
      <c r="F108" s="14">
        <f t="shared" si="17"/>
        <v>46777.850000000064</v>
      </c>
      <c r="G108" s="14">
        <f t="shared" si="17"/>
        <v>71155.600000000064</v>
      </c>
      <c r="H108" s="14">
        <f t="shared" si="17"/>
        <v>134096.68000000002</v>
      </c>
      <c r="I108" s="14">
        <f t="shared" si="17"/>
        <v>282720.3299999999</v>
      </c>
      <c r="J108" s="14">
        <f t="shared" si="17"/>
        <v>150178.19999999987</v>
      </c>
      <c r="K108" s="14">
        <f t="shared" si="17"/>
        <v>102212.12999999998</v>
      </c>
      <c r="L108" s="14">
        <f t="shared" si="17"/>
        <v>-59331.430000000044</v>
      </c>
      <c r="M108" s="14">
        <f>(M99)+(M107)</f>
        <v>-116987.06000000001</v>
      </c>
      <c r="N108" s="14">
        <f t="shared" si="14"/>
        <v>704589.46999999986</v>
      </c>
    </row>
    <row r="109" spans="2:14">
      <c r="B109" s="9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</row>
    <row r="110" spans="2:14">
      <c r="B110" s="15" t="s">
        <v>117</v>
      </c>
      <c r="C110" s="16"/>
      <c r="D110" s="15"/>
      <c r="E110" s="16"/>
      <c r="F110" s="15"/>
      <c r="G110" s="16"/>
      <c r="H110" s="15"/>
      <c r="I110" s="16"/>
      <c r="J110" s="15"/>
      <c r="K110" s="16"/>
      <c r="L110" s="15"/>
      <c r="M110" s="16"/>
      <c r="N110" s="15"/>
    </row>
    <row r="112" spans="2:14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</row>
  </sheetData>
  <printOptions horizontalCentered="1" verticalCentered="1"/>
  <pageMargins left="0.7" right="0.7" top="0.75" bottom="0.75" header="0.3" footer="0.3"/>
  <pageSetup scale="30" orientation="landscape" r:id="rId1"/>
  <ignoredErrors>
    <ignoredError sqref="C38:C40 C92:C99 D92:N108 M35:M84 N15:N84 D15:L84 C61:C84 D86:N90 C86:C9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WPG-C (2024 P&amp;L)</vt:lpstr>
      <vt:lpstr>'WPG-C (2024 P&amp;L)'!Print_Area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Joseph Davis</cp:lastModifiedBy>
  <cp:lastPrinted>2025-05-06T13:25:04Z</cp:lastPrinted>
  <dcterms:created xsi:type="dcterms:W3CDTF">2025-04-27T13:06:37Z</dcterms:created>
  <dcterms:modified xsi:type="dcterms:W3CDTF">2025-08-08T20:38:35Z</dcterms:modified>
</cp:coreProperties>
</file>