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DavidHouston\EE 450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J49" i="1" s="1"/>
  <c r="G92" i="1"/>
  <c r="K92" i="1" s="1"/>
  <c r="F92" i="1"/>
  <c r="J92" i="1" s="1"/>
  <c r="G91" i="1"/>
  <c r="K91" i="1" s="1"/>
  <c r="F91" i="1"/>
  <c r="J91" i="1" s="1"/>
  <c r="G90" i="1"/>
  <c r="K90" i="1" s="1"/>
  <c r="F90" i="1"/>
  <c r="J90" i="1" s="1"/>
  <c r="G89" i="1"/>
  <c r="K89" i="1" s="1"/>
  <c r="F89" i="1"/>
  <c r="J89" i="1" s="1"/>
  <c r="G88" i="1"/>
  <c r="K88" i="1" s="1"/>
  <c r="F88" i="1"/>
  <c r="J88" i="1" s="1"/>
  <c r="G87" i="1"/>
  <c r="K87" i="1" s="1"/>
  <c r="F87" i="1"/>
  <c r="J87" i="1" s="1"/>
  <c r="G86" i="1"/>
  <c r="K86" i="1" s="1"/>
  <c r="F86" i="1"/>
  <c r="J86" i="1" s="1"/>
  <c r="G85" i="1"/>
  <c r="K85" i="1" s="1"/>
  <c r="F85" i="1"/>
  <c r="J85" i="1" s="1"/>
  <c r="G84" i="1"/>
  <c r="K84" i="1" s="1"/>
  <c r="F84" i="1"/>
  <c r="J84" i="1" s="1"/>
  <c r="G83" i="1"/>
  <c r="K83" i="1" s="1"/>
  <c r="F83" i="1"/>
  <c r="J83" i="1" s="1"/>
  <c r="G82" i="1"/>
  <c r="K82" i="1" s="1"/>
  <c r="F82" i="1"/>
  <c r="J82" i="1" s="1"/>
  <c r="G81" i="1"/>
  <c r="K81" i="1" s="1"/>
  <c r="F81" i="1"/>
  <c r="J81" i="1" s="1"/>
  <c r="G80" i="1"/>
  <c r="K80" i="1" s="1"/>
  <c r="F80" i="1"/>
  <c r="J80" i="1" s="1"/>
  <c r="G79" i="1"/>
  <c r="K79" i="1" s="1"/>
  <c r="F79" i="1"/>
  <c r="J79" i="1" s="1"/>
  <c r="G78" i="1"/>
  <c r="K78" i="1" s="1"/>
  <c r="F78" i="1"/>
  <c r="J78" i="1" s="1"/>
  <c r="G77" i="1"/>
  <c r="K77" i="1" s="1"/>
  <c r="F77" i="1"/>
  <c r="J77" i="1" s="1"/>
  <c r="G64" i="1"/>
  <c r="K64" i="1" s="1"/>
  <c r="F64" i="1"/>
  <c r="J64" i="1" s="1"/>
  <c r="G63" i="1"/>
  <c r="K63" i="1" s="1"/>
  <c r="F63" i="1"/>
  <c r="J63" i="1" s="1"/>
  <c r="G62" i="1"/>
  <c r="K62" i="1" s="1"/>
  <c r="F62" i="1"/>
  <c r="J62" i="1" s="1"/>
  <c r="G61" i="1"/>
  <c r="K61" i="1" s="1"/>
  <c r="F61" i="1"/>
  <c r="J61" i="1" s="1"/>
  <c r="G60" i="1"/>
  <c r="K60" i="1" s="1"/>
  <c r="F60" i="1"/>
  <c r="J60" i="1" s="1"/>
  <c r="G59" i="1"/>
  <c r="K59" i="1" s="1"/>
  <c r="F59" i="1"/>
  <c r="J59" i="1" s="1"/>
  <c r="G58" i="1"/>
  <c r="K58" i="1" s="1"/>
  <c r="F58" i="1"/>
  <c r="J58" i="1" s="1"/>
  <c r="G57" i="1"/>
  <c r="E96" i="1" s="1"/>
  <c r="F57" i="1"/>
  <c r="J57" i="1" s="1"/>
  <c r="G56" i="1"/>
  <c r="K56" i="1" s="1"/>
  <c r="F56" i="1"/>
  <c r="J56" i="1" s="1"/>
  <c r="G55" i="1"/>
  <c r="K55" i="1" s="1"/>
  <c r="F55" i="1"/>
  <c r="J55" i="1" s="1"/>
  <c r="G54" i="1"/>
  <c r="K54" i="1" s="1"/>
  <c r="F54" i="1"/>
  <c r="J54" i="1" s="1"/>
  <c r="G53" i="1"/>
  <c r="K53" i="1" s="1"/>
  <c r="F53" i="1"/>
  <c r="J53" i="1" s="1"/>
  <c r="G52" i="1"/>
  <c r="K52" i="1" s="1"/>
  <c r="F52" i="1"/>
  <c r="J52" i="1" s="1"/>
  <c r="G51" i="1"/>
  <c r="K51" i="1" s="1"/>
  <c r="F51" i="1"/>
  <c r="J51" i="1" s="1"/>
  <c r="G50" i="1"/>
  <c r="K50" i="1" s="1"/>
  <c r="F50" i="1"/>
  <c r="J50" i="1" s="1"/>
  <c r="G49" i="1"/>
  <c r="K49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7" i="1"/>
  <c r="J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7" i="1"/>
  <c r="D95" i="1" l="1"/>
  <c r="E95" i="1"/>
  <c r="F95" i="1" s="1"/>
  <c r="D96" i="1"/>
  <c r="F96" i="1" s="1"/>
  <c r="E97" i="1"/>
  <c r="K57" i="1"/>
  <c r="D97" i="1"/>
  <c r="F97" i="1" s="1"/>
</calcChain>
</file>

<file path=xl/sharedStrings.xml><?xml version="1.0" encoding="utf-8"?>
<sst xmlns="http://schemas.openxmlformats.org/spreadsheetml/2006/main" count="49" uniqueCount="14">
  <si>
    <t>Theta</t>
  </si>
  <si>
    <t>BK7</t>
  </si>
  <si>
    <t>Gold</t>
  </si>
  <si>
    <t>Germanium</t>
  </si>
  <si>
    <t>Measured</t>
  </si>
  <si>
    <t>Expected</t>
  </si>
  <si>
    <t>EE 450: Lab 2</t>
  </si>
  <si>
    <t>degrees</t>
  </si>
  <si>
    <t>Rs</t>
  </si>
  <si>
    <t>Rp</t>
  </si>
  <si>
    <t>Normalization factor</t>
  </si>
  <si>
    <t>Normalized</t>
  </si>
  <si>
    <t>Error</t>
  </si>
  <si>
    <t>Rs^2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</si>
</sst>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2" xfId="0" applyNumberFormat="1" applyFill="1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BK7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198828786684076E-2"/>
          <c:y val="0.30076443569553807"/>
          <c:w val="0.87663450582480973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Rp_meas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yVal>
            <c:numRef>
              <c:f>Sheet1!$G$7:$G$22</c:f>
              <c:numCache>
                <c:formatCode>0.00</c:formatCode>
                <c:ptCount val="16"/>
                <c:pt idx="0">
                  <c:v>9.2500000000000013E-2</c:v>
                </c:pt>
                <c:pt idx="1">
                  <c:v>8.6785714285714285E-2</c:v>
                </c:pt>
                <c:pt idx="2">
                  <c:v>7.7857142857142861E-2</c:v>
                </c:pt>
                <c:pt idx="3">
                  <c:v>7.2500000000000009E-2</c:v>
                </c:pt>
                <c:pt idx="4">
                  <c:v>6.5357142857142864E-2</c:v>
                </c:pt>
                <c:pt idx="5">
                  <c:v>5.6071428571428578E-2</c:v>
                </c:pt>
                <c:pt idx="6">
                  <c:v>4.4642857142857144E-2</c:v>
                </c:pt>
                <c:pt idx="7">
                  <c:v>3.2142857142857147E-2</c:v>
                </c:pt>
                <c:pt idx="8">
                  <c:v>0.02</c:v>
                </c:pt>
                <c:pt idx="9">
                  <c:v>8.9285714285714298E-3</c:v>
                </c:pt>
                <c:pt idx="10">
                  <c:v>1.6964285714285714E-3</c:v>
                </c:pt>
                <c:pt idx="11">
                  <c:v>3.5107142857142858E-3</c:v>
                </c:pt>
                <c:pt idx="12">
                  <c:v>2.5535714285714287E-2</c:v>
                </c:pt>
                <c:pt idx="13">
                  <c:v>8.1785714285714295E-2</c:v>
                </c:pt>
                <c:pt idx="14">
                  <c:v>0.18357142857142858</c:v>
                </c:pt>
                <c:pt idx="15">
                  <c:v>0.37857142857142861</c:v>
                </c:pt>
              </c:numCache>
            </c:numRef>
          </c:yVal>
          <c:smooth val="0"/>
        </c:ser>
        <c:ser>
          <c:idx val="1"/>
          <c:order val="1"/>
          <c:tx>
            <c:v>Rs_meas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>
                    <a:alpha val="98000"/>
                  </a:schemeClr>
                </a:solidFill>
              </a:ln>
              <a:effectLst/>
            </c:spPr>
          </c:marker>
          <c:yVal>
            <c:numRef>
              <c:f>Sheet1!$F$7:$F$22</c:f>
              <c:numCache>
                <c:formatCode>0.00</c:formatCode>
                <c:ptCount val="16"/>
                <c:pt idx="0">
                  <c:v>0.12964285714285714</c:v>
                </c:pt>
                <c:pt idx="1">
                  <c:v>8.2857142857142865E-2</c:v>
                </c:pt>
                <c:pt idx="2">
                  <c:v>9.4285714285714292E-2</c:v>
                </c:pt>
                <c:pt idx="3">
                  <c:v>0.10000000000000002</c:v>
                </c:pt>
                <c:pt idx="4">
                  <c:v>0.10714285714285715</c:v>
                </c:pt>
                <c:pt idx="5">
                  <c:v>0.11785714285714287</c:v>
                </c:pt>
                <c:pt idx="6">
                  <c:v>0.13214285714285715</c:v>
                </c:pt>
                <c:pt idx="7">
                  <c:v>0.15357142857142858</c:v>
                </c:pt>
                <c:pt idx="8">
                  <c:v>0.17857142857142858</c:v>
                </c:pt>
                <c:pt idx="9">
                  <c:v>0.2142857142857143</c:v>
                </c:pt>
                <c:pt idx="10">
                  <c:v>0.25678571428571428</c:v>
                </c:pt>
                <c:pt idx="11">
                  <c:v>0.31821428571428573</c:v>
                </c:pt>
                <c:pt idx="12">
                  <c:v>0.3928571428571429</c:v>
                </c:pt>
                <c:pt idx="13">
                  <c:v>0.5</c:v>
                </c:pt>
                <c:pt idx="14">
                  <c:v>0.61428571428571432</c:v>
                </c:pt>
                <c:pt idx="15">
                  <c:v>0.82500000000000007</c:v>
                </c:pt>
              </c:numCache>
            </c:numRef>
          </c:yVal>
          <c:smooth val="0"/>
        </c:ser>
        <c:ser>
          <c:idx val="2"/>
          <c:order val="2"/>
          <c:tx>
            <c:v>Rp_calc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yVal>
            <c:numRef>
              <c:f>Sheet1!$I$7:$I$22</c:f>
              <c:numCache>
                <c:formatCode>0.00</c:formatCode>
                <c:ptCount val="16"/>
                <c:pt idx="0">
                  <c:v>4.1432434328652498E-2</c:v>
                </c:pt>
                <c:pt idx="1">
                  <c:v>4.01658483893233E-2</c:v>
                </c:pt>
                <c:pt idx="2">
                  <c:v>3.80463408895403E-2</c:v>
                </c:pt>
                <c:pt idx="3">
                  <c:v>3.50665184149394E-2</c:v>
                </c:pt>
                <c:pt idx="4">
                  <c:v>3.1228607536489799E-2</c:v>
                </c:pt>
                <c:pt idx="5">
                  <c:v>2.6561730096930702E-2</c:v>
                </c:pt>
                <c:pt idx="6">
                  <c:v>2.1152481285206401E-2</c:v>
                </c:pt>
                <c:pt idx="7">
                  <c:v>1.51986292764178E-2</c:v>
                </c:pt>
                <c:pt idx="8">
                  <c:v>9.1034624171765204E-3</c:v>
                </c:pt>
                <c:pt idx="9">
                  <c:v>3.6423764273250101E-3</c:v>
                </c:pt>
                <c:pt idx="10">
                  <c:v>2.5952165844750802E-4</c:v>
                </c:pt>
                <c:pt idx="11">
                  <c:v>1.6024811003077599E-3</c:v>
                </c:pt>
                <c:pt idx="12">
                  <c:v>1.25019201500477E-2</c:v>
                </c:pt>
                <c:pt idx="13">
                  <c:v>4.1806424263643699E-2</c:v>
                </c:pt>
                <c:pt idx="14">
                  <c:v>0.10592160438124</c:v>
                </c:pt>
                <c:pt idx="15">
                  <c:v>0.23590958140521501</c:v>
                </c:pt>
              </c:numCache>
            </c:numRef>
          </c:yVal>
          <c:smooth val="0"/>
        </c:ser>
        <c:ser>
          <c:idx val="3"/>
          <c:order val="3"/>
          <c:tx>
            <c:v>Rs_calc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Sheet1!$H$7:$H$22</c:f>
              <c:numCache>
                <c:formatCode>0.00</c:formatCode>
                <c:ptCount val="16"/>
                <c:pt idx="0">
                  <c:v>4.2276779101401797E-2</c:v>
                </c:pt>
                <c:pt idx="1">
                  <c:v>4.3573065776477397E-2</c:v>
                </c:pt>
                <c:pt idx="2">
                  <c:v>4.5825924559351097E-2</c:v>
                </c:pt>
                <c:pt idx="3">
                  <c:v>4.9184363004386E-2</c:v>
                </c:pt>
                <c:pt idx="4">
                  <c:v>5.3879395050601797E-2</c:v>
                </c:pt>
                <c:pt idx="5">
                  <c:v>6.0250255030444899E-2</c:v>
                </c:pt>
                <c:pt idx="6">
                  <c:v>6.8784177460074203E-2</c:v>
                </c:pt>
                <c:pt idx="7">
                  <c:v>8.0175452326398403E-2</c:v>
                </c:pt>
                <c:pt idx="8">
                  <c:v>9.5412066412883703E-2</c:v>
                </c:pt>
                <c:pt idx="9">
                  <c:v>0.115901594377306</c:v>
                </c:pt>
                <c:pt idx="10">
                  <c:v>0.14365193991337499</c:v>
                </c:pt>
                <c:pt idx="11">
                  <c:v>0.18152629986976601</c:v>
                </c:pt>
                <c:pt idx="12">
                  <c:v>0.23359348330819499</c:v>
                </c:pt>
                <c:pt idx="13">
                  <c:v>0.30559088889208902</c:v>
                </c:pt>
                <c:pt idx="14">
                  <c:v>0.40550243024705601</c:v>
                </c:pt>
                <c:pt idx="15">
                  <c:v>0.54422083782724195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18928"/>
        <c:axId val="240008760"/>
      </c:scatterChart>
      <c:valAx>
        <c:axId val="44821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08760"/>
        <c:crosses val="autoZero"/>
        <c:crossBetween val="midCat"/>
      </c:valAx>
      <c:valAx>
        <c:axId val="2400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25391513560805"/>
          <c:y val="0.14856481481481484"/>
          <c:w val="0.713052099954404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Rp_meas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Sheet1!$B$7:$B$22</c:f>
              <c:numCache>
                <c:formatCode>0.00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Sheet1!$G$49:$G$64</c:f>
              <c:numCache>
                <c:formatCode>0.00</c:formatCode>
                <c:ptCount val="16"/>
                <c:pt idx="0">
                  <c:v>0.42142857142857143</c:v>
                </c:pt>
                <c:pt idx="1">
                  <c:v>0.43928571428571433</c:v>
                </c:pt>
                <c:pt idx="2">
                  <c:v>0.43928571428571433</c:v>
                </c:pt>
                <c:pt idx="3">
                  <c:v>0.41785714285714287</c:v>
                </c:pt>
                <c:pt idx="4">
                  <c:v>0.40357142857142858</c:v>
                </c:pt>
                <c:pt idx="5">
                  <c:v>0.37500000000000006</c:v>
                </c:pt>
                <c:pt idx="6">
                  <c:v>0.35000000000000003</c:v>
                </c:pt>
                <c:pt idx="7">
                  <c:v>0.35714285714285715</c:v>
                </c:pt>
                <c:pt idx="8">
                  <c:v>0.36071428571428577</c:v>
                </c:pt>
                <c:pt idx="9">
                  <c:v>0.28928571428571431</c:v>
                </c:pt>
                <c:pt idx="10">
                  <c:v>0.23928571428571432</c:v>
                </c:pt>
                <c:pt idx="11">
                  <c:v>0.19285714285714289</c:v>
                </c:pt>
                <c:pt idx="12">
                  <c:v>0.23214285714285718</c:v>
                </c:pt>
                <c:pt idx="13">
                  <c:v>8.3571428571428588E-2</c:v>
                </c:pt>
                <c:pt idx="14">
                  <c:v>6.6071428571428573E-2</c:v>
                </c:pt>
                <c:pt idx="15">
                  <c:v>0.18321428571428572</c:v>
                </c:pt>
              </c:numCache>
            </c:numRef>
          </c:yVal>
          <c:smooth val="0"/>
        </c:ser>
        <c:ser>
          <c:idx val="1"/>
          <c:order val="1"/>
          <c:tx>
            <c:v>Rs_meas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Sheet1!$B$7:$B$22</c:f>
              <c:numCache>
                <c:formatCode>0.00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Sheet1!$F$49:$F$64</c:f>
              <c:numCache>
                <c:formatCode>0.00</c:formatCode>
                <c:ptCount val="16"/>
                <c:pt idx="0">
                  <c:v>0.47500000000000003</c:v>
                </c:pt>
                <c:pt idx="1">
                  <c:v>0.47857142857142865</c:v>
                </c:pt>
                <c:pt idx="2">
                  <c:v>0.47142857142857147</c:v>
                </c:pt>
                <c:pt idx="3">
                  <c:v>0.47142857142857147</c:v>
                </c:pt>
                <c:pt idx="4">
                  <c:v>0.48571428571428577</c:v>
                </c:pt>
                <c:pt idx="5">
                  <c:v>0.51071428571428568</c:v>
                </c:pt>
                <c:pt idx="6">
                  <c:v>0.5178571428571429</c:v>
                </c:pt>
                <c:pt idx="7">
                  <c:v>0.53928571428571437</c:v>
                </c:pt>
                <c:pt idx="8">
                  <c:v>0.56071428571428572</c:v>
                </c:pt>
                <c:pt idx="9">
                  <c:v>0.6428571428571429</c:v>
                </c:pt>
                <c:pt idx="10">
                  <c:v>0.69642857142857151</c:v>
                </c:pt>
                <c:pt idx="11">
                  <c:v>0.7142857142857143</c:v>
                </c:pt>
                <c:pt idx="12">
                  <c:v>0.75714285714285723</c:v>
                </c:pt>
                <c:pt idx="13">
                  <c:v>0.93214285714285716</c:v>
                </c:pt>
                <c:pt idx="14">
                  <c:v>0.8214285714285714</c:v>
                </c:pt>
                <c:pt idx="15">
                  <c:v>0.89642857142857146</c:v>
                </c:pt>
              </c:numCache>
            </c:numRef>
          </c:yVal>
          <c:smooth val="0"/>
        </c:ser>
        <c:ser>
          <c:idx val="2"/>
          <c:order val="2"/>
          <c:tx>
            <c:v>Rp_calc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Sheet1!$B$7:$B$22</c:f>
              <c:numCache>
                <c:formatCode>0.00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Sheet1!$I$49:$I$64</c:f>
              <c:numCache>
                <c:formatCode>0.00</c:formatCode>
                <c:ptCount val="16"/>
                <c:pt idx="0">
                  <c:v>0.48489700000000002</c:v>
                </c:pt>
                <c:pt idx="1">
                  <c:v>0.48357099999999997</c:v>
                </c:pt>
                <c:pt idx="2">
                  <c:v>0.47956300000000002</c:v>
                </c:pt>
                <c:pt idx="3">
                  <c:v>0.47277599999999997</c:v>
                </c:pt>
                <c:pt idx="4">
                  <c:v>0.46304299999999998</c:v>
                </c:pt>
                <c:pt idx="5">
                  <c:v>0.450123</c:v>
                </c:pt>
                <c:pt idx="6">
                  <c:v>0.43368600000000002</c:v>
                </c:pt>
                <c:pt idx="7">
                  <c:v>0.4133</c:v>
                </c:pt>
                <c:pt idx="8">
                  <c:v>0.38841599999999998</c:v>
                </c:pt>
                <c:pt idx="9">
                  <c:v>0.358352</c:v>
                </c:pt>
                <c:pt idx="10">
                  <c:v>0.27928199999999997</c:v>
                </c:pt>
                <c:pt idx="11">
                  <c:v>0.22844700000000001</c:v>
                </c:pt>
                <c:pt idx="12">
                  <c:v>0.16936200000000001</c:v>
                </c:pt>
                <c:pt idx="13">
                  <c:v>0.10348599999999999</c:v>
                </c:pt>
                <c:pt idx="14">
                  <c:v>3.8620000000000002E-2</c:v>
                </c:pt>
                <c:pt idx="15">
                  <c:v>4.7689999999999998E-3</c:v>
                </c:pt>
              </c:numCache>
            </c:numRef>
          </c:yVal>
          <c:smooth val="0"/>
        </c:ser>
        <c:ser>
          <c:idx val="3"/>
          <c:order val="3"/>
          <c:tx>
            <c:v>Rs_calc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Sheet1!$B$7:$B$22</c:f>
              <c:numCache>
                <c:formatCode>0.00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Sheet1!$H$49:$H$64</c:f>
              <c:numCache>
                <c:formatCode>0.00</c:formatCode>
                <c:ptCount val="16"/>
                <c:pt idx="0">
                  <c:v>0.48480000000000001</c:v>
                </c:pt>
                <c:pt idx="1">
                  <c:v>0.48489700000000002</c:v>
                </c:pt>
                <c:pt idx="2">
                  <c:v>0.49020000000000002</c:v>
                </c:pt>
                <c:pt idx="3">
                  <c:v>0.49688700000000002</c:v>
                </c:pt>
                <c:pt idx="4">
                  <c:v>0.506328</c:v>
                </c:pt>
                <c:pt idx="5">
                  <c:v>0.51859999999999995</c:v>
                </c:pt>
                <c:pt idx="6">
                  <c:v>0.53385000000000005</c:v>
                </c:pt>
                <c:pt idx="7">
                  <c:v>0.55216500000000002</c:v>
                </c:pt>
                <c:pt idx="8">
                  <c:v>0.57370299999999996</c:v>
                </c:pt>
                <c:pt idx="9">
                  <c:v>0.59862499999999996</c:v>
                </c:pt>
                <c:pt idx="10">
                  <c:v>0.62709700000000002</c:v>
                </c:pt>
                <c:pt idx="11">
                  <c:v>0.65929300000000002</c:v>
                </c:pt>
                <c:pt idx="12">
                  <c:v>0.73551500000000003</c:v>
                </c:pt>
                <c:pt idx="13">
                  <c:v>0.77383000000000002</c:v>
                </c:pt>
                <c:pt idx="14">
                  <c:v>0.82842199999999999</c:v>
                </c:pt>
                <c:pt idx="15">
                  <c:v>0.88133799999999995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3032"/>
        <c:axId val="382833424"/>
      </c:scatterChart>
      <c:valAx>
        <c:axId val="3828330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3424"/>
        <c:crosses val="autoZero"/>
        <c:crossBetween val="midCat"/>
      </c:valAx>
      <c:valAx>
        <c:axId val="3828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Rp_meas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Sheet1!$B$7:$B$22</c:f>
              <c:numCache>
                <c:formatCode>0.00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Sheet1!$G$77:$G$92</c:f>
              <c:numCache>
                <c:formatCode>0.00</c:formatCode>
                <c:ptCount val="16"/>
                <c:pt idx="0">
                  <c:v>0.74642857142857144</c:v>
                </c:pt>
                <c:pt idx="1">
                  <c:v>0.68214285714285716</c:v>
                </c:pt>
                <c:pt idx="2">
                  <c:v>0.80000000000000016</c:v>
                </c:pt>
                <c:pt idx="3">
                  <c:v>0.79642857142857149</c:v>
                </c:pt>
                <c:pt idx="4">
                  <c:v>0.78214285714285714</c:v>
                </c:pt>
                <c:pt idx="5">
                  <c:v>0.77857142857142869</c:v>
                </c:pt>
                <c:pt idx="6">
                  <c:v>0.8035714285714286</c:v>
                </c:pt>
                <c:pt idx="7">
                  <c:v>0.77857142857142869</c:v>
                </c:pt>
                <c:pt idx="8">
                  <c:v>0.79642857142857149</c:v>
                </c:pt>
                <c:pt idx="9">
                  <c:v>0.86428571428571432</c:v>
                </c:pt>
                <c:pt idx="10">
                  <c:v>0.82500000000000007</c:v>
                </c:pt>
                <c:pt idx="11">
                  <c:v>0.83214285714285718</c:v>
                </c:pt>
                <c:pt idx="12">
                  <c:v>0.85</c:v>
                </c:pt>
                <c:pt idx="13">
                  <c:v>0.86785714285714299</c:v>
                </c:pt>
                <c:pt idx="14">
                  <c:v>0.89642857142857146</c:v>
                </c:pt>
                <c:pt idx="15">
                  <c:v>0.9107142857142857</c:v>
                </c:pt>
              </c:numCache>
            </c:numRef>
          </c:yVal>
          <c:smooth val="0"/>
        </c:ser>
        <c:ser>
          <c:idx val="1"/>
          <c:order val="1"/>
          <c:tx>
            <c:v>Rs_meas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Sheet1!$B$7:$B$22</c:f>
              <c:numCache>
                <c:formatCode>0.00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Sheet1!$F$77:$F$92</c:f>
              <c:numCache>
                <c:formatCode>0.00</c:formatCode>
                <c:ptCount val="16"/>
                <c:pt idx="0">
                  <c:v>0.89642857142857146</c:v>
                </c:pt>
                <c:pt idx="1">
                  <c:v>0.8928571428571429</c:v>
                </c:pt>
                <c:pt idx="2">
                  <c:v>0.82857142857142851</c:v>
                </c:pt>
                <c:pt idx="3">
                  <c:v>0.86071428571428577</c:v>
                </c:pt>
                <c:pt idx="4">
                  <c:v>0.86785714285714299</c:v>
                </c:pt>
                <c:pt idx="5">
                  <c:v>0.83571428571428574</c:v>
                </c:pt>
                <c:pt idx="6">
                  <c:v>0.85357142857142865</c:v>
                </c:pt>
                <c:pt idx="7">
                  <c:v>0.87500000000000011</c:v>
                </c:pt>
                <c:pt idx="8">
                  <c:v>0.87142857142857144</c:v>
                </c:pt>
                <c:pt idx="9">
                  <c:v>0.83214285714285718</c:v>
                </c:pt>
                <c:pt idx="10">
                  <c:v>0.9</c:v>
                </c:pt>
                <c:pt idx="11">
                  <c:v>0.90714285714285725</c:v>
                </c:pt>
                <c:pt idx="12">
                  <c:v>0.90714285714285725</c:v>
                </c:pt>
                <c:pt idx="13">
                  <c:v>0.9107142857142857</c:v>
                </c:pt>
                <c:pt idx="14">
                  <c:v>0.92857142857142871</c:v>
                </c:pt>
                <c:pt idx="15">
                  <c:v>0.98214285714285721</c:v>
                </c:pt>
              </c:numCache>
            </c:numRef>
          </c:yVal>
          <c:smooth val="0"/>
        </c:ser>
        <c:ser>
          <c:idx val="2"/>
          <c:order val="2"/>
          <c:tx>
            <c:v>Rp_calc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Sheet1!$B$7:$B$22</c:f>
              <c:numCache>
                <c:formatCode>0.00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Sheet1!$I$77:$I$92</c:f>
              <c:numCache>
                <c:formatCode>0.00</c:formatCode>
                <c:ptCount val="16"/>
                <c:pt idx="0">
                  <c:v>0.93339499999999997</c:v>
                </c:pt>
                <c:pt idx="1">
                  <c:v>0.93312300000000004</c:v>
                </c:pt>
                <c:pt idx="2">
                  <c:v>0.93230500000000005</c:v>
                </c:pt>
                <c:pt idx="3">
                  <c:v>0.92899710000000002</c:v>
                </c:pt>
                <c:pt idx="4">
                  <c:v>0.92640999999999996</c:v>
                </c:pt>
                <c:pt idx="5">
                  <c:v>0.92320800000000003</c:v>
                </c:pt>
                <c:pt idx="6">
                  <c:v>0.91932899999999995</c:v>
                </c:pt>
                <c:pt idx="7">
                  <c:v>0.909412</c:v>
                </c:pt>
                <c:pt idx="8">
                  <c:v>0.90338700000000005</c:v>
                </c:pt>
                <c:pt idx="9">
                  <c:v>0.89681299999999997</c:v>
                </c:pt>
                <c:pt idx="10">
                  <c:v>0.89010400000000001</c:v>
                </c:pt>
                <c:pt idx="11">
                  <c:v>0.88422900000000004</c:v>
                </c:pt>
                <c:pt idx="12">
                  <c:v>0.88126400000000005</c:v>
                </c:pt>
                <c:pt idx="13">
                  <c:v>0.88526300000000002</c:v>
                </c:pt>
                <c:pt idx="14">
                  <c:v>0.90290199999999998</c:v>
                </c:pt>
                <c:pt idx="15">
                  <c:v>0.941388</c:v>
                </c:pt>
              </c:numCache>
            </c:numRef>
          </c:yVal>
          <c:smooth val="0"/>
        </c:ser>
        <c:ser>
          <c:idx val="3"/>
          <c:order val="3"/>
          <c:tx>
            <c:v>Rs_calc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Sheet1!$B$7:$B$22</c:f>
              <c:numCache>
                <c:formatCode>0.00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Sheet1!$H$77:$H$92</c:f>
              <c:numCache>
                <c:formatCode>0.00</c:formatCode>
                <c:ptCount val="16"/>
                <c:pt idx="0">
                  <c:v>0.93339499999999997</c:v>
                </c:pt>
                <c:pt idx="1">
                  <c:v>0.933666</c:v>
                </c:pt>
                <c:pt idx="2">
                  <c:v>0.93447599999999997</c:v>
                </c:pt>
                <c:pt idx="3">
                  <c:v>0.93581300000000001</c:v>
                </c:pt>
                <c:pt idx="4">
                  <c:v>0.93766099999999997</c:v>
                </c:pt>
                <c:pt idx="5">
                  <c:v>0.939998</c:v>
                </c:pt>
                <c:pt idx="6">
                  <c:v>0.94279599999999997</c:v>
                </c:pt>
                <c:pt idx="7">
                  <c:v>0.94602299999999995</c:v>
                </c:pt>
                <c:pt idx="8">
                  <c:v>0.94964700000000002</c:v>
                </c:pt>
                <c:pt idx="9">
                  <c:v>0.95794000000000001</c:v>
                </c:pt>
                <c:pt idx="10">
                  <c:v>0.96253900000000003</c:v>
                </c:pt>
                <c:pt idx="11">
                  <c:v>0.96739200000000003</c:v>
                </c:pt>
                <c:pt idx="12">
                  <c:v>0.972464</c:v>
                </c:pt>
                <c:pt idx="13">
                  <c:v>0.97772300000000001</c:v>
                </c:pt>
                <c:pt idx="14">
                  <c:v>0.98313700000000004</c:v>
                </c:pt>
                <c:pt idx="15">
                  <c:v>0.99430600000000002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17360"/>
        <c:axId val="448207952"/>
      </c:scatterChart>
      <c:valAx>
        <c:axId val="448217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7952"/>
        <c:crosses val="autoZero"/>
        <c:crossBetween val="midCat"/>
      </c:valAx>
      <c:valAx>
        <c:axId val="448207952"/>
        <c:scaling>
          <c:orientation val="minMax"/>
          <c:max val="1.0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323569</xdr:colOff>
      <xdr:row>1</xdr:row>
      <xdr:rowOff>115980</xdr:rowOff>
    </xdr:from>
    <xdr:to>
      <xdr:col>21</xdr:col>
      <xdr:colOff>7003</xdr:colOff>
      <xdr:row>16</xdr:row>
      <xdr:rowOff>1680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285748</xdr:colOff>
      <xdr:row>18</xdr:row>
      <xdr:rowOff>57430</xdr:rowOff>
    </xdr:from>
    <xdr:to>
      <xdr:col>20</xdr:col>
      <xdr:colOff>588307</xdr:colOff>
      <xdr:row>32</xdr:row>
      <xdr:rowOff>133630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343180</xdr:colOff>
      <xdr:row>37</xdr:row>
      <xdr:rowOff>23813</xdr:rowOff>
    </xdr:from>
    <xdr:to>
      <xdr:col>21</xdr:col>
      <xdr:colOff>74239</xdr:colOff>
      <xdr:row>51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tabSelected="1" zoomScale="40" zoomScaleNormal="40" workbookViewId="0">
      <selection activeCell="C4" sqref="C4"/>
    </sheetView>
  </sheetViews>
  <sheetFormatPr defaultRowHeight="15" x14ac:dyDescent="0.25"/>
  <cols>
    <col min="2" max="2" width="10.7109375" customWidth="1"/>
    <col min="3" max="3" width="11.85546875" customWidth="1"/>
  </cols>
  <sheetData>
    <row r="1" spans="1:11" x14ac:dyDescent="0.25">
      <c r="A1" s="1" t="s">
        <v>6</v>
      </c>
      <c r="B1" s="1"/>
      <c r="C1" s="1"/>
      <c r="D1" s="1"/>
    </row>
    <row r="2" spans="1:11" x14ac:dyDescent="0.25">
      <c r="A2" s="1"/>
      <c r="B2" s="1"/>
      <c r="C2" s="1"/>
      <c r="D2" s="1"/>
    </row>
    <row r="4" spans="1:11" x14ac:dyDescent="0.25">
      <c r="A4" s="3" t="s">
        <v>10</v>
      </c>
      <c r="B4" s="3"/>
      <c r="C4" s="4">
        <v>2.8</v>
      </c>
      <c r="D4" s="5" t="s">
        <v>1</v>
      </c>
      <c r="E4" s="5"/>
      <c r="F4" s="5"/>
      <c r="G4" s="5"/>
      <c r="H4" s="5"/>
      <c r="I4" s="5"/>
      <c r="J4" s="5"/>
      <c r="K4" s="5"/>
    </row>
    <row r="5" spans="1:11" x14ac:dyDescent="0.25">
      <c r="A5" s="4"/>
      <c r="B5" s="4"/>
      <c r="C5" s="4"/>
      <c r="D5" s="5" t="s">
        <v>4</v>
      </c>
      <c r="E5" s="5"/>
      <c r="F5" s="5" t="s">
        <v>11</v>
      </c>
      <c r="G5" s="5"/>
      <c r="H5" s="5" t="s">
        <v>5</v>
      </c>
      <c r="I5" s="5"/>
      <c r="J5" s="5" t="s">
        <v>12</v>
      </c>
      <c r="K5" s="5"/>
    </row>
    <row r="6" spans="1:11" x14ac:dyDescent="0.25">
      <c r="A6" s="4"/>
      <c r="B6" s="6" t="s">
        <v>7</v>
      </c>
      <c r="C6" s="6" t="s">
        <v>0</v>
      </c>
      <c r="D6" s="7" t="s">
        <v>8</v>
      </c>
      <c r="E6" s="7" t="s">
        <v>9</v>
      </c>
      <c r="F6" s="7" t="s">
        <v>8</v>
      </c>
      <c r="G6" s="7" t="s">
        <v>9</v>
      </c>
      <c r="H6" s="7" t="s">
        <v>8</v>
      </c>
      <c r="I6" s="7" t="s">
        <v>9</v>
      </c>
      <c r="J6" s="7" t="s">
        <v>8</v>
      </c>
      <c r="K6" s="7" t="s">
        <v>9</v>
      </c>
    </row>
    <row r="7" spans="1:11" x14ac:dyDescent="0.25">
      <c r="A7" s="4"/>
      <c r="B7" s="6">
        <v>5</v>
      </c>
      <c r="C7" s="6">
        <f>B7*PI()/180</f>
        <v>8.7266462599716474E-2</v>
      </c>
      <c r="D7" s="6">
        <v>0.36299999999999999</v>
      </c>
      <c r="E7" s="6">
        <v>0.25900000000000001</v>
      </c>
      <c r="F7" s="6">
        <f>D7/$C$4</f>
        <v>0.12964285714285714</v>
      </c>
      <c r="G7" s="6">
        <f>E7/$C$4</f>
        <v>9.2500000000000013E-2</v>
      </c>
      <c r="H7" s="6">
        <v>4.2276779101401797E-2</v>
      </c>
      <c r="I7" s="6">
        <v>4.1432434328652498E-2</v>
      </c>
      <c r="J7" s="6">
        <f>ABS(H7-F7)</f>
        <v>8.7366078041455353E-2</v>
      </c>
      <c r="K7" s="6">
        <f>ABS(I7-G7)</f>
        <v>5.1067565671347515E-2</v>
      </c>
    </row>
    <row r="8" spans="1:11" x14ac:dyDescent="0.25">
      <c r="A8" s="4"/>
      <c r="B8" s="6">
        <v>10</v>
      </c>
      <c r="C8" s="6">
        <f t="shared" ref="C8:C22" si="0">B8*PI()/180</f>
        <v>0.17453292519943295</v>
      </c>
      <c r="D8" s="6">
        <v>0.23200000000000001</v>
      </c>
      <c r="E8" s="6">
        <v>0.24299999999999999</v>
      </c>
      <c r="F8" s="6">
        <f t="shared" ref="F8:G22" si="1">D8/$C$4</f>
        <v>8.2857142857142865E-2</v>
      </c>
      <c r="G8" s="6">
        <f t="shared" si="1"/>
        <v>8.6785714285714285E-2</v>
      </c>
      <c r="H8" s="6">
        <v>4.3573065776477397E-2</v>
      </c>
      <c r="I8" s="6">
        <v>4.01658483893233E-2</v>
      </c>
      <c r="J8" s="6">
        <f t="shared" ref="J8:J22" si="2">ABS(H8-F8)</f>
        <v>3.9284077080665468E-2</v>
      </c>
      <c r="K8" s="6">
        <f t="shared" ref="K8:K22" si="3">ABS(I8-G8)</f>
        <v>4.6619865896390986E-2</v>
      </c>
    </row>
    <row r="9" spans="1:11" x14ac:dyDescent="0.25">
      <c r="A9" s="4"/>
      <c r="B9" s="6">
        <v>15</v>
      </c>
      <c r="C9" s="6">
        <f t="shared" si="0"/>
        <v>0.26179938779914941</v>
      </c>
      <c r="D9" s="6">
        <v>0.26400000000000001</v>
      </c>
      <c r="E9" s="6">
        <v>0.218</v>
      </c>
      <c r="F9" s="6">
        <f t="shared" si="1"/>
        <v>9.4285714285714292E-2</v>
      </c>
      <c r="G9" s="6">
        <f t="shared" si="1"/>
        <v>7.7857142857142861E-2</v>
      </c>
      <c r="H9" s="6">
        <v>4.5825924559351097E-2</v>
      </c>
      <c r="I9" s="6">
        <v>3.80463408895403E-2</v>
      </c>
      <c r="J9" s="6">
        <f t="shared" si="2"/>
        <v>4.8459789726363195E-2</v>
      </c>
      <c r="K9" s="6">
        <f t="shared" si="3"/>
        <v>3.981080196760256E-2</v>
      </c>
    </row>
    <row r="10" spans="1:11" x14ac:dyDescent="0.25">
      <c r="A10" s="4"/>
      <c r="B10" s="6">
        <v>20</v>
      </c>
      <c r="C10" s="6">
        <f t="shared" si="0"/>
        <v>0.3490658503988659</v>
      </c>
      <c r="D10" s="6">
        <v>0.28000000000000003</v>
      </c>
      <c r="E10" s="6">
        <v>0.20300000000000001</v>
      </c>
      <c r="F10" s="6">
        <f t="shared" si="1"/>
        <v>0.10000000000000002</v>
      </c>
      <c r="G10" s="6">
        <f t="shared" si="1"/>
        <v>7.2500000000000009E-2</v>
      </c>
      <c r="H10" s="6">
        <v>4.9184363004386E-2</v>
      </c>
      <c r="I10" s="6">
        <v>3.50665184149394E-2</v>
      </c>
      <c r="J10" s="6">
        <f t="shared" si="2"/>
        <v>5.0815636995614019E-2</v>
      </c>
      <c r="K10" s="6">
        <f t="shared" si="3"/>
        <v>3.7433481585060609E-2</v>
      </c>
    </row>
    <row r="11" spans="1:11" x14ac:dyDescent="0.25">
      <c r="A11" s="4"/>
      <c r="B11" s="6">
        <v>25</v>
      </c>
      <c r="C11" s="6">
        <f t="shared" si="0"/>
        <v>0.43633231299858238</v>
      </c>
      <c r="D11" s="6">
        <v>0.3</v>
      </c>
      <c r="E11" s="6">
        <v>0.183</v>
      </c>
      <c r="F11" s="6">
        <f t="shared" si="1"/>
        <v>0.10714285714285715</v>
      </c>
      <c r="G11" s="6">
        <f t="shared" si="1"/>
        <v>6.5357142857142864E-2</v>
      </c>
      <c r="H11" s="6">
        <v>5.3879395050601797E-2</v>
      </c>
      <c r="I11" s="6">
        <v>3.1228607536489799E-2</v>
      </c>
      <c r="J11" s="6">
        <f t="shared" si="2"/>
        <v>5.3263462092255354E-2</v>
      </c>
      <c r="K11" s="6">
        <f t="shared" si="3"/>
        <v>3.4128535320653061E-2</v>
      </c>
    </row>
    <row r="12" spans="1:11" x14ac:dyDescent="0.25">
      <c r="A12" s="4"/>
      <c r="B12" s="6">
        <v>30</v>
      </c>
      <c r="C12" s="6">
        <f t="shared" si="0"/>
        <v>0.52359877559829882</v>
      </c>
      <c r="D12" s="6">
        <v>0.33</v>
      </c>
      <c r="E12" s="6">
        <v>0.157</v>
      </c>
      <c r="F12" s="6">
        <f t="shared" si="1"/>
        <v>0.11785714285714287</v>
      </c>
      <c r="G12" s="6">
        <f t="shared" si="1"/>
        <v>5.6071428571428578E-2</v>
      </c>
      <c r="H12" s="6">
        <v>6.0250255030444899E-2</v>
      </c>
      <c r="I12" s="6">
        <v>2.6561730096930702E-2</v>
      </c>
      <c r="J12" s="6">
        <f t="shared" si="2"/>
        <v>5.7606887826697969E-2</v>
      </c>
      <c r="K12" s="6">
        <f t="shared" si="3"/>
        <v>2.9509698474497876E-2</v>
      </c>
    </row>
    <row r="13" spans="1:11" x14ac:dyDescent="0.25">
      <c r="A13" s="4"/>
      <c r="B13" s="6">
        <v>35</v>
      </c>
      <c r="C13" s="6">
        <f t="shared" si="0"/>
        <v>0.6108652381980153</v>
      </c>
      <c r="D13" s="6">
        <v>0.37</v>
      </c>
      <c r="E13" s="6">
        <v>0.125</v>
      </c>
      <c r="F13" s="6">
        <f t="shared" si="1"/>
        <v>0.13214285714285715</v>
      </c>
      <c r="G13" s="6">
        <f t="shared" si="1"/>
        <v>4.4642857142857144E-2</v>
      </c>
      <c r="H13" s="6">
        <v>6.8784177460074203E-2</v>
      </c>
      <c r="I13" s="6">
        <v>2.1152481285206401E-2</v>
      </c>
      <c r="J13" s="6">
        <f t="shared" si="2"/>
        <v>6.3358679682782942E-2</v>
      </c>
      <c r="K13" s="6">
        <f t="shared" si="3"/>
        <v>2.3490375857650743E-2</v>
      </c>
    </row>
    <row r="14" spans="1:11" x14ac:dyDescent="0.25">
      <c r="A14" s="4"/>
      <c r="B14" s="6">
        <v>40</v>
      </c>
      <c r="C14" s="6">
        <f t="shared" si="0"/>
        <v>0.69813170079773179</v>
      </c>
      <c r="D14" s="6">
        <v>0.43</v>
      </c>
      <c r="E14" s="6">
        <v>0.09</v>
      </c>
      <c r="F14" s="6">
        <f t="shared" si="1"/>
        <v>0.15357142857142858</v>
      </c>
      <c r="G14" s="6">
        <f t="shared" si="1"/>
        <v>3.2142857142857147E-2</v>
      </c>
      <c r="H14" s="6">
        <v>8.0175452326398403E-2</v>
      </c>
      <c r="I14" s="6">
        <v>1.51986292764178E-2</v>
      </c>
      <c r="J14" s="6">
        <f t="shared" si="2"/>
        <v>7.3395976245030178E-2</v>
      </c>
      <c r="K14" s="6">
        <f t="shared" si="3"/>
        <v>1.6944227866439347E-2</v>
      </c>
    </row>
    <row r="15" spans="1:11" x14ac:dyDescent="0.25">
      <c r="A15" s="4"/>
      <c r="B15" s="6">
        <v>45</v>
      </c>
      <c r="C15" s="6">
        <f t="shared" si="0"/>
        <v>0.78539816339744828</v>
      </c>
      <c r="D15" s="6">
        <v>0.5</v>
      </c>
      <c r="E15" s="6">
        <v>5.6000000000000001E-2</v>
      </c>
      <c r="F15" s="6">
        <f t="shared" si="1"/>
        <v>0.17857142857142858</v>
      </c>
      <c r="G15" s="6">
        <f t="shared" si="1"/>
        <v>0.02</v>
      </c>
      <c r="H15" s="6">
        <v>9.5412066412883703E-2</v>
      </c>
      <c r="I15" s="6">
        <v>9.1034624171765204E-3</v>
      </c>
      <c r="J15" s="6">
        <f t="shared" si="2"/>
        <v>8.3159362158544872E-2</v>
      </c>
      <c r="K15" s="6">
        <f t="shared" si="3"/>
        <v>1.089653758282348E-2</v>
      </c>
    </row>
    <row r="16" spans="1:11" x14ac:dyDescent="0.25">
      <c r="A16" s="4"/>
      <c r="B16" s="6">
        <v>50</v>
      </c>
      <c r="C16" s="6">
        <f t="shared" si="0"/>
        <v>0.87266462599716477</v>
      </c>
      <c r="D16" s="6">
        <v>0.6</v>
      </c>
      <c r="E16" s="6">
        <v>2.5000000000000001E-2</v>
      </c>
      <c r="F16" s="6">
        <f t="shared" si="1"/>
        <v>0.2142857142857143</v>
      </c>
      <c r="G16" s="6">
        <f t="shared" si="1"/>
        <v>8.9285714285714298E-3</v>
      </c>
      <c r="H16" s="6">
        <v>0.115901594377306</v>
      </c>
      <c r="I16" s="6">
        <v>3.6423764273250101E-3</v>
      </c>
      <c r="J16" s="6">
        <f t="shared" si="2"/>
        <v>9.8384119908408299E-2</v>
      </c>
      <c r="K16" s="6">
        <f t="shared" si="3"/>
        <v>5.2861950012464201E-3</v>
      </c>
    </row>
    <row r="17" spans="1:11" x14ac:dyDescent="0.25">
      <c r="A17" s="4"/>
      <c r="B17" s="6">
        <v>55</v>
      </c>
      <c r="C17" s="6">
        <f t="shared" si="0"/>
        <v>0.95993108859688125</v>
      </c>
      <c r="D17" s="6">
        <v>0.71899999999999997</v>
      </c>
      <c r="E17" s="6">
        <v>4.7499999999999999E-3</v>
      </c>
      <c r="F17" s="6">
        <f t="shared" si="1"/>
        <v>0.25678571428571428</v>
      </c>
      <c r="G17" s="6">
        <f t="shared" si="1"/>
        <v>1.6964285714285714E-3</v>
      </c>
      <c r="H17" s="6">
        <v>0.14365193991337499</v>
      </c>
      <c r="I17" s="6">
        <v>2.5952165844750802E-4</v>
      </c>
      <c r="J17" s="6">
        <f t="shared" si="2"/>
        <v>0.11313377437233929</v>
      </c>
      <c r="K17" s="6">
        <f t="shared" si="3"/>
        <v>1.4369069129810633E-3</v>
      </c>
    </row>
    <row r="18" spans="1:11" x14ac:dyDescent="0.25">
      <c r="A18" s="4"/>
      <c r="B18" s="6">
        <v>60</v>
      </c>
      <c r="C18" s="6">
        <f t="shared" si="0"/>
        <v>1.0471975511965976</v>
      </c>
      <c r="D18" s="6">
        <v>0.89100000000000001</v>
      </c>
      <c r="E18" s="6">
        <v>9.8300000000000002E-3</v>
      </c>
      <c r="F18" s="6">
        <f t="shared" si="1"/>
        <v>0.31821428571428573</v>
      </c>
      <c r="G18" s="6">
        <f t="shared" si="1"/>
        <v>3.5107142857142858E-3</v>
      </c>
      <c r="H18" s="6">
        <v>0.18152629986976601</v>
      </c>
      <c r="I18" s="6">
        <v>1.6024811003077599E-3</v>
      </c>
      <c r="J18" s="6">
        <f t="shared" si="2"/>
        <v>0.13668798584451972</v>
      </c>
      <c r="K18" s="6">
        <f t="shared" si="3"/>
        <v>1.9082331854065259E-3</v>
      </c>
    </row>
    <row r="19" spans="1:11" x14ac:dyDescent="0.25">
      <c r="A19" s="4"/>
      <c r="B19" s="6">
        <v>65</v>
      </c>
      <c r="C19" s="6">
        <f t="shared" si="0"/>
        <v>1.1344640137963142</v>
      </c>
      <c r="D19" s="6">
        <v>1.1000000000000001</v>
      </c>
      <c r="E19" s="6">
        <v>7.1499999999999994E-2</v>
      </c>
      <c r="F19" s="6">
        <f t="shared" si="1"/>
        <v>0.3928571428571429</v>
      </c>
      <c r="G19" s="6">
        <f t="shared" si="1"/>
        <v>2.5535714285714287E-2</v>
      </c>
      <c r="H19" s="6">
        <v>0.23359348330819499</v>
      </c>
      <c r="I19" s="6">
        <v>1.25019201500477E-2</v>
      </c>
      <c r="J19" s="6">
        <f t="shared" si="2"/>
        <v>0.15926365954894792</v>
      </c>
      <c r="K19" s="6">
        <f t="shared" si="3"/>
        <v>1.3033794135666587E-2</v>
      </c>
    </row>
    <row r="20" spans="1:11" x14ac:dyDescent="0.25">
      <c r="A20" s="4"/>
      <c r="B20" s="6">
        <v>70</v>
      </c>
      <c r="C20" s="6">
        <f t="shared" si="0"/>
        <v>1.2217304763960306</v>
      </c>
      <c r="D20" s="6">
        <v>1.4</v>
      </c>
      <c r="E20" s="6">
        <v>0.22900000000000001</v>
      </c>
      <c r="F20" s="6">
        <f t="shared" si="1"/>
        <v>0.5</v>
      </c>
      <c r="G20" s="6">
        <f t="shared" si="1"/>
        <v>8.1785714285714295E-2</v>
      </c>
      <c r="H20" s="6">
        <v>0.30559088889208902</v>
      </c>
      <c r="I20" s="6">
        <v>4.1806424263643699E-2</v>
      </c>
      <c r="J20" s="6">
        <f t="shared" si="2"/>
        <v>0.19440911110791098</v>
      </c>
      <c r="K20" s="6">
        <f t="shared" si="3"/>
        <v>3.9979290022070596E-2</v>
      </c>
    </row>
    <row r="21" spans="1:11" x14ac:dyDescent="0.25">
      <c r="A21" s="4"/>
      <c r="B21" s="6">
        <v>75</v>
      </c>
      <c r="C21" s="6">
        <f t="shared" si="0"/>
        <v>1.3089969389957472</v>
      </c>
      <c r="D21" s="6">
        <v>1.72</v>
      </c>
      <c r="E21" s="6">
        <v>0.51400000000000001</v>
      </c>
      <c r="F21" s="6">
        <f t="shared" si="1"/>
        <v>0.61428571428571432</v>
      </c>
      <c r="G21" s="6">
        <f t="shared" si="1"/>
        <v>0.18357142857142858</v>
      </c>
      <c r="H21" s="6">
        <v>0.40550243024705601</v>
      </c>
      <c r="I21" s="6">
        <v>0.10592160438124</v>
      </c>
      <c r="J21" s="6">
        <f t="shared" si="2"/>
        <v>0.20878328403865831</v>
      </c>
      <c r="K21" s="6">
        <f t="shared" si="3"/>
        <v>7.7649824190188579E-2</v>
      </c>
    </row>
    <row r="22" spans="1:11" x14ac:dyDescent="0.25">
      <c r="A22" s="4"/>
      <c r="B22" s="6">
        <v>80</v>
      </c>
      <c r="C22" s="6">
        <f t="shared" si="0"/>
        <v>1.3962634015954636</v>
      </c>
      <c r="D22" s="6">
        <v>2.31</v>
      </c>
      <c r="E22" s="6">
        <v>1.06</v>
      </c>
      <c r="F22" s="6">
        <f t="shared" si="1"/>
        <v>0.82500000000000007</v>
      </c>
      <c r="G22" s="6">
        <f t="shared" si="1"/>
        <v>0.37857142857142861</v>
      </c>
      <c r="H22" s="6">
        <v>0.54422083782724195</v>
      </c>
      <c r="I22" s="6">
        <v>0.23590958140521501</v>
      </c>
      <c r="J22" s="6">
        <f t="shared" si="2"/>
        <v>0.28077916217275811</v>
      </c>
      <c r="K22" s="6">
        <f t="shared" si="3"/>
        <v>0.14266184716621361</v>
      </c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</row>
    <row r="25" spans="1:11" x14ac:dyDescent="0.25">
      <c r="A25" s="4"/>
    </row>
    <row r="26" spans="1:11" x14ac:dyDescent="0.25">
      <c r="A26" s="4"/>
    </row>
    <row r="27" spans="1:11" x14ac:dyDescent="0.25">
      <c r="A27" s="4"/>
    </row>
    <row r="28" spans="1:11" x14ac:dyDescent="0.25">
      <c r="A28" s="4"/>
    </row>
    <row r="29" spans="1:11" x14ac:dyDescent="0.25">
      <c r="A29" s="4"/>
    </row>
    <row r="30" spans="1:11" x14ac:dyDescent="0.25">
      <c r="A30" s="4"/>
    </row>
    <row r="31" spans="1:11" x14ac:dyDescent="0.25">
      <c r="A31" s="4"/>
    </row>
    <row r="32" spans="1:11" x14ac:dyDescent="0.25">
      <c r="A32" s="4"/>
    </row>
    <row r="33" spans="1:11" x14ac:dyDescent="0.25">
      <c r="A33" s="4"/>
    </row>
    <row r="34" spans="1:11" x14ac:dyDescent="0.25">
      <c r="A34" s="4"/>
    </row>
    <row r="35" spans="1:11" x14ac:dyDescent="0.25">
      <c r="A35" s="4"/>
    </row>
    <row r="36" spans="1:11" x14ac:dyDescent="0.25">
      <c r="A36" s="4"/>
    </row>
    <row r="37" spans="1:11" x14ac:dyDescent="0.25">
      <c r="A37" s="4"/>
    </row>
    <row r="38" spans="1:11" x14ac:dyDescent="0.25">
      <c r="A38" s="4"/>
    </row>
    <row r="39" spans="1:11" x14ac:dyDescent="0.25">
      <c r="A39" s="4"/>
    </row>
    <row r="40" spans="1:11" x14ac:dyDescent="0.25">
      <c r="A40" s="4"/>
    </row>
    <row r="41" spans="1:11" x14ac:dyDescent="0.25">
      <c r="A41" s="4"/>
    </row>
    <row r="42" spans="1:11" x14ac:dyDescent="0.25">
      <c r="A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/>
    </row>
    <row r="45" spans="1:11" x14ac:dyDescent="0.25">
      <c r="A45" s="4"/>
    </row>
    <row r="46" spans="1:11" x14ac:dyDescent="0.25">
      <c r="A46" s="4"/>
      <c r="B46" s="4"/>
      <c r="C46" s="4"/>
      <c r="D46" s="5" t="s">
        <v>3</v>
      </c>
      <c r="E46" s="5"/>
      <c r="F46" s="5"/>
      <c r="G46" s="5"/>
      <c r="H46" s="5"/>
      <c r="I46" s="5"/>
      <c r="J46" s="5"/>
      <c r="K46" s="5"/>
    </row>
    <row r="47" spans="1:11" x14ac:dyDescent="0.25">
      <c r="A47" s="4"/>
      <c r="B47" s="4"/>
      <c r="C47" s="4"/>
      <c r="D47" s="5" t="s">
        <v>4</v>
      </c>
      <c r="E47" s="5"/>
      <c r="F47" s="5" t="s">
        <v>11</v>
      </c>
      <c r="G47" s="5"/>
      <c r="H47" s="5" t="s">
        <v>5</v>
      </c>
      <c r="I47" s="5"/>
      <c r="J47" s="5" t="s">
        <v>12</v>
      </c>
      <c r="K47" s="5"/>
    </row>
    <row r="48" spans="1:11" x14ac:dyDescent="0.25">
      <c r="A48" s="4"/>
      <c r="B48" s="4"/>
      <c r="C48" s="4"/>
      <c r="D48" s="7" t="s">
        <v>8</v>
      </c>
      <c r="E48" s="7" t="s">
        <v>9</v>
      </c>
      <c r="F48" s="7" t="s">
        <v>8</v>
      </c>
      <c r="G48" s="7" t="s">
        <v>9</v>
      </c>
      <c r="H48" s="7" t="s">
        <v>8</v>
      </c>
      <c r="I48" s="7" t="s">
        <v>9</v>
      </c>
      <c r="J48" s="7" t="s">
        <v>8</v>
      </c>
      <c r="K48" s="7" t="s">
        <v>9</v>
      </c>
    </row>
    <row r="49" spans="1:11" x14ac:dyDescent="0.25">
      <c r="A49" s="4"/>
      <c r="B49" s="6">
        <v>5</v>
      </c>
      <c r="C49" s="4"/>
      <c r="D49" s="6">
        <v>1.33</v>
      </c>
      <c r="E49" s="6">
        <v>1.18</v>
      </c>
      <c r="F49" s="6">
        <f>D49/$C$4</f>
        <v>0.47500000000000003</v>
      </c>
      <c r="G49" s="6">
        <f>E49/$C$4</f>
        <v>0.42142857142857143</v>
      </c>
      <c r="H49" s="6">
        <v>0.48480000000000001</v>
      </c>
      <c r="I49" s="6">
        <v>0.48489700000000002</v>
      </c>
      <c r="J49" s="6">
        <f>ABS(H49-F49)</f>
        <v>9.7999999999999754E-3</v>
      </c>
      <c r="K49" s="6">
        <f>ABS(I49-G49)</f>
        <v>6.3468428571428592E-2</v>
      </c>
    </row>
    <row r="50" spans="1:11" x14ac:dyDescent="0.25">
      <c r="A50" s="4"/>
      <c r="B50" s="6">
        <v>10</v>
      </c>
      <c r="C50" s="4"/>
      <c r="D50" s="6">
        <v>1.34</v>
      </c>
      <c r="E50" s="6">
        <v>1.23</v>
      </c>
      <c r="F50" s="6">
        <f>D50/$C$4</f>
        <v>0.47857142857142865</v>
      </c>
      <c r="G50" s="6">
        <f>E50/$C$4</f>
        <v>0.43928571428571433</v>
      </c>
      <c r="H50" s="6">
        <v>0.48489700000000002</v>
      </c>
      <c r="I50" s="6">
        <v>0.48357099999999997</v>
      </c>
      <c r="J50" s="6">
        <f>ABS(H50-F50)</f>
        <v>6.3255714285713749E-3</v>
      </c>
      <c r="K50" s="6">
        <f>ABS(I50-G50)</f>
        <v>4.4285285714285638E-2</v>
      </c>
    </row>
    <row r="51" spans="1:11" x14ac:dyDescent="0.25">
      <c r="A51" s="4"/>
      <c r="B51" s="6">
        <v>15</v>
      </c>
      <c r="C51" s="4"/>
      <c r="D51" s="6">
        <v>1.32</v>
      </c>
      <c r="E51" s="6">
        <v>1.23</v>
      </c>
      <c r="F51" s="6">
        <f>D51/$C$4</f>
        <v>0.47142857142857147</v>
      </c>
      <c r="G51" s="6">
        <f>E51/$C$4</f>
        <v>0.43928571428571433</v>
      </c>
      <c r="H51" s="6">
        <v>0.49020000000000002</v>
      </c>
      <c r="I51" s="6">
        <v>0.47956300000000002</v>
      </c>
      <c r="J51" s="6">
        <f>ABS(H51-F51)</f>
        <v>1.877142857142855E-2</v>
      </c>
      <c r="K51" s="6">
        <f>ABS(I51-G51)</f>
        <v>4.0277285714285682E-2</v>
      </c>
    </row>
    <row r="52" spans="1:11" x14ac:dyDescent="0.25">
      <c r="A52" s="4"/>
      <c r="B52" s="6">
        <v>20</v>
      </c>
      <c r="C52" s="4"/>
      <c r="D52" s="6">
        <v>1.32</v>
      </c>
      <c r="E52" s="6">
        <v>1.17</v>
      </c>
      <c r="F52" s="6">
        <f>D52/$C$4</f>
        <v>0.47142857142857147</v>
      </c>
      <c r="G52" s="6">
        <f>E52/$C$4</f>
        <v>0.41785714285714287</v>
      </c>
      <c r="H52" s="6">
        <v>0.49688700000000002</v>
      </c>
      <c r="I52" s="6">
        <v>0.47277599999999997</v>
      </c>
      <c r="J52" s="6">
        <f>ABS(H52-F52)</f>
        <v>2.5458428571428549E-2</v>
      </c>
      <c r="K52" s="6">
        <f>ABS(I52-G52)</f>
        <v>5.4918857142857103E-2</v>
      </c>
    </row>
    <row r="53" spans="1:11" x14ac:dyDescent="0.25">
      <c r="A53" s="4"/>
      <c r="B53" s="6">
        <v>25</v>
      </c>
      <c r="C53" s="4"/>
      <c r="D53" s="6">
        <v>1.36</v>
      </c>
      <c r="E53" s="6">
        <v>1.1299999999999999</v>
      </c>
      <c r="F53" s="6">
        <f>D53/$C$4</f>
        <v>0.48571428571428577</v>
      </c>
      <c r="G53" s="6">
        <f>E53/$C$4</f>
        <v>0.40357142857142858</v>
      </c>
      <c r="H53" s="6">
        <v>0.506328</v>
      </c>
      <c r="I53" s="6">
        <v>0.46304299999999998</v>
      </c>
      <c r="J53" s="6">
        <f>ABS(H53-F53)</f>
        <v>2.0613714285714235E-2</v>
      </c>
      <c r="K53" s="6">
        <f>ABS(I53-G53)</f>
        <v>5.9471571428571401E-2</v>
      </c>
    </row>
    <row r="54" spans="1:11" x14ac:dyDescent="0.25">
      <c r="A54" s="4"/>
      <c r="B54" s="6">
        <v>30</v>
      </c>
      <c r="C54" s="4"/>
      <c r="D54" s="6">
        <v>1.43</v>
      </c>
      <c r="E54" s="6">
        <v>1.05</v>
      </c>
      <c r="F54" s="6">
        <f>D54/$C$4</f>
        <v>0.51071428571428568</v>
      </c>
      <c r="G54" s="6">
        <f>E54/$C$4</f>
        <v>0.37500000000000006</v>
      </c>
      <c r="H54" s="6">
        <v>0.51859999999999995</v>
      </c>
      <c r="I54" s="6">
        <v>0.450123</v>
      </c>
      <c r="J54" s="6">
        <f>ABS(H54-F54)</f>
        <v>7.8857142857142737E-3</v>
      </c>
      <c r="K54" s="6">
        <f>ABS(I54-G54)</f>
        <v>7.512299999999994E-2</v>
      </c>
    </row>
    <row r="55" spans="1:11" x14ac:dyDescent="0.25">
      <c r="A55" s="4"/>
      <c r="B55" s="6">
        <v>35</v>
      </c>
      <c r="C55" s="4"/>
      <c r="D55" s="6">
        <v>1.45</v>
      </c>
      <c r="E55" s="6">
        <v>0.98</v>
      </c>
      <c r="F55" s="6">
        <f>D55/$C$4</f>
        <v>0.5178571428571429</v>
      </c>
      <c r="G55" s="6">
        <f>E55/$C$4</f>
        <v>0.35000000000000003</v>
      </c>
      <c r="H55" s="6">
        <v>0.53385000000000005</v>
      </c>
      <c r="I55" s="6">
        <v>0.43368600000000002</v>
      </c>
      <c r="J55" s="6">
        <f>ABS(H55-F55)</f>
        <v>1.5992857142857142E-2</v>
      </c>
      <c r="K55" s="6">
        <f>ABS(I55-G55)</f>
        <v>8.3685999999999983E-2</v>
      </c>
    </row>
    <row r="56" spans="1:11" x14ac:dyDescent="0.25">
      <c r="A56" s="4"/>
      <c r="B56" s="6">
        <v>40</v>
      </c>
      <c r="C56" s="4"/>
      <c r="D56" s="6">
        <v>1.51</v>
      </c>
      <c r="E56" s="6">
        <v>1</v>
      </c>
      <c r="F56" s="6">
        <f>D56/$C$4</f>
        <v>0.53928571428571437</v>
      </c>
      <c r="G56" s="6">
        <f>E56/$C$4</f>
        <v>0.35714285714285715</v>
      </c>
      <c r="H56" s="6">
        <v>0.55216500000000002</v>
      </c>
      <c r="I56" s="6">
        <v>0.4133</v>
      </c>
      <c r="J56" s="6">
        <f>ABS(H56-F56)</f>
        <v>1.2879285714285649E-2</v>
      </c>
      <c r="K56" s="6">
        <f>ABS(I56-G56)</f>
        <v>5.615714285714285E-2</v>
      </c>
    </row>
    <row r="57" spans="1:11" x14ac:dyDescent="0.25">
      <c r="A57" s="4"/>
      <c r="B57" s="6">
        <v>45</v>
      </c>
      <c r="C57" s="4"/>
      <c r="D57" s="6">
        <v>1.57</v>
      </c>
      <c r="E57" s="6">
        <v>1.01</v>
      </c>
      <c r="F57" s="6">
        <f>D57/$C$4</f>
        <v>0.56071428571428572</v>
      </c>
      <c r="G57" s="6">
        <f>E57/$C$4</f>
        <v>0.36071428571428577</v>
      </c>
      <c r="H57" s="6">
        <v>0.57370299999999996</v>
      </c>
      <c r="I57" s="6">
        <v>0.38841599999999998</v>
      </c>
      <c r="J57" s="6">
        <f>ABS(H57-F57)</f>
        <v>1.2988714285714242E-2</v>
      </c>
      <c r="K57" s="6">
        <f>ABS(I57-G57)</f>
        <v>2.7701714285714218E-2</v>
      </c>
    </row>
    <row r="58" spans="1:11" x14ac:dyDescent="0.25">
      <c r="A58" s="4"/>
      <c r="B58" s="6">
        <v>50</v>
      </c>
      <c r="C58" s="4"/>
      <c r="D58" s="6">
        <v>1.8</v>
      </c>
      <c r="E58" s="6">
        <v>0.81</v>
      </c>
      <c r="F58" s="6">
        <f>D58/$C$4</f>
        <v>0.6428571428571429</v>
      </c>
      <c r="G58" s="6">
        <f>E58/$C$4</f>
        <v>0.28928571428571431</v>
      </c>
      <c r="H58" s="6">
        <v>0.59862499999999996</v>
      </c>
      <c r="I58" s="6">
        <v>0.358352</v>
      </c>
      <c r="J58" s="6">
        <f>ABS(H58-F58)</f>
        <v>4.4232142857142942E-2</v>
      </c>
      <c r="K58" s="6">
        <f>ABS(I58-G58)</f>
        <v>6.9066285714285691E-2</v>
      </c>
    </row>
    <row r="59" spans="1:11" x14ac:dyDescent="0.25">
      <c r="A59" s="4"/>
      <c r="B59" s="6">
        <v>55</v>
      </c>
      <c r="C59" s="4"/>
      <c r="D59" s="6">
        <v>1.95</v>
      </c>
      <c r="E59" s="6">
        <v>0.67</v>
      </c>
      <c r="F59" s="6">
        <f>D59/$C$4</f>
        <v>0.69642857142857151</v>
      </c>
      <c r="G59" s="6">
        <f>E59/$C$4</f>
        <v>0.23928571428571432</v>
      </c>
      <c r="H59" s="6">
        <v>0.62709700000000002</v>
      </c>
      <c r="I59" s="6">
        <v>0.27928199999999997</v>
      </c>
      <c r="J59" s="6">
        <f>ABS(H59-F59)</f>
        <v>6.9331571428571492E-2</v>
      </c>
      <c r="K59" s="6">
        <f>ABS(I59-G59)</f>
        <v>3.9996285714285651E-2</v>
      </c>
    </row>
    <row r="60" spans="1:11" x14ac:dyDescent="0.25">
      <c r="A60" s="4"/>
      <c r="B60" s="6">
        <v>60</v>
      </c>
      <c r="C60" s="4"/>
      <c r="D60" s="6">
        <v>2</v>
      </c>
      <c r="E60" s="6">
        <v>0.54</v>
      </c>
      <c r="F60" s="6">
        <f>D60/$C$4</f>
        <v>0.7142857142857143</v>
      </c>
      <c r="G60" s="6">
        <f>E60/$C$4</f>
        <v>0.19285714285714289</v>
      </c>
      <c r="H60" s="6">
        <v>0.65929300000000002</v>
      </c>
      <c r="I60" s="6">
        <v>0.22844700000000001</v>
      </c>
      <c r="J60" s="6">
        <f>ABS(H60-F60)</f>
        <v>5.4992714285714284E-2</v>
      </c>
      <c r="K60" s="6">
        <f>ABS(I60-G60)</f>
        <v>3.5589857142857118E-2</v>
      </c>
    </row>
    <row r="61" spans="1:11" x14ac:dyDescent="0.25">
      <c r="A61" s="4"/>
      <c r="B61" s="6">
        <v>65</v>
      </c>
      <c r="C61" s="4"/>
      <c r="D61" s="6">
        <v>2.12</v>
      </c>
      <c r="E61" s="6">
        <v>0.65</v>
      </c>
      <c r="F61" s="6">
        <f>D61/$C$4</f>
        <v>0.75714285714285723</v>
      </c>
      <c r="G61" s="6">
        <f>E61/$C$4</f>
        <v>0.23214285714285718</v>
      </c>
      <c r="H61" s="6">
        <v>0.73551500000000003</v>
      </c>
      <c r="I61" s="6">
        <v>0.16936200000000001</v>
      </c>
      <c r="J61" s="6">
        <f>ABS(H61-F61)</f>
        <v>2.1627857142857199E-2</v>
      </c>
      <c r="K61" s="6">
        <f>ABS(I61-G61)</f>
        <v>6.2780857142857166E-2</v>
      </c>
    </row>
    <row r="62" spans="1:11" x14ac:dyDescent="0.25">
      <c r="A62" s="4"/>
      <c r="B62" s="6">
        <v>70</v>
      </c>
      <c r="C62" s="4"/>
      <c r="D62" s="6">
        <v>2.61</v>
      </c>
      <c r="E62" s="6">
        <v>0.23400000000000001</v>
      </c>
      <c r="F62" s="6">
        <f>D62/$C$4</f>
        <v>0.93214285714285716</v>
      </c>
      <c r="G62" s="6">
        <f>E62/$C$4</f>
        <v>8.3571428571428588E-2</v>
      </c>
      <c r="H62" s="6">
        <v>0.77383000000000002</v>
      </c>
      <c r="I62" s="6">
        <v>0.10348599999999999</v>
      </c>
      <c r="J62" s="6">
        <f>ABS(H62-F62)</f>
        <v>0.15831285714285714</v>
      </c>
      <c r="K62" s="6">
        <f>ABS(I62-G62)</f>
        <v>1.9914571428571406E-2</v>
      </c>
    </row>
    <row r="63" spans="1:11" x14ac:dyDescent="0.25">
      <c r="A63" s="4"/>
      <c r="B63" s="6">
        <v>75</v>
      </c>
      <c r="C63" s="4"/>
      <c r="D63" s="6">
        <v>2.2999999999999998</v>
      </c>
      <c r="E63" s="6">
        <v>0.185</v>
      </c>
      <c r="F63" s="6">
        <f>D63/$C$4</f>
        <v>0.8214285714285714</v>
      </c>
      <c r="G63" s="6">
        <f>E63/$C$4</f>
        <v>6.6071428571428573E-2</v>
      </c>
      <c r="H63" s="6">
        <v>0.82842199999999999</v>
      </c>
      <c r="I63" s="6">
        <v>3.8620000000000002E-2</v>
      </c>
      <c r="J63" s="6">
        <f>ABS(H63-F63)</f>
        <v>6.9934285714285949E-3</v>
      </c>
      <c r="K63" s="6">
        <f>ABS(I63-G63)</f>
        <v>2.7451428571428571E-2</v>
      </c>
    </row>
    <row r="64" spans="1:11" x14ac:dyDescent="0.25">
      <c r="A64" s="4"/>
      <c r="B64" s="6">
        <v>80</v>
      </c>
      <c r="C64" s="4"/>
      <c r="D64" s="6">
        <v>2.5099999999999998</v>
      </c>
      <c r="E64" s="6">
        <v>0.51300000000000001</v>
      </c>
      <c r="F64" s="6">
        <f>D64/$C$4</f>
        <v>0.89642857142857146</v>
      </c>
      <c r="G64" s="6">
        <f>E64/$C$4</f>
        <v>0.18321428571428572</v>
      </c>
      <c r="H64" s="6">
        <v>0.88133799999999995</v>
      </c>
      <c r="I64" s="6">
        <v>4.7689999999999998E-3</v>
      </c>
      <c r="J64" s="6">
        <f>ABS(H64-F64)</f>
        <v>1.5090571428571509E-2</v>
      </c>
      <c r="K64" s="6">
        <f>ABS(I64-G64)</f>
        <v>0.17844528571428572</v>
      </c>
    </row>
    <row r="65" spans="1:11" x14ac:dyDescent="0.25">
      <c r="A65" s="4"/>
    </row>
    <row r="66" spans="1:11" x14ac:dyDescent="0.25">
      <c r="A66" s="4"/>
    </row>
    <row r="67" spans="1:11" x14ac:dyDescent="0.25">
      <c r="A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74" spans="1:11" x14ac:dyDescent="0.25">
      <c r="B74" s="4"/>
      <c r="C74" s="4"/>
      <c r="D74" s="9" t="s">
        <v>2</v>
      </c>
      <c r="E74" s="10"/>
      <c r="F74" s="10"/>
      <c r="G74" s="10"/>
      <c r="H74" s="10"/>
      <c r="I74" s="10"/>
      <c r="J74" s="10"/>
      <c r="K74" s="11"/>
    </row>
    <row r="75" spans="1:11" x14ac:dyDescent="0.25">
      <c r="B75" s="4"/>
      <c r="C75" s="4"/>
      <c r="D75" s="9" t="s">
        <v>4</v>
      </c>
      <c r="E75" s="11"/>
      <c r="F75" s="9" t="s">
        <v>11</v>
      </c>
      <c r="G75" s="11"/>
      <c r="H75" s="9" t="s">
        <v>5</v>
      </c>
      <c r="I75" s="11"/>
      <c r="J75" s="9" t="s">
        <v>12</v>
      </c>
      <c r="K75" s="11"/>
    </row>
    <row r="76" spans="1:11" x14ac:dyDescent="0.25">
      <c r="B76" s="4"/>
      <c r="C76" s="4"/>
      <c r="D76" s="7" t="s">
        <v>8</v>
      </c>
      <c r="E76" s="7" t="s">
        <v>9</v>
      </c>
      <c r="F76" s="7" t="s">
        <v>8</v>
      </c>
      <c r="G76" s="7" t="s">
        <v>9</v>
      </c>
      <c r="H76" s="7" t="s">
        <v>8</v>
      </c>
      <c r="I76" s="7" t="s">
        <v>9</v>
      </c>
      <c r="J76" s="7" t="s">
        <v>8</v>
      </c>
      <c r="K76" s="7" t="s">
        <v>9</v>
      </c>
    </row>
    <row r="77" spans="1:11" x14ac:dyDescent="0.25">
      <c r="B77" s="6">
        <v>5</v>
      </c>
      <c r="C77" s="4"/>
      <c r="D77" s="6">
        <v>2.5099999999999998</v>
      </c>
      <c r="E77" s="6">
        <v>2.09</v>
      </c>
      <c r="F77" s="6">
        <f>D77/$C$4</f>
        <v>0.89642857142857146</v>
      </c>
      <c r="G77" s="6">
        <f>E77/$C$4</f>
        <v>0.74642857142857144</v>
      </c>
      <c r="H77" s="6">
        <v>0.93339499999999997</v>
      </c>
      <c r="I77" s="6">
        <v>0.93339499999999997</v>
      </c>
      <c r="J77" s="6">
        <f>ABS(H77-F77)</f>
        <v>3.6966428571428511E-2</v>
      </c>
      <c r="K77" s="6">
        <f>ABS(I77-G77)</f>
        <v>0.18696642857142853</v>
      </c>
    </row>
    <row r="78" spans="1:11" x14ac:dyDescent="0.25">
      <c r="B78" s="6">
        <v>10</v>
      </c>
      <c r="C78" s="4"/>
      <c r="D78" s="6">
        <v>2.5</v>
      </c>
      <c r="E78" s="6">
        <v>1.91</v>
      </c>
      <c r="F78" s="6">
        <f t="shared" ref="F78:F92" si="4">D78/$C$4</f>
        <v>0.8928571428571429</v>
      </c>
      <c r="G78" s="6">
        <f t="shared" ref="G78:G92" si="5">E78/$C$4</f>
        <v>0.68214285714285716</v>
      </c>
      <c r="H78" s="6">
        <v>0.933666</v>
      </c>
      <c r="I78" s="6">
        <v>0.93312300000000004</v>
      </c>
      <c r="J78" s="6">
        <f t="shared" ref="J78:J92" si="6">ABS(H78-F78)</f>
        <v>4.0808857142857091E-2</v>
      </c>
      <c r="K78" s="6">
        <f t="shared" ref="K78:K92" si="7">ABS(I78-G78)</f>
        <v>0.25098014285714287</v>
      </c>
    </row>
    <row r="79" spans="1:11" x14ac:dyDescent="0.25">
      <c r="B79" s="6">
        <v>15</v>
      </c>
      <c r="C79" s="4"/>
      <c r="D79" s="6">
        <v>2.3199999999999998</v>
      </c>
      <c r="E79" s="6">
        <v>2.2400000000000002</v>
      </c>
      <c r="F79" s="6">
        <f t="shared" si="4"/>
        <v>0.82857142857142851</v>
      </c>
      <c r="G79" s="6">
        <f t="shared" si="5"/>
        <v>0.80000000000000016</v>
      </c>
      <c r="H79" s="6">
        <v>0.93447599999999997</v>
      </c>
      <c r="I79" s="6">
        <v>0.93230500000000005</v>
      </c>
      <c r="J79" s="6">
        <f t="shared" si="6"/>
        <v>0.10590457142857146</v>
      </c>
      <c r="K79" s="6">
        <f t="shared" si="7"/>
        <v>0.13230499999999989</v>
      </c>
    </row>
    <row r="80" spans="1:11" x14ac:dyDescent="0.25">
      <c r="B80" s="6">
        <v>20</v>
      </c>
      <c r="C80" s="4"/>
      <c r="D80" s="6">
        <v>2.41</v>
      </c>
      <c r="E80" s="6">
        <v>2.23</v>
      </c>
      <c r="F80" s="6">
        <f t="shared" si="4"/>
        <v>0.86071428571428577</v>
      </c>
      <c r="G80" s="6">
        <f t="shared" si="5"/>
        <v>0.79642857142857149</v>
      </c>
      <c r="H80" s="8">
        <v>0.93581300000000001</v>
      </c>
      <c r="I80" s="6">
        <v>0.92899710000000002</v>
      </c>
      <c r="J80" s="6">
        <f t="shared" si="6"/>
        <v>7.5098714285714241E-2</v>
      </c>
      <c r="K80" s="6">
        <f t="shared" si="7"/>
        <v>0.13256852857142853</v>
      </c>
    </row>
    <row r="81" spans="2:11" x14ac:dyDescent="0.25">
      <c r="B81" s="6">
        <v>25</v>
      </c>
      <c r="C81" s="4"/>
      <c r="D81" s="6">
        <v>2.4300000000000002</v>
      </c>
      <c r="E81" s="6">
        <v>2.19</v>
      </c>
      <c r="F81" s="6">
        <f t="shared" si="4"/>
        <v>0.86785714285714299</v>
      </c>
      <c r="G81" s="6">
        <f t="shared" si="5"/>
        <v>0.78214285714285714</v>
      </c>
      <c r="H81" s="6">
        <v>0.93766099999999997</v>
      </c>
      <c r="I81" s="6">
        <v>0.92640999999999996</v>
      </c>
      <c r="J81" s="6">
        <f t="shared" si="6"/>
        <v>6.9803857142856973E-2</v>
      </c>
      <c r="K81" s="6">
        <f t="shared" si="7"/>
        <v>0.14426714285714282</v>
      </c>
    </row>
    <row r="82" spans="2:11" x14ac:dyDescent="0.25">
      <c r="B82" s="6">
        <v>30</v>
      </c>
      <c r="C82" s="4"/>
      <c r="D82" s="6">
        <v>2.34</v>
      </c>
      <c r="E82" s="6">
        <v>2.1800000000000002</v>
      </c>
      <c r="F82" s="6">
        <f t="shared" si="4"/>
        <v>0.83571428571428574</v>
      </c>
      <c r="G82" s="6">
        <f t="shared" si="5"/>
        <v>0.77857142857142869</v>
      </c>
      <c r="H82" s="6">
        <v>0.939998</v>
      </c>
      <c r="I82" s="6">
        <v>0.92320800000000003</v>
      </c>
      <c r="J82" s="6">
        <f t="shared" si="6"/>
        <v>0.10428371428571426</v>
      </c>
      <c r="K82" s="6">
        <f t="shared" si="7"/>
        <v>0.14463657142857134</v>
      </c>
    </row>
    <row r="83" spans="2:11" x14ac:dyDescent="0.25">
      <c r="B83" s="6">
        <v>35</v>
      </c>
      <c r="C83" s="4"/>
      <c r="D83" s="6">
        <v>2.39</v>
      </c>
      <c r="E83" s="6">
        <v>2.25</v>
      </c>
      <c r="F83" s="6">
        <f t="shared" si="4"/>
        <v>0.85357142857142865</v>
      </c>
      <c r="G83" s="6">
        <f t="shared" si="5"/>
        <v>0.8035714285714286</v>
      </c>
      <c r="H83" s="6">
        <v>0.94279599999999997</v>
      </c>
      <c r="I83" s="6">
        <v>0.91932899999999995</v>
      </c>
      <c r="J83" s="6">
        <f t="shared" si="6"/>
        <v>8.922457142857132E-2</v>
      </c>
      <c r="K83" s="6">
        <f t="shared" si="7"/>
        <v>0.11575757142857135</v>
      </c>
    </row>
    <row r="84" spans="2:11" x14ac:dyDescent="0.25">
      <c r="B84" s="6">
        <v>40</v>
      </c>
      <c r="C84" s="4"/>
      <c r="D84" s="6">
        <v>2.4500000000000002</v>
      </c>
      <c r="E84" s="6">
        <v>2.1800000000000002</v>
      </c>
      <c r="F84" s="6">
        <f t="shared" si="4"/>
        <v>0.87500000000000011</v>
      </c>
      <c r="G84" s="6">
        <f t="shared" si="5"/>
        <v>0.77857142857142869</v>
      </c>
      <c r="H84" s="6">
        <v>0.94602299999999995</v>
      </c>
      <c r="I84" s="6">
        <v>0.909412</v>
      </c>
      <c r="J84" s="6">
        <f t="shared" si="6"/>
        <v>7.1022999999999836E-2</v>
      </c>
      <c r="K84" s="6">
        <f t="shared" si="7"/>
        <v>0.13084057142857131</v>
      </c>
    </row>
    <row r="85" spans="2:11" x14ac:dyDescent="0.25">
      <c r="B85" s="6">
        <v>45</v>
      </c>
      <c r="C85" s="4"/>
      <c r="D85" s="6">
        <v>2.44</v>
      </c>
      <c r="E85" s="6">
        <v>2.23</v>
      </c>
      <c r="F85" s="6">
        <f t="shared" si="4"/>
        <v>0.87142857142857144</v>
      </c>
      <c r="G85" s="6">
        <f t="shared" si="5"/>
        <v>0.79642857142857149</v>
      </c>
      <c r="H85" s="6">
        <v>0.94964700000000002</v>
      </c>
      <c r="I85" s="6">
        <v>0.90338700000000005</v>
      </c>
      <c r="J85" s="6">
        <f t="shared" si="6"/>
        <v>7.8218428571428578E-2</v>
      </c>
      <c r="K85" s="6">
        <f t="shared" si="7"/>
        <v>0.10695842857142857</v>
      </c>
    </row>
    <row r="86" spans="2:11" x14ac:dyDescent="0.25">
      <c r="B86" s="6">
        <v>50</v>
      </c>
      <c r="C86" s="4"/>
      <c r="D86" s="6">
        <v>2.33</v>
      </c>
      <c r="E86" s="6">
        <v>2.42</v>
      </c>
      <c r="F86" s="6">
        <f t="shared" si="4"/>
        <v>0.83214285714285718</v>
      </c>
      <c r="G86" s="6">
        <f t="shared" si="5"/>
        <v>0.86428571428571432</v>
      </c>
      <c r="H86" s="6">
        <v>0.95794000000000001</v>
      </c>
      <c r="I86" s="6">
        <v>0.89681299999999997</v>
      </c>
      <c r="J86" s="6">
        <f t="shared" si="6"/>
        <v>0.12579714285714283</v>
      </c>
      <c r="K86" s="6">
        <f t="shared" si="7"/>
        <v>3.2527285714285648E-2</v>
      </c>
    </row>
    <row r="87" spans="2:11" x14ac:dyDescent="0.25">
      <c r="B87" s="6">
        <v>55</v>
      </c>
      <c r="C87" s="4"/>
      <c r="D87" s="6">
        <v>2.52</v>
      </c>
      <c r="E87" s="6">
        <v>2.31</v>
      </c>
      <c r="F87" s="6">
        <f t="shared" si="4"/>
        <v>0.9</v>
      </c>
      <c r="G87" s="6">
        <f t="shared" si="5"/>
        <v>0.82500000000000007</v>
      </c>
      <c r="H87" s="6">
        <v>0.96253900000000003</v>
      </c>
      <c r="I87" s="6">
        <v>0.89010400000000001</v>
      </c>
      <c r="J87" s="6">
        <f t="shared" si="6"/>
        <v>6.2539000000000011E-2</v>
      </c>
      <c r="K87" s="6">
        <f t="shared" si="7"/>
        <v>6.510399999999994E-2</v>
      </c>
    </row>
    <row r="88" spans="2:11" x14ac:dyDescent="0.25">
      <c r="B88" s="6">
        <v>60</v>
      </c>
      <c r="C88" s="4"/>
      <c r="D88" s="6">
        <v>2.54</v>
      </c>
      <c r="E88" s="6">
        <v>2.33</v>
      </c>
      <c r="F88" s="6">
        <f t="shared" si="4"/>
        <v>0.90714285714285725</v>
      </c>
      <c r="G88" s="6">
        <f t="shared" si="5"/>
        <v>0.83214285714285718</v>
      </c>
      <c r="H88" s="6">
        <v>0.96739200000000003</v>
      </c>
      <c r="I88" s="6">
        <v>0.88422900000000004</v>
      </c>
      <c r="J88" s="6">
        <f t="shared" si="6"/>
        <v>6.0249142857142779E-2</v>
      </c>
      <c r="K88" s="6">
        <f t="shared" si="7"/>
        <v>5.2086142857142859E-2</v>
      </c>
    </row>
    <row r="89" spans="2:11" x14ac:dyDescent="0.25">
      <c r="B89" s="6">
        <v>65</v>
      </c>
      <c r="C89" s="4"/>
      <c r="D89" s="6">
        <v>2.54</v>
      </c>
      <c r="E89" s="6">
        <v>2.38</v>
      </c>
      <c r="F89" s="6">
        <f t="shared" si="4"/>
        <v>0.90714285714285725</v>
      </c>
      <c r="G89" s="6">
        <f t="shared" si="5"/>
        <v>0.85</v>
      </c>
      <c r="H89" s="6">
        <v>0.972464</v>
      </c>
      <c r="I89" s="6">
        <v>0.88126400000000005</v>
      </c>
      <c r="J89" s="6">
        <f t="shared" si="6"/>
        <v>6.5321142857142744E-2</v>
      </c>
      <c r="K89" s="6">
        <f t="shared" si="7"/>
        <v>3.126400000000007E-2</v>
      </c>
    </row>
    <row r="90" spans="2:11" x14ac:dyDescent="0.25">
      <c r="B90" s="6">
        <v>70</v>
      </c>
      <c r="C90" s="4"/>
      <c r="D90" s="6">
        <v>2.5499999999999998</v>
      </c>
      <c r="E90" s="6">
        <v>2.4300000000000002</v>
      </c>
      <c r="F90" s="6">
        <f t="shared" si="4"/>
        <v>0.9107142857142857</v>
      </c>
      <c r="G90" s="6">
        <f t="shared" si="5"/>
        <v>0.86785714285714299</v>
      </c>
      <c r="H90" s="6">
        <v>0.97772300000000001</v>
      </c>
      <c r="I90" s="6">
        <v>0.88526300000000002</v>
      </c>
      <c r="J90" s="6">
        <f t="shared" si="6"/>
        <v>6.700871428571431E-2</v>
      </c>
      <c r="K90" s="6">
        <f t="shared" si="7"/>
        <v>1.7405857142857029E-2</v>
      </c>
    </row>
    <row r="91" spans="2:11" x14ac:dyDescent="0.25">
      <c r="B91" s="6">
        <v>75</v>
      </c>
      <c r="C91" s="4"/>
      <c r="D91" s="6">
        <v>2.6</v>
      </c>
      <c r="E91" s="6">
        <v>2.5099999999999998</v>
      </c>
      <c r="F91" s="6">
        <f t="shared" si="4"/>
        <v>0.92857142857142871</v>
      </c>
      <c r="G91" s="6">
        <f t="shared" si="5"/>
        <v>0.89642857142857146</v>
      </c>
      <c r="H91" s="6">
        <v>0.98313700000000004</v>
      </c>
      <c r="I91" s="6">
        <v>0.90290199999999998</v>
      </c>
      <c r="J91" s="6">
        <f t="shared" si="6"/>
        <v>5.4565571428571324E-2</v>
      </c>
      <c r="K91" s="6">
        <f t="shared" si="7"/>
        <v>6.4734285714285189E-3</v>
      </c>
    </row>
    <row r="92" spans="2:11" x14ac:dyDescent="0.25">
      <c r="B92" s="6">
        <v>80</v>
      </c>
      <c r="C92" s="4"/>
      <c r="D92" s="6">
        <v>2.75</v>
      </c>
      <c r="E92" s="6">
        <v>2.5499999999999998</v>
      </c>
      <c r="F92" s="6">
        <f t="shared" si="4"/>
        <v>0.98214285714285721</v>
      </c>
      <c r="G92" s="6">
        <f t="shared" si="5"/>
        <v>0.9107142857142857</v>
      </c>
      <c r="H92" s="6">
        <v>0.99430600000000002</v>
      </c>
      <c r="I92" s="6">
        <v>0.941388</v>
      </c>
      <c r="J92" s="6">
        <f t="shared" si="6"/>
        <v>1.2163142857142817E-2</v>
      </c>
      <c r="K92" s="6">
        <f t="shared" si="7"/>
        <v>3.0673714285714304E-2</v>
      </c>
    </row>
    <row r="93" spans="2:11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2:11" x14ac:dyDescent="0.25">
      <c r="B94" s="4"/>
      <c r="C94" s="4"/>
      <c r="D94" s="4" t="s">
        <v>13</v>
      </c>
      <c r="E94" s="4" t="s">
        <v>9</v>
      </c>
      <c r="F94" s="4" t="s">
        <v>12</v>
      </c>
      <c r="G94" s="4"/>
      <c r="H94" s="4"/>
      <c r="I94" s="4"/>
      <c r="J94" s="4"/>
      <c r="K94" s="4"/>
    </row>
    <row r="95" spans="2:11" x14ac:dyDescent="0.25">
      <c r="B95" s="4"/>
      <c r="C95" s="4" t="s">
        <v>1</v>
      </c>
      <c r="D95" s="4">
        <f>POWER(F15,2)</f>
        <v>3.1887755102040817E-2</v>
      </c>
      <c r="E95" s="4">
        <f>G15</f>
        <v>0.02</v>
      </c>
      <c r="F95" s="4">
        <f>ABS(D95-E95)</f>
        <v>1.1887755102040817E-2</v>
      </c>
      <c r="G95" s="4"/>
      <c r="H95" s="4"/>
      <c r="I95" s="4"/>
      <c r="J95" s="4"/>
      <c r="K95" s="4"/>
    </row>
    <row r="96" spans="2:11" x14ac:dyDescent="0.25">
      <c r="B96" s="4"/>
      <c r="C96" s="4" t="s">
        <v>3</v>
      </c>
      <c r="D96" s="4">
        <f>POWER(F57,2)</f>
        <v>0.31440051020408166</v>
      </c>
      <c r="E96" s="4">
        <f>G57</f>
        <v>0.36071428571428577</v>
      </c>
      <c r="F96" s="4">
        <f t="shared" ref="F96:F97" si="8">ABS(D96-E96)</f>
        <v>4.6313775510204103E-2</v>
      </c>
      <c r="G96" s="4"/>
      <c r="H96" s="4"/>
      <c r="I96" s="4"/>
      <c r="J96" s="4"/>
      <c r="K96" s="4"/>
    </row>
    <row r="97" spans="2:11" x14ac:dyDescent="0.25">
      <c r="B97" s="4"/>
      <c r="C97" s="4" t="s">
        <v>2</v>
      </c>
      <c r="D97" s="4">
        <f>POWER(F85,2)</f>
        <v>0.75938775510204082</v>
      </c>
      <c r="E97" s="4">
        <f>G85</f>
        <v>0.79642857142857149</v>
      </c>
      <c r="F97" s="4">
        <f t="shared" si="8"/>
        <v>3.7040816326530668E-2</v>
      </c>
      <c r="G97" s="4"/>
      <c r="H97" s="4"/>
      <c r="I97" s="4"/>
      <c r="J97" s="4"/>
      <c r="K97" s="4"/>
    </row>
    <row r="626" spans="11:11" x14ac:dyDescent="0.25">
      <c r="K626" s="2"/>
    </row>
    <row r="627" spans="11:11" x14ac:dyDescent="0.25">
      <c r="K627" s="2"/>
    </row>
    <row r="628" spans="11:11" x14ac:dyDescent="0.25">
      <c r="K628" s="2"/>
    </row>
    <row r="629" spans="11:11" x14ac:dyDescent="0.25">
      <c r="K629" s="2"/>
    </row>
    <row r="630" spans="11:11" x14ac:dyDescent="0.25">
      <c r="K630" s="2"/>
    </row>
    <row r="631" spans="11:11" x14ac:dyDescent="0.25">
      <c r="K631" s="2"/>
    </row>
    <row r="632" spans="11:11" x14ac:dyDescent="0.25">
      <c r="K632" s="2"/>
    </row>
    <row r="633" spans="11:11" x14ac:dyDescent="0.25">
      <c r="K633" s="2"/>
    </row>
    <row r="634" spans="11:11" x14ac:dyDescent="0.25">
      <c r="K634" s="2"/>
    </row>
    <row r="635" spans="11:11" x14ac:dyDescent="0.25">
      <c r="K635" s="2"/>
    </row>
    <row r="636" spans="11:11" x14ac:dyDescent="0.25">
      <c r="K636" s="2"/>
    </row>
    <row r="637" spans="11:11" x14ac:dyDescent="0.25">
      <c r="K637" s="2"/>
    </row>
    <row r="638" spans="11:11" x14ac:dyDescent="0.25">
      <c r="K638" s="2"/>
    </row>
    <row r="639" spans="11:11" x14ac:dyDescent="0.25">
      <c r="K639" s="2"/>
    </row>
    <row r="640" spans="11:11" x14ac:dyDescent="0.25">
      <c r="K640" s="2"/>
    </row>
    <row r="641" spans="11:11" x14ac:dyDescent="0.25">
      <c r="K641" s="2"/>
    </row>
    <row r="642" spans="11:11" x14ac:dyDescent="0.25">
      <c r="K642" s="2"/>
    </row>
    <row r="643" spans="11:11" x14ac:dyDescent="0.25">
      <c r="K643" s="2"/>
    </row>
    <row r="644" spans="11:11" x14ac:dyDescent="0.25">
      <c r="K644" s="2"/>
    </row>
    <row r="645" spans="11:11" x14ac:dyDescent="0.25">
      <c r="K645" s="2"/>
    </row>
  </sheetData>
  <mergeCells count="17">
    <mergeCell ref="F75:G75"/>
    <mergeCell ref="D74:K74"/>
    <mergeCell ref="J75:K75"/>
    <mergeCell ref="J5:K5"/>
    <mergeCell ref="J47:K47"/>
    <mergeCell ref="D4:K4"/>
    <mergeCell ref="D46:K46"/>
    <mergeCell ref="A1:D2"/>
    <mergeCell ref="A4:B4"/>
    <mergeCell ref="H5:I5"/>
    <mergeCell ref="F47:G47"/>
    <mergeCell ref="D5:E5"/>
    <mergeCell ref="F5:G5"/>
    <mergeCell ref="D47:E47"/>
    <mergeCell ref="H47:I47"/>
    <mergeCell ref="D75:E75"/>
    <mergeCell ref="H75:I75"/>
  </mergeCells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Houston</dc:creator>
  <cp:lastModifiedBy>David Houston</cp:lastModifiedBy>
  <cp:lastPrinted>2015-04-08T18:44:50Z</cp:lastPrinted>
  <dcterms:created xsi:type="dcterms:W3CDTF">2015-04-08T17:39:20Z</dcterms:created>
  <dcterms:modified xsi:type="dcterms:W3CDTF">2015-04-09T19:14:02Z</dcterms:modified>
</cp:coreProperties>
</file>