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80" yWindow="1185" windowWidth="12120" windowHeight="3375"/>
  </bookViews>
  <sheets>
    <sheet name="33" sheetId="1" r:id="rId1"/>
  </sheets>
  <definedNames>
    <definedName name="_Regression_Int" localSheetId="0" hidden="1">1</definedName>
    <definedName name="A_impresión_IM" localSheetId="0">'33'!$A$1:$N$294</definedName>
    <definedName name="_xlnm.Print_Area" localSheetId="0">'33'!$A$1:$M$293</definedName>
  </definedNames>
  <calcPr calcId="145621"/>
</workbook>
</file>

<file path=xl/calcChain.xml><?xml version="1.0" encoding="utf-8"?>
<calcChain xmlns="http://schemas.openxmlformats.org/spreadsheetml/2006/main">
  <c r="C286" i="1" l="1"/>
  <c r="C285" i="1"/>
  <c r="C284" i="1"/>
  <c r="C280" i="1" l="1"/>
  <c r="F280" i="1"/>
  <c r="I280" i="1"/>
  <c r="L280" i="1"/>
  <c r="C281" i="1"/>
  <c r="F281" i="1"/>
  <c r="I281" i="1"/>
  <c r="L281" i="1"/>
  <c r="C282" i="1"/>
  <c r="F282" i="1"/>
  <c r="I282" i="1"/>
  <c r="L282" i="1"/>
  <c r="C283" i="1"/>
  <c r="F283" i="1"/>
  <c r="I283" i="1"/>
  <c r="L283" i="1"/>
  <c r="F284" i="1"/>
  <c r="I284" i="1"/>
  <c r="L284" i="1"/>
  <c r="F285" i="1"/>
  <c r="I285" i="1"/>
  <c r="L285" i="1"/>
  <c r="F286" i="1"/>
  <c r="I286" i="1"/>
  <c r="L286" i="1"/>
  <c r="C276" i="1" l="1"/>
  <c r="F276" i="1"/>
  <c r="L276" i="1"/>
  <c r="I276" i="1"/>
  <c r="K287" i="1" l="1"/>
  <c r="H287" i="1"/>
  <c r="E287" i="1"/>
  <c r="B287" i="1"/>
  <c r="L279" i="1"/>
  <c r="I279" i="1"/>
  <c r="F279" i="1"/>
  <c r="C279" i="1"/>
  <c r="L278" i="1"/>
  <c r="I278" i="1"/>
  <c r="F278" i="1"/>
  <c r="C278" i="1"/>
  <c r="L277" i="1"/>
  <c r="I277" i="1"/>
  <c r="F277" i="1"/>
  <c r="C277" i="1"/>
  <c r="L275" i="1"/>
  <c r="I275" i="1"/>
  <c r="F275" i="1"/>
  <c r="C275" i="1"/>
  <c r="F261" i="1" l="1"/>
  <c r="K273" i="1"/>
  <c r="L287" i="1" s="1"/>
  <c r="H273" i="1"/>
  <c r="I287" i="1" s="1"/>
  <c r="E273" i="1"/>
  <c r="F287" i="1" s="1"/>
  <c r="B273" i="1"/>
  <c r="C287" i="1" s="1"/>
  <c r="L272" i="1"/>
  <c r="I272" i="1"/>
  <c r="F272" i="1"/>
  <c r="C272" i="1"/>
  <c r="L271" i="1"/>
  <c r="I271" i="1"/>
  <c r="F271" i="1"/>
  <c r="C271" i="1"/>
  <c r="L270" i="1"/>
  <c r="I270" i="1"/>
  <c r="F270" i="1"/>
  <c r="C270" i="1"/>
  <c r="L269" i="1"/>
  <c r="I269" i="1"/>
  <c r="F269" i="1"/>
  <c r="C269" i="1"/>
  <c r="L268" i="1"/>
  <c r="I268" i="1"/>
  <c r="F268" i="1"/>
  <c r="C268" i="1"/>
  <c r="L267" i="1"/>
  <c r="I267" i="1"/>
  <c r="F267" i="1"/>
  <c r="C267" i="1"/>
  <c r="L266" i="1"/>
  <c r="I266" i="1"/>
  <c r="F266" i="1"/>
  <c r="C266" i="1"/>
  <c r="L265" i="1"/>
  <c r="I265" i="1"/>
  <c r="F265" i="1"/>
  <c r="C265" i="1"/>
  <c r="L264" i="1"/>
  <c r="I264" i="1"/>
  <c r="F264" i="1"/>
  <c r="C264" i="1"/>
  <c r="L263" i="1"/>
  <c r="I263" i="1"/>
  <c r="F263" i="1"/>
  <c r="C263" i="1"/>
  <c r="L262" i="1"/>
  <c r="I262" i="1"/>
  <c r="F262" i="1"/>
  <c r="C262" i="1"/>
  <c r="L261" i="1"/>
  <c r="I261" i="1"/>
  <c r="C261" i="1"/>
  <c r="K259" i="1" l="1"/>
  <c r="L273" i="1" s="1"/>
  <c r="H259" i="1"/>
  <c r="I273" i="1" s="1"/>
  <c r="E259" i="1"/>
  <c r="F273" i="1" s="1"/>
  <c r="B259" i="1"/>
  <c r="C273" i="1" s="1"/>
  <c r="L258" i="1"/>
  <c r="I258" i="1"/>
  <c r="F258" i="1"/>
  <c r="C258" i="1"/>
  <c r="L257" i="1"/>
  <c r="I257" i="1"/>
  <c r="F257" i="1"/>
  <c r="C257" i="1"/>
  <c r="L256" i="1"/>
  <c r="I256" i="1"/>
  <c r="F256" i="1"/>
  <c r="C256" i="1"/>
  <c r="L255" i="1"/>
  <c r="I255" i="1"/>
  <c r="F255" i="1"/>
  <c r="C255" i="1"/>
  <c r="L254" i="1"/>
  <c r="I254" i="1"/>
  <c r="F254" i="1"/>
  <c r="C254" i="1"/>
  <c r="L253" i="1"/>
  <c r="I253" i="1"/>
  <c r="F253" i="1"/>
  <c r="C253" i="1"/>
  <c r="L252" i="1"/>
  <c r="I252" i="1"/>
  <c r="F252" i="1"/>
  <c r="C252" i="1"/>
  <c r="L251" i="1"/>
  <c r="I251" i="1"/>
  <c r="F251" i="1"/>
  <c r="C251" i="1"/>
  <c r="L250" i="1"/>
  <c r="I250" i="1"/>
  <c r="F250" i="1"/>
  <c r="C250" i="1"/>
  <c r="L249" i="1"/>
  <c r="I249" i="1"/>
  <c r="F249" i="1"/>
  <c r="C249" i="1"/>
  <c r="L248" i="1"/>
  <c r="I248" i="1"/>
  <c r="F248" i="1"/>
  <c r="C248" i="1"/>
  <c r="L247" i="1"/>
  <c r="I247" i="1"/>
  <c r="F247" i="1"/>
  <c r="C247" i="1"/>
  <c r="K245" i="1" l="1"/>
  <c r="L259" i="1" s="1"/>
  <c r="H245" i="1"/>
  <c r="I259" i="1" s="1"/>
  <c r="E245" i="1"/>
  <c r="F259" i="1" s="1"/>
  <c r="B245" i="1"/>
  <c r="C259" i="1" s="1"/>
  <c r="L244" i="1"/>
  <c r="I244" i="1"/>
  <c r="F244" i="1"/>
  <c r="C244" i="1"/>
  <c r="L243" i="1"/>
  <c r="I243" i="1"/>
  <c r="F243" i="1"/>
  <c r="C243" i="1"/>
  <c r="L242" i="1"/>
  <c r="I242" i="1"/>
  <c r="F242" i="1"/>
  <c r="C242" i="1"/>
  <c r="L241" i="1"/>
  <c r="I241" i="1"/>
  <c r="F241" i="1"/>
  <c r="C241" i="1"/>
  <c r="L240" i="1"/>
  <c r="I240" i="1"/>
  <c r="F240" i="1"/>
  <c r="C240" i="1"/>
  <c r="L239" i="1"/>
  <c r="I239" i="1"/>
  <c r="F239" i="1"/>
  <c r="C239" i="1"/>
  <c r="L238" i="1"/>
  <c r="I238" i="1"/>
  <c r="F238" i="1"/>
  <c r="C238" i="1"/>
  <c r="L237" i="1"/>
  <c r="I237" i="1"/>
  <c r="F237" i="1"/>
  <c r="C237" i="1"/>
  <c r="L236" i="1"/>
  <c r="I236" i="1"/>
  <c r="F236" i="1"/>
  <c r="C236" i="1"/>
  <c r="L235" i="1"/>
  <c r="I235" i="1"/>
  <c r="F235" i="1"/>
  <c r="C235" i="1"/>
  <c r="L234" i="1"/>
  <c r="I234" i="1"/>
  <c r="F234" i="1"/>
  <c r="C234" i="1"/>
  <c r="L233" i="1"/>
  <c r="I233" i="1"/>
  <c r="F233" i="1"/>
  <c r="C233" i="1"/>
  <c r="L230" i="1" l="1"/>
  <c r="I230" i="1"/>
  <c r="F230" i="1"/>
  <c r="C230" i="1"/>
  <c r="L229" i="1" l="1"/>
  <c r="I229" i="1"/>
  <c r="F229" i="1"/>
  <c r="C229" i="1"/>
  <c r="C228" i="1" l="1"/>
  <c r="F228" i="1"/>
  <c r="L228" i="1"/>
  <c r="I228" i="1"/>
  <c r="L227" i="1" l="1"/>
  <c r="I227" i="1"/>
  <c r="F227" i="1"/>
  <c r="C227" i="1"/>
  <c r="L226" i="1" l="1"/>
  <c r="I226" i="1"/>
  <c r="F226" i="1"/>
  <c r="C226" i="1"/>
  <c r="F225" i="1" l="1"/>
  <c r="C225" i="1"/>
  <c r="L225" i="1" l="1"/>
  <c r="I225" i="1"/>
  <c r="L224" i="1" l="1"/>
  <c r="I224" i="1"/>
  <c r="F224" i="1"/>
  <c r="C224" i="1"/>
  <c r="F223" i="1" l="1"/>
  <c r="L223" i="1" l="1"/>
  <c r="I223" i="1"/>
  <c r="C223" i="1"/>
  <c r="L222" i="1" l="1"/>
  <c r="I222" i="1"/>
  <c r="F222" i="1"/>
  <c r="C222" i="1"/>
  <c r="L221" i="1" l="1"/>
  <c r="I221" i="1"/>
  <c r="F221" i="1"/>
  <c r="C221" i="1"/>
  <c r="L220" i="1" l="1"/>
  <c r="I220" i="1"/>
  <c r="F220" i="1"/>
  <c r="C220" i="1"/>
  <c r="L219" i="1"/>
  <c r="I219" i="1"/>
  <c r="F219" i="1"/>
  <c r="C219" i="1"/>
  <c r="K231" i="1"/>
  <c r="L245" i="1" s="1"/>
  <c r="H231" i="1"/>
  <c r="I245" i="1" s="1"/>
  <c r="E231" i="1"/>
  <c r="F245" i="1" s="1"/>
  <c r="B231" i="1"/>
  <c r="C245" i="1" s="1"/>
  <c r="H203" i="1" l="1"/>
  <c r="C215" i="1" l="1"/>
  <c r="C216" i="1"/>
  <c r="K217" i="1" l="1"/>
  <c r="L231" i="1" s="1"/>
  <c r="H217" i="1"/>
  <c r="I231" i="1" s="1"/>
  <c r="E217" i="1"/>
  <c r="F231" i="1" s="1"/>
  <c r="B217" i="1"/>
  <c r="C231" i="1" s="1"/>
  <c r="L216" i="1"/>
  <c r="I216" i="1"/>
  <c r="F216" i="1"/>
  <c r="L215" i="1"/>
  <c r="I215" i="1"/>
  <c r="F215" i="1"/>
  <c r="L214" i="1"/>
  <c r="I214" i="1"/>
  <c r="F214" i="1"/>
  <c r="C214" i="1"/>
  <c r="L213" i="1"/>
  <c r="I213" i="1"/>
  <c r="F213" i="1"/>
  <c r="C213" i="1"/>
  <c r="L212" i="1"/>
  <c r="I212" i="1"/>
  <c r="F212" i="1"/>
  <c r="C212" i="1"/>
  <c r="L211" i="1"/>
  <c r="I211" i="1"/>
  <c r="F211" i="1"/>
  <c r="C211" i="1"/>
  <c r="L210" i="1"/>
  <c r="I210" i="1"/>
  <c r="F210" i="1"/>
  <c r="C210" i="1"/>
  <c r="L209" i="1"/>
  <c r="I209" i="1"/>
  <c r="F209" i="1"/>
  <c r="C209" i="1"/>
  <c r="L208" i="1"/>
  <c r="I208" i="1"/>
  <c r="F208" i="1"/>
  <c r="C208" i="1"/>
  <c r="L207" i="1"/>
  <c r="I207" i="1"/>
  <c r="F207" i="1"/>
  <c r="C207" i="1"/>
  <c r="L206" i="1"/>
  <c r="I206" i="1"/>
  <c r="F206" i="1"/>
  <c r="C206" i="1"/>
  <c r="L205" i="1"/>
  <c r="I205" i="1"/>
  <c r="F205" i="1"/>
  <c r="C205" i="1"/>
  <c r="C14" i="1" l="1"/>
  <c r="F14" i="1"/>
  <c r="I14" i="1"/>
  <c r="L14" i="1"/>
  <c r="C15" i="1"/>
  <c r="F15" i="1"/>
  <c r="I15" i="1"/>
  <c r="L15" i="1"/>
  <c r="B30" i="1"/>
  <c r="B17" i="1" s="1"/>
  <c r="E30" i="1"/>
  <c r="E17" i="1" s="1"/>
  <c r="F17" i="1" s="1"/>
  <c r="H30" i="1"/>
  <c r="H17" i="1" s="1"/>
  <c r="I17" i="1" s="1"/>
  <c r="K30" i="1"/>
  <c r="K17" i="1" s="1"/>
  <c r="L17" i="1" s="1"/>
  <c r="C33" i="1"/>
  <c r="F33" i="1"/>
  <c r="I33" i="1"/>
  <c r="L33" i="1"/>
  <c r="C34" i="1"/>
  <c r="F34" i="1"/>
  <c r="I34" i="1"/>
  <c r="L34" i="1"/>
  <c r="C35" i="1"/>
  <c r="F35" i="1"/>
  <c r="I35" i="1"/>
  <c r="L35" i="1"/>
  <c r="C36" i="1"/>
  <c r="E36" i="1"/>
  <c r="F36" i="1" s="1"/>
  <c r="H36" i="1"/>
  <c r="I36" i="1" s="1"/>
  <c r="K36" i="1"/>
  <c r="L36" i="1" s="1"/>
  <c r="C37" i="1"/>
  <c r="E37" i="1"/>
  <c r="F37" i="1" s="1"/>
  <c r="H37" i="1"/>
  <c r="I37" i="1" s="1"/>
  <c r="K37" i="1"/>
  <c r="L37" i="1" s="1"/>
  <c r="C38" i="1"/>
  <c r="E38" i="1"/>
  <c r="F38" i="1" s="1"/>
  <c r="H38" i="1"/>
  <c r="I38" i="1" s="1"/>
  <c r="K38" i="1"/>
  <c r="L38" i="1" s="1"/>
  <c r="C39" i="1"/>
  <c r="E39" i="1"/>
  <c r="H39" i="1"/>
  <c r="I39" i="1" s="1"/>
  <c r="K39" i="1"/>
  <c r="C40" i="1"/>
  <c r="E40" i="1"/>
  <c r="F40" i="1" s="1"/>
  <c r="H40" i="1"/>
  <c r="I40" i="1" s="1"/>
  <c r="K40" i="1"/>
  <c r="C41" i="1"/>
  <c r="E41" i="1"/>
  <c r="F41" i="1" s="1"/>
  <c r="H41" i="1"/>
  <c r="K41" i="1"/>
  <c r="C42" i="1"/>
  <c r="E42" i="1"/>
  <c r="H42" i="1"/>
  <c r="I42" i="1" s="1"/>
  <c r="K42" i="1"/>
  <c r="L42" i="1" s="1"/>
  <c r="C43" i="1"/>
  <c r="E43" i="1"/>
  <c r="H43" i="1"/>
  <c r="I43" i="1" s="1"/>
  <c r="K43" i="1"/>
  <c r="C44" i="1"/>
  <c r="E44" i="1"/>
  <c r="F44" i="1" s="1"/>
  <c r="H44" i="1"/>
  <c r="I44" i="1" s="1"/>
  <c r="K44" i="1"/>
  <c r="L44" i="1" s="1"/>
  <c r="B45" i="1"/>
  <c r="C48" i="1"/>
  <c r="H48" i="1"/>
  <c r="I48" i="1" s="1"/>
  <c r="K48" i="1"/>
  <c r="C49" i="1"/>
  <c r="F49" i="1"/>
  <c r="I49" i="1"/>
  <c r="C50" i="1"/>
  <c r="E50" i="1"/>
  <c r="F50" i="1" s="1"/>
  <c r="H50" i="1"/>
  <c r="I50" i="1" s="1"/>
  <c r="K50" i="1"/>
  <c r="L50" i="1" s="1"/>
  <c r="C51" i="1"/>
  <c r="E51" i="1"/>
  <c r="F51" i="1" s="1"/>
  <c r="H51" i="1"/>
  <c r="I51" i="1" s="1"/>
  <c r="K51" i="1"/>
  <c r="L51" i="1" s="1"/>
  <c r="C52" i="1"/>
  <c r="C53" i="1"/>
  <c r="F53" i="1"/>
  <c r="I53" i="1"/>
  <c r="L53" i="1"/>
  <c r="C54" i="1"/>
  <c r="F54" i="1"/>
  <c r="C55" i="1"/>
  <c r="F55" i="1"/>
  <c r="I55" i="1"/>
  <c r="L55" i="1"/>
  <c r="C56" i="1"/>
  <c r="F56" i="1"/>
  <c r="I56" i="1"/>
  <c r="L56" i="1"/>
  <c r="C57" i="1"/>
  <c r="F57" i="1"/>
  <c r="I57" i="1"/>
  <c r="L57" i="1"/>
  <c r="C58" i="1"/>
  <c r="F58" i="1"/>
  <c r="I58" i="1"/>
  <c r="L58" i="1"/>
  <c r="C59" i="1"/>
  <c r="F59" i="1"/>
  <c r="I59" i="1"/>
  <c r="L59" i="1"/>
  <c r="B60" i="1"/>
  <c r="C60" i="1" s="1"/>
  <c r="E60" i="1"/>
  <c r="F74" i="1" s="1"/>
  <c r="C63" i="1"/>
  <c r="F63" i="1"/>
  <c r="I63" i="1"/>
  <c r="L63" i="1"/>
  <c r="C64" i="1"/>
  <c r="F64" i="1"/>
  <c r="I64" i="1"/>
  <c r="L64" i="1"/>
  <c r="C65" i="1"/>
  <c r="F65" i="1"/>
  <c r="I65" i="1"/>
  <c r="L65" i="1"/>
  <c r="C66" i="1"/>
  <c r="F66" i="1"/>
  <c r="I66" i="1"/>
  <c r="L66" i="1"/>
  <c r="C67" i="1"/>
  <c r="F67" i="1"/>
  <c r="I67" i="1"/>
  <c r="L67" i="1"/>
  <c r="C68" i="1"/>
  <c r="F68" i="1"/>
  <c r="I68" i="1"/>
  <c r="L68" i="1"/>
  <c r="C69" i="1"/>
  <c r="F69" i="1"/>
  <c r="I69" i="1"/>
  <c r="L69" i="1"/>
  <c r="C70" i="1"/>
  <c r="F70" i="1"/>
  <c r="I70" i="1"/>
  <c r="L70" i="1"/>
  <c r="C71" i="1"/>
  <c r="F71" i="1"/>
  <c r="I71" i="1"/>
  <c r="L71" i="1"/>
  <c r="C72" i="1"/>
  <c r="F72" i="1"/>
  <c r="I72" i="1"/>
  <c r="L72" i="1"/>
  <c r="C73" i="1"/>
  <c r="F73" i="1"/>
  <c r="I73" i="1"/>
  <c r="L73" i="1"/>
  <c r="C74" i="1"/>
  <c r="B75" i="1"/>
  <c r="C75" i="1" s="1"/>
  <c r="E75" i="1"/>
  <c r="F75" i="1" s="1"/>
  <c r="H75" i="1"/>
  <c r="K75" i="1"/>
  <c r="B77" i="1"/>
  <c r="C77" i="1" s="1"/>
  <c r="E77" i="1"/>
  <c r="F77" i="1" s="1"/>
  <c r="H77" i="1"/>
  <c r="K77" i="1"/>
  <c r="C79" i="1"/>
  <c r="F79" i="1"/>
  <c r="I79" i="1"/>
  <c r="L79" i="1"/>
  <c r="C80" i="1"/>
  <c r="F80" i="1"/>
  <c r="I80" i="1"/>
  <c r="L80" i="1"/>
  <c r="C81" i="1"/>
  <c r="F81" i="1"/>
  <c r="H81" i="1"/>
  <c r="I81" i="1" s="1"/>
  <c r="L81" i="1"/>
  <c r="C82" i="1"/>
  <c r="F82" i="1"/>
  <c r="L82" i="1"/>
  <c r="C83" i="1"/>
  <c r="F83" i="1"/>
  <c r="I83" i="1"/>
  <c r="L83" i="1"/>
  <c r="C84" i="1"/>
  <c r="F84" i="1"/>
  <c r="I84" i="1"/>
  <c r="L84" i="1"/>
  <c r="C85" i="1"/>
  <c r="F85" i="1"/>
  <c r="I85" i="1"/>
  <c r="L85" i="1"/>
  <c r="C86" i="1"/>
  <c r="F86" i="1"/>
  <c r="I86" i="1"/>
  <c r="L86" i="1"/>
  <c r="C87" i="1"/>
  <c r="F87" i="1"/>
  <c r="I87" i="1"/>
  <c r="L87" i="1"/>
  <c r="C88" i="1"/>
  <c r="F88" i="1"/>
  <c r="I88" i="1"/>
  <c r="L88" i="1"/>
  <c r="C89" i="1"/>
  <c r="F89" i="1"/>
  <c r="I89" i="1"/>
  <c r="L89" i="1"/>
  <c r="C90" i="1"/>
  <c r="F90" i="1"/>
  <c r="I90" i="1"/>
  <c r="L90" i="1"/>
  <c r="B91" i="1"/>
  <c r="E91" i="1"/>
  <c r="H91" i="1"/>
  <c r="I91" i="1" s="1"/>
  <c r="K91" i="1"/>
  <c r="C93" i="1"/>
  <c r="F93" i="1"/>
  <c r="I93" i="1"/>
  <c r="L93" i="1"/>
  <c r="C94" i="1"/>
  <c r="F94" i="1"/>
  <c r="I94" i="1"/>
  <c r="L94" i="1"/>
  <c r="C95" i="1"/>
  <c r="F95" i="1"/>
  <c r="I95" i="1"/>
  <c r="L95" i="1"/>
  <c r="C96" i="1"/>
  <c r="F96" i="1"/>
  <c r="I96" i="1"/>
  <c r="L96" i="1"/>
  <c r="C97" i="1"/>
  <c r="F97" i="1"/>
  <c r="I97" i="1"/>
  <c r="L97" i="1"/>
  <c r="C98" i="1"/>
  <c r="F98" i="1"/>
  <c r="I98" i="1"/>
  <c r="L98" i="1"/>
  <c r="C99" i="1"/>
  <c r="F99" i="1"/>
  <c r="I99" i="1"/>
  <c r="L99" i="1"/>
  <c r="C100" i="1"/>
  <c r="F100" i="1"/>
  <c r="I100" i="1"/>
  <c r="L100" i="1"/>
  <c r="C101" i="1"/>
  <c r="F101" i="1"/>
  <c r="I101" i="1"/>
  <c r="L101" i="1"/>
  <c r="C102" i="1"/>
  <c r="F102" i="1"/>
  <c r="I102" i="1"/>
  <c r="L102" i="1"/>
  <c r="C103" i="1"/>
  <c r="F103" i="1"/>
  <c r="I103" i="1"/>
  <c r="L103" i="1"/>
  <c r="C104" i="1"/>
  <c r="F104" i="1"/>
  <c r="I104" i="1"/>
  <c r="L104" i="1"/>
  <c r="B105" i="1"/>
  <c r="C105" i="1" s="1"/>
  <c r="E105" i="1"/>
  <c r="F105" i="1" s="1"/>
  <c r="H105" i="1"/>
  <c r="I105" i="1" s="1"/>
  <c r="K105" i="1"/>
  <c r="L105" i="1" s="1"/>
  <c r="C107" i="1"/>
  <c r="F107" i="1"/>
  <c r="I107" i="1"/>
  <c r="L107" i="1"/>
  <c r="C108" i="1"/>
  <c r="F108" i="1"/>
  <c r="I108" i="1"/>
  <c r="L108" i="1"/>
  <c r="C109" i="1"/>
  <c r="F109" i="1"/>
  <c r="I109" i="1"/>
  <c r="L109" i="1"/>
  <c r="C110" i="1"/>
  <c r="F110" i="1"/>
  <c r="I110" i="1"/>
  <c r="L110" i="1"/>
  <c r="C111" i="1"/>
  <c r="F111" i="1"/>
  <c r="I111" i="1"/>
  <c r="L111" i="1"/>
  <c r="C112" i="1"/>
  <c r="F112" i="1"/>
  <c r="I112" i="1"/>
  <c r="L112" i="1"/>
  <c r="C113" i="1"/>
  <c r="F113" i="1"/>
  <c r="I113" i="1"/>
  <c r="L113" i="1"/>
  <c r="C114" i="1"/>
  <c r="F114" i="1"/>
  <c r="I114" i="1"/>
  <c r="L114" i="1"/>
  <c r="C115" i="1"/>
  <c r="F115" i="1"/>
  <c r="I115" i="1"/>
  <c r="L115" i="1"/>
  <c r="C116" i="1"/>
  <c r="F116" i="1"/>
  <c r="I116" i="1"/>
  <c r="L116" i="1"/>
  <c r="C117" i="1"/>
  <c r="F117" i="1"/>
  <c r="I117" i="1"/>
  <c r="L117" i="1"/>
  <c r="C118" i="1"/>
  <c r="F118" i="1"/>
  <c r="I118" i="1"/>
  <c r="L118" i="1"/>
  <c r="B119" i="1"/>
  <c r="C119" i="1" s="1"/>
  <c r="E119" i="1"/>
  <c r="F119" i="1" s="1"/>
  <c r="H119" i="1"/>
  <c r="I119" i="1" s="1"/>
  <c r="K119" i="1"/>
  <c r="L119" i="1" s="1"/>
  <c r="C121" i="1"/>
  <c r="F121" i="1"/>
  <c r="I121" i="1"/>
  <c r="L121" i="1"/>
  <c r="C122" i="1"/>
  <c r="F122" i="1"/>
  <c r="I122" i="1"/>
  <c r="L122" i="1"/>
  <c r="C123" i="1"/>
  <c r="F123" i="1"/>
  <c r="I123" i="1"/>
  <c r="L123" i="1"/>
  <c r="C124" i="1"/>
  <c r="F124" i="1"/>
  <c r="I124" i="1"/>
  <c r="L124" i="1"/>
  <c r="C125" i="1"/>
  <c r="F125" i="1"/>
  <c r="I125" i="1"/>
  <c r="L125" i="1"/>
  <c r="C126" i="1"/>
  <c r="F126" i="1"/>
  <c r="I126" i="1"/>
  <c r="L126" i="1"/>
  <c r="C127" i="1"/>
  <c r="F127" i="1"/>
  <c r="I127" i="1"/>
  <c r="L127" i="1"/>
  <c r="C128" i="1"/>
  <c r="F128" i="1"/>
  <c r="I128" i="1"/>
  <c r="L128" i="1"/>
  <c r="C129" i="1"/>
  <c r="F129" i="1"/>
  <c r="I129" i="1"/>
  <c r="L129" i="1"/>
  <c r="C130" i="1"/>
  <c r="F130" i="1"/>
  <c r="I130" i="1"/>
  <c r="L130" i="1"/>
  <c r="C131" i="1"/>
  <c r="F131" i="1"/>
  <c r="I131" i="1"/>
  <c r="L131" i="1"/>
  <c r="C132" i="1"/>
  <c r="F132" i="1"/>
  <c r="I132" i="1"/>
  <c r="L132" i="1"/>
  <c r="B133" i="1"/>
  <c r="C133" i="1" s="1"/>
  <c r="E133" i="1"/>
  <c r="F133" i="1" s="1"/>
  <c r="H133" i="1"/>
  <c r="I133" i="1" s="1"/>
  <c r="K133" i="1"/>
  <c r="L133" i="1" s="1"/>
  <c r="C135" i="1"/>
  <c r="F135" i="1"/>
  <c r="I135" i="1"/>
  <c r="L135" i="1"/>
  <c r="C136" i="1"/>
  <c r="F136" i="1"/>
  <c r="I136" i="1"/>
  <c r="L136" i="1"/>
  <c r="C137" i="1"/>
  <c r="F137" i="1"/>
  <c r="I137" i="1"/>
  <c r="L137" i="1"/>
  <c r="C138" i="1"/>
  <c r="F138" i="1"/>
  <c r="I138" i="1"/>
  <c r="L138" i="1"/>
  <c r="C139" i="1"/>
  <c r="F139" i="1"/>
  <c r="I139" i="1"/>
  <c r="L139" i="1"/>
  <c r="C140" i="1"/>
  <c r="F140" i="1"/>
  <c r="I140" i="1"/>
  <c r="L140" i="1"/>
  <c r="C141" i="1"/>
  <c r="F141" i="1"/>
  <c r="I141" i="1"/>
  <c r="L141" i="1"/>
  <c r="C142" i="1"/>
  <c r="F142" i="1"/>
  <c r="I142" i="1"/>
  <c r="L142" i="1"/>
  <c r="C143" i="1"/>
  <c r="F143" i="1"/>
  <c r="I143" i="1"/>
  <c r="L143" i="1"/>
  <c r="C144" i="1"/>
  <c r="F144" i="1"/>
  <c r="I144" i="1"/>
  <c r="L144" i="1"/>
  <c r="C145" i="1"/>
  <c r="F145" i="1"/>
  <c r="I145" i="1"/>
  <c r="L145" i="1"/>
  <c r="C146" i="1"/>
  <c r="F146" i="1"/>
  <c r="I146" i="1"/>
  <c r="L146" i="1"/>
  <c r="B147" i="1"/>
  <c r="C147" i="1" s="1"/>
  <c r="E147" i="1"/>
  <c r="F147" i="1" s="1"/>
  <c r="H147" i="1"/>
  <c r="I147" i="1" s="1"/>
  <c r="K147" i="1"/>
  <c r="L147" i="1" s="1"/>
  <c r="C149" i="1"/>
  <c r="F149" i="1"/>
  <c r="I149" i="1"/>
  <c r="L149" i="1"/>
  <c r="C150" i="1"/>
  <c r="F150" i="1"/>
  <c r="I150" i="1"/>
  <c r="L150" i="1"/>
  <c r="C151" i="1"/>
  <c r="F151" i="1"/>
  <c r="I151" i="1"/>
  <c r="L151" i="1"/>
  <c r="C152" i="1"/>
  <c r="F152" i="1"/>
  <c r="I152" i="1"/>
  <c r="L152" i="1"/>
  <c r="C153" i="1"/>
  <c r="F153" i="1"/>
  <c r="I153" i="1"/>
  <c r="L153" i="1"/>
  <c r="C154" i="1"/>
  <c r="F154" i="1"/>
  <c r="I154" i="1"/>
  <c r="L154" i="1"/>
  <c r="C155" i="1"/>
  <c r="F155" i="1"/>
  <c r="I155" i="1"/>
  <c r="L155" i="1"/>
  <c r="C156" i="1"/>
  <c r="F156" i="1"/>
  <c r="I156" i="1"/>
  <c r="L156" i="1"/>
  <c r="C157" i="1"/>
  <c r="F157" i="1"/>
  <c r="I157" i="1"/>
  <c r="L157" i="1"/>
  <c r="C158" i="1"/>
  <c r="F158" i="1"/>
  <c r="I158" i="1"/>
  <c r="L158" i="1"/>
  <c r="C159" i="1"/>
  <c r="F159" i="1"/>
  <c r="I159" i="1"/>
  <c r="L159" i="1"/>
  <c r="C160" i="1"/>
  <c r="F160" i="1"/>
  <c r="I160" i="1"/>
  <c r="L160" i="1"/>
  <c r="B161" i="1"/>
  <c r="C161" i="1" s="1"/>
  <c r="E161" i="1"/>
  <c r="F161" i="1" s="1"/>
  <c r="H161" i="1"/>
  <c r="I161" i="1" s="1"/>
  <c r="K161" i="1"/>
  <c r="L161" i="1" s="1"/>
  <c r="C163" i="1"/>
  <c r="F163" i="1"/>
  <c r="I163" i="1"/>
  <c r="L163" i="1"/>
  <c r="C164" i="1"/>
  <c r="F164" i="1"/>
  <c r="I164" i="1"/>
  <c r="L164" i="1"/>
  <c r="C165" i="1"/>
  <c r="F165" i="1"/>
  <c r="I165" i="1"/>
  <c r="L165" i="1"/>
  <c r="C166" i="1"/>
  <c r="F166" i="1"/>
  <c r="I166" i="1"/>
  <c r="L166" i="1"/>
  <c r="C167" i="1"/>
  <c r="F167" i="1"/>
  <c r="I167" i="1"/>
  <c r="L167" i="1"/>
  <c r="C168" i="1"/>
  <c r="F168" i="1"/>
  <c r="I168" i="1"/>
  <c r="L168" i="1"/>
  <c r="C169" i="1"/>
  <c r="F169" i="1"/>
  <c r="I169" i="1"/>
  <c r="L169" i="1"/>
  <c r="C170" i="1"/>
  <c r="F170" i="1"/>
  <c r="I170" i="1"/>
  <c r="L170" i="1"/>
  <c r="C171" i="1"/>
  <c r="F171" i="1"/>
  <c r="I171" i="1"/>
  <c r="L171" i="1"/>
  <c r="C172" i="1"/>
  <c r="F172" i="1"/>
  <c r="I172" i="1"/>
  <c r="L172" i="1"/>
  <c r="C173" i="1"/>
  <c r="F173" i="1"/>
  <c r="I173" i="1"/>
  <c r="L173" i="1"/>
  <c r="C174" i="1"/>
  <c r="F174" i="1"/>
  <c r="I174" i="1"/>
  <c r="L174" i="1"/>
  <c r="B175" i="1"/>
  <c r="E175" i="1"/>
  <c r="F175" i="1" s="1"/>
  <c r="H175" i="1"/>
  <c r="K175" i="1"/>
  <c r="C177" i="1"/>
  <c r="F177" i="1"/>
  <c r="I177" i="1"/>
  <c r="L177" i="1"/>
  <c r="C178" i="1"/>
  <c r="F178" i="1"/>
  <c r="I178" i="1"/>
  <c r="L178" i="1"/>
  <c r="C179" i="1"/>
  <c r="F179" i="1"/>
  <c r="I179" i="1"/>
  <c r="L179" i="1"/>
  <c r="C180" i="1"/>
  <c r="F180" i="1"/>
  <c r="I180" i="1"/>
  <c r="L180" i="1"/>
  <c r="C181" i="1"/>
  <c r="F181" i="1"/>
  <c r="I181" i="1"/>
  <c r="L181" i="1"/>
  <c r="C182" i="1"/>
  <c r="F182" i="1"/>
  <c r="I182" i="1"/>
  <c r="L182" i="1"/>
  <c r="C183" i="1"/>
  <c r="F183" i="1"/>
  <c r="I183" i="1"/>
  <c r="L183" i="1"/>
  <c r="C184" i="1"/>
  <c r="F184" i="1"/>
  <c r="I184" i="1"/>
  <c r="L184" i="1"/>
  <c r="C185" i="1"/>
  <c r="F185" i="1"/>
  <c r="I185" i="1"/>
  <c r="L185" i="1"/>
  <c r="C186" i="1"/>
  <c r="F186" i="1"/>
  <c r="I186" i="1"/>
  <c r="L186" i="1"/>
  <c r="C187" i="1"/>
  <c r="F187" i="1"/>
  <c r="I187" i="1"/>
  <c r="L187" i="1"/>
  <c r="C188" i="1"/>
  <c r="F188" i="1"/>
  <c r="I188" i="1"/>
  <c r="L188" i="1"/>
  <c r="B189" i="1"/>
  <c r="C189" i="1" s="1"/>
  <c r="E189" i="1"/>
  <c r="F189" i="1" s="1"/>
  <c r="H189" i="1"/>
  <c r="I189" i="1" s="1"/>
  <c r="K189" i="1"/>
  <c r="L189" i="1" s="1"/>
  <c r="C191" i="1"/>
  <c r="F191" i="1"/>
  <c r="I191" i="1"/>
  <c r="L191" i="1"/>
  <c r="C192" i="1"/>
  <c r="F192" i="1"/>
  <c r="I192" i="1"/>
  <c r="L192" i="1"/>
  <c r="C193" i="1"/>
  <c r="F193" i="1"/>
  <c r="I193" i="1"/>
  <c r="L193" i="1"/>
  <c r="C194" i="1"/>
  <c r="F194" i="1"/>
  <c r="I194" i="1"/>
  <c r="L194" i="1"/>
  <c r="C195" i="1"/>
  <c r="F195" i="1"/>
  <c r="I195" i="1"/>
  <c r="L195" i="1"/>
  <c r="C196" i="1"/>
  <c r="F196" i="1"/>
  <c r="I196" i="1"/>
  <c r="L196" i="1"/>
  <c r="C197" i="1"/>
  <c r="F197" i="1"/>
  <c r="I197" i="1"/>
  <c r="L197" i="1"/>
  <c r="C198" i="1"/>
  <c r="F198" i="1"/>
  <c r="I198" i="1"/>
  <c r="L198" i="1"/>
  <c r="C199" i="1"/>
  <c r="F199" i="1"/>
  <c r="I199" i="1"/>
  <c r="L199" i="1"/>
  <c r="C200" i="1"/>
  <c r="F200" i="1"/>
  <c r="I200" i="1"/>
  <c r="L200" i="1"/>
  <c r="C201" i="1"/>
  <c r="F201" i="1"/>
  <c r="I201" i="1"/>
  <c r="L201" i="1"/>
  <c r="C202" i="1"/>
  <c r="F202" i="1"/>
  <c r="I202" i="1"/>
  <c r="L202" i="1"/>
  <c r="B203" i="1"/>
  <c r="E203" i="1"/>
  <c r="I203" i="1"/>
  <c r="K203" i="1"/>
  <c r="L203" i="1" s="1"/>
  <c r="F42" i="1" l="1"/>
  <c r="L40" i="1"/>
  <c r="F91" i="1"/>
  <c r="I175" i="1"/>
  <c r="F203" i="1"/>
  <c r="C203" i="1"/>
  <c r="L175" i="1"/>
  <c r="C175" i="1"/>
  <c r="C91" i="1"/>
  <c r="K60" i="1"/>
  <c r="L74" i="1" s="1"/>
  <c r="L91" i="1"/>
  <c r="H60" i="1"/>
  <c r="I74" i="1" s="1"/>
  <c r="I52" i="1"/>
  <c r="L41" i="1"/>
  <c r="I41" i="1"/>
  <c r="L52" i="1"/>
  <c r="F52" i="1"/>
  <c r="L48" i="1"/>
  <c r="F48" i="1"/>
  <c r="C217" i="1"/>
  <c r="F217" i="1"/>
  <c r="I82" i="1"/>
  <c r="L49" i="1"/>
  <c r="L43" i="1"/>
  <c r="F43" i="1"/>
  <c r="L39" i="1"/>
  <c r="F39" i="1"/>
  <c r="I217" i="1"/>
  <c r="L217" i="1"/>
  <c r="C17" i="1"/>
  <c r="C45" i="1"/>
  <c r="K45" i="1"/>
  <c r="H45" i="1"/>
  <c r="E45" i="1"/>
  <c r="I77" i="1" l="1"/>
  <c r="I75" i="1"/>
  <c r="L75" i="1"/>
  <c r="L77" i="1"/>
  <c r="F45" i="1"/>
  <c r="F60" i="1"/>
  <c r="L45" i="1"/>
  <c r="L60" i="1"/>
  <c r="I45" i="1"/>
  <c r="I60" i="1"/>
</calcChain>
</file>

<file path=xl/comments1.xml><?xml version="1.0" encoding="utf-8"?>
<comments xmlns="http://schemas.openxmlformats.org/spreadsheetml/2006/main">
  <authors>
    <author>Villamil Liliana</author>
  </authors>
  <commentList>
    <comment ref="A278" authorId="0">
      <text>
        <r>
          <rPr>
            <b/>
            <sz val="9"/>
            <color indexed="81"/>
            <rFont val="Tahoma"/>
            <family val="2"/>
          </rPr>
          <t>Villamil Liliana:</t>
        </r>
        <r>
          <rPr>
            <sz val="9"/>
            <color indexed="81"/>
            <rFont val="Tahoma"/>
            <family val="2"/>
          </rPr>
          <t xml:space="preserve">
LOS DATOS LOS PASA ANTONIO MURILLO, COORDINAR CON GOTTRET 1RO</t>
        </r>
      </text>
    </comment>
  </commentList>
</comments>
</file>

<file path=xl/sharedStrings.xml><?xml version="1.0" encoding="utf-8"?>
<sst xmlns="http://schemas.openxmlformats.org/spreadsheetml/2006/main" count="274" uniqueCount="73">
  <si>
    <t>1990</t>
  </si>
  <si>
    <t>1991</t>
  </si>
  <si>
    <t>1992</t>
  </si>
  <si>
    <t>1993</t>
  </si>
  <si>
    <t>1994</t>
  </si>
  <si>
    <t>1995</t>
  </si>
  <si>
    <t>ENE</t>
  </si>
  <si>
    <t>FEB</t>
  </si>
  <si>
    <t>MAR</t>
  </si>
  <si>
    <t>ABR</t>
  </si>
  <si>
    <t>MAY</t>
  </si>
  <si>
    <t>(R)</t>
  </si>
  <si>
    <t>JUN</t>
  </si>
  <si>
    <t>JUL</t>
  </si>
  <si>
    <t>AGO</t>
  </si>
  <si>
    <t>SEP</t>
  </si>
  <si>
    <t>OCT</t>
  </si>
  <si>
    <t>NOV</t>
  </si>
  <si>
    <t>DIC</t>
  </si>
  <si>
    <t xml:space="preserve"> </t>
  </si>
  <si>
    <t>PROMEDIO (2)</t>
  </si>
  <si>
    <t>FUENTE</t>
  </si>
  <si>
    <t>ELABORACIÓN</t>
  </si>
  <si>
    <t>NOTAS</t>
  </si>
  <si>
    <t>Compra</t>
  </si>
  <si>
    <t xml:space="preserve">          Variación</t>
  </si>
  <si>
    <t xml:space="preserve">      Variación</t>
  </si>
  <si>
    <t xml:space="preserve">      %</t>
  </si>
  <si>
    <t xml:space="preserve">          %</t>
  </si>
  <si>
    <t xml:space="preserve">           Variación</t>
  </si>
  <si>
    <t xml:space="preserve">         %</t>
  </si>
  <si>
    <t xml:space="preserve">       Variación</t>
  </si>
  <si>
    <t xml:space="preserve">       %</t>
  </si>
  <si>
    <t xml:space="preserve">              Venta</t>
  </si>
  <si>
    <t xml:space="preserve">           Compra</t>
  </si>
  <si>
    <t>M E R C A D O     O F I C I A L</t>
  </si>
  <si>
    <r>
      <t xml:space="preserve">M E R C A D O      P A R A L E L O </t>
    </r>
    <r>
      <rPr>
        <b/>
        <sz val="10"/>
        <color indexed="8"/>
        <rFont val="Arial"/>
        <family val="2"/>
      </rPr>
      <t xml:space="preserve"> </t>
    </r>
    <r>
      <rPr>
        <b/>
        <vertAlign val="superscript"/>
        <sz val="12"/>
        <color indexed="8"/>
        <rFont val="Arial"/>
        <family val="2"/>
      </rPr>
      <t>(2)</t>
    </r>
  </si>
  <si>
    <t xml:space="preserve">1998 </t>
  </si>
  <si>
    <r>
      <t xml:space="preserve">ENE  </t>
    </r>
    <r>
      <rPr>
        <sz val="9"/>
        <color indexed="8"/>
        <rFont val="Arial"/>
        <family val="2"/>
      </rPr>
      <t xml:space="preserve"> </t>
    </r>
  </si>
  <si>
    <t xml:space="preserve">MAR  </t>
  </si>
  <si>
    <t xml:space="preserve">ABR  </t>
  </si>
  <si>
    <t xml:space="preserve"> FEB   </t>
  </si>
  <si>
    <t xml:space="preserve">MAY </t>
  </si>
  <si>
    <t xml:space="preserve">JUN </t>
  </si>
  <si>
    <t xml:space="preserve">JUL </t>
  </si>
  <si>
    <t xml:space="preserve">AGO </t>
  </si>
  <si>
    <t xml:space="preserve">SEP </t>
  </si>
  <si>
    <t xml:space="preserve">OCT </t>
  </si>
  <si>
    <t xml:space="preserve">NOV </t>
  </si>
  <si>
    <t xml:space="preserve">1999 </t>
  </si>
  <si>
    <t xml:space="preserve">   (2) Sólo es de referencia</t>
  </si>
  <si>
    <t xml:space="preserve">: BANCO CENTRAL DE BOLIVIA - ASESORÍA DE POLÍTICA ECONÓMICA </t>
  </si>
  <si>
    <t xml:space="preserve">ENE   </t>
  </si>
  <si>
    <t xml:space="preserve">FEB   </t>
  </si>
  <si>
    <r>
      <t>PROMEDIO</t>
    </r>
    <r>
      <rPr>
        <b/>
        <sz val="9"/>
        <color indexed="8"/>
        <rFont val="Arial"/>
        <family val="2"/>
      </rPr>
      <t xml:space="preserve"> </t>
    </r>
  </si>
  <si>
    <t>1998</t>
  </si>
  <si>
    <t xml:space="preserve">: BANCO CENTRAL DE BOLIVIA - GERENCIA DE OPERACIONES INTERNACIONALES Y ASESORÍA DE POLÍTICA ECONÓMICA </t>
  </si>
  <si>
    <t>Periodo</t>
  </si>
  <si>
    <r>
      <t>PROMEDIO DEL TIPO DE CAMBIO OFICIAL Y PARALELO</t>
    </r>
    <r>
      <rPr>
        <b/>
        <vertAlign val="superscript"/>
        <sz val="16"/>
        <color indexed="8"/>
        <rFont val="Arial"/>
        <family val="2"/>
      </rPr>
      <t>(1)</t>
    </r>
  </si>
  <si>
    <t>1999</t>
  </si>
  <si>
    <t>2000</t>
  </si>
  <si>
    <t xml:space="preserve">         (En bolivianos por  $us)</t>
  </si>
  <si>
    <t xml:space="preserve">MAR   </t>
  </si>
  <si>
    <t xml:space="preserve">ABR   </t>
  </si>
  <si>
    <t xml:space="preserve">MAY   </t>
  </si>
  <si>
    <t xml:space="preserve">JUN   </t>
  </si>
  <si>
    <t xml:space="preserve">JUL   </t>
  </si>
  <si>
    <t>:  (1) El promedio mensual considera las cotizaciones de todos los días del mes y el promedio anual, los promedios mensuales. Tipo de cambio vigente al día siguiente de la Sesión del Bolsín.</t>
  </si>
  <si>
    <t xml:space="preserve">AGO   </t>
  </si>
  <si>
    <t xml:space="preserve">SEP   </t>
  </si>
  <si>
    <t xml:space="preserve">OCT   </t>
  </si>
  <si>
    <t xml:space="preserve">   (2)  Hasta mayo 2005, solo de referencia. A partir de junio 2005, promedio de los tipos de cambio estándar y preferencial ponderado por el monto de operación, reportado por el Sistema Financiero.</t>
  </si>
  <si>
    <t>PROMEDIO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</si>
</sst>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_);\(#,##0.0000\)"/>
    <numFmt numFmtId="165" formatCode="#,##0.0000"/>
    <numFmt numFmtId="166" formatCode="0.00_)"/>
    <numFmt numFmtId="167" formatCode="0_);\(0\)"/>
  </numFmts>
  <fonts count="23" x14ac:knownFonts="1">
    <font>
      <sz val="12"/>
      <name val="Courier"/>
    </font>
    <font>
      <sz val="1"/>
      <color indexed="8"/>
      <name val="Courier"/>
      <family val="3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b/>
      <vertAlign val="superscript"/>
      <sz val="16"/>
      <color indexed="8"/>
      <name val="Arial"/>
      <family val="2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164" fontId="0" fillId="0" borderId="0"/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  <xf numFmtId="165" fontId="1" fillId="0" borderId="0">
      <protection locked="0"/>
    </xf>
  </cellStyleXfs>
  <cellXfs count="102">
    <xf numFmtId="164" fontId="0" fillId="0" borderId="0" xfId="0"/>
    <xf numFmtId="164" fontId="6" fillId="0" borderId="0" xfId="0" applyFont="1" applyFill="1" applyAlignment="1" applyProtection="1"/>
    <xf numFmtId="164" fontId="3" fillId="0" borderId="0" xfId="0" applyFont="1" applyFill="1" applyAlignment="1">
      <alignment vertical="center"/>
    </xf>
    <xf numFmtId="164" fontId="4" fillId="0" borderId="0" xfId="0" applyFont="1" applyAlignment="1">
      <alignment vertical="center"/>
    </xf>
    <xf numFmtId="164" fontId="3" fillId="0" borderId="1" xfId="0" applyFont="1" applyFill="1" applyBorder="1" applyAlignment="1" applyProtection="1">
      <alignment vertical="center"/>
    </xf>
    <xf numFmtId="164" fontId="3" fillId="0" borderId="1" xfId="0" applyFont="1" applyFill="1" applyBorder="1" applyAlignment="1">
      <alignment vertical="center"/>
    </xf>
    <xf numFmtId="164" fontId="3" fillId="0" borderId="2" xfId="0" applyFont="1" applyFill="1" applyBorder="1" applyAlignment="1">
      <alignment vertical="center"/>
    </xf>
    <xf numFmtId="164" fontId="3" fillId="0" borderId="2" xfId="0" applyFont="1" applyFill="1" applyBorder="1" applyAlignment="1" applyProtection="1">
      <alignment vertical="center"/>
    </xf>
    <xf numFmtId="164" fontId="3" fillId="0" borderId="3" xfId="0" applyFont="1" applyFill="1" applyBorder="1" applyAlignment="1" applyProtection="1">
      <alignment vertical="center"/>
    </xf>
    <xf numFmtId="166" fontId="3" fillId="0" borderId="1" xfId="0" applyNumberFormat="1" applyFont="1" applyFill="1" applyBorder="1" applyAlignment="1" applyProtection="1">
      <alignment vertical="center"/>
    </xf>
    <xf numFmtId="164" fontId="7" fillId="0" borderId="0" xfId="0" applyFont="1" applyFill="1" applyAlignment="1" applyProtection="1">
      <alignment vertical="center"/>
    </xf>
    <xf numFmtId="164" fontId="8" fillId="0" borderId="0" xfId="0" applyFont="1" applyFill="1" applyAlignment="1">
      <alignment vertical="center"/>
    </xf>
    <xf numFmtId="164" fontId="9" fillId="0" borderId="0" xfId="0" applyFont="1" applyAlignment="1">
      <alignment vertical="center"/>
    </xf>
    <xf numFmtId="164" fontId="10" fillId="0" borderId="0" xfId="0" applyFont="1" applyFill="1" applyAlignment="1">
      <alignment vertical="center"/>
    </xf>
    <xf numFmtId="164" fontId="11" fillId="0" borderId="0" xfId="0" applyFont="1" applyAlignment="1">
      <alignment vertical="center"/>
    </xf>
    <xf numFmtId="164" fontId="3" fillId="0" borderId="0" xfId="0" applyFont="1" applyFill="1" applyBorder="1" applyAlignment="1">
      <alignment vertical="center"/>
    </xf>
    <xf numFmtId="164" fontId="3" fillId="0" borderId="0" xfId="0" applyFont="1" applyFill="1" applyBorder="1" applyAlignment="1" applyProtection="1">
      <alignment vertical="center"/>
    </xf>
    <xf numFmtId="164" fontId="4" fillId="0" borderId="0" xfId="0" applyFont="1" applyBorder="1" applyAlignment="1">
      <alignment vertical="center"/>
    </xf>
    <xf numFmtId="164" fontId="3" fillId="0" borderId="2" xfId="0" applyFont="1" applyFill="1" applyBorder="1" applyProtection="1"/>
    <xf numFmtId="164" fontId="3" fillId="0" borderId="0" xfId="0" applyFont="1" applyFill="1" applyBorder="1"/>
    <xf numFmtId="166" fontId="3" fillId="0" borderId="0" xfId="0" applyNumberFormat="1" applyFont="1" applyFill="1" applyBorder="1" applyAlignment="1" applyProtection="1">
      <alignment vertical="center"/>
    </xf>
    <xf numFmtId="166" fontId="4" fillId="0" borderId="0" xfId="0" applyNumberFormat="1" applyFont="1" applyBorder="1" applyAlignment="1" applyProtection="1">
      <alignment vertical="center"/>
    </xf>
    <xf numFmtId="164" fontId="4" fillId="0" borderId="0" xfId="0" applyFont="1" applyBorder="1" applyAlignment="1" applyProtection="1">
      <alignment vertical="center"/>
    </xf>
    <xf numFmtId="39" fontId="3" fillId="0" borderId="0" xfId="0" applyNumberFormat="1" applyFont="1" applyFill="1" applyBorder="1" applyAlignment="1" applyProtection="1">
      <alignment vertical="center"/>
    </xf>
    <xf numFmtId="164" fontId="6" fillId="0" borderId="0" xfId="0" applyFont="1" applyFill="1" applyBorder="1" applyAlignment="1" applyProtection="1">
      <alignment vertical="center"/>
    </xf>
    <xf numFmtId="164" fontId="3" fillId="0" borderId="2" xfId="0" applyNumberFormat="1" applyFont="1" applyFill="1" applyBorder="1" applyProtection="1"/>
    <xf numFmtId="164" fontId="2" fillId="0" borderId="0" xfId="0" applyFont="1" applyFill="1" applyBorder="1" applyAlignment="1">
      <alignment vertical="center"/>
    </xf>
    <xf numFmtId="164" fontId="2" fillId="0" borderId="0" xfId="0" applyFont="1" applyFill="1" applyAlignment="1">
      <alignment vertical="center"/>
    </xf>
    <xf numFmtId="164" fontId="13" fillId="0" borderId="0" xfId="0" applyFont="1" applyAlignment="1">
      <alignment vertical="center"/>
    </xf>
    <xf numFmtId="164" fontId="2" fillId="0" borderId="0" xfId="0" applyFont="1" applyFill="1" applyBorder="1" applyAlignment="1" applyProtection="1">
      <alignment horizontal="left" vertical="center"/>
    </xf>
    <xf numFmtId="164" fontId="2" fillId="0" borderId="4" xfId="0" applyFont="1" applyFill="1" applyBorder="1" applyAlignment="1">
      <alignment horizontal="right" vertical="center"/>
    </xf>
    <xf numFmtId="164" fontId="2" fillId="0" borderId="5" xfId="0" applyFont="1" applyFill="1" applyBorder="1" applyAlignment="1">
      <alignment horizontal="left" vertical="center"/>
    </xf>
    <xf numFmtId="164" fontId="3" fillId="0" borderId="0" xfId="0" applyNumberFormat="1" applyFont="1" applyFill="1" applyBorder="1" applyProtection="1"/>
    <xf numFmtId="164" fontId="2" fillId="0" borderId="2" xfId="0" applyFont="1" applyFill="1" applyBorder="1" applyAlignment="1" applyProtection="1">
      <alignment horizontal="right" vertical="center"/>
    </xf>
    <xf numFmtId="164" fontId="2" fillId="0" borderId="2" xfId="0" applyNumberFormat="1" applyFont="1" applyFill="1" applyBorder="1" applyProtection="1"/>
    <xf numFmtId="166" fontId="2" fillId="0" borderId="0" xfId="0" applyNumberFormat="1" applyFont="1" applyFill="1" applyBorder="1" applyAlignment="1" applyProtection="1">
      <alignment vertical="center"/>
    </xf>
    <xf numFmtId="164" fontId="2" fillId="0" borderId="0" xfId="0" applyFont="1" applyFill="1" applyBorder="1"/>
    <xf numFmtId="164" fontId="13" fillId="0" borderId="0" xfId="0" applyFont="1" applyBorder="1" applyAlignment="1">
      <alignment vertical="center"/>
    </xf>
    <xf numFmtId="164" fontId="2" fillId="0" borderId="0" xfId="0" applyNumberFormat="1" applyFont="1" applyFill="1" applyBorder="1" applyProtection="1"/>
    <xf numFmtId="164" fontId="3" fillId="0" borderId="0" xfId="0" applyFont="1" applyFill="1" applyBorder="1" applyProtection="1"/>
    <xf numFmtId="166" fontId="3" fillId="0" borderId="0" xfId="0" applyNumberFormat="1" applyFont="1" applyFill="1" applyBorder="1" applyAlignment="1" applyProtection="1"/>
    <xf numFmtId="164" fontId="3" fillId="0" borderId="6" xfId="0" applyFont="1" applyFill="1" applyBorder="1" applyAlignment="1">
      <alignment vertical="center"/>
    </xf>
    <xf numFmtId="164" fontId="3" fillId="0" borderId="7" xfId="0" applyFont="1" applyFill="1" applyBorder="1" applyAlignment="1">
      <alignment vertical="center"/>
    </xf>
    <xf numFmtId="164" fontId="6" fillId="0" borderId="7" xfId="0" applyFont="1" applyFill="1" applyBorder="1" applyAlignment="1" applyProtection="1">
      <alignment vertical="center"/>
    </xf>
    <xf numFmtId="164" fontId="4" fillId="0" borderId="7" xfId="0" applyFont="1" applyBorder="1" applyAlignment="1">
      <alignment vertical="center"/>
    </xf>
    <xf numFmtId="164" fontId="2" fillId="0" borderId="7" xfId="0" applyFont="1" applyFill="1" applyBorder="1" applyAlignment="1">
      <alignment vertical="center"/>
    </xf>
    <xf numFmtId="166" fontId="3" fillId="0" borderId="8" xfId="0" applyNumberFormat="1" applyFont="1" applyFill="1" applyBorder="1" applyAlignment="1" applyProtection="1">
      <alignment vertical="center"/>
    </xf>
    <xf numFmtId="164" fontId="3" fillId="0" borderId="8" xfId="0" applyFont="1" applyFill="1" applyBorder="1" applyAlignment="1">
      <alignment vertical="center"/>
    </xf>
    <xf numFmtId="164" fontId="3" fillId="0" borderId="8" xfId="0" applyFont="1" applyFill="1" applyBorder="1" applyAlignment="1" applyProtection="1">
      <alignment vertical="center"/>
    </xf>
    <xf numFmtId="164" fontId="3" fillId="0" borderId="9" xfId="0" applyFont="1" applyFill="1" applyBorder="1" applyAlignment="1">
      <alignment vertical="center"/>
    </xf>
    <xf numFmtId="164" fontId="20" fillId="0" borderId="0" xfId="0" applyFont="1" applyFill="1" applyAlignment="1" applyProtection="1"/>
    <xf numFmtId="164" fontId="20" fillId="0" borderId="0" xfId="0" applyFont="1" applyFill="1" applyBorder="1" applyAlignment="1" applyProtection="1"/>
    <xf numFmtId="164" fontId="3" fillId="0" borderId="10" xfId="0" applyFont="1" applyFill="1" applyBorder="1" applyAlignment="1">
      <alignment vertical="center"/>
    </xf>
    <xf numFmtId="164" fontId="4" fillId="0" borderId="11" xfId="0" applyFont="1" applyBorder="1" applyAlignment="1">
      <alignment vertical="center"/>
    </xf>
    <xf numFmtId="164" fontId="3" fillId="0" borderId="11" xfId="0" applyFont="1" applyFill="1" applyBorder="1" applyAlignment="1">
      <alignment vertical="center"/>
    </xf>
    <xf numFmtId="164" fontId="6" fillId="0" borderId="11" xfId="0" applyFont="1" applyFill="1" applyBorder="1" applyAlignment="1" applyProtection="1">
      <alignment vertical="center"/>
    </xf>
    <xf numFmtId="164" fontId="2" fillId="0" borderId="11" xfId="0" applyFont="1" applyFill="1" applyBorder="1" applyAlignment="1">
      <alignment vertical="center"/>
    </xf>
    <xf numFmtId="164" fontId="3" fillId="0" borderId="11" xfId="0" applyFont="1" applyFill="1" applyBorder="1" applyAlignment="1"/>
    <xf numFmtId="164" fontId="3" fillId="0" borderId="12" xfId="0" applyFont="1" applyFill="1" applyBorder="1" applyAlignment="1">
      <alignment vertical="center"/>
    </xf>
    <xf numFmtId="164" fontId="2" fillId="0" borderId="5" xfId="0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 applyProtection="1"/>
    <xf numFmtId="164" fontId="3" fillId="0" borderId="0" xfId="0" applyFont="1" applyFill="1" applyAlignment="1"/>
    <xf numFmtId="164" fontId="4" fillId="0" borderId="0" xfId="0" applyFont="1" applyAlignment="1"/>
    <xf numFmtId="164" fontId="2" fillId="0" borderId="0" xfId="0" applyFont="1" applyFill="1" applyAlignment="1" applyProtection="1"/>
    <xf numFmtId="167" fontId="15" fillId="0" borderId="13" xfId="0" applyNumberFormat="1" applyFont="1" applyFill="1" applyBorder="1" applyAlignment="1" applyProtection="1">
      <alignment horizontal="left"/>
    </xf>
    <xf numFmtId="164" fontId="15" fillId="0" borderId="13" xfId="0" applyFont="1" applyFill="1" applyBorder="1" applyAlignment="1" applyProtection="1">
      <alignment horizontal="center"/>
    </xf>
    <xf numFmtId="164" fontId="3" fillId="0" borderId="14" xfId="0" applyFont="1" applyFill="1" applyBorder="1" applyAlignment="1" applyProtection="1">
      <alignment horizontal="left" vertical="center"/>
    </xf>
    <xf numFmtId="1" fontId="15" fillId="0" borderId="13" xfId="0" applyNumberFormat="1" applyFont="1" applyFill="1" applyBorder="1" applyAlignment="1" applyProtection="1">
      <alignment horizontal="left"/>
    </xf>
    <xf numFmtId="164" fontId="15" fillId="0" borderId="13" xfId="0" applyFont="1" applyFill="1" applyBorder="1" applyAlignment="1" applyProtection="1">
      <alignment horizontal="left"/>
    </xf>
    <xf numFmtId="164" fontId="13" fillId="0" borderId="0" xfId="0" applyFont="1" applyFill="1" applyAlignment="1">
      <alignment vertical="center"/>
    </xf>
    <xf numFmtId="164" fontId="2" fillId="0" borderId="17" xfId="0" applyFont="1" applyFill="1" applyBorder="1" applyAlignment="1">
      <alignment vertical="center"/>
    </xf>
    <xf numFmtId="164" fontId="2" fillId="0" borderId="13" xfId="0" applyFont="1" applyFill="1" applyBorder="1" applyAlignment="1" applyProtection="1">
      <alignment horizontal="center" vertical="center"/>
    </xf>
    <xf numFmtId="164" fontId="2" fillId="0" borderId="18" xfId="0" applyFont="1" applyFill="1" applyBorder="1" applyAlignment="1">
      <alignment vertical="center"/>
    </xf>
    <xf numFmtId="164" fontId="3" fillId="0" borderId="17" xfId="0" applyFont="1" applyFill="1" applyBorder="1" applyAlignment="1" applyProtection="1">
      <alignment vertical="center"/>
    </xf>
    <xf numFmtId="164" fontId="3" fillId="0" borderId="13" xfId="0" applyFont="1" applyFill="1" applyBorder="1" applyAlignment="1" applyProtection="1">
      <alignment vertical="center"/>
    </xf>
    <xf numFmtId="167" fontId="3" fillId="0" borderId="13" xfId="0" applyNumberFormat="1" applyFont="1" applyFill="1" applyBorder="1" applyAlignment="1" applyProtection="1">
      <alignment horizontal="left" vertical="center"/>
    </xf>
    <xf numFmtId="164" fontId="3" fillId="0" borderId="13" xfId="0" applyFont="1" applyFill="1" applyBorder="1" applyAlignment="1">
      <alignment vertical="center"/>
    </xf>
    <xf numFmtId="167" fontId="3" fillId="0" borderId="13" xfId="0" applyNumberFormat="1" applyFont="1" applyFill="1" applyBorder="1" applyAlignment="1">
      <alignment horizontal="left" vertical="center"/>
    </xf>
    <xf numFmtId="164" fontId="3" fillId="0" borderId="13" xfId="0" applyFont="1" applyFill="1" applyBorder="1" applyAlignment="1" applyProtection="1">
      <alignment horizontal="left" vertical="center"/>
    </xf>
    <xf numFmtId="49" fontId="3" fillId="0" borderId="13" xfId="0" applyNumberFormat="1" applyFont="1" applyFill="1" applyBorder="1" applyAlignment="1">
      <alignment horizontal="left" vertical="center"/>
    </xf>
    <xf numFmtId="164" fontId="3" fillId="0" borderId="13" xfId="0" applyFont="1" applyFill="1" applyBorder="1" applyAlignment="1" applyProtection="1">
      <alignment horizontal="center" vertical="center"/>
    </xf>
    <xf numFmtId="164" fontId="3" fillId="0" borderId="13" xfId="0" applyFont="1" applyFill="1" applyBorder="1" applyAlignment="1" applyProtection="1">
      <alignment horizontal="left"/>
    </xf>
    <xf numFmtId="164" fontId="18" fillId="0" borderId="13" xfId="0" applyFont="1" applyFill="1" applyBorder="1" applyAlignment="1" applyProtection="1">
      <alignment horizontal="left"/>
    </xf>
    <xf numFmtId="164" fontId="15" fillId="0" borderId="13" xfId="0" applyFont="1" applyFill="1" applyBorder="1" applyAlignment="1" applyProtection="1">
      <alignment horizontal="left" indent="1"/>
    </xf>
    <xf numFmtId="164" fontId="4" fillId="0" borderId="0" xfId="0" applyFont="1" applyBorder="1" applyAlignment="1">
      <alignment vertical="center"/>
    </xf>
    <xf numFmtId="164" fontId="2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Protection="1"/>
    <xf numFmtId="166" fontId="3" fillId="0" borderId="0" xfId="0" applyNumberFormat="1" applyFont="1" applyFill="1" applyBorder="1" applyAlignment="1" applyProtection="1"/>
    <xf numFmtId="164" fontId="2" fillId="0" borderId="11" xfId="0" applyFont="1" applyFill="1" applyBorder="1" applyAlignment="1">
      <alignment vertical="center"/>
    </xf>
    <xf numFmtId="164" fontId="15" fillId="0" borderId="13" xfId="0" applyFont="1" applyFill="1" applyBorder="1" applyAlignment="1" applyProtection="1">
      <alignment horizontal="left" indent="1"/>
    </xf>
    <xf numFmtId="164" fontId="2" fillId="0" borderId="5" xfId="0" applyFont="1" applyFill="1" applyBorder="1" applyAlignment="1" applyProtection="1">
      <alignment horizontal="center" vertical="center"/>
    </xf>
    <xf numFmtId="164" fontId="2" fillId="0" borderId="15" xfId="0" applyFont="1" applyFill="1" applyBorder="1" applyAlignment="1" applyProtection="1">
      <alignment horizontal="center" vertical="center"/>
    </xf>
    <xf numFmtId="164" fontId="2" fillId="0" borderId="16" xfId="0" applyFont="1" applyFill="1" applyBorder="1" applyAlignment="1" applyProtection="1">
      <alignment horizontal="center" vertical="center"/>
    </xf>
    <xf numFmtId="164" fontId="5" fillId="0" borderId="0" xfId="0" applyFont="1" applyFill="1" applyAlignment="1" applyProtection="1">
      <alignment horizontal="center" vertical="center"/>
    </xf>
    <xf numFmtId="164" fontId="2" fillId="0" borderId="0" xfId="0" applyFont="1" applyFill="1" applyBorder="1" applyAlignment="1" applyProtection="1">
      <alignment horizontal="center" vertical="center"/>
    </xf>
    <xf numFmtId="164" fontId="2" fillId="0" borderId="7" xfId="0" applyFont="1" applyFill="1" applyBorder="1" applyAlignment="1" applyProtection="1">
      <alignment horizontal="center" vertical="center"/>
    </xf>
    <xf numFmtId="164" fontId="2" fillId="0" borderId="3" xfId="0" applyFont="1" applyFill="1" applyBorder="1" applyAlignment="1" applyProtection="1">
      <alignment horizontal="center" vertical="center"/>
    </xf>
    <xf numFmtId="164" fontId="2" fillId="0" borderId="1" xfId="0" applyFont="1" applyFill="1" applyBorder="1" applyAlignment="1" applyProtection="1">
      <alignment horizontal="center" vertical="center"/>
    </xf>
    <xf numFmtId="164" fontId="2" fillId="0" borderId="10" xfId="0" applyFont="1" applyFill="1" applyBorder="1" applyAlignment="1" applyProtection="1">
      <alignment horizontal="center" vertical="center"/>
    </xf>
    <xf numFmtId="164" fontId="2" fillId="0" borderId="2" xfId="0" applyFont="1" applyFill="1" applyBorder="1" applyAlignment="1" applyProtection="1">
      <alignment horizontal="center" vertical="center"/>
    </xf>
    <xf numFmtId="164" fontId="2" fillId="0" borderId="11" xfId="0" applyFont="1" applyFill="1" applyBorder="1" applyAlignment="1" applyProtection="1">
      <alignment horizontal="center" vertical="center"/>
    </xf>
    <xf numFmtId="164" fontId="2" fillId="0" borderId="6" xfId="0" applyFont="1" applyFill="1" applyBorder="1" applyAlignment="1" applyProtection="1">
      <alignment horizontal="center" vertical="center"/>
    </xf>
  </cellXfs>
  <cellStyles count="8">
    <cellStyle name="F2" xfId="1"/>
    <cellStyle name="F3" xfId="2"/>
    <cellStyle name="F4" xfId="3"/>
    <cellStyle name="F5" xfId="4"/>
    <cellStyle name="F6" xfId="5"/>
    <cellStyle name="F7" xfId="6"/>
    <cellStyle name="F8" xf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codeName="Hoja1"/>
  <dimension ref="A1:Y304"/>
  <sheetViews>
    <sheetView showGridLines="0" tabSelected="1" zoomScale="75" workbookViewId="0"/>
  </sheetViews>
  <sheetFormatPr baseColWidth="10" defaultColWidth="9.77734375" defaultRowHeight="20.100000000000001" customHeight="1" x14ac:dyDescent="0.2"/>
  <cols>
    <col min="1" max="1" width="15.77734375" style="3" customWidth="1"/>
    <col min="2" max="2" width="11.77734375" style="3" customWidth="1"/>
    <col min="3" max="3" width="12.109375" style="3" customWidth="1"/>
    <col min="4" max="4" width="2.88671875" style="3" customWidth="1"/>
    <col min="5" max="5" width="12.5546875" style="3" customWidth="1"/>
    <col min="6" max="6" width="10.77734375" style="3" customWidth="1"/>
    <col min="7" max="7" width="3.77734375" style="3" customWidth="1"/>
    <col min="8" max="8" width="12.88671875" style="3" customWidth="1"/>
    <col min="9" max="9" width="12" style="3" customWidth="1"/>
    <col min="10" max="10" width="3.5546875" style="3" customWidth="1"/>
    <col min="11" max="11" width="12.5546875" style="3" customWidth="1"/>
    <col min="12" max="12" width="11.109375" style="3" customWidth="1"/>
    <col min="13" max="13" width="3.77734375" style="3" customWidth="1"/>
    <col min="14" max="14" width="4.77734375" style="3" customWidth="1"/>
    <col min="15" max="15" width="9.77734375" style="3"/>
    <col min="16" max="16" width="17.44140625" style="3" bestFit="1" customWidth="1"/>
    <col min="17" max="17" width="9.77734375" style="3"/>
    <col min="18" max="18" width="22.6640625" style="3" bestFit="1" customWidth="1"/>
    <col min="19" max="16384" width="9.77734375" style="3"/>
  </cols>
  <sheetData>
    <row r="1" spans="1:25" s="12" customFormat="1" ht="21.75" customHeight="1" x14ac:dyDescent="0.2">
      <c r="A1" s="10"/>
      <c r="B1" s="11"/>
      <c r="C1" s="11"/>
      <c r="E1" s="11"/>
      <c r="F1" s="11"/>
      <c r="H1" s="11"/>
      <c r="I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s="12" customFormat="1" ht="21.75" customHeight="1" x14ac:dyDescent="0.2">
      <c r="A2" s="10"/>
      <c r="B2" s="11"/>
      <c r="C2" s="11"/>
      <c r="E2" s="11"/>
      <c r="F2" s="11"/>
      <c r="H2" s="11"/>
      <c r="I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s="14" customFormat="1" ht="27" customHeight="1" x14ac:dyDescent="0.2">
      <c r="A3" s="93" t="s">
        <v>58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s="62" customFormat="1" ht="27.75" customHeight="1" x14ac:dyDescent="0.25">
      <c r="A4" s="61"/>
      <c r="F4" s="61"/>
      <c r="H4" s="61"/>
      <c r="K4" s="63" t="s">
        <v>61</v>
      </c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5" s="28" customFormat="1" ht="18" customHeight="1" x14ac:dyDescent="0.2">
      <c r="A5" s="70"/>
      <c r="B5" s="96" t="s">
        <v>35</v>
      </c>
      <c r="C5" s="97"/>
      <c r="D5" s="97"/>
      <c r="E5" s="97"/>
      <c r="F5" s="97"/>
      <c r="G5" s="98"/>
      <c r="H5" s="97" t="s">
        <v>36</v>
      </c>
      <c r="I5" s="97"/>
      <c r="J5" s="97"/>
      <c r="K5" s="97"/>
      <c r="L5" s="97"/>
      <c r="M5" s="101"/>
      <c r="N5" s="26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s="28" customFormat="1" ht="18" customHeight="1" x14ac:dyDescent="0.2">
      <c r="A6" s="71"/>
      <c r="B6" s="99"/>
      <c r="C6" s="94"/>
      <c r="D6" s="94"/>
      <c r="E6" s="94"/>
      <c r="F6" s="94"/>
      <c r="G6" s="100"/>
      <c r="H6" s="94"/>
      <c r="I6" s="94"/>
      <c r="J6" s="94"/>
      <c r="K6" s="94"/>
      <c r="L6" s="94"/>
      <c r="M6" s="95"/>
      <c r="N6" s="26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 s="28" customFormat="1" ht="18" customHeight="1" x14ac:dyDescent="0.2">
      <c r="A7" s="71" t="s">
        <v>57</v>
      </c>
      <c r="B7" s="33" t="s">
        <v>24</v>
      </c>
      <c r="C7" s="94" t="s">
        <v>29</v>
      </c>
      <c r="D7" s="94"/>
      <c r="E7" s="29" t="s">
        <v>33</v>
      </c>
      <c r="F7" s="94" t="s">
        <v>31</v>
      </c>
      <c r="G7" s="100"/>
      <c r="H7" s="29" t="s">
        <v>34</v>
      </c>
      <c r="I7" s="94" t="s">
        <v>25</v>
      </c>
      <c r="J7" s="94"/>
      <c r="K7" s="29" t="s">
        <v>33</v>
      </c>
      <c r="L7" s="94" t="s">
        <v>26</v>
      </c>
      <c r="M7" s="95"/>
      <c r="N7" s="26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25" s="28" customFormat="1" ht="18" customHeight="1" x14ac:dyDescent="0.2">
      <c r="A8" s="72"/>
      <c r="B8" s="30"/>
      <c r="C8" s="90" t="s">
        <v>30</v>
      </c>
      <c r="D8" s="90"/>
      <c r="E8" s="31"/>
      <c r="F8" s="90" t="s">
        <v>32</v>
      </c>
      <c r="G8" s="92"/>
      <c r="H8" s="59"/>
      <c r="I8" s="90" t="s">
        <v>28</v>
      </c>
      <c r="J8" s="90"/>
      <c r="K8" s="31"/>
      <c r="L8" s="90" t="s">
        <v>27</v>
      </c>
      <c r="M8" s="91"/>
      <c r="N8" s="26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ht="18" hidden="1" customHeight="1" x14ac:dyDescent="0.2">
      <c r="A9" s="73" t="s">
        <v>0</v>
      </c>
      <c r="B9" s="8">
        <v>3.1625666666666667</v>
      </c>
      <c r="C9" s="9">
        <v>15.155675242682634</v>
      </c>
      <c r="D9" s="5"/>
      <c r="E9" s="4">
        <v>3.1725666666666665</v>
      </c>
      <c r="F9" s="9">
        <v>15.160437920926272</v>
      </c>
      <c r="G9" s="52"/>
      <c r="H9" s="4">
        <v>3.1629916666666666</v>
      </c>
      <c r="I9" s="9">
        <v>14.932329361179685</v>
      </c>
      <c r="J9" s="5"/>
      <c r="K9" s="4">
        <v>3.1844166666666665</v>
      </c>
      <c r="L9" s="9">
        <v>14.893884280218769</v>
      </c>
      <c r="M9" s="41"/>
      <c r="N9" s="15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8" hidden="1" customHeight="1" x14ac:dyDescent="0.2">
      <c r="A10" s="74" t="s">
        <v>1</v>
      </c>
      <c r="B10" s="7">
        <v>3.5749749999999998</v>
      </c>
      <c r="C10" s="20">
        <v>11.535978107073003</v>
      </c>
      <c r="D10" s="17"/>
      <c r="E10" s="16">
        <v>3.584975</v>
      </c>
      <c r="F10" s="20">
        <v>11.503799422125217</v>
      </c>
      <c r="G10" s="53"/>
      <c r="H10" s="16">
        <v>3.5751333333333331</v>
      </c>
      <c r="I10" s="20">
        <v>11.528008279411484</v>
      </c>
      <c r="J10" s="17"/>
      <c r="K10" s="16">
        <v>3.5966499999999999</v>
      </c>
      <c r="L10" s="20">
        <v>11.461591573640289</v>
      </c>
      <c r="M10" s="42"/>
      <c r="N10" s="1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8" hidden="1" customHeight="1" x14ac:dyDescent="0.2">
      <c r="A11" s="74" t="s">
        <v>2</v>
      </c>
      <c r="B11" s="7">
        <v>3.895575</v>
      </c>
      <c r="C11" s="20">
        <v>8.2298505355435392</v>
      </c>
      <c r="D11" s="17"/>
      <c r="E11" s="16">
        <v>3.9055750000000002</v>
      </c>
      <c r="F11" s="20">
        <v>8.2087784769208163</v>
      </c>
      <c r="G11" s="53"/>
      <c r="H11" s="16">
        <v>3.8957083333333333</v>
      </c>
      <c r="I11" s="20">
        <v>8.2289271313518153</v>
      </c>
      <c r="J11" s="17"/>
      <c r="K11" s="16">
        <v>3.9174500000000001</v>
      </c>
      <c r="L11" s="20">
        <v>8.1890004977727902</v>
      </c>
      <c r="M11" s="42"/>
      <c r="N11" s="1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8" hidden="1" customHeight="1" x14ac:dyDescent="0.2">
      <c r="A12" s="74" t="s">
        <v>3</v>
      </c>
      <c r="B12" s="7">
        <v>4.2615499999999997</v>
      </c>
      <c r="C12" s="20">
        <v>8.5878377585620189</v>
      </c>
      <c r="D12" s="17"/>
      <c r="E12" s="16">
        <v>4.2715500000000004</v>
      </c>
      <c r="F12" s="20">
        <v>8.5677330243120213</v>
      </c>
      <c r="G12" s="53"/>
      <c r="H12" s="16">
        <v>4.2615499999999997</v>
      </c>
      <c r="I12" s="20">
        <v>8.5847090065038874</v>
      </c>
      <c r="J12" s="17"/>
      <c r="K12" s="16">
        <v>4.2815500000000002</v>
      </c>
      <c r="L12" s="20">
        <v>8.5039296516448495</v>
      </c>
      <c r="M12" s="42"/>
      <c r="N12" s="1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8" hidden="1" customHeight="1" x14ac:dyDescent="0.2">
      <c r="A13" s="74" t="s">
        <v>4</v>
      </c>
      <c r="B13" s="7">
        <v>4.6155166666666663</v>
      </c>
      <c r="C13" s="20">
        <v>7.6690583574969917</v>
      </c>
      <c r="D13" s="17"/>
      <c r="E13" s="16">
        <v>4.6255166666666669</v>
      </c>
      <c r="F13" s="20">
        <v>7.6524784618655177</v>
      </c>
      <c r="G13" s="53"/>
      <c r="H13" s="16">
        <v>4.6155166666666663</v>
      </c>
      <c r="I13" s="20">
        <v>7.6690583574969917</v>
      </c>
      <c r="J13" s="17"/>
      <c r="K13" s="16">
        <v>4.6355166666666667</v>
      </c>
      <c r="L13" s="20">
        <v>7.6359701004203027</v>
      </c>
      <c r="M13" s="42"/>
      <c r="N13" s="1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0.25" hidden="1" customHeight="1" x14ac:dyDescent="0.2">
      <c r="A14" s="74" t="s">
        <v>5</v>
      </c>
      <c r="B14" s="7">
        <v>4.7961916666666671</v>
      </c>
      <c r="C14" s="21">
        <f>+((B14/B13)-1)*100</f>
        <v>3.9145130014335949</v>
      </c>
      <c r="D14" s="17"/>
      <c r="E14" s="16">
        <v>4.8061916666666669</v>
      </c>
      <c r="F14" s="21">
        <f>+((E14/E13)-1)*100</f>
        <v>3.9060501349398757</v>
      </c>
      <c r="G14" s="53"/>
      <c r="H14" s="16">
        <v>4.7961916666666671</v>
      </c>
      <c r="I14" s="21">
        <f>+((H14/H13)-1)*100</f>
        <v>3.9145130014335949</v>
      </c>
      <c r="J14" s="17"/>
      <c r="K14" s="16">
        <v>4.8161916666666666</v>
      </c>
      <c r="L14" s="21">
        <f>+((K14/K13)-1)*100</f>
        <v>3.8976237815993242</v>
      </c>
      <c r="M14" s="42"/>
      <c r="N14" s="1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1" hidden="1" customHeight="1" x14ac:dyDescent="0.2">
      <c r="A15" s="75">
        <v>1996</v>
      </c>
      <c r="B15" s="7">
        <v>5.0725550179211467</v>
      </c>
      <c r="C15" s="21">
        <f>+((B15/B14)-1)*100</f>
        <v>5.7621415168870982</v>
      </c>
      <c r="D15" s="17"/>
      <c r="E15" s="16">
        <v>5.0825550179211465</v>
      </c>
      <c r="F15" s="21">
        <f>+((E15/E14)-1)*100</f>
        <v>5.7501525203665249</v>
      </c>
      <c r="G15" s="53"/>
      <c r="H15" s="16">
        <v>5.0725550179211467</v>
      </c>
      <c r="I15" s="21">
        <f>+((H15/H14)-1)*100</f>
        <v>5.7621415168870982</v>
      </c>
      <c r="J15" s="17"/>
      <c r="K15" s="22">
        <v>5.0925550179211463</v>
      </c>
      <c r="L15" s="21">
        <f>+((K15/K14)-1)*100</f>
        <v>5.7382133100561061</v>
      </c>
      <c r="M15" s="42"/>
      <c r="N15" s="1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8" hidden="1" customHeight="1" x14ac:dyDescent="0.2">
      <c r="A16" s="76"/>
      <c r="B16" s="6"/>
      <c r="C16" s="15"/>
      <c r="D16" s="17"/>
      <c r="E16" s="15"/>
      <c r="F16" s="15"/>
      <c r="G16" s="53"/>
      <c r="H16" s="15"/>
      <c r="I16" s="15"/>
      <c r="J16" s="17"/>
      <c r="K16" s="15"/>
      <c r="L16" s="15"/>
      <c r="M16" s="42"/>
      <c r="N16" s="1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9.5" hidden="1" customHeight="1" x14ac:dyDescent="0.2">
      <c r="A17" s="77">
        <v>1997</v>
      </c>
      <c r="B17" s="6">
        <f>+AVERAGEA(B18:B30)</f>
        <v>5.248758333333333</v>
      </c>
      <c r="C17" s="20">
        <f>(B17/B15-1)*100</f>
        <v>3.473660015311153</v>
      </c>
      <c r="D17" s="17"/>
      <c r="E17" s="15">
        <f>+AVERAGEA(E18:E30)</f>
        <v>5.2587583333333336</v>
      </c>
      <c r="F17" s="20">
        <f>(E17/E15-1)*100</f>
        <v>3.4668255393378367</v>
      </c>
      <c r="G17" s="53"/>
      <c r="H17" s="15">
        <f>+AVERAGEA(H18:H30)</f>
        <v>5.248758333333333</v>
      </c>
      <c r="I17" s="20">
        <f>(H17/H15-1)*100</f>
        <v>3.473660015311153</v>
      </c>
      <c r="J17" s="17"/>
      <c r="K17" s="15">
        <f>+AVERAGEA(K18:K30)</f>
        <v>5.2687583333333325</v>
      </c>
      <c r="L17" s="20">
        <f>(K17/K15-1)*100</f>
        <v>3.460017904413637</v>
      </c>
      <c r="M17" s="42"/>
      <c r="N17" s="1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0.25" hidden="1" customHeight="1" x14ac:dyDescent="0.2">
      <c r="A18" s="74" t="s">
        <v>6</v>
      </c>
      <c r="B18" s="7">
        <v>5.1894</v>
      </c>
      <c r="C18" s="20">
        <v>0.40336513275630298</v>
      </c>
      <c r="D18" s="15"/>
      <c r="E18" s="16">
        <v>5.1993999999999998</v>
      </c>
      <c r="F18" s="20">
        <v>0.40336513275630298</v>
      </c>
      <c r="G18" s="54"/>
      <c r="H18" s="16">
        <v>5.1894</v>
      </c>
      <c r="I18" s="20">
        <v>0.40336513275630298</v>
      </c>
      <c r="J18" s="15"/>
      <c r="K18" s="16">
        <v>5.2093999999999996</v>
      </c>
      <c r="L18" s="20">
        <v>0.40336513275630298</v>
      </c>
      <c r="M18" s="42"/>
      <c r="N18" s="1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 hidden="1" customHeight="1" x14ac:dyDescent="0.2">
      <c r="A19" s="74" t="s">
        <v>7</v>
      </c>
      <c r="B19" s="7">
        <v>5.2031999999999998</v>
      </c>
      <c r="C19" s="20">
        <v>0.2642058508194175</v>
      </c>
      <c r="D19" s="15"/>
      <c r="E19" s="16">
        <v>5.2131999999999996</v>
      </c>
      <c r="F19" s="20">
        <v>0.2642058508194175</v>
      </c>
      <c r="G19" s="54"/>
      <c r="H19" s="16">
        <v>5.2031999999999998</v>
      </c>
      <c r="I19" s="20">
        <v>0.2642058508194175</v>
      </c>
      <c r="J19" s="15"/>
      <c r="K19" s="16">
        <v>5.2231999999999994</v>
      </c>
      <c r="L19" s="20">
        <v>0.2642058508194175</v>
      </c>
      <c r="M19" s="42"/>
      <c r="N19" s="1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 hidden="1" customHeight="1" x14ac:dyDescent="0.2">
      <c r="A20" s="78" t="s">
        <v>8</v>
      </c>
      <c r="B20" s="7">
        <v>5.2183999999999999</v>
      </c>
      <c r="C20" s="20">
        <v>0.29016493585827929</v>
      </c>
      <c r="D20" s="15"/>
      <c r="E20" s="16">
        <v>5.2283999999999997</v>
      </c>
      <c r="F20" s="20">
        <v>0.29016493585827929</v>
      </c>
      <c r="G20" s="54"/>
      <c r="H20" s="16">
        <v>5.2183999999999999</v>
      </c>
      <c r="I20" s="20">
        <v>0.29016493585827929</v>
      </c>
      <c r="J20" s="15"/>
      <c r="K20" s="16">
        <v>5.2383999999999995</v>
      </c>
      <c r="L20" s="20">
        <v>0.29016493585827929</v>
      </c>
      <c r="M20" s="42"/>
      <c r="N20" s="1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 hidden="1" customHeight="1" x14ac:dyDescent="0.2">
      <c r="A21" s="78" t="s">
        <v>9</v>
      </c>
      <c r="B21" s="7">
        <v>5.2252999999999998</v>
      </c>
      <c r="C21" s="20">
        <v>0.13154633672049085</v>
      </c>
      <c r="D21" s="15"/>
      <c r="E21" s="16">
        <v>5.2352999999999996</v>
      </c>
      <c r="F21" s="20">
        <v>0.13154633672049085</v>
      </c>
      <c r="G21" s="54"/>
      <c r="H21" s="16">
        <v>5.2252999999999998</v>
      </c>
      <c r="I21" s="20">
        <v>0.13154633672049085</v>
      </c>
      <c r="J21" s="15"/>
      <c r="K21" s="16">
        <v>5.2452999999999994</v>
      </c>
      <c r="L21" s="20">
        <v>0.13154633672049085</v>
      </c>
      <c r="M21" s="42"/>
      <c r="N21" s="15"/>
    </row>
    <row r="22" spans="1:25" ht="18" hidden="1" customHeight="1" x14ac:dyDescent="0.2">
      <c r="A22" s="78" t="s">
        <v>10</v>
      </c>
      <c r="B22" s="7">
        <v>5.2157999999999998</v>
      </c>
      <c r="C22" s="23">
        <v>-0.18144314144925447</v>
      </c>
      <c r="D22" s="24" t="s">
        <v>11</v>
      </c>
      <c r="E22" s="16">
        <v>5.2257999999999996</v>
      </c>
      <c r="F22" s="23">
        <v>-0.18144314144925447</v>
      </c>
      <c r="G22" s="55" t="s">
        <v>11</v>
      </c>
      <c r="H22" s="16">
        <v>5.2157999999999998</v>
      </c>
      <c r="I22" s="23">
        <v>-0.18144314144925447</v>
      </c>
      <c r="J22" s="24" t="s">
        <v>11</v>
      </c>
      <c r="K22" s="16">
        <v>5.2357999999999993</v>
      </c>
      <c r="L22" s="23">
        <v>-0.18144314144925447</v>
      </c>
      <c r="M22" s="43" t="s">
        <v>11</v>
      </c>
      <c r="N22" s="15"/>
    </row>
    <row r="23" spans="1:25" ht="18" hidden="1" customHeight="1" x14ac:dyDescent="0.2">
      <c r="A23" s="78" t="s">
        <v>12</v>
      </c>
      <c r="B23" s="7">
        <v>5.2172999999999998</v>
      </c>
      <c r="C23" s="20">
        <v>2.8640711817158784E-2</v>
      </c>
      <c r="D23" s="15"/>
      <c r="E23" s="16">
        <v>5.2272999999999996</v>
      </c>
      <c r="F23" s="20">
        <v>2.8640711817158784E-2</v>
      </c>
      <c r="G23" s="54"/>
      <c r="H23" s="16">
        <v>5.2172999999999998</v>
      </c>
      <c r="I23" s="20">
        <v>2.8640711817158784E-2</v>
      </c>
      <c r="J23" s="15"/>
      <c r="K23" s="16">
        <v>5.2372999999999994</v>
      </c>
      <c r="L23" s="20">
        <v>2.8640711817158784E-2</v>
      </c>
      <c r="M23" s="42"/>
      <c r="N23" s="15"/>
    </row>
    <row r="24" spans="1:25" ht="18" hidden="1" customHeight="1" x14ac:dyDescent="0.2">
      <c r="A24" s="78" t="s">
        <v>13</v>
      </c>
      <c r="B24" s="7">
        <v>5.2316000000000003</v>
      </c>
      <c r="C24" s="20">
        <v>0.27229796633407771</v>
      </c>
      <c r="D24" s="15"/>
      <c r="E24" s="16">
        <v>5.2416</v>
      </c>
      <c r="F24" s="20">
        <v>0.27229796633407771</v>
      </c>
      <c r="G24" s="54"/>
      <c r="H24" s="16">
        <v>5.2316000000000003</v>
      </c>
      <c r="I24" s="20">
        <v>0.27229796633407771</v>
      </c>
      <c r="J24" s="15"/>
      <c r="K24" s="16">
        <v>5.2515999999999998</v>
      </c>
      <c r="L24" s="20">
        <v>0.27229796633407771</v>
      </c>
      <c r="M24" s="42"/>
      <c r="N24" s="15"/>
    </row>
    <row r="25" spans="1:25" ht="18" hidden="1" customHeight="1" x14ac:dyDescent="0.2">
      <c r="A25" s="74" t="s">
        <v>14</v>
      </c>
      <c r="B25" s="7">
        <v>5.2554999999999996</v>
      </c>
      <c r="C25" s="20">
        <v>0.45303762676522358</v>
      </c>
      <c r="D25" s="15"/>
      <c r="E25" s="16">
        <v>5.2654999999999994</v>
      </c>
      <c r="F25" s="20">
        <v>0.45303762676522358</v>
      </c>
      <c r="G25" s="54"/>
      <c r="H25" s="16">
        <v>5.2554999999999996</v>
      </c>
      <c r="I25" s="20">
        <v>0.45303762676522358</v>
      </c>
      <c r="J25" s="15"/>
      <c r="K25" s="16">
        <v>5.2754999999999992</v>
      </c>
      <c r="L25" s="20">
        <v>0.45303762676522358</v>
      </c>
      <c r="M25" s="42"/>
      <c r="N25" s="15"/>
    </row>
    <row r="26" spans="1:25" ht="18" hidden="1" customHeight="1" x14ac:dyDescent="0.2">
      <c r="A26" s="78" t="s">
        <v>15</v>
      </c>
      <c r="B26" s="7">
        <v>5.2713000000000001</v>
      </c>
      <c r="C26" s="20">
        <v>0.29860336779242308</v>
      </c>
      <c r="D26" s="15"/>
      <c r="E26" s="16">
        <v>5.2812999999999999</v>
      </c>
      <c r="F26" s="20">
        <v>0.29860336779242308</v>
      </c>
      <c r="G26" s="54"/>
      <c r="H26" s="16">
        <v>5.2713000000000001</v>
      </c>
      <c r="I26" s="20">
        <v>0.29860336779242308</v>
      </c>
      <c r="J26" s="15"/>
      <c r="K26" s="16">
        <v>5.2912999999999997</v>
      </c>
      <c r="L26" s="20">
        <v>0.29860336779242308</v>
      </c>
      <c r="M26" s="42"/>
      <c r="N26" s="15"/>
      <c r="O26" s="2"/>
    </row>
    <row r="27" spans="1:25" ht="18" hidden="1" customHeight="1" x14ac:dyDescent="0.2">
      <c r="A27" s="78" t="s">
        <v>16</v>
      </c>
      <c r="B27" s="7">
        <v>5.2948000000000004</v>
      </c>
      <c r="C27" s="20">
        <v>0.44216151125160491</v>
      </c>
      <c r="D27" s="15"/>
      <c r="E27" s="16">
        <v>5.3048000000000002</v>
      </c>
      <c r="F27" s="20">
        <v>0.44216151125160491</v>
      </c>
      <c r="G27" s="54"/>
      <c r="H27" s="16">
        <v>5.2948000000000004</v>
      </c>
      <c r="I27" s="20">
        <v>0.44216151125160491</v>
      </c>
      <c r="J27" s="15"/>
      <c r="K27" s="16">
        <v>5.3148</v>
      </c>
      <c r="L27" s="20">
        <v>0.44216151125160491</v>
      </c>
      <c r="M27" s="42"/>
      <c r="N27" s="15"/>
      <c r="O27" s="2"/>
    </row>
    <row r="28" spans="1:25" ht="18" hidden="1" customHeight="1" x14ac:dyDescent="0.2">
      <c r="A28" s="78" t="s">
        <v>17</v>
      </c>
      <c r="B28" s="7">
        <v>5.3173000000000004</v>
      </c>
      <c r="C28" s="21">
        <v>0.42156146366140118</v>
      </c>
      <c r="D28" s="17"/>
      <c r="E28" s="22">
        <v>5.3273000000000001</v>
      </c>
      <c r="F28" s="21">
        <v>0.42156146366140118</v>
      </c>
      <c r="G28" s="53"/>
      <c r="H28" s="16">
        <v>5.3173000000000004</v>
      </c>
      <c r="I28" s="21">
        <v>0.42156146366140118</v>
      </c>
      <c r="J28" s="17"/>
      <c r="K28" s="22">
        <v>5.3372999999999999</v>
      </c>
      <c r="L28" s="21">
        <v>0.42156146366140118</v>
      </c>
      <c r="M28" s="44"/>
      <c r="N28" s="15"/>
    </row>
    <row r="29" spans="1:25" ht="0.75" hidden="1" customHeight="1" x14ac:dyDescent="0.2">
      <c r="A29" s="78" t="s">
        <v>18</v>
      </c>
      <c r="B29" s="7">
        <v>5.3452000000000002</v>
      </c>
      <c r="C29" s="20">
        <v>0.52001789308879098</v>
      </c>
      <c r="D29" s="20" t="s">
        <v>19</v>
      </c>
      <c r="E29" s="16">
        <v>5.3552</v>
      </c>
      <c r="F29" s="20">
        <v>0.52001789308879098</v>
      </c>
      <c r="G29" s="54"/>
      <c r="H29" s="16">
        <v>5.3452000000000002</v>
      </c>
      <c r="I29" s="20">
        <v>0.52001789308879098</v>
      </c>
      <c r="J29" s="15"/>
      <c r="K29" s="16">
        <v>5.3651999999999997</v>
      </c>
      <c r="L29" s="20">
        <v>0.52001789308879098</v>
      </c>
      <c r="M29" s="42"/>
      <c r="N29" s="15"/>
      <c r="O29" s="2"/>
      <c r="P29" s="2"/>
    </row>
    <row r="30" spans="1:25" ht="15" hidden="1" customHeight="1" x14ac:dyDescent="0.2">
      <c r="A30" s="78" t="s">
        <v>20</v>
      </c>
      <c r="B30" s="7">
        <f>AVERAGEA(B18:B29)</f>
        <v>5.2487583333333339</v>
      </c>
      <c r="C30" s="15"/>
      <c r="D30" s="15"/>
      <c r="E30" s="16">
        <f>AVERAGEA(E18:E29)</f>
        <v>5.2587583333333336</v>
      </c>
      <c r="F30" s="15"/>
      <c r="G30" s="54"/>
      <c r="H30" s="16">
        <f>AVERAGEA(H18:H29)</f>
        <v>5.2487583333333339</v>
      </c>
      <c r="I30" s="15"/>
      <c r="J30" s="15"/>
      <c r="K30" s="16">
        <f>AVERAGEA(K18:K29)</f>
        <v>5.2687583333333325</v>
      </c>
      <c r="L30" s="15"/>
      <c r="M30" s="42"/>
      <c r="N30" s="15"/>
      <c r="O30" s="2"/>
      <c r="P30" s="2"/>
    </row>
    <row r="31" spans="1:25" ht="18" hidden="1" customHeight="1" x14ac:dyDescent="0.2">
      <c r="A31" s="76"/>
      <c r="B31" s="6"/>
      <c r="C31" s="15"/>
      <c r="D31" s="15"/>
      <c r="E31" s="15"/>
      <c r="F31" s="15"/>
      <c r="G31" s="54"/>
      <c r="H31" s="15"/>
      <c r="I31" s="15"/>
      <c r="J31" s="15"/>
      <c r="K31" s="15"/>
      <c r="L31" s="15"/>
      <c r="M31" s="42"/>
      <c r="N31" s="15"/>
      <c r="O31" s="2"/>
      <c r="P31" s="2"/>
    </row>
    <row r="32" spans="1:25" ht="21" hidden="1" customHeight="1" x14ac:dyDescent="0.2">
      <c r="A32" s="79" t="s">
        <v>37</v>
      </c>
      <c r="B32" s="6"/>
      <c r="C32" s="15"/>
      <c r="D32" s="15"/>
      <c r="E32" s="15"/>
      <c r="F32" s="15"/>
      <c r="G32" s="54"/>
      <c r="H32" s="15"/>
      <c r="I32" s="15"/>
      <c r="J32" s="15"/>
      <c r="K32" s="15"/>
      <c r="L32" s="15"/>
      <c r="M32" s="42"/>
      <c r="N32" s="15"/>
      <c r="O32" s="2"/>
      <c r="P32" s="2"/>
    </row>
    <row r="33" spans="1:14" ht="21" hidden="1" customHeight="1" x14ac:dyDescent="0.2">
      <c r="A33" s="80" t="s">
        <v>38</v>
      </c>
      <c r="B33" s="7">
        <v>5.3673999999999999</v>
      </c>
      <c r="C33" s="20">
        <f>(B33/B29-1)*100</f>
        <v>0.41532589987278712</v>
      </c>
      <c r="D33" s="15"/>
      <c r="E33" s="16">
        <v>5.3773999999999997</v>
      </c>
      <c r="F33" s="20">
        <f>(E33/E29-1)*100</f>
        <v>0.41455034359128007</v>
      </c>
      <c r="G33" s="54"/>
      <c r="H33" s="16">
        <v>5.3673999999999999</v>
      </c>
      <c r="I33" s="20">
        <f>(H33/H29-1)*100</f>
        <v>0.41532589987278712</v>
      </c>
      <c r="J33" s="15"/>
      <c r="K33" s="16">
        <v>5.3873999999999995</v>
      </c>
      <c r="L33" s="20">
        <f>(K33/K29-1)*100</f>
        <v>0.41377767837171842</v>
      </c>
      <c r="M33" s="44"/>
      <c r="N33" s="15"/>
    </row>
    <row r="34" spans="1:14" ht="21" hidden="1" customHeight="1" x14ac:dyDescent="0.2">
      <c r="A34" s="80" t="s">
        <v>41</v>
      </c>
      <c r="B34" s="7">
        <v>5.3945999999999996</v>
      </c>
      <c r="C34" s="20">
        <f t="shared" ref="C34:C44" si="0">+(B34/B33-1)*100</f>
        <v>0.50676305101164942</v>
      </c>
      <c r="D34" s="15"/>
      <c r="E34" s="16">
        <v>5.4045999999999994</v>
      </c>
      <c r="F34" s="20">
        <f t="shared" ref="F34:F44" si="1">+(E34/E33-1)*100</f>
        <v>0.50582065682298616</v>
      </c>
      <c r="G34" s="54"/>
      <c r="H34" s="16">
        <v>5.3945999999999996</v>
      </c>
      <c r="I34" s="20">
        <f t="shared" ref="I34:I44" si="2">+(H34/H33-1)*100</f>
        <v>0.50676305101164942</v>
      </c>
      <c r="J34" s="15"/>
      <c r="K34" s="16">
        <v>5.4145999999999992</v>
      </c>
      <c r="L34" s="20">
        <f t="shared" ref="L34:L44" si="3">+(K34/K33-1)*100</f>
        <v>0.50488176114638073</v>
      </c>
      <c r="M34" s="44"/>
      <c r="N34" s="15"/>
    </row>
    <row r="35" spans="1:14" ht="21" hidden="1" customHeight="1" x14ac:dyDescent="0.2">
      <c r="A35" s="80" t="s">
        <v>39</v>
      </c>
      <c r="B35" s="7">
        <v>5.4273999999999996</v>
      </c>
      <c r="C35" s="20">
        <f t="shared" si="0"/>
        <v>0.60801542283024368</v>
      </c>
      <c r="D35" s="15"/>
      <c r="E35" s="16">
        <v>5.4374000000000002</v>
      </c>
      <c r="F35" s="20">
        <f t="shared" si="1"/>
        <v>0.60689042667358972</v>
      </c>
      <c r="G35" s="54"/>
      <c r="H35" s="16">
        <v>5.4273999999999996</v>
      </c>
      <c r="I35" s="20">
        <f t="shared" si="2"/>
        <v>0.60801542283024368</v>
      </c>
      <c r="J35" s="15"/>
      <c r="K35" s="16">
        <v>5.4474</v>
      </c>
      <c r="L35" s="20">
        <f t="shared" si="3"/>
        <v>0.60576958593434593</v>
      </c>
      <c r="M35" s="44"/>
      <c r="N35" s="15"/>
    </row>
    <row r="36" spans="1:14" ht="21" hidden="1" customHeight="1" x14ac:dyDescent="0.2">
      <c r="A36" s="80" t="s">
        <v>40</v>
      </c>
      <c r="B36" s="7">
        <v>5.4626999999999999</v>
      </c>
      <c r="C36" s="20">
        <f t="shared" si="0"/>
        <v>0.65040350812544112</v>
      </c>
      <c r="D36" s="15"/>
      <c r="E36" s="16">
        <f t="shared" ref="E36:E41" si="4">+B36+0.01</f>
        <v>5.4726999999999997</v>
      </c>
      <c r="F36" s="20">
        <f t="shared" si="1"/>
        <v>0.6492073417442068</v>
      </c>
      <c r="G36" s="54"/>
      <c r="H36" s="16">
        <f t="shared" ref="H36:H41" si="5">+B36</f>
        <v>5.4626999999999999</v>
      </c>
      <c r="I36" s="20">
        <f t="shared" si="2"/>
        <v>0.65040350812544112</v>
      </c>
      <c r="J36" s="15"/>
      <c r="K36" s="16">
        <f t="shared" ref="K36:K41" si="6">+B36+0.02</f>
        <v>5.4826999999999995</v>
      </c>
      <c r="L36" s="20">
        <f t="shared" si="3"/>
        <v>0.64801556705951224</v>
      </c>
      <c r="M36" s="42"/>
      <c r="N36" s="15"/>
    </row>
    <row r="37" spans="1:14" ht="21" hidden="1" customHeight="1" x14ac:dyDescent="0.2">
      <c r="A37" s="80" t="s">
        <v>42</v>
      </c>
      <c r="B37" s="7">
        <v>5.4813000000000001</v>
      </c>
      <c r="C37" s="20">
        <f t="shared" si="0"/>
        <v>0.34049096600583528</v>
      </c>
      <c r="D37" s="15"/>
      <c r="E37" s="16">
        <f t="shared" si="4"/>
        <v>5.4912999999999998</v>
      </c>
      <c r="F37" s="20">
        <f t="shared" si="1"/>
        <v>0.33986880333292113</v>
      </c>
      <c r="G37" s="54"/>
      <c r="H37" s="16">
        <f t="shared" si="5"/>
        <v>5.4813000000000001</v>
      </c>
      <c r="I37" s="20">
        <f t="shared" si="2"/>
        <v>0.34049096600583528</v>
      </c>
      <c r="J37" s="15"/>
      <c r="K37" s="16">
        <f t="shared" si="6"/>
        <v>5.5012999999999996</v>
      </c>
      <c r="L37" s="20">
        <f t="shared" si="3"/>
        <v>0.33924891020846726</v>
      </c>
      <c r="M37" s="42"/>
      <c r="N37" s="15"/>
    </row>
    <row r="38" spans="1:14" ht="21" hidden="1" customHeight="1" x14ac:dyDescent="0.2">
      <c r="A38" s="80" t="s">
        <v>43</v>
      </c>
      <c r="B38" s="7">
        <v>5.5</v>
      </c>
      <c r="C38" s="20">
        <f t="shared" si="0"/>
        <v>0.3411599438089441</v>
      </c>
      <c r="D38" s="15"/>
      <c r="E38" s="16">
        <f t="shared" si="4"/>
        <v>5.51</v>
      </c>
      <c r="F38" s="20">
        <f t="shared" si="1"/>
        <v>0.34053867026022644</v>
      </c>
      <c r="G38" s="54"/>
      <c r="H38" s="16">
        <f t="shared" si="5"/>
        <v>5.5</v>
      </c>
      <c r="I38" s="20">
        <f t="shared" si="2"/>
        <v>0.3411599438089441</v>
      </c>
      <c r="J38" s="15"/>
      <c r="K38" s="16">
        <f t="shared" si="6"/>
        <v>5.52</v>
      </c>
      <c r="L38" s="20">
        <f t="shared" si="3"/>
        <v>0.33991965535418167</v>
      </c>
      <c r="M38" s="42"/>
      <c r="N38" s="15"/>
    </row>
    <row r="39" spans="1:14" ht="21" hidden="1" customHeight="1" x14ac:dyDescent="0.2">
      <c r="A39" s="80" t="s">
        <v>44</v>
      </c>
      <c r="B39" s="7">
        <v>5.5216000000000003</v>
      </c>
      <c r="C39" s="20">
        <f t="shared" si="0"/>
        <v>0.39272727272727792</v>
      </c>
      <c r="D39" s="15"/>
      <c r="E39" s="16">
        <f t="shared" si="4"/>
        <v>5.5316000000000001</v>
      </c>
      <c r="F39" s="20">
        <f t="shared" si="1"/>
        <v>0.39201451905626072</v>
      </c>
      <c r="G39" s="54"/>
      <c r="H39" s="16">
        <f t="shared" si="5"/>
        <v>5.5216000000000003</v>
      </c>
      <c r="I39" s="20">
        <f t="shared" si="2"/>
        <v>0.39272727272727792</v>
      </c>
      <c r="J39" s="15"/>
      <c r="K39" s="16">
        <f t="shared" si="6"/>
        <v>5.5415999999999999</v>
      </c>
      <c r="L39" s="20">
        <f t="shared" si="3"/>
        <v>0.39130434782608248</v>
      </c>
      <c r="M39" s="42"/>
      <c r="N39" s="15"/>
    </row>
    <row r="40" spans="1:14" ht="21" hidden="1" customHeight="1" x14ac:dyDescent="0.2">
      <c r="A40" s="80" t="s">
        <v>45</v>
      </c>
      <c r="B40" s="7">
        <v>5.5365000000000002</v>
      </c>
      <c r="C40" s="20">
        <f t="shared" si="0"/>
        <v>0.2698493190379514</v>
      </c>
      <c r="D40" s="15"/>
      <c r="E40" s="16">
        <f t="shared" si="4"/>
        <v>5.5465</v>
      </c>
      <c r="F40" s="20">
        <f t="shared" si="1"/>
        <v>0.2693614867307792</v>
      </c>
      <c r="G40" s="54"/>
      <c r="H40" s="16">
        <f t="shared" si="5"/>
        <v>5.5365000000000002</v>
      </c>
      <c r="I40" s="20">
        <f t="shared" si="2"/>
        <v>0.2698493190379514</v>
      </c>
      <c r="J40" s="15"/>
      <c r="K40" s="16">
        <f t="shared" si="6"/>
        <v>5.5564999999999998</v>
      </c>
      <c r="L40" s="20">
        <f t="shared" si="3"/>
        <v>0.26887541504259094</v>
      </c>
      <c r="M40" s="42"/>
      <c r="N40" s="15"/>
    </row>
    <row r="41" spans="1:14" ht="21" hidden="1" customHeight="1" x14ac:dyDescent="0.2">
      <c r="A41" s="80" t="s">
        <v>46</v>
      </c>
      <c r="B41" s="7">
        <v>5.5576999999999996</v>
      </c>
      <c r="C41" s="20">
        <f t="shared" si="0"/>
        <v>0.38291339293776705</v>
      </c>
      <c r="D41" s="15"/>
      <c r="E41" s="16">
        <f t="shared" si="4"/>
        <v>5.5676999999999994</v>
      </c>
      <c r="F41" s="20">
        <f t="shared" si="1"/>
        <v>0.38222302352834969</v>
      </c>
      <c r="G41" s="54"/>
      <c r="H41" s="16">
        <f t="shared" si="5"/>
        <v>5.5576999999999996</v>
      </c>
      <c r="I41" s="20">
        <f t="shared" si="2"/>
        <v>0.38291339293776705</v>
      </c>
      <c r="J41" s="15"/>
      <c r="K41" s="16">
        <f t="shared" si="6"/>
        <v>5.5776999999999992</v>
      </c>
      <c r="L41" s="20">
        <f t="shared" si="3"/>
        <v>0.3815351390263455</v>
      </c>
      <c r="M41" s="42"/>
      <c r="N41" s="15"/>
    </row>
    <row r="42" spans="1:14" ht="21" hidden="1" customHeight="1" x14ac:dyDescent="0.2">
      <c r="A42" s="80" t="s">
        <v>47</v>
      </c>
      <c r="B42" s="7">
        <v>5.5842000000000001</v>
      </c>
      <c r="C42" s="20">
        <f t="shared" si="0"/>
        <v>0.47681594904367408</v>
      </c>
      <c r="D42" s="15"/>
      <c r="E42" s="16">
        <f>+B42+0.01</f>
        <v>5.5941999999999998</v>
      </c>
      <c r="F42" s="20">
        <f t="shared" si="1"/>
        <v>0.47595955241841459</v>
      </c>
      <c r="G42" s="54"/>
      <c r="H42" s="16">
        <f>+B42</f>
        <v>5.5842000000000001</v>
      </c>
      <c r="I42" s="20">
        <f t="shared" si="2"/>
        <v>0.47681594904367408</v>
      </c>
      <c r="J42" s="15"/>
      <c r="K42" s="16">
        <f>+B42+0.02</f>
        <v>5.6041999999999996</v>
      </c>
      <c r="L42" s="20">
        <f t="shared" si="3"/>
        <v>0.47510622658084589</v>
      </c>
      <c r="M42" s="42"/>
      <c r="N42" s="15"/>
    </row>
    <row r="43" spans="1:14" ht="21" hidden="1" customHeight="1" x14ac:dyDescent="0.2">
      <c r="A43" s="80" t="s">
        <v>48</v>
      </c>
      <c r="B43" s="18">
        <v>5.6032999999999999</v>
      </c>
      <c r="C43" s="20">
        <f t="shared" si="0"/>
        <v>0.34203646001218502</v>
      </c>
      <c r="D43" s="15"/>
      <c r="E43" s="16">
        <f>+B43+0.01</f>
        <v>5.6132999999999997</v>
      </c>
      <c r="F43" s="20">
        <f t="shared" si="1"/>
        <v>0.34142504737049162</v>
      </c>
      <c r="G43" s="54"/>
      <c r="H43" s="16">
        <f>+B43</f>
        <v>5.6032999999999999</v>
      </c>
      <c r="I43" s="20">
        <f t="shared" si="2"/>
        <v>0.34203646001218502</v>
      </c>
      <c r="J43" s="15"/>
      <c r="K43" s="16">
        <f>+B43+0.02</f>
        <v>5.6232999999999995</v>
      </c>
      <c r="L43" s="20">
        <f t="shared" si="3"/>
        <v>0.34081581670890593</v>
      </c>
      <c r="M43" s="42"/>
      <c r="N43" s="19"/>
    </row>
    <row r="44" spans="1:14" ht="9" hidden="1" customHeight="1" x14ac:dyDescent="0.2">
      <c r="A44" s="80" t="s">
        <v>18</v>
      </c>
      <c r="B44" s="18">
        <v>5.6261000000000001</v>
      </c>
      <c r="C44" s="20">
        <f t="shared" si="0"/>
        <v>0.40690307497368572</v>
      </c>
      <c r="D44" s="15"/>
      <c r="E44" s="16">
        <f>+B44+0.01</f>
        <v>5.6360999999999999</v>
      </c>
      <c r="F44" s="20">
        <f t="shared" si="1"/>
        <v>0.40617818395596306</v>
      </c>
      <c r="G44" s="54"/>
      <c r="H44" s="16">
        <f>+B44</f>
        <v>5.6261000000000001</v>
      </c>
      <c r="I44" s="20">
        <f t="shared" si="2"/>
        <v>0.40690307497368572</v>
      </c>
      <c r="J44" s="15"/>
      <c r="K44" s="16">
        <f>+B44+0.02</f>
        <v>5.6460999999999997</v>
      </c>
      <c r="L44" s="20">
        <f t="shared" si="3"/>
        <v>0.4054558711077183</v>
      </c>
      <c r="M44" s="42"/>
      <c r="N44" s="19"/>
    </row>
    <row r="45" spans="1:14" s="28" customFormat="1" ht="21" hidden="1" customHeight="1" x14ac:dyDescent="0.25">
      <c r="A45" s="79" t="s">
        <v>55</v>
      </c>
      <c r="B45" s="25">
        <f>+AVERAGE(B33:B44)</f>
        <v>5.5052333333333321</v>
      </c>
      <c r="C45" s="20">
        <f>(B45/B17-1)*100</f>
        <v>4.886393766144681</v>
      </c>
      <c r="D45" s="15"/>
      <c r="E45" s="39">
        <f>+AVERAGEA(E33:E44)</f>
        <v>5.5152333333333337</v>
      </c>
      <c r="F45" s="20">
        <f>(E45/E17-1)*100</f>
        <v>4.8771018507220543</v>
      </c>
      <c r="G45" s="54"/>
      <c r="H45" s="39">
        <f>+AVERAGEA(H33:H44)</f>
        <v>5.5052333333333321</v>
      </c>
      <c r="I45" s="20">
        <f>(H45/H17-1)*100</f>
        <v>4.886393766144681</v>
      </c>
      <c r="J45" s="15"/>
      <c r="K45" s="39">
        <f>+AVERAGEA(K33:K44)</f>
        <v>5.5252333333333334</v>
      </c>
      <c r="L45" s="20">
        <f>(K45/K17-1)*100</f>
        <v>4.867845207045951</v>
      </c>
      <c r="M45" s="42"/>
      <c r="N45" s="36"/>
    </row>
    <row r="46" spans="1:14" ht="18" hidden="1" customHeight="1" x14ac:dyDescent="0.2">
      <c r="A46" s="81"/>
      <c r="B46" s="18"/>
      <c r="C46" s="20"/>
      <c r="D46" s="15"/>
      <c r="E46" s="16"/>
      <c r="F46" s="20"/>
      <c r="G46" s="54"/>
      <c r="H46" s="16"/>
      <c r="I46" s="20"/>
      <c r="J46" s="15"/>
      <c r="K46" s="16"/>
      <c r="L46" s="20"/>
      <c r="M46" s="42"/>
      <c r="N46" s="19"/>
    </row>
    <row r="47" spans="1:14" ht="21" hidden="1" customHeight="1" x14ac:dyDescent="0.2">
      <c r="A47" s="79" t="s">
        <v>49</v>
      </c>
      <c r="B47" s="7"/>
      <c r="C47" s="20"/>
      <c r="D47" s="15"/>
      <c r="E47" s="16"/>
      <c r="F47" s="20"/>
      <c r="G47" s="54"/>
      <c r="H47" s="16"/>
      <c r="I47" s="20"/>
      <c r="J47" s="15"/>
      <c r="K47" s="16"/>
      <c r="L47" s="20"/>
      <c r="M47" s="42"/>
      <c r="N47" s="15"/>
    </row>
    <row r="48" spans="1:14" ht="21" hidden="1" customHeight="1" x14ac:dyDescent="0.2">
      <c r="A48" s="80" t="s">
        <v>6</v>
      </c>
      <c r="B48" s="7">
        <v>5.641</v>
      </c>
      <c r="C48" s="20">
        <f>(B48/B44-1)*100</f>
        <v>0.26483709852296311</v>
      </c>
      <c r="D48" s="15"/>
      <c r="E48" s="16">
        <v>5.6574</v>
      </c>
      <c r="F48" s="20">
        <f>(E48/E44-1)*100</f>
        <v>0.37792090275190482</v>
      </c>
      <c r="G48" s="54"/>
      <c r="H48" s="16">
        <f>+B48</f>
        <v>5.641</v>
      </c>
      <c r="I48" s="20">
        <f>(H48/H44-1)*100</f>
        <v>0.26483709852296311</v>
      </c>
      <c r="J48" s="15"/>
      <c r="K48" s="16">
        <f>+E48+0.01</f>
        <v>5.6673999999999998</v>
      </c>
      <c r="L48" s="20">
        <f>(K48/K44-1)*100</f>
        <v>0.37725155417014378</v>
      </c>
      <c r="M48" s="42"/>
      <c r="N48" s="15"/>
    </row>
    <row r="49" spans="1:19" ht="21" hidden="1" customHeight="1" x14ac:dyDescent="0.2">
      <c r="A49" s="80" t="s">
        <v>41</v>
      </c>
      <c r="B49" s="7">
        <v>5.6631999999999998</v>
      </c>
      <c r="C49" s="20">
        <f t="shared" ref="C49:C59" si="7">+(B49/B48-1)*100</f>
        <v>0.39354724339655256</v>
      </c>
      <c r="D49" s="15"/>
      <c r="E49" s="16">
        <v>5.6832000000000003</v>
      </c>
      <c r="F49" s="20">
        <f t="shared" ref="F49:F59" si="8">+(E49/E48-1)*100</f>
        <v>0.45603987697528936</v>
      </c>
      <c r="G49" s="54"/>
      <c r="H49" s="16">
        <v>5.6631999999999998</v>
      </c>
      <c r="I49" s="20">
        <f>+(H49/H48-1)*100</f>
        <v>0.39354724339655256</v>
      </c>
      <c r="J49" s="15"/>
      <c r="K49" s="16">
        <v>5.6932</v>
      </c>
      <c r="L49" s="20">
        <f>+(K49/K48-1)*100</f>
        <v>0.45523520485584168</v>
      </c>
      <c r="M49" s="42"/>
      <c r="N49" s="15"/>
    </row>
    <row r="50" spans="1:19" ht="21" hidden="1" customHeight="1" x14ac:dyDescent="0.2">
      <c r="A50" s="80" t="s">
        <v>39</v>
      </c>
      <c r="B50" s="7">
        <v>5.6928999999999998</v>
      </c>
      <c r="C50" s="20">
        <f t="shared" si="7"/>
        <v>0.52443848001129112</v>
      </c>
      <c r="D50" s="15"/>
      <c r="E50" s="16">
        <f>+B50+0.02</f>
        <v>5.7128999999999994</v>
      </c>
      <c r="F50" s="20">
        <f t="shared" si="8"/>
        <v>0.5225929054053946</v>
      </c>
      <c r="G50" s="54"/>
      <c r="H50" s="16">
        <f>+B50</f>
        <v>5.6928999999999998</v>
      </c>
      <c r="I50" s="20">
        <f>+(H50/H49-1)*100</f>
        <v>0.52443848001129112</v>
      </c>
      <c r="J50" s="15"/>
      <c r="K50" s="16">
        <f>+B50+0.03</f>
        <v>5.7229000000000001</v>
      </c>
      <c r="L50" s="20">
        <f>+(K50/K49-1)*100</f>
        <v>0.52167498067869911</v>
      </c>
      <c r="M50" s="42"/>
      <c r="N50" s="15"/>
    </row>
    <row r="51" spans="1:19" ht="21" hidden="1" customHeight="1" x14ac:dyDescent="0.2">
      <c r="A51" s="80" t="s">
        <v>40</v>
      </c>
      <c r="B51" s="7">
        <v>5.7229999999999999</v>
      </c>
      <c r="C51" s="20">
        <f t="shared" si="7"/>
        <v>0.52872876741203445</v>
      </c>
      <c r="D51" s="16"/>
      <c r="E51" s="16">
        <f>+B51+0.02</f>
        <v>5.7429999999999994</v>
      </c>
      <c r="F51" s="20">
        <f t="shared" si="8"/>
        <v>0.52687776785871332</v>
      </c>
      <c r="G51" s="54"/>
      <c r="H51" s="16">
        <f>+B51</f>
        <v>5.7229999999999999</v>
      </c>
      <c r="I51" s="20">
        <f>+(H51/H50-1)*100</f>
        <v>0.52872876741203445</v>
      </c>
      <c r="J51" s="15"/>
      <c r="K51" s="16">
        <f>+B51+0.03</f>
        <v>5.7530000000000001</v>
      </c>
      <c r="L51" s="20">
        <f>+(K51/K50-1)*100</f>
        <v>0.52595711964213976</v>
      </c>
      <c r="M51" s="42"/>
      <c r="N51" s="15"/>
    </row>
    <row r="52" spans="1:19" ht="21" hidden="1" customHeight="1" x14ac:dyDescent="0.2">
      <c r="A52" s="80" t="s">
        <v>42</v>
      </c>
      <c r="B52" s="7">
        <v>5.7538999999999998</v>
      </c>
      <c r="C52" s="20">
        <f t="shared" si="7"/>
        <v>0.5399266119168189</v>
      </c>
      <c r="D52" s="17"/>
      <c r="E52" s="16">
        <v>5.7738999999999994</v>
      </c>
      <c r="F52" s="20">
        <f t="shared" si="8"/>
        <v>0.53804631725578034</v>
      </c>
      <c r="G52" s="54"/>
      <c r="H52" s="16">
        <v>5.7538999999999998</v>
      </c>
      <c r="I52" s="20">
        <f>+(H52/H51-1)*100</f>
        <v>0.5399266119168189</v>
      </c>
      <c r="J52" s="15"/>
      <c r="K52" s="16">
        <v>5.7839</v>
      </c>
      <c r="L52" s="20">
        <f>+(K52/K51-1)*100</f>
        <v>0.5371110724839312</v>
      </c>
      <c r="M52" s="42"/>
      <c r="N52" s="15"/>
    </row>
    <row r="53" spans="1:19" ht="21" hidden="1" customHeight="1" x14ac:dyDescent="0.2">
      <c r="A53" s="80" t="s">
        <v>43</v>
      </c>
      <c r="B53" s="7">
        <v>5.7786999999999997</v>
      </c>
      <c r="C53" s="20">
        <f t="shared" si="7"/>
        <v>0.43101200924591243</v>
      </c>
      <c r="D53" s="17"/>
      <c r="E53" s="16">
        <v>5.7986999999999993</v>
      </c>
      <c r="F53" s="20">
        <f t="shared" si="8"/>
        <v>0.42951904258818896</v>
      </c>
      <c r="G53" s="54"/>
      <c r="H53" s="16">
        <v>5.7786999999999997</v>
      </c>
      <c r="I53" s="20">
        <f>+(H53/H52-1)*100</f>
        <v>0.43101200924591243</v>
      </c>
      <c r="J53" s="15"/>
      <c r="K53" s="16">
        <v>5.8087</v>
      </c>
      <c r="L53" s="20">
        <f>+(K53/K52-1)*100</f>
        <v>0.4287764311277753</v>
      </c>
      <c r="M53" s="42"/>
      <c r="N53" s="15"/>
    </row>
    <row r="54" spans="1:19" ht="21" hidden="1" customHeight="1" x14ac:dyDescent="0.2">
      <c r="A54" s="80" t="s">
        <v>44</v>
      </c>
      <c r="B54" s="7">
        <v>5.8177000000000003</v>
      </c>
      <c r="C54" s="20">
        <f t="shared" si="7"/>
        <v>0.67489227680967989</v>
      </c>
      <c r="D54" s="17"/>
      <c r="E54" s="16">
        <v>5.8376999999999999</v>
      </c>
      <c r="F54" s="20">
        <f t="shared" si="8"/>
        <v>0.67256454032802448</v>
      </c>
      <c r="G54" s="54"/>
      <c r="H54" s="16">
        <v>5.8177000000000003</v>
      </c>
      <c r="I54" s="20">
        <v>0.67</v>
      </c>
      <c r="J54" s="15"/>
      <c r="K54" s="16">
        <v>5.8476999999999997</v>
      </c>
      <c r="L54" s="20">
        <v>0.67</v>
      </c>
      <c r="M54" s="42"/>
      <c r="N54" s="15"/>
    </row>
    <row r="55" spans="1:19" ht="21" hidden="1" customHeight="1" x14ac:dyDescent="0.2">
      <c r="A55" s="80" t="s">
        <v>45</v>
      </c>
      <c r="B55" s="7">
        <v>5.8513000000000002</v>
      </c>
      <c r="C55" s="20">
        <f t="shared" si="7"/>
        <v>0.57754782817951433</v>
      </c>
      <c r="D55" s="17"/>
      <c r="E55" s="16">
        <v>5.8712999999999997</v>
      </c>
      <c r="F55" s="20">
        <f t="shared" si="8"/>
        <v>0.57556914538259285</v>
      </c>
      <c r="G55" s="54"/>
      <c r="H55" s="16">
        <v>5.8513000000000002</v>
      </c>
      <c r="I55" s="20">
        <f>+(H55/H54-1)*100</f>
        <v>0.57754782817951433</v>
      </c>
      <c r="J55" s="15"/>
      <c r="K55" s="16">
        <v>5.8813000000000004</v>
      </c>
      <c r="L55" s="20">
        <f>+(K55/K54-1)*100</f>
        <v>0.57458487952528614</v>
      </c>
      <c r="M55" s="42"/>
      <c r="N55" s="15"/>
    </row>
    <row r="56" spans="1:19" ht="21" hidden="1" customHeight="1" x14ac:dyDescent="0.2">
      <c r="A56" s="80" t="s">
        <v>15</v>
      </c>
      <c r="B56" s="7">
        <v>5.8863000000000003</v>
      </c>
      <c r="C56" s="20">
        <f t="shared" si="7"/>
        <v>0.59815767436295353</v>
      </c>
      <c r="D56" s="17"/>
      <c r="E56" s="16">
        <v>5.9062999999999999</v>
      </c>
      <c r="F56" s="20">
        <f t="shared" si="8"/>
        <v>0.59612010968610463</v>
      </c>
      <c r="G56" s="54"/>
      <c r="H56" s="16">
        <v>5.8863000000000003</v>
      </c>
      <c r="I56" s="20">
        <f>+(H56/H55-1)*100</f>
        <v>0.59815767436295353</v>
      </c>
      <c r="J56" s="15"/>
      <c r="K56" s="16">
        <v>5.9162999999999997</v>
      </c>
      <c r="L56" s="20">
        <f>+(K56/K55-1)*100</f>
        <v>0.59510652406780107</v>
      </c>
      <c r="M56" s="42"/>
      <c r="N56" s="15"/>
    </row>
    <row r="57" spans="1:19" ht="21" hidden="1" customHeight="1" x14ac:dyDescent="0.2">
      <c r="A57" s="80" t="s">
        <v>16</v>
      </c>
      <c r="B57" s="7">
        <v>5.9203000000000001</v>
      </c>
      <c r="C57" s="20">
        <f t="shared" si="7"/>
        <v>0.57761242206479935</v>
      </c>
      <c r="D57" s="17"/>
      <c r="E57" s="16">
        <v>5.9402999999999997</v>
      </c>
      <c r="F57" s="20">
        <f t="shared" si="8"/>
        <v>0.57565650237880739</v>
      </c>
      <c r="G57" s="54"/>
      <c r="H57" s="16">
        <v>5.9203000000000001</v>
      </c>
      <c r="I57" s="20">
        <f>+(H57/H56-1)*100</f>
        <v>0.57761242206479935</v>
      </c>
      <c r="J57" s="15"/>
      <c r="K57" s="16">
        <v>5.9503000000000004</v>
      </c>
      <c r="L57" s="20">
        <f>+(K57/K56-1)*100</f>
        <v>0.57468350151277381</v>
      </c>
      <c r="M57" s="42"/>
      <c r="N57" s="15"/>
    </row>
    <row r="58" spans="1:19" ht="21" hidden="1" customHeight="1" x14ac:dyDescent="0.2">
      <c r="A58" s="80" t="s">
        <v>17</v>
      </c>
      <c r="B58" s="7">
        <v>5.9470000000000001</v>
      </c>
      <c r="C58" s="20">
        <f t="shared" si="7"/>
        <v>0.45099065925713333</v>
      </c>
      <c r="D58" s="17"/>
      <c r="E58" s="16">
        <v>5.9669999999999996</v>
      </c>
      <c r="F58" s="20">
        <f t="shared" si="8"/>
        <v>0.44947224887632586</v>
      </c>
      <c r="G58" s="54"/>
      <c r="H58" s="16">
        <v>5.9470000000000001</v>
      </c>
      <c r="I58" s="20">
        <f>+(H58/H57-1)*100</f>
        <v>0.45099065925713333</v>
      </c>
      <c r="J58" s="15"/>
      <c r="K58" s="16">
        <v>5.9770000000000003</v>
      </c>
      <c r="L58" s="20">
        <f>+(K58/K57-1)*100</f>
        <v>0.44871687141825323</v>
      </c>
      <c r="M58" s="42"/>
      <c r="N58" s="15"/>
    </row>
    <row r="59" spans="1:19" ht="21" hidden="1" customHeight="1" x14ac:dyDescent="0.2">
      <c r="A59" s="80" t="s">
        <v>18</v>
      </c>
      <c r="B59" s="7">
        <v>5.9702999999999999</v>
      </c>
      <c r="C59" s="20">
        <f t="shared" si="7"/>
        <v>0.39179418194046356</v>
      </c>
      <c r="D59" s="17"/>
      <c r="E59" s="16">
        <v>5.9903000000000004</v>
      </c>
      <c r="F59" s="20">
        <f t="shared" si="8"/>
        <v>0.39048097871627885</v>
      </c>
      <c r="G59" s="54"/>
      <c r="H59" s="16">
        <v>5.9702999999999999</v>
      </c>
      <c r="I59" s="20">
        <f>+(H59/H58-1)*100</f>
        <v>0.39179418194046356</v>
      </c>
      <c r="J59" s="15"/>
      <c r="K59" s="16">
        <v>6.0003000000000002</v>
      </c>
      <c r="L59" s="20">
        <f>+(K59/K58-1)*100</f>
        <v>0.389827672745513</v>
      </c>
      <c r="M59" s="42"/>
      <c r="N59" s="15"/>
    </row>
    <row r="60" spans="1:19" s="28" customFormat="1" ht="21" hidden="1" customHeight="1" x14ac:dyDescent="0.2">
      <c r="A60" s="79" t="s">
        <v>59</v>
      </c>
      <c r="B60" s="25">
        <f>+AVERAGE(B48:B59)</f>
        <v>5.8037999999999998</v>
      </c>
      <c r="C60" s="20">
        <f>+((B60/B45)-1)*100</f>
        <v>5.4233244730771624</v>
      </c>
      <c r="D60" s="17"/>
      <c r="E60" s="32">
        <f>+AVERAGE(E48:E59)</f>
        <v>5.8234999999999992</v>
      </c>
      <c r="F60" s="20">
        <f>+((E60/E45)-1)*100</f>
        <v>5.5893676302604112</v>
      </c>
      <c r="G60" s="54"/>
      <c r="H60" s="32">
        <f>+AVERAGE(H48:H59)</f>
        <v>5.8037999999999998</v>
      </c>
      <c r="I60" s="20">
        <f>+((H60/H45)-1)*100</f>
        <v>5.4233244730771624</v>
      </c>
      <c r="J60" s="15"/>
      <c r="K60" s="32">
        <f>+AVERAGE(K48:K59)</f>
        <v>5.8334999999999999</v>
      </c>
      <c r="L60" s="20">
        <f>+((K60/K45)-1)*100</f>
        <v>5.579251554987108</v>
      </c>
      <c r="M60" s="42"/>
      <c r="N60" s="15"/>
      <c r="O60" s="3"/>
      <c r="P60" s="3"/>
      <c r="Q60" s="3"/>
      <c r="R60" s="3"/>
      <c r="S60" s="3"/>
    </row>
    <row r="61" spans="1:19" ht="21" hidden="1" customHeight="1" x14ac:dyDescent="0.2">
      <c r="A61" s="68"/>
      <c r="B61" s="25"/>
      <c r="C61" s="20"/>
      <c r="D61" s="17"/>
      <c r="E61" s="32"/>
      <c r="F61" s="20"/>
      <c r="G61" s="54"/>
      <c r="H61" s="32"/>
      <c r="I61" s="20"/>
      <c r="J61" s="15"/>
      <c r="K61" s="32"/>
      <c r="L61" s="20"/>
      <c r="M61" s="42"/>
      <c r="N61" s="15"/>
    </row>
    <row r="62" spans="1:19" ht="21" hidden="1" customHeight="1" x14ac:dyDescent="0.2">
      <c r="A62" s="64">
        <v>2000</v>
      </c>
      <c r="B62" s="25"/>
      <c r="C62" s="20"/>
      <c r="D62" s="17"/>
      <c r="E62" s="32"/>
      <c r="F62" s="20"/>
      <c r="G62" s="54"/>
      <c r="H62" s="32"/>
      <c r="I62" s="20"/>
      <c r="J62" s="15"/>
      <c r="K62" s="32"/>
      <c r="L62" s="20"/>
      <c r="M62" s="42"/>
      <c r="N62" s="15"/>
    </row>
    <row r="63" spans="1:19" ht="21" hidden="1" customHeight="1" x14ac:dyDescent="0.2">
      <c r="A63" s="65" t="s">
        <v>52</v>
      </c>
      <c r="B63" s="25">
        <v>5.9954999999999998</v>
      </c>
      <c r="C63" s="20">
        <f>+(B63/B59-1)*100</f>
        <v>0.42208934224410299</v>
      </c>
      <c r="D63" s="17"/>
      <c r="E63" s="32">
        <v>6.0155000000000003</v>
      </c>
      <c r="F63" s="20">
        <f>+((E63/E59)-1)*100</f>
        <v>0.42068009949418617</v>
      </c>
      <c r="G63" s="54"/>
      <c r="H63" s="32">
        <v>5.9954999999999998</v>
      </c>
      <c r="I63" s="20">
        <f>+(H63/H59-1)*100</f>
        <v>0.42208934224410299</v>
      </c>
      <c r="J63" s="15"/>
      <c r="K63" s="32">
        <v>6.0255000000000001</v>
      </c>
      <c r="L63" s="20">
        <f>+(K63/K59-1)*100</f>
        <v>0.41997900104995267</v>
      </c>
      <c r="M63" s="42"/>
      <c r="N63" s="15"/>
    </row>
    <row r="64" spans="1:19" ht="21" hidden="1" customHeight="1" x14ac:dyDescent="0.2">
      <c r="A64" s="65" t="s">
        <v>53</v>
      </c>
      <c r="B64" s="25">
        <v>6.0278999999999998</v>
      </c>
      <c r="C64" s="20">
        <f t="shared" ref="C64:C69" si="9">+(B64/B63-1)*100</f>
        <v>0.54040530397798658</v>
      </c>
      <c r="D64" s="17"/>
      <c r="E64" s="32">
        <v>6.0479000000000003</v>
      </c>
      <c r="F64" s="20">
        <f t="shared" ref="F64:F69" si="10">+((E64/E63)-1)*100</f>
        <v>0.53860859446430709</v>
      </c>
      <c r="G64" s="54"/>
      <c r="H64" s="32">
        <v>6.0278999999999998</v>
      </c>
      <c r="I64" s="20">
        <f t="shared" ref="I64:I69" si="11">+(H64/H63-1)*100</f>
        <v>0.54040530397798658</v>
      </c>
      <c r="J64" s="15"/>
      <c r="K64" s="32">
        <v>6.0579000000000001</v>
      </c>
      <c r="L64" s="20">
        <f t="shared" ref="L64:L69" si="12">+(K64/K63-1)*100</f>
        <v>0.53771471247199276</v>
      </c>
      <c r="M64" s="42"/>
      <c r="N64" s="15"/>
    </row>
    <row r="65" spans="1:14" ht="21" hidden="1" customHeight="1" x14ac:dyDescent="0.2">
      <c r="A65" s="65" t="s">
        <v>8</v>
      </c>
      <c r="B65" s="25">
        <v>6.0635000000000003</v>
      </c>
      <c r="C65" s="20">
        <f t="shared" si="9"/>
        <v>0.59058710330297526</v>
      </c>
      <c r="D65" s="17"/>
      <c r="E65" s="32">
        <v>6.0834999999999999</v>
      </c>
      <c r="F65" s="20">
        <f t="shared" si="10"/>
        <v>0.58863407133054046</v>
      </c>
      <c r="G65" s="54"/>
      <c r="H65" s="32">
        <v>6.0635000000000003</v>
      </c>
      <c r="I65" s="20">
        <f t="shared" si="11"/>
        <v>0.59058710330297526</v>
      </c>
      <c r="J65" s="15"/>
      <c r="K65" s="32">
        <v>6.0934999999999997</v>
      </c>
      <c r="L65" s="20">
        <f t="shared" si="12"/>
        <v>0.58766239125769282</v>
      </c>
      <c r="M65" s="42"/>
      <c r="N65" s="15"/>
    </row>
    <row r="66" spans="1:14" ht="21" hidden="1" customHeight="1" x14ac:dyDescent="0.2">
      <c r="A66" s="65" t="s">
        <v>9</v>
      </c>
      <c r="B66" s="25">
        <v>6.0956999999999999</v>
      </c>
      <c r="C66" s="20">
        <f t="shared" si="9"/>
        <v>0.53104642533190471</v>
      </c>
      <c r="D66" s="17"/>
      <c r="E66" s="32">
        <v>6.1157000000000004</v>
      </c>
      <c r="F66" s="20">
        <f t="shared" si="10"/>
        <v>0.52930056710775997</v>
      </c>
      <c r="G66" s="54"/>
      <c r="H66" s="32">
        <v>6.0956999999999999</v>
      </c>
      <c r="I66" s="20">
        <f t="shared" si="11"/>
        <v>0.53104642533190471</v>
      </c>
      <c r="J66" s="15"/>
      <c r="K66" s="32">
        <v>6.1257000000000001</v>
      </c>
      <c r="L66" s="20">
        <f t="shared" si="12"/>
        <v>0.52843193566916025</v>
      </c>
      <c r="M66" s="42"/>
      <c r="N66" s="15"/>
    </row>
    <row r="67" spans="1:14" ht="21" hidden="1" customHeight="1" x14ac:dyDescent="0.2">
      <c r="A67" s="65" t="s">
        <v>10</v>
      </c>
      <c r="B67" s="25">
        <v>6.1276999999999999</v>
      </c>
      <c r="C67" s="20">
        <f t="shared" si="9"/>
        <v>0.52496021785848335</v>
      </c>
      <c r="D67" s="17"/>
      <c r="E67" s="32">
        <v>6.1477000000000004</v>
      </c>
      <c r="F67" s="20">
        <f t="shared" si="10"/>
        <v>0.52324345536896022</v>
      </c>
      <c r="G67" s="54"/>
      <c r="H67" s="32">
        <v>6.1276999999999999</v>
      </c>
      <c r="I67" s="20">
        <f t="shared" si="11"/>
        <v>0.52496021785848335</v>
      </c>
      <c r="J67" s="15"/>
      <c r="K67" s="32">
        <v>6.1577000000000002</v>
      </c>
      <c r="L67" s="20">
        <f t="shared" si="12"/>
        <v>0.52238927796006696</v>
      </c>
      <c r="M67" s="42"/>
      <c r="N67" s="15"/>
    </row>
    <row r="68" spans="1:14" ht="21" hidden="1" customHeight="1" x14ac:dyDescent="0.2">
      <c r="A68" s="65" t="s">
        <v>12</v>
      </c>
      <c r="B68" s="25">
        <v>6.1573000000000002</v>
      </c>
      <c r="C68" s="20">
        <f t="shared" si="9"/>
        <v>0.48305236875174629</v>
      </c>
      <c r="D68" s="17"/>
      <c r="E68" s="32">
        <v>6.1772999999999998</v>
      </c>
      <c r="F68" s="20">
        <f t="shared" si="10"/>
        <v>0.48148087902792902</v>
      </c>
      <c r="G68" s="54"/>
      <c r="H68" s="32">
        <v>6.1573000000000002</v>
      </c>
      <c r="I68" s="20">
        <f t="shared" si="11"/>
        <v>0.48305236875174629</v>
      </c>
      <c r="J68" s="15"/>
      <c r="K68" s="32">
        <v>6.1872999999999996</v>
      </c>
      <c r="L68" s="20">
        <f t="shared" si="12"/>
        <v>0.48069896227487252</v>
      </c>
      <c r="M68" s="42"/>
      <c r="N68" s="15"/>
    </row>
    <row r="69" spans="1:14" ht="21" hidden="1" customHeight="1" x14ac:dyDescent="0.2">
      <c r="A69" s="65" t="s">
        <v>13</v>
      </c>
      <c r="B69" s="25">
        <v>6.1867999999999999</v>
      </c>
      <c r="C69" s="20">
        <f t="shared" si="9"/>
        <v>0.47910610170041057</v>
      </c>
      <c r="D69" s="17"/>
      <c r="E69" s="32">
        <v>6.2068000000000003</v>
      </c>
      <c r="F69" s="20">
        <f t="shared" si="10"/>
        <v>0.47755491881567025</v>
      </c>
      <c r="G69" s="54"/>
      <c r="H69" s="32">
        <v>6.1867999999999999</v>
      </c>
      <c r="I69" s="20">
        <f t="shared" si="11"/>
        <v>0.47910610170041057</v>
      </c>
      <c r="J69" s="15"/>
      <c r="K69" s="32">
        <v>6.2168000000000001</v>
      </c>
      <c r="L69" s="20">
        <f t="shared" si="12"/>
        <v>0.47678308793821511</v>
      </c>
      <c r="M69" s="42"/>
      <c r="N69" s="15"/>
    </row>
    <row r="70" spans="1:14" ht="21" hidden="1" customHeight="1" x14ac:dyDescent="0.2">
      <c r="A70" s="65" t="s">
        <v>14</v>
      </c>
      <c r="B70" s="25">
        <v>6.2180999999999997</v>
      </c>
      <c r="C70" s="20">
        <f>+(B70/B69-1)*100</f>
        <v>0.50591582077972319</v>
      </c>
      <c r="D70" s="17"/>
      <c r="E70" s="32">
        <v>6.2381000000000002</v>
      </c>
      <c r="F70" s="20">
        <f>+((E70/E69)-1)*100</f>
        <v>0.50428562222077922</v>
      </c>
      <c r="G70" s="54"/>
      <c r="H70" s="32">
        <v>6.2180999999999997</v>
      </c>
      <c r="I70" s="20">
        <f>+(H70/H69-1)*100</f>
        <v>0.50591582077972319</v>
      </c>
      <c r="J70" s="15"/>
      <c r="K70" s="32">
        <v>6.2481</v>
      </c>
      <c r="L70" s="20">
        <f>+(K70/K69-1)*100</f>
        <v>0.50347445631193644</v>
      </c>
      <c r="M70" s="42"/>
      <c r="N70" s="15"/>
    </row>
    <row r="71" spans="1:14" ht="21" hidden="1" customHeight="1" x14ac:dyDescent="0.2">
      <c r="A71" s="65" t="s">
        <v>15</v>
      </c>
      <c r="B71" s="25">
        <v>6.2507000000000001</v>
      </c>
      <c r="C71" s="20">
        <f>+(B71/B70-1)*100</f>
        <v>0.52427590421511017</v>
      </c>
      <c r="D71" s="17"/>
      <c r="E71" s="32">
        <v>6.2706999999999997</v>
      </c>
      <c r="F71" s="20">
        <f>+((E71/E70)-1)*100</f>
        <v>0.5225950209198249</v>
      </c>
      <c r="G71" s="54"/>
      <c r="H71" s="32">
        <v>6.2507000000000001</v>
      </c>
      <c r="I71" s="20">
        <f>+(H71/H70-1)*100</f>
        <v>0.52427590421511017</v>
      </c>
      <c r="J71" s="15"/>
      <c r="K71" s="32">
        <v>6.2807000000000004</v>
      </c>
      <c r="L71" s="20">
        <f>+(K71/K70-1)*100</f>
        <v>0.5217586146188502</v>
      </c>
      <c r="M71" s="42"/>
      <c r="N71" s="15"/>
    </row>
    <row r="72" spans="1:14" ht="21" hidden="1" customHeight="1" x14ac:dyDescent="0.2">
      <c r="A72" s="65" t="s">
        <v>16</v>
      </c>
      <c r="B72" s="25">
        <v>6.2819000000000003</v>
      </c>
      <c r="C72" s="20">
        <f>+(B72/B71-1)*100</f>
        <v>0.49914409586127029</v>
      </c>
      <c r="D72" s="17"/>
      <c r="E72" s="32">
        <v>6.3018999999999998</v>
      </c>
      <c r="F72" s="20">
        <f>+((E72/E71)-1)*100</f>
        <v>0.49755210742021827</v>
      </c>
      <c r="G72" s="54"/>
      <c r="H72" s="32">
        <v>6.2819000000000003</v>
      </c>
      <c r="I72" s="20">
        <f>+(H72/H71-1)*100</f>
        <v>0.49914409586127029</v>
      </c>
      <c r="J72" s="15"/>
      <c r="K72" s="32">
        <v>6.3118999999999996</v>
      </c>
      <c r="L72" s="20">
        <f>+(K72/K71-1)*100</f>
        <v>0.49675991529605223</v>
      </c>
      <c r="M72" s="42"/>
      <c r="N72" s="15"/>
    </row>
    <row r="73" spans="1:14" ht="21" hidden="1" customHeight="1" x14ac:dyDescent="0.2">
      <c r="A73" s="65" t="s">
        <v>17</v>
      </c>
      <c r="B73" s="25">
        <v>6.3163</v>
      </c>
      <c r="C73" s="20">
        <f>+(B73/B72-1)*100</f>
        <v>0.54760502395772015</v>
      </c>
      <c r="D73" s="17"/>
      <c r="E73" s="32">
        <v>6.3362999999999996</v>
      </c>
      <c r="F73" s="20">
        <f>+((E73/E72)-1)*100</f>
        <v>0.54586711944015764</v>
      </c>
      <c r="G73" s="54"/>
      <c r="H73" s="32">
        <v>6.3163</v>
      </c>
      <c r="I73" s="20">
        <f>+(H73/H72-1)*100</f>
        <v>0.54760502395772015</v>
      </c>
      <c r="J73" s="15"/>
      <c r="K73" s="32">
        <v>6.3463000000000003</v>
      </c>
      <c r="L73" s="20">
        <f>+(K73/K72-1)*100</f>
        <v>0.54500229724807614</v>
      </c>
      <c r="M73" s="42"/>
      <c r="N73" s="15"/>
    </row>
    <row r="74" spans="1:14" ht="21" hidden="1" customHeight="1" x14ac:dyDescent="0.2">
      <c r="A74" s="79" t="s">
        <v>60</v>
      </c>
      <c r="B74" s="25">
        <v>6.3586999999999998</v>
      </c>
      <c r="C74" s="20">
        <f>+(B74/B73-1)*100</f>
        <v>0.67127907160837719</v>
      </c>
      <c r="D74" s="17"/>
      <c r="E74" s="32">
        <v>6.3787000000000003</v>
      </c>
      <c r="F74" s="20">
        <f>+((E74/E60)-1)*100</f>
        <v>9.5337855241693248</v>
      </c>
      <c r="G74" s="54"/>
      <c r="H74" s="32">
        <v>6.3586999999999998</v>
      </c>
      <c r="I74" s="20">
        <f>+(H74/H60-1)*100</f>
        <v>9.5609772907405457</v>
      </c>
      <c r="J74" s="15"/>
      <c r="K74" s="32">
        <v>6.3887</v>
      </c>
      <c r="L74" s="20">
        <f>+(K74/K60-1)*100</f>
        <v>9.5174423587897508</v>
      </c>
      <c r="M74" s="42"/>
      <c r="N74" s="15"/>
    </row>
    <row r="75" spans="1:14" s="28" customFormat="1" ht="21" hidden="1" customHeight="1" x14ac:dyDescent="0.25">
      <c r="A75" s="82" t="s">
        <v>54</v>
      </c>
      <c r="B75" s="34">
        <f>+AVERAGE(B63:B74)</f>
        <v>6.1733416666666665</v>
      </c>
      <c r="C75" s="35">
        <f>+((B75/B60)-1)*100</f>
        <v>6.367236408330168</v>
      </c>
      <c r="D75" s="37"/>
      <c r="E75" s="38">
        <f>+AVERAGE(E63:E74)</f>
        <v>6.1933416666666661</v>
      </c>
      <c r="F75" s="35">
        <f>+((E75/E60)-1)*100</f>
        <v>6.3508485733092979</v>
      </c>
      <c r="G75" s="56"/>
      <c r="H75" s="38">
        <f>+AVERAGE(H63:H74)</f>
        <v>6.1733416666666665</v>
      </c>
      <c r="I75" s="35">
        <f>+((H75/H60)-1)*100</f>
        <v>6.367236408330168</v>
      </c>
      <c r="J75" s="26"/>
      <c r="K75" s="38">
        <f>+AVERAGE(K63:K74)</f>
        <v>6.2033416666666668</v>
      </c>
      <c r="L75" s="35">
        <f>+((K75/K60)-1)*100</f>
        <v>6.3399617153795607</v>
      </c>
      <c r="M75" s="45"/>
      <c r="N75" s="26"/>
    </row>
    <row r="76" spans="1:14" s="28" customFormat="1" ht="21" hidden="1" customHeight="1" x14ac:dyDescent="0.25">
      <c r="A76" s="82"/>
      <c r="B76" s="34"/>
      <c r="C76" s="35"/>
      <c r="D76" s="37"/>
      <c r="E76" s="38"/>
      <c r="F76" s="35"/>
      <c r="G76" s="56"/>
      <c r="H76" s="38"/>
      <c r="I76" s="35"/>
      <c r="J76" s="26"/>
      <c r="K76" s="38"/>
      <c r="L76" s="35"/>
      <c r="M76" s="45"/>
      <c r="N76" s="26"/>
    </row>
    <row r="77" spans="1:14" s="28" customFormat="1" ht="21" hidden="1" customHeight="1" x14ac:dyDescent="0.2">
      <c r="A77" s="79" t="s">
        <v>60</v>
      </c>
      <c r="B77" s="25">
        <f>+AVERAGE(B63:B74)</f>
        <v>6.1733416666666665</v>
      </c>
      <c r="C77" s="20">
        <f>+(B77/B60-1)*100</f>
        <v>6.367236408330168</v>
      </c>
      <c r="D77" s="17"/>
      <c r="E77" s="32">
        <f>+AVERAGE(E63:E74)</f>
        <v>6.1933416666666661</v>
      </c>
      <c r="F77" s="20">
        <f>+((E77/E60)-1)*100</f>
        <v>6.3508485733092979</v>
      </c>
      <c r="G77" s="54"/>
      <c r="H77" s="25">
        <f>+AVERAGE(H63:H74)</f>
        <v>6.1733416666666665</v>
      </c>
      <c r="I77" s="20">
        <f>+(H77/H60-1)*100</f>
        <v>6.367236408330168</v>
      </c>
      <c r="J77" s="15"/>
      <c r="K77" s="32">
        <f>+AVERAGE(K63:K74)</f>
        <v>6.2033416666666668</v>
      </c>
      <c r="L77" s="20">
        <f>+(K77/K60-1)*100</f>
        <v>6.3399617153795607</v>
      </c>
      <c r="M77" s="42"/>
      <c r="N77" s="26"/>
    </row>
    <row r="78" spans="1:14" s="28" customFormat="1" ht="21" hidden="1" customHeight="1" x14ac:dyDescent="0.25">
      <c r="A78" s="64">
        <v>2001</v>
      </c>
      <c r="B78" s="34"/>
      <c r="C78" s="35"/>
      <c r="D78" s="37"/>
      <c r="E78" s="38"/>
      <c r="F78" s="35"/>
      <c r="G78" s="56"/>
      <c r="H78" s="38"/>
      <c r="I78" s="35"/>
      <c r="J78" s="26"/>
      <c r="K78" s="38"/>
      <c r="L78" s="35"/>
      <c r="M78" s="45"/>
      <c r="N78" s="26"/>
    </row>
    <row r="79" spans="1:14" s="28" customFormat="1" ht="21" hidden="1" customHeight="1" x14ac:dyDescent="0.2">
      <c r="A79" s="65" t="s">
        <v>52</v>
      </c>
      <c r="B79" s="25">
        <v>6.3971</v>
      </c>
      <c r="C79" s="40">
        <f>+(B79/B74-1)*100</f>
        <v>0.60389702297640735</v>
      </c>
      <c r="D79" s="17"/>
      <c r="E79" s="32">
        <v>6.4170999999999996</v>
      </c>
      <c r="F79" s="40">
        <f>+(E79/E74-1)*100</f>
        <v>0.60200354304167369</v>
      </c>
      <c r="G79" s="57"/>
      <c r="H79" s="60">
        <v>6.3971</v>
      </c>
      <c r="I79" s="40">
        <f>+(H79/H74-1)*100</f>
        <v>0.60389702297640735</v>
      </c>
      <c r="J79" s="15"/>
      <c r="K79" s="32">
        <v>6.4271000000000003</v>
      </c>
      <c r="L79" s="40">
        <f>+(K79/K74-1)*100</f>
        <v>0.6010612487673539</v>
      </c>
      <c r="M79" s="42"/>
      <c r="N79" s="26"/>
    </row>
    <row r="80" spans="1:14" s="28" customFormat="1" ht="21" hidden="1" customHeight="1" x14ac:dyDescent="0.2">
      <c r="A80" s="65" t="s">
        <v>53</v>
      </c>
      <c r="B80" s="25">
        <v>6.4207000000000001</v>
      </c>
      <c r="C80" s="40">
        <f t="shared" ref="C80:C85" si="13">+((B80/B79)-1)*100</f>
        <v>0.36891716559066534</v>
      </c>
      <c r="D80" s="17"/>
      <c r="E80" s="32">
        <v>6.4406999999999996</v>
      </c>
      <c r="F80" s="40">
        <f t="shared" ref="F80:F85" si="14">+((E80/E79)-1)*100</f>
        <v>0.36776737155412853</v>
      </c>
      <c r="G80" s="57"/>
      <c r="H80" s="60">
        <v>6.4207000000000001</v>
      </c>
      <c r="I80" s="40">
        <f t="shared" ref="I80:I85" si="15">+((H80/H79)-1)*100</f>
        <v>0.36891716559066534</v>
      </c>
      <c r="J80" s="15"/>
      <c r="K80" s="32">
        <v>6.4507000000000003</v>
      </c>
      <c r="L80" s="40">
        <f t="shared" ref="L80:L85" si="16">+((K80/K79)-1)*100</f>
        <v>0.36719515800283098</v>
      </c>
      <c r="M80" s="42"/>
      <c r="N80" s="26"/>
    </row>
    <row r="81" spans="1:14" s="28" customFormat="1" ht="21" hidden="1" customHeight="1" x14ac:dyDescent="0.2">
      <c r="A81" s="65" t="s">
        <v>8</v>
      </c>
      <c r="B81" s="25">
        <v>6.4561000000000002</v>
      </c>
      <c r="C81" s="40">
        <f t="shared" si="13"/>
        <v>0.55134175401436725</v>
      </c>
      <c r="D81" s="17"/>
      <c r="E81" s="32">
        <v>6.4760999999999997</v>
      </c>
      <c r="F81" s="40">
        <f t="shared" si="14"/>
        <v>0.54962969863523448</v>
      </c>
      <c r="G81" s="57"/>
      <c r="H81" s="60">
        <f>+B81</f>
        <v>6.4561000000000002</v>
      </c>
      <c r="I81" s="40">
        <f t="shared" si="15"/>
        <v>0.55134175401436725</v>
      </c>
      <c r="J81" s="15"/>
      <c r="K81" s="32">
        <v>6.4861000000000004</v>
      </c>
      <c r="L81" s="40">
        <f t="shared" si="16"/>
        <v>0.54877765203775741</v>
      </c>
      <c r="M81" s="42"/>
      <c r="N81" s="26"/>
    </row>
    <row r="82" spans="1:14" s="28" customFormat="1" ht="21" hidden="1" customHeight="1" x14ac:dyDescent="0.2">
      <c r="A82" s="65" t="s">
        <v>9</v>
      </c>
      <c r="B82" s="25">
        <v>6.4897</v>
      </c>
      <c r="C82" s="40">
        <f t="shared" si="13"/>
        <v>0.52043803534640443</v>
      </c>
      <c r="D82" s="17"/>
      <c r="E82" s="32">
        <v>6.5096999999999996</v>
      </c>
      <c r="F82" s="40">
        <f t="shared" si="14"/>
        <v>0.51883077778291931</v>
      </c>
      <c r="G82" s="57"/>
      <c r="H82" s="60">
        <v>6.4897</v>
      </c>
      <c r="I82" s="40">
        <f t="shared" si="15"/>
        <v>0.52043803534640443</v>
      </c>
      <c r="J82" s="15"/>
      <c r="K82" s="32">
        <v>6.5197000000000003</v>
      </c>
      <c r="L82" s="40">
        <f t="shared" si="16"/>
        <v>0.51803086600576975</v>
      </c>
      <c r="M82" s="42"/>
      <c r="N82" s="26"/>
    </row>
    <row r="83" spans="1:14" s="28" customFormat="1" ht="21" hidden="1" customHeight="1" x14ac:dyDescent="0.2">
      <c r="A83" s="65" t="s">
        <v>10</v>
      </c>
      <c r="B83" s="25">
        <v>6.5183999999999997</v>
      </c>
      <c r="C83" s="40">
        <f t="shared" si="13"/>
        <v>0.44223924064286102</v>
      </c>
      <c r="D83" s="17"/>
      <c r="E83" s="32">
        <v>6.5384000000000002</v>
      </c>
      <c r="F83" s="40">
        <f t="shared" si="14"/>
        <v>0.44088053212898437</v>
      </c>
      <c r="G83" s="57"/>
      <c r="H83" s="60">
        <v>6.5183999999999997</v>
      </c>
      <c r="I83" s="40">
        <f t="shared" si="15"/>
        <v>0.44223924064286102</v>
      </c>
      <c r="J83" s="15"/>
      <c r="K83" s="32">
        <v>6.5484</v>
      </c>
      <c r="L83" s="40">
        <f t="shared" si="16"/>
        <v>0.44020430387901044</v>
      </c>
      <c r="M83" s="42"/>
      <c r="N83" s="26"/>
    </row>
    <row r="84" spans="1:14" s="28" customFormat="1" ht="21" hidden="1" customHeight="1" x14ac:dyDescent="0.2">
      <c r="A84" s="65" t="s">
        <v>12</v>
      </c>
      <c r="B84" s="25">
        <v>6.5613000000000001</v>
      </c>
      <c r="C84" s="40">
        <f t="shared" si="13"/>
        <v>0.65813696612666561</v>
      </c>
      <c r="D84" s="17"/>
      <c r="E84" s="32">
        <v>6.5812999999999997</v>
      </c>
      <c r="F84" s="40">
        <f t="shared" si="14"/>
        <v>0.65612382234185862</v>
      </c>
      <c r="G84" s="57"/>
      <c r="H84" s="60">
        <v>6.5613000000000001</v>
      </c>
      <c r="I84" s="40">
        <f t="shared" si="15"/>
        <v>0.65813696612666561</v>
      </c>
      <c r="J84" s="15"/>
      <c r="K84" s="32">
        <v>6.5913000000000004</v>
      </c>
      <c r="L84" s="40">
        <f t="shared" si="16"/>
        <v>0.65512186182885568</v>
      </c>
      <c r="M84" s="42"/>
      <c r="N84" s="26"/>
    </row>
    <row r="85" spans="1:14" s="28" customFormat="1" ht="21" hidden="1" customHeight="1" x14ac:dyDescent="0.2">
      <c r="A85" s="65" t="s">
        <v>13</v>
      </c>
      <c r="B85" s="25">
        <v>6.6128999999999998</v>
      </c>
      <c r="C85" s="40">
        <f t="shared" si="13"/>
        <v>0.78642951854053234</v>
      </c>
      <c r="D85" s="17"/>
      <c r="E85" s="32">
        <v>6.6329000000000002</v>
      </c>
      <c r="F85" s="40">
        <f t="shared" si="14"/>
        <v>0.78403962742923383</v>
      </c>
      <c r="G85" s="57"/>
      <c r="H85" s="60">
        <v>6.6128999999999998</v>
      </c>
      <c r="I85" s="40">
        <f t="shared" si="15"/>
        <v>0.78642951854053234</v>
      </c>
      <c r="J85" s="15"/>
      <c r="K85" s="32">
        <v>6.6429</v>
      </c>
      <c r="L85" s="40">
        <f t="shared" si="16"/>
        <v>0.78285012061352077</v>
      </c>
      <c r="M85" s="42"/>
      <c r="N85" s="26"/>
    </row>
    <row r="86" spans="1:14" s="28" customFormat="1" ht="21" hidden="1" customHeight="1" x14ac:dyDescent="0.2">
      <c r="A86" s="65" t="s">
        <v>14</v>
      </c>
      <c r="B86" s="25">
        <v>6.6647999999999996</v>
      </c>
      <c r="C86" s="40">
        <f>+((B86/B85)-1)*100</f>
        <v>0.78482965113642056</v>
      </c>
      <c r="D86" s="17"/>
      <c r="E86" s="32">
        <v>6.6848000000000001</v>
      </c>
      <c r="F86" s="40">
        <f>+((E86/E85)-1)*100</f>
        <v>0.78246317598635873</v>
      </c>
      <c r="G86" s="57"/>
      <c r="H86" s="60">
        <v>6.6647999999999996</v>
      </c>
      <c r="I86" s="40">
        <f>+((H86/H85)-1)*100</f>
        <v>0.78482965113642056</v>
      </c>
      <c r="J86" s="15"/>
      <c r="K86" s="32">
        <v>6.6947999999999999</v>
      </c>
      <c r="L86" s="40">
        <f>+((K86/K85)-1)*100</f>
        <v>0.78128528203043057</v>
      </c>
      <c r="M86" s="42"/>
      <c r="N86" s="26"/>
    </row>
    <row r="87" spans="1:14" s="28" customFormat="1" ht="21" hidden="1" customHeight="1" x14ac:dyDescent="0.2">
      <c r="A87" s="65" t="s">
        <v>15</v>
      </c>
      <c r="B87" s="25">
        <v>6.702</v>
      </c>
      <c r="C87" s="40">
        <f>+((B87/B86)-1)*100</f>
        <v>0.55815628375945892</v>
      </c>
      <c r="D87" s="17"/>
      <c r="E87" s="32">
        <v>6.7220000000000004</v>
      </c>
      <c r="F87" s="40">
        <f>+((E87/E86)-1)*100</f>
        <v>0.55648635710867644</v>
      </c>
      <c r="G87" s="57"/>
      <c r="H87" s="60">
        <v>6.702</v>
      </c>
      <c r="I87" s="40">
        <f>+((H87/H86)-1)*100</f>
        <v>0.55815628375945892</v>
      </c>
      <c r="J87" s="15"/>
      <c r="K87" s="32">
        <v>6.7320000000000002</v>
      </c>
      <c r="L87" s="40">
        <f>+((K87/K86)-1)*100</f>
        <v>0.55565513532891408</v>
      </c>
      <c r="M87" s="42"/>
      <c r="N87" s="26"/>
    </row>
    <row r="88" spans="1:14" s="28" customFormat="1" ht="21" hidden="1" customHeight="1" x14ac:dyDescent="0.2">
      <c r="A88" s="65" t="s">
        <v>16</v>
      </c>
      <c r="B88" s="25">
        <v>6.7445000000000004</v>
      </c>
      <c r="C88" s="40">
        <f>+((B88/B87)-1)*100</f>
        <v>0.63413906296627687</v>
      </c>
      <c r="D88" s="17"/>
      <c r="E88" s="32">
        <v>6.7645</v>
      </c>
      <c r="F88" s="40">
        <f>+((E88/E87)-1)*100</f>
        <v>0.63225230586134717</v>
      </c>
      <c r="G88" s="57"/>
      <c r="H88" s="60">
        <v>6.7445000000000004</v>
      </c>
      <c r="I88" s="40">
        <f>+((H88/H87)-1)*100</f>
        <v>0.63413906296627687</v>
      </c>
      <c r="J88" s="15"/>
      <c r="K88" s="32">
        <v>6.7744999999999997</v>
      </c>
      <c r="L88" s="40">
        <f>+((K88/K87)-1)*100</f>
        <v>0.63131313131312705</v>
      </c>
      <c r="M88" s="42"/>
      <c r="N88" s="26"/>
    </row>
    <row r="89" spans="1:14" s="28" customFormat="1" ht="21" hidden="1" customHeight="1" x14ac:dyDescent="0.2">
      <c r="A89" s="65" t="s">
        <v>17</v>
      </c>
      <c r="B89" s="25">
        <v>6.7896999999999998</v>
      </c>
      <c r="C89" s="40">
        <f>+((B89/B88)-1)*100</f>
        <v>0.67017569871745675</v>
      </c>
      <c r="D89" s="17"/>
      <c r="E89" s="32">
        <v>6.8097000000000003</v>
      </c>
      <c r="F89" s="40">
        <f>+((E89/E88)-1)*100</f>
        <v>0.66819424939019711</v>
      </c>
      <c r="G89" s="57"/>
      <c r="H89" s="60">
        <v>6.7896999999999998</v>
      </c>
      <c r="I89" s="40">
        <f>+((H89/H88)-1)*100</f>
        <v>0.67017569871745675</v>
      </c>
      <c r="J89" s="15"/>
      <c r="K89" s="32">
        <v>6.8197000000000001</v>
      </c>
      <c r="L89" s="40">
        <f>+((K89/K88)-1)*100</f>
        <v>0.66720791202303786</v>
      </c>
      <c r="M89" s="42"/>
      <c r="N89" s="26"/>
    </row>
    <row r="90" spans="1:14" s="28" customFormat="1" ht="21" hidden="1" customHeight="1" x14ac:dyDescent="0.2">
      <c r="A90" s="65" t="s">
        <v>18</v>
      </c>
      <c r="B90" s="25">
        <v>6.8057999999999996</v>
      </c>
      <c r="C90" s="40">
        <f>+((B90/B89)-1)*100</f>
        <v>0.23712387881644759</v>
      </c>
      <c r="D90" s="17"/>
      <c r="E90" s="32">
        <v>6.8258000000000001</v>
      </c>
      <c r="F90" s="40">
        <f>+((E90/E89)-1)*100</f>
        <v>0.23642744907999003</v>
      </c>
      <c r="G90" s="57"/>
      <c r="H90" s="60">
        <v>6.8057999999999996</v>
      </c>
      <c r="I90" s="40">
        <f>+((H90/H89)-1)*100</f>
        <v>0.23712387881644759</v>
      </c>
      <c r="J90" s="15"/>
      <c r="K90" s="32">
        <v>6.8357999999999999</v>
      </c>
      <c r="L90" s="40">
        <f>+((K90/K89)-1)*100</f>
        <v>0.23608076601608907</v>
      </c>
      <c r="M90" s="42"/>
      <c r="N90" s="26"/>
    </row>
    <row r="91" spans="1:14" s="28" customFormat="1" ht="21" hidden="1" customHeight="1" x14ac:dyDescent="0.2">
      <c r="A91" s="79">
        <v>2001</v>
      </c>
      <c r="B91" s="25">
        <f>+AVERAGE(B79:B90)</f>
        <v>6.5969166666666661</v>
      </c>
      <c r="C91" s="20">
        <f>+((B91/B77)-1)*100</f>
        <v>6.8613568286219895</v>
      </c>
      <c r="D91" s="17"/>
      <c r="E91" s="32">
        <f>+AVERAGE(E79:E90)</f>
        <v>6.6169166666666674</v>
      </c>
      <c r="F91" s="20">
        <f>+((E91/E77)-1)*100</f>
        <v>6.839199624327752</v>
      </c>
      <c r="G91" s="54"/>
      <c r="H91" s="32">
        <f>+AVERAGE(H79:H90)</f>
        <v>6.5969166666666661</v>
      </c>
      <c r="I91" s="20">
        <f>+((H91/H77)-1)*100</f>
        <v>6.8613568286219895</v>
      </c>
      <c r="J91" s="15"/>
      <c r="K91" s="32">
        <f>+AVERAGE(K79:K90)</f>
        <v>6.6269166666666672</v>
      </c>
      <c r="L91" s="20">
        <f>+((K91/K77)-1)*100</f>
        <v>6.8281745994430487</v>
      </c>
      <c r="M91" s="42"/>
      <c r="N91" s="26"/>
    </row>
    <row r="92" spans="1:14" s="28" customFormat="1" ht="21" hidden="1" customHeight="1" x14ac:dyDescent="0.25">
      <c r="A92" s="64">
        <v>2002</v>
      </c>
      <c r="B92" s="34"/>
      <c r="C92" s="35"/>
      <c r="D92" s="37"/>
      <c r="E92" s="38"/>
      <c r="F92" s="35"/>
      <c r="G92" s="56"/>
      <c r="H92" s="38"/>
      <c r="I92" s="35"/>
      <c r="J92" s="26"/>
      <c r="K92" s="38"/>
      <c r="L92" s="35"/>
      <c r="M92" s="45"/>
      <c r="N92" s="26"/>
    </row>
    <row r="93" spans="1:14" s="28" customFormat="1" ht="21" hidden="1" customHeight="1" x14ac:dyDescent="0.2">
      <c r="A93" s="65" t="s">
        <v>52</v>
      </c>
      <c r="B93" s="25">
        <v>6.8513000000000002</v>
      </c>
      <c r="C93" s="40">
        <f>+(B93/B90-1)*100</f>
        <v>0.66854741543977969</v>
      </c>
      <c r="D93" s="17"/>
      <c r="E93" s="32">
        <v>6.8712999999999997</v>
      </c>
      <c r="F93" s="40">
        <f>+(E93/E90-1)*100</f>
        <v>0.66658853174719201</v>
      </c>
      <c r="G93" s="57"/>
      <c r="H93" s="60">
        <v>6.8513000000000002</v>
      </c>
      <c r="I93" s="40">
        <f>+(H93/H90-1)*100</f>
        <v>0.66854741543977969</v>
      </c>
      <c r="J93" s="15"/>
      <c r="K93" s="32">
        <v>6.8813000000000004</v>
      </c>
      <c r="L93" s="40">
        <f>+(K93/K90-1)*100</f>
        <v>0.66561338833788231</v>
      </c>
      <c r="M93" s="42"/>
      <c r="N93" s="26"/>
    </row>
    <row r="94" spans="1:14" s="28" customFormat="1" ht="21" hidden="1" customHeight="1" x14ac:dyDescent="0.2">
      <c r="A94" s="65" t="s">
        <v>53</v>
      </c>
      <c r="B94" s="25">
        <v>6.9282000000000004</v>
      </c>
      <c r="C94" s="40">
        <f t="shared" ref="C94:C99" si="17">+((B94/B93)-1)*100</f>
        <v>1.1224147242129279</v>
      </c>
      <c r="D94" s="17"/>
      <c r="E94" s="32">
        <v>6.9481999999999999</v>
      </c>
      <c r="F94" s="40">
        <f t="shared" ref="F94:F99" si="18">+((E94/E93)-1)*100</f>
        <v>1.1191477595214883</v>
      </c>
      <c r="G94" s="57"/>
      <c r="H94" s="60">
        <v>6.9282000000000004</v>
      </c>
      <c r="I94" s="40">
        <f t="shared" ref="I94:I99" si="19">+(H94/H93-1)*100</f>
        <v>1.1224147242129279</v>
      </c>
      <c r="J94" s="15"/>
      <c r="K94" s="32">
        <v>6.9581999999999997</v>
      </c>
      <c r="L94" s="40">
        <f t="shared" ref="L94:L99" si="20">+(K94/K93-1)*100</f>
        <v>1.1175213985729293</v>
      </c>
      <c r="M94" s="42"/>
      <c r="N94" s="26"/>
    </row>
    <row r="95" spans="1:14" s="28" customFormat="1" ht="21" hidden="1" customHeight="1" x14ac:dyDescent="0.2">
      <c r="A95" s="65" t="s">
        <v>8</v>
      </c>
      <c r="B95" s="25">
        <v>6.9861000000000004</v>
      </c>
      <c r="C95" s="40">
        <f t="shared" si="17"/>
        <v>0.83571490430414119</v>
      </c>
      <c r="D95" s="17"/>
      <c r="E95" s="32">
        <v>7.0061</v>
      </c>
      <c r="F95" s="40">
        <f t="shared" si="18"/>
        <v>0.83330934630552189</v>
      </c>
      <c r="G95" s="57"/>
      <c r="H95" s="60">
        <v>6.9861000000000004</v>
      </c>
      <c r="I95" s="40">
        <f t="shared" si="19"/>
        <v>0.83571490430414119</v>
      </c>
      <c r="J95" s="15"/>
      <c r="K95" s="32">
        <v>7.0160999999999998</v>
      </c>
      <c r="L95" s="40">
        <f t="shared" si="20"/>
        <v>0.83211175303958829</v>
      </c>
      <c r="M95" s="42"/>
      <c r="N95" s="26"/>
    </row>
    <row r="96" spans="1:14" s="28" customFormat="1" ht="21" hidden="1" customHeight="1" x14ac:dyDescent="0.2">
      <c r="A96" s="65" t="s">
        <v>9</v>
      </c>
      <c r="B96" s="25">
        <v>7.0353000000000003</v>
      </c>
      <c r="C96" s="40">
        <f t="shared" si="17"/>
        <v>0.70425559324944764</v>
      </c>
      <c r="D96" s="17"/>
      <c r="E96" s="32">
        <v>7.0552999999999999</v>
      </c>
      <c r="F96" s="40">
        <f t="shared" si="18"/>
        <v>0.70224518633761335</v>
      </c>
      <c r="G96" s="57"/>
      <c r="H96" s="60">
        <v>7.0353000000000003</v>
      </c>
      <c r="I96" s="40">
        <f t="shared" si="19"/>
        <v>0.70425559324944764</v>
      </c>
      <c r="J96" s="15"/>
      <c r="K96" s="32">
        <v>7.0652999999999997</v>
      </c>
      <c r="L96" s="40">
        <f t="shared" si="20"/>
        <v>0.70124428101081548</v>
      </c>
      <c r="M96" s="42"/>
      <c r="N96" s="26"/>
    </row>
    <row r="97" spans="1:14" s="28" customFormat="1" ht="21" hidden="1" customHeight="1" x14ac:dyDescent="0.2">
      <c r="A97" s="65" t="s">
        <v>10</v>
      </c>
      <c r="B97" s="25">
        <v>7.05</v>
      </c>
      <c r="C97" s="40">
        <f t="shared" si="17"/>
        <v>0.20894631359003046</v>
      </c>
      <c r="D97" s="17"/>
      <c r="E97" s="32">
        <v>7.07</v>
      </c>
      <c r="F97" s="40">
        <f t="shared" si="18"/>
        <v>0.20835400337335663</v>
      </c>
      <c r="G97" s="57"/>
      <c r="H97" s="60">
        <v>7.05</v>
      </c>
      <c r="I97" s="40">
        <f t="shared" si="19"/>
        <v>0.20894631359003046</v>
      </c>
      <c r="J97" s="15"/>
      <c r="K97" s="32">
        <v>7.08</v>
      </c>
      <c r="L97" s="40">
        <f t="shared" si="20"/>
        <v>0.20805910577046394</v>
      </c>
      <c r="M97" s="42"/>
      <c r="N97" s="26"/>
    </row>
    <row r="98" spans="1:14" s="28" customFormat="1" ht="21" hidden="1" customHeight="1" x14ac:dyDescent="0.2">
      <c r="A98" s="65" t="s">
        <v>12</v>
      </c>
      <c r="B98" s="25">
        <v>7.1189999999999998</v>
      </c>
      <c r="C98" s="40">
        <f t="shared" si="17"/>
        <v>0.97872340425531057</v>
      </c>
      <c r="D98" s="17"/>
      <c r="E98" s="32">
        <v>7.1390000000000002</v>
      </c>
      <c r="F98" s="40">
        <f t="shared" si="18"/>
        <v>0.97595473833096413</v>
      </c>
      <c r="G98" s="57"/>
      <c r="H98" s="60">
        <v>7.1189999999999998</v>
      </c>
      <c r="I98" s="40">
        <f t="shared" si="19"/>
        <v>0.97872340425531057</v>
      </c>
      <c r="J98" s="15"/>
      <c r="K98" s="32">
        <v>7.149</v>
      </c>
      <c r="L98" s="40">
        <f t="shared" si="20"/>
        <v>0.97457627118644474</v>
      </c>
      <c r="M98" s="42"/>
      <c r="N98" s="26"/>
    </row>
    <row r="99" spans="1:14" s="28" customFormat="1" ht="21" hidden="1" customHeight="1" x14ac:dyDescent="0.2">
      <c r="A99" s="65" t="s">
        <v>13</v>
      </c>
      <c r="B99" s="25">
        <v>7.1813000000000002</v>
      </c>
      <c r="C99" s="40">
        <f t="shared" si="17"/>
        <v>0.87512291052114222</v>
      </c>
      <c r="D99" s="17"/>
      <c r="E99" s="32">
        <v>7.2012999999999998</v>
      </c>
      <c r="F99" s="40">
        <f t="shared" si="18"/>
        <v>0.87267124247092376</v>
      </c>
      <c r="G99" s="57"/>
      <c r="H99" s="60">
        <v>7.1813000000000002</v>
      </c>
      <c r="I99" s="40">
        <f t="shared" si="19"/>
        <v>0.87512291052114222</v>
      </c>
      <c r="J99" s="15"/>
      <c r="K99" s="32">
        <v>7.2112999999999996</v>
      </c>
      <c r="L99" s="40">
        <f t="shared" si="20"/>
        <v>0.87145055252482173</v>
      </c>
      <c r="M99" s="42"/>
      <c r="N99" s="26"/>
    </row>
    <row r="100" spans="1:14" s="28" customFormat="1" ht="21" hidden="1" customHeight="1" x14ac:dyDescent="0.2">
      <c r="A100" s="65" t="s">
        <v>14</v>
      </c>
      <c r="B100" s="25">
        <v>7.2477</v>
      </c>
      <c r="C100" s="40">
        <f>+((B100/B99)-1)*100</f>
        <v>0.92462367537911039</v>
      </c>
      <c r="D100" s="17"/>
      <c r="E100" s="32">
        <v>7.2676999999999996</v>
      </c>
      <c r="F100" s="40">
        <f>+((E100/E99)-1)*100</f>
        <v>0.92205573993584533</v>
      </c>
      <c r="G100" s="57"/>
      <c r="H100" s="60">
        <v>7.2477</v>
      </c>
      <c r="I100" s="40">
        <f>+(H100/H99-1)*100</f>
        <v>0.92462367537911039</v>
      </c>
      <c r="J100" s="15"/>
      <c r="K100" s="32">
        <v>7.2777000000000003</v>
      </c>
      <c r="L100" s="40">
        <f>+(K100/K99-1)*100</f>
        <v>0.92077711369655812</v>
      </c>
      <c r="M100" s="42"/>
      <c r="N100" s="26"/>
    </row>
    <row r="101" spans="1:14" s="28" customFormat="1" ht="21" hidden="1" customHeight="1" x14ac:dyDescent="0.2">
      <c r="A101" s="65" t="s">
        <v>15</v>
      </c>
      <c r="B101" s="25">
        <v>7.3052999999999999</v>
      </c>
      <c r="C101" s="40">
        <f>+((B101/B100)-1)*100</f>
        <v>0.79473488141066362</v>
      </c>
      <c r="D101" s="17"/>
      <c r="E101" s="32">
        <v>7.3253000000000004</v>
      </c>
      <c r="F101" s="40">
        <f>+((E101/E100)-1)*100</f>
        <v>0.79254784870042005</v>
      </c>
      <c r="G101" s="57"/>
      <c r="H101" s="60">
        <v>7.3052999999999999</v>
      </c>
      <c r="I101" s="40">
        <f>+(H101/H100-1)*100</f>
        <v>0.79473488141066362</v>
      </c>
      <c r="J101" s="15"/>
      <c r="K101" s="32">
        <v>7.3353000000000002</v>
      </c>
      <c r="L101" s="40">
        <f>+(K101/K100-1)*100</f>
        <v>0.79145884001814437</v>
      </c>
      <c r="M101" s="42"/>
      <c r="N101" s="26"/>
    </row>
    <row r="102" spans="1:14" s="28" customFormat="1" ht="21" hidden="1" customHeight="1" x14ac:dyDescent="0.2">
      <c r="A102" s="65" t="s">
        <v>16</v>
      </c>
      <c r="B102" s="25">
        <v>7.3602999999999996</v>
      </c>
      <c r="C102" s="40">
        <f>+((B102/B101)-1)*100</f>
        <v>0.75287804744499365</v>
      </c>
      <c r="D102" s="17"/>
      <c r="E102" s="32">
        <v>7.3813000000000004</v>
      </c>
      <c r="F102" s="40">
        <f>+((E102/E101)-1)*100</f>
        <v>0.76447380994635328</v>
      </c>
      <c r="G102" s="57"/>
      <c r="H102" s="60">
        <v>7.3602999999999996</v>
      </c>
      <c r="I102" s="40">
        <f>+(H102/H101-1)*100</f>
        <v>0.75287804744499365</v>
      </c>
      <c r="J102" s="15"/>
      <c r="K102" s="32">
        <v>7.3913000000000002</v>
      </c>
      <c r="L102" s="40">
        <f>+(K102/K101-1)*100</f>
        <v>0.76343162515506435</v>
      </c>
      <c r="M102" s="42"/>
      <c r="N102" s="26"/>
    </row>
    <row r="103" spans="1:14" s="28" customFormat="1" ht="21" hidden="1" customHeight="1" x14ac:dyDescent="0.2">
      <c r="A103" s="65" t="s">
        <v>17</v>
      </c>
      <c r="B103" s="25">
        <v>7.4027000000000003</v>
      </c>
      <c r="C103" s="40">
        <f>+((B103/B102)-1)*100</f>
        <v>0.57606347567356053</v>
      </c>
      <c r="D103" s="17"/>
      <c r="E103" s="32">
        <v>7.4226999999999999</v>
      </c>
      <c r="F103" s="40">
        <f>+((E103/E102)-1)*100</f>
        <v>0.56087681031795622</v>
      </c>
      <c r="G103" s="57"/>
      <c r="H103" s="60">
        <v>7.4027000000000003</v>
      </c>
      <c r="I103" s="40">
        <f>+(H103/H102-1)*100</f>
        <v>0.57606347567356053</v>
      </c>
      <c r="J103" s="15"/>
      <c r="K103" s="32">
        <v>7.4326999999999996</v>
      </c>
      <c r="L103" s="40">
        <f>+(K103/K102-1)*100</f>
        <v>0.56011797653998663</v>
      </c>
      <c r="M103" s="42"/>
      <c r="N103" s="26"/>
    </row>
    <row r="104" spans="1:14" s="28" customFormat="1" ht="21" hidden="1" customHeight="1" x14ac:dyDescent="0.2">
      <c r="A104" s="65" t="s">
        <v>18</v>
      </c>
      <c r="B104" s="25">
        <v>7.4523000000000001</v>
      </c>
      <c r="C104" s="40">
        <f>+((B104/B103)-1)*100</f>
        <v>0.67002580139678969</v>
      </c>
      <c r="D104" s="17"/>
      <c r="E104" s="32">
        <v>7.4722999999999997</v>
      </c>
      <c r="F104" s="40">
        <f>+((E104/E103)-1)*100</f>
        <v>0.66822045886267833</v>
      </c>
      <c r="G104" s="57"/>
      <c r="H104" s="60">
        <v>7.4523000000000001</v>
      </c>
      <c r="I104" s="40">
        <f>+(H104/H103-1)*100</f>
        <v>0.67002580139678969</v>
      </c>
      <c r="J104" s="15"/>
      <c r="K104" s="32">
        <v>7.4823000000000004</v>
      </c>
      <c r="L104" s="40">
        <f>+(K104/K103-1)*100</f>
        <v>0.66732143097394392</v>
      </c>
      <c r="M104" s="42"/>
      <c r="N104" s="26"/>
    </row>
    <row r="105" spans="1:14" s="28" customFormat="1" ht="21" hidden="1" customHeight="1" x14ac:dyDescent="0.2">
      <c r="A105" s="64">
        <v>2002</v>
      </c>
      <c r="B105" s="25">
        <f>+AVERAGE(B93:B104)</f>
        <v>7.1599583333333321</v>
      </c>
      <c r="C105" s="20">
        <f>+((B105/B91)-1)*100</f>
        <v>8.5349216174222633</v>
      </c>
      <c r="D105" s="17"/>
      <c r="E105" s="32">
        <f>+AVERAGE(E93:E104)</f>
        <v>7.1800416666666678</v>
      </c>
      <c r="F105" s="20">
        <f>+((E105/E91)-1)*100</f>
        <v>8.5103837386496739</v>
      </c>
      <c r="G105" s="54"/>
      <c r="H105" s="32">
        <f>+AVERAGE(H93:H104)</f>
        <v>7.1599583333333321</v>
      </c>
      <c r="I105" s="20">
        <f>+((H105/H91)-1)*100</f>
        <v>8.5349216174222633</v>
      </c>
      <c r="J105" s="15"/>
      <c r="K105" s="32">
        <f>+AVERAGE(K93:K104)</f>
        <v>7.1900416666666667</v>
      </c>
      <c r="L105" s="20">
        <f>+((K105/K91)-1)*100</f>
        <v>8.4975415917407418</v>
      </c>
      <c r="M105" s="42"/>
      <c r="N105" s="26"/>
    </row>
    <row r="106" spans="1:14" s="28" customFormat="1" ht="21" hidden="1" customHeight="1" x14ac:dyDescent="0.25">
      <c r="A106" s="64">
        <v>2003</v>
      </c>
      <c r="B106" s="34"/>
      <c r="C106" s="35"/>
      <c r="D106" s="37"/>
      <c r="E106" s="38"/>
      <c r="F106" s="35"/>
      <c r="G106" s="56"/>
      <c r="H106" s="38"/>
      <c r="I106" s="35"/>
      <c r="J106" s="26"/>
      <c r="K106" s="38"/>
      <c r="L106" s="35"/>
      <c r="M106" s="45"/>
      <c r="N106" s="26"/>
    </row>
    <row r="107" spans="1:14" s="28" customFormat="1" ht="21" hidden="1" customHeight="1" x14ac:dyDescent="0.2">
      <c r="A107" s="65" t="s">
        <v>52</v>
      </c>
      <c r="B107" s="25">
        <v>7.5106000000000002</v>
      </c>
      <c r="C107" s="40">
        <f>+(B107/B104-1)*100</f>
        <v>0.78230881741208069</v>
      </c>
      <c r="D107" s="17"/>
      <c r="E107" s="32">
        <v>7.5305999999999997</v>
      </c>
      <c r="F107" s="40">
        <f>+(E107/E104-1)*100</f>
        <v>0.78021492713087337</v>
      </c>
      <c r="G107" s="57"/>
      <c r="H107" s="60">
        <v>7.5106000000000002</v>
      </c>
      <c r="I107" s="40">
        <f>+(H107/H104-1)*100</f>
        <v>0.78230881741208069</v>
      </c>
      <c r="J107" s="15"/>
      <c r="K107" s="32">
        <v>7.5406000000000004</v>
      </c>
      <c r="L107" s="40">
        <f>+(K107/K104-1)*100</f>
        <v>0.77917217967737873</v>
      </c>
      <c r="M107" s="42"/>
      <c r="N107" s="26"/>
    </row>
    <row r="108" spans="1:14" s="28" customFormat="1" ht="21" hidden="1" customHeight="1" x14ac:dyDescent="0.2">
      <c r="A108" s="65" t="s">
        <v>53</v>
      </c>
      <c r="B108" s="25">
        <v>7.54</v>
      </c>
      <c r="C108" s="40">
        <f t="shared" ref="C108:C114" si="21">+(B108/B107-1)*100</f>
        <v>0.39144675525257799</v>
      </c>
      <c r="D108" s="17"/>
      <c r="E108" s="32">
        <v>7.56</v>
      </c>
      <c r="F108" s="40">
        <f t="shared" ref="F108:F114" si="22">+(E108/E107-1)*100</f>
        <v>0.39040713887339429</v>
      </c>
      <c r="G108" s="57"/>
      <c r="H108" s="60">
        <v>7.54</v>
      </c>
      <c r="I108" s="40">
        <f t="shared" ref="I108:I114" si="23">+(H108/H107-1)*100</f>
        <v>0.39144675525257799</v>
      </c>
      <c r="J108" s="15"/>
      <c r="K108" s="32">
        <v>7.57</v>
      </c>
      <c r="L108" s="40">
        <f t="shared" ref="L108:L114" si="24">+(K108/K107-1)*100</f>
        <v>0.3898893987215768</v>
      </c>
      <c r="M108" s="42"/>
      <c r="N108" s="26"/>
    </row>
    <row r="109" spans="1:14" s="28" customFormat="1" ht="21" hidden="1" customHeight="1" x14ac:dyDescent="0.2">
      <c r="A109" s="65" t="s">
        <v>8</v>
      </c>
      <c r="B109" s="25">
        <v>7.5667999999999997</v>
      </c>
      <c r="C109" s="40">
        <f t="shared" si="21"/>
        <v>0.35543766578249869</v>
      </c>
      <c r="D109" s="17"/>
      <c r="E109" s="32">
        <v>7.5868000000000002</v>
      </c>
      <c r="F109" s="40">
        <f t="shared" si="22"/>
        <v>0.35449735449735176</v>
      </c>
      <c r="G109" s="57"/>
      <c r="H109" s="60">
        <v>7.5667999999999997</v>
      </c>
      <c r="I109" s="40">
        <f t="shared" si="23"/>
        <v>0.35543766578249869</v>
      </c>
      <c r="J109" s="15"/>
      <c r="K109" s="32">
        <v>7.5968</v>
      </c>
      <c r="L109" s="40">
        <f t="shared" si="24"/>
        <v>0.35402906208719109</v>
      </c>
      <c r="M109" s="42"/>
      <c r="N109" s="26"/>
    </row>
    <row r="110" spans="1:14" s="28" customFormat="1" ht="21" hidden="1" customHeight="1" x14ac:dyDescent="0.2">
      <c r="A110" s="65" t="s">
        <v>9</v>
      </c>
      <c r="B110" s="25">
        <v>7.5890000000000004</v>
      </c>
      <c r="C110" s="40">
        <f t="shared" si="21"/>
        <v>0.2933869006713552</v>
      </c>
      <c r="D110" s="17"/>
      <c r="E110" s="32">
        <v>7.609</v>
      </c>
      <c r="F110" s="40">
        <f t="shared" si="22"/>
        <v>0.29261348658196074</v>
      </c>
      <c r="G110" s="57"/>
      <c r="H110" s="60">
        <v>7.5890000000000004</v>
      </c>
      <c r="I110" s="40">
        <f t="shared" si="23"/>
        <v>0.2933869006713552</v>
      </c>
      <c r="J110" s="15"/>
      <c r="K110" s="32">
        <v>7.6189999999999998</v>
      </c>
      <c r="L110" s="40">
        <f t="shared" si="24"/>
        <v>0.29222830665542876</v>
      </c>
      <c r="M110" s="42"/>
      <c r="N110" s="26"/>
    </row>
    <row r="111" spans="1:14" s="28" customFormat="1" ht="21" hidden="1" customHeight="1" x14ac:dyDescent="0.2">
      <c r="A111" s="65" t="s">
        <v>10</v>
      </c>
      <c r="B111" s="25">
        <v>7.5974000000000004</v>
      </c>
      <c r="C111" s="40">
        <f t="shared" si="21"/>
        <v>0.11068651996311019</v>
      </c>
      <c r="D111" s="17"/>
      <c r="E111" s="32">
        <v>7.6173999999999999</v>
      </c>
      <c r="F111" s="40">
        <f t="shared" si="22"/>
        <v>0.11039558417662576</v>
      </c>
      <c r="G111" s="57"/>
      <c r="H111" s="60">
        <v>7.5974000000000004</v>
      </c>
      <c r="I111" s="40">
        <f t="shared" si="23"/>
        <v>0.11068651996311019</v>
      </c>
      <c r="J111" s="15"/>
      <c r="K111" s="32">
        <v>7.6273999999999997</v>
      </c>
      <c r="L111" s="40">
        <f t="shared" si="24"/>
        <v>0.11025068906680424</v>
      </c>
      <c r="M111" s="42"/>
      <c r="N111" s="26"/>
    </row>
    <row r="112" spans="1:14" s="28" customFormat="1" ht="21" hidden="1" customHeight="1" x14ac:dyDescent="0.2">
      <c r="A112" s="65" t="s">
        <v>12</v>
      </c>
      <c r="B112" s="25">
        <v>7.6260000000000003</v>
      </c>
      <c r="C112" s="40">
        <f t="shared" si="21"/>
        <v>0.37644457314345292</v>
      </c>
      <c r="D112" s="17"/>
      <c r="E112" s="32">
        <v>7.6459999999999999</v>
      </c>
      <c r="F112" s="40">
        <f t="shared" si="22"/>
        <v>0.375456192401602</v>
      </c>
      <c r="G112" s="57"/>
      <c r="H112" s="60">
        <v>7.6260000000000003</v>
      </c>
      <c r="I112" s="40">
        <f t="shared" si="23"/>
        <v>0.37644457314345292</v>
      </c>
      <c r="J112" s="15"/>
      <c r="K112" s="32">
        <v>7.6559999999999997</v>
      </c>
      <c r="L112" s="40">
        <f t="shared" si="24"/>
        <v>0.37496394577445358</v>
      </c>
      <c r="M112" s="42"/>
      <c r="N112" s="26"/>
    </row>
    <row r="113" spans="1:14" s="28" customFormat="1" ht="21" hidden="1" customHeight="1" x14ac:dyDescent="0.2">
      <c r="A113" s="65" t="s">
        <v>13</v>
      </c>
      <c r="B113" s="25">
        <v>7.6586999999999996</v>
      </c>
      <c r="C113" s="40">
        <f t="shared" si="21"/>
        <v>0.42879622344609292</v>
      </c>
      <c r="D113" s="17"/>
      <c r="E113" s="32">
        <v>7.6787000000000001</v>
      </c>
      <c r="F113" s="40">
        <f t="shared" si="22"/>
        <v>0.42767460109862654</v>
      </c>
      <c r="G113" s="57"/>
      <c r="H113" s="60">
        <v>7.6586999999999996</v>
      </c>
      <c r="I113" s="40">
        <f t="shared" si="23"/>
        <v>0.42879622344609292</v>
      </c>
      <c r="J113" s="15"/>
      <c r="K113" s="32">
        <v>7.6886999999999999</v>
      </c>
      <c r="L113" s="40">
        <f t="shared" si="24"/>
        <v>0.42711598746081325</v>
      </c>
      <c r="M113" s="42"/>
      <c r="N113" s="26"/>
    </row>
    <row r="114" spans="1:14" s="28" customFormat="1" ht="21" hidden="1" customHeight="1" x14ac:dyDescent="0.2">
      <c r="A114" s="65" t="s">
        <v>14</v>
      </c>
      <c r="B114" s="25">
        <v>7.6916000000000002</v>
      </c>
      <c r="C114" s="40">
        <f t="shared" si="21"/>
        <v>0.42957682113153872</v>
      </c>
      <c r="D114" s="17"/>
      <c r="E114" s="32">
        <v>7.7115999999999998</v>
      </c>
      <c r="F114" s="40">
        <f t="shared" si="22"/>
        <v>0.42845794209958044</v>
      </c>
      <c r="G114" s="57"/>
      <c r="H114" s="60">
        <v>7.6916000000000002</v>
      </c>
      <c r="I114" s="40">
        <f t="shared" si="23"/>
        <v>0.42957682113153872</v>
      </c>
      <c r="J114" s="15"/>
      <c r="K114" s="32">
        <v>7.7215999999999996</v>
      </c>
      <c r="L114" s="40">
        <f t="shared" si="24"/>
        <v>0.42790068542146731</v>
      </c>
      <c r="M114" s="42"/>
      <c r="N114" s="26"/>
    </row>
    <row r="115" spans="1:14" s="28" customFormat="1" ht="21" hidden="1" customHeight="1" x14ac:dyDescent="0.2">
      <c r="A115" s="65" t="s">
        <v>15</v>
      </c>
      <c r="B115" s="25">
        <v>7.7217000000000002</v>
      </c>
      <c r="C115" s="40">
        <f>+(B115/B114-1)*100</f>
        <v>0.39133600291227921</v>
      </c>
      <c r="D115" s="17"/>
      <c r="E115" s="32">
        <v>7.7416999999999998</v>
      </c>
      <c r="F115" s="40">
        <f>+(E115/E114-1)*100</f>
        <v>0.39032107474454847</v>
      </c>
      <c r="G115" s="57"/>
      <c r="H115" s="60">
        <v>7.7217000000000002</v>
      </c>
      <c r="I115" s="40">
        <f>+(H115/H114-1)*100</f>
        <v>0.39133600291227921</v>
      </c>
      <c r="J115" s="15"/>
      <c r="K115" s="32">
        <v>7.7516999999999996</v>
      </c>
      <c r="L115" s="40">
        <f>+(K115/K114-1)*100</f>
        <v>0.38981558226274249</v>
      </c>
      <c r="M115" s="42"/>
      <c r="N115" s="26"/>
    </row>
    <row r="116" spans="1:14" s="28" customFormat="1" ht="21" hidden="1" customHeight="1" x14ac:dyDescent="0.2">
      <c r="A116" s="65" t="s">
        <v>16</v>
      </c>
      <c r="B116" s="25">
        <v>7.7403000000000004</v>
      </c>
      <c r="C116" s="40">
        <f>+(B116/B115-1)*100</f>
        <v>0.24087959905203515</v>
      </c>
      <c r="D116" s="17"/>
      <c r="E116" s="32">
        <v>7.7603</v>
      </c>
      <c r="F116" s="40">
        <f>+(E116/E115-1)*100</f>
        <v>0.24025730782644139</v>
      </c>
      <c r="G116" s="57"/>
      <c r="H116" s="60">
        <v>7.7403000000000004</v>
      </c>
      <c r="I116" s="40">
        <f>+(H116/H115-1)*100</f>
        <v>0.24087959905203515</v>
      </c>
      <c r="J116" s="15"/>
      <c r="K116" s="32">
        <v>7.7702999999999998</v>
      </c>
      <c r="L116" s="40">
        <f>+(K116/K115-1)*100</f>
        <v>0.23994736638415226</v>
      </c>
      <c r="M116" s="42"/>
      <c r="N116" s="26"/>
    </row>
    <row r="117" spans="1:14" s="28" customFormat="1" ht="21" hidden="1" customHeight="1" x14ac:dyDescent="0.2">
      <c r="A117" s="65" t="s">
        <v>17</v>
      </c>
      <c r="B117" s="25">
        <v>7.7553000000000001</v>
      </c>
      <c r="C117" s="40">
        <f>+(B117/B116-1)*100</f>
        <v>0.19379093833571392</v>
      </c>
      <c r="D117" s="17"/>
      <c r="E117" s="32">
        <v>7.7752999999999997</v>
      </c>
      <c r="F117" s="40">
        <f>+(E117/E116-1)*100</f>
        <v>0.19329149646276633</v>
      </c>
      <c r="G117" s="57"/>
      <c r="H117" s="60">
        <v>7.7553000000000001</v>
      </c>
      <c r="I117" s="40">
        <f>+(H117/H116-1)*100</f>
        <v>0.19379093833571392</v>
      </c>
      <c r="J117" s="15"/>
      <c r="K117" s="32">
        <v>7.7853000000000003</v>
      </c>
      <c r="L117" s="40">
        <f>+(K117/K116-1)*100</f>
        <v>0.19304273966256336</v>
      </c>
      <c r="M117" s="42"/>
      <c r="N117" s="26"/>
    </row>
    <row r="118" spans="1:14" s="28" customFormat="1" ht="21" hidden="1" customHeight="1" x14ac:dyDescent="0.2">
      <c r="A118" s="65" t="s">
        <v>18</v>
      </c>
      <c r="B118" s="25">
        <v>7.7926000000000002</v>
      </c>
      <c r="C118" s="40">
        <f>+(B118/B117-1)*100</f>
        <v>0.48096140703777213</v>
      </c>
      <c r="D118" s="17"/>
      <c r="E118" s="32">
        <v>7.8125999999999998</v>
      </c>
      <c r="F118" s="40">
        <f>+(E118/E117-1)*100</f>
        <v>0.47972425501265903</v>
      </c>
      <c r="G118" s="57"/>
      <c r="H118" s="60">
        <v>7.7926000000000002</v>
      </c>
      <c r="I118" s="40">
        <f>+(H118/H117-1)*100</f>
        <v>0.48096140703777213</v>
      </c>
      <c r="J118" s="15"/>
      <c r="K118" s="32">
        <v>7.8226000000000004</v>
      </c>
      <c r="L118" s="40">
        <f>+(K118/K117-1)*100</f>
        <v>0.47910806263085082</v>
      </c>
      <c r="M118" s="42"/>
      <c r="N118" s="26"/>
    </row>
    <row r="119" spans="1:14" s="28" customFormat="1" ht="21" hidden="1" customHeight="1" x14ac:dyDescent="0.2">
      <c r="A119" s="64">
        <v>2003</v>
      </c>
      <c r="B119" s="25">
        <f>+AVERAGE(B107:B118)</f>
        <v>7.6491666666666687</v>
      </c>
      <c r="C119" s="20">
        <f>+((B119/B105)-1)*100</f>
        <v>6.8325583831377434</v>
      </c>
      <c r="D119" s="17"/>
      <c r="E119" s="32">
        <f>+AVERAGE(E107:E118)</f>
        <v>7.6691666666666665</v>
      </c>
      <c r="F119" s="20">
        <f>+((E119/E105)-1)*100</f>
        <v>6.8122863725256666</v>
      </c>
      <c r="G119" s="54"/>
      <c r="H119" s="32">
        <f>+AVERAGE(H107:H118)</f>
        <v>7.6491666666666687</v>
      </c>
      <c r="I119" s="20">
        <f>+((H119/H105)-1)*100</f>
        <v>6.8325583831377434</v>
      </c>
      <c r="J119" s="15"/>
      <c r="K119" s="32">
        <f>+AVERAGE(K107:K118)</f>
        <v>7.6791666666666671</v>
      </c>
      <c r="L119" s="20">
        <f>+((K119/K105)-1)*100</f>
        <v>6.8028117593198933</v>
      </c>
      <c r="M119" s="42"/>
      <c r="N119" s="26"/>
    </row>
    <row r="120" spans="1:14" s="28" customFormat="1" ht="21" hidden="1" customHeight="1" x14ac:dyDescent="0.25">
      <c r="A120" s="64">
        <v>2004</v>
      </c>
      <c r="B120" s="34"/>
      <c r="C120" s="35"/>
      <c r="D120" s="37"/>
      <c r="E120" s="38"/>
      <c r="F120" s="35"/>
      <c r="G120" s="56"/>
      <c r="H120" s="38"/>
      <c r="I120" s="35"/>
      <c r="J120" s="26"/>
      <c r="K120" s="38"/>
      <c r="L120" s="35"/>
      <c r="M120" s="45"/>
      <c r="N120" s="26"/>
    </row>
    <row r="121" spans="1:14" s="28" customFormat="1" ht="21" hidden="1" customHeight="1" x14ac:dyDescent="0.2">
      <c r="A121" s="65" t="s">
        <v>52</v>
      </c>
      <c r="B121" s="25">
        <v>7.8310000000000004</v>
      </c>
      <c r="C121" s="40">
        <f>+(B121/B118-1)*100</f>
        <v>0.49277519698176508</v>
      </c>
      <c r="D121" s="17"/>
      <c r="E121" s="32">
        <v>7.851</v>
      </c>
      <c r="F121" s="40">
        <f>+(E121/E118-1)*100</f>
        <v>0.4915137086245247</v>
      </c>
      <c r="G121" s="57"/>
      <c r="H121" s="60">
        <v>7.8310000000000004</v>
      </c>
      <c r="I121" s="40">
        <f>+(H121/H118-1)*100</f>
        <v>0.49277519698176508</v>
      </c>
      <c r="J121" s="15"/>
      <c r="K121" s="32">
        <v>7.8609999999999998</v>
      </c>
      <c r="L121" s="40">
        <f>+(K121/K118-1)*100</f>
        <v>0.49088538337636045</v>
      </c>
      <c r="M121" s="42"/>
      <c r="N121" s="26"/>
    </row>
    <row r="122" spans="1:14" s="28" customFormat="1" ht="21" hidden="1" customHeight="1" x14ac:dyDescent="0.2">
      <c r="A122" s="65" t="s">
        <v>53</v>
      </c>
      <c r="B122" s="25">
        <v>7.8414000000000001</v>
      </c>
      <c r="C122" s="40">
        <f t="shared" ref="C122:C127" si="25">+(B122/B121-1)*100</f>
        <v>0.13280551653682693</v>
      </c>
      <c r="D122" s="17"/>
      <c r="E122" s="32">
        <v>7.8613999999999997</v>
      </c>
      <c r="F122" s="40">
        <f t="shared" ref="F122:F127" si="26">+(E122/E121-1)*100</f>
        <v>0.13246720163035963</v>
      </c>
      <c r="G122" s="57"/>
      <c r="H122" s="60">
        <v>7.8414000000000001</v>
      </c>
      <c r="I122" s="40">
        <f t="shared" ref="I122:I127" si="27">+(H122/H121-1)*100</f>
        <v>0.13280551653682693</v>
      </c>
      <c r="J122" s="15"/>
      <c r="K122" s="32">
        <v>7.8714000000000004</v>
      </c>
      <c r="L122" s="40">
        <f t="shared" ref="L122:L127" si="28">+(K122/K121-1)*100</f>
        <v>0.13229868973414494</v>
      </c>
      <c r="M122" s="42"/>
      <c r="N122" s="26"/>
    </row>
    <row r="123" spans="1:14" s="28" customFormat="1" ht="21" hidden="1" customHeight="1" x14ac:dyDescent="0.2">
      <c r="A123" s="65" t="s">
        <v>62</v>
      </c>
      <c r="B123" s="25">
        <v>7.8747999999999996</v>
      </c>
      <c r="C123" s="40">
        <f t="shared" si="25"/>
        <v>0.42594434667277969</v>
      </c>
      <c r="D123" s="17"/>
      <c r="E123" s="32">
        <v>7.8948</v>
      </c>
      <c r="F123" s="40">
        <f t="shared" si="26"/>
        <v>0.42486071183249763</v>
      </c>
      <c r="G123" s="57"/>
      <c r="H123" s="60">
        <v>7.8747999999999996</v>
      </c>
      <c r="I123" s="40">
        <f t="shared" si="27"/>
        <v>0.42594434667277969</v>
      </c>
      <c r="J123" s="15"/>
      <c r="K123" s="32">
        <v>7.9047999999999998</v>
      </c>
      <c r="L123" s="40">
        <f t="shared" si="28"/>
        <v>0.4243209594227082</v>
      </c>
      <c r="M123" s="42"/>
      <c r="N123" s="26"/>
    </row>
    <row r="124" spans="1:14" s="28" customFormat="1" ht="21" hidden="1" customHeight="1" x14ac:dyDescent="0.2">
      <c r="A124" s="65" t="s">
        <v>63</v>
      </c>
      <c r="B124" s="25">
        <v>7.8822999999999999</v>
      </c>
      <c r="C124" s="40">
        <f t="shared" si="25"/>
        <v>9.5240514044814262E-2</v>
      </c>
      <c r="D124" s="17"/>
      <c r="E124" s="32">
        <v>7.9023000000000003</v>
      </c>
      <c r="F124" s="40">
        <f t="shared" si="26"/>
        <v>9.4999240006088392E-2</v>
      </c>
      <c r="G124" s="57"/>
      <c r="H124" s="60">
        <v>7.8822999999999999</v>
      </c>
      <c r="I124" s="40">
        <f t="shared" si="27"/>
        <v>9.5240514044814262E-2</v>
      </c>
      <c r="J124" s="15"/>
      <c r="K124" s="32">
        <v>7.9123000000000001</v>
      </c>
      <c r="L124" s="40">
        <f t="shared" si="28"/>
        <v>9.4879060823815919E-2</v>
      </c>
      <c r="M124" s="42"/>
      <c r="N124" s="26"/>
    </row>
    <row r="125" spans="1:14" s="28" customFormat="1" ht="21" hidden="1" customHeight="1" x14ac:dyDescent="0.2">
      <c r="A125" s="65" t="s">
        <v>64</v>
      </c>
      <c r="B125" s="25">
        <v>7.8960999999999997</v>
      </c>
      <c r="C125" s="40">
        <f t="shared" si="25"/>
        <v>0.1750758027479371</v>
      </c>
      <c r="D125" s="17"/>
      <c r="E125" s="32">
        <v>7.9161000000000001</v>
      </c>
      <c r="F125" s="40">
        <f t="shared" si="26"/>
        <v>0.17463270187161317</v>
      </c>
      <c r="G125" s="57"/>
      <c r="H125" s="60">
        <v>7.8960999999999997</v>
      </c>
      <c r="I125" s="40">
        <f t="shared" si="27"/>
        <v>0.1750758027479371</v>
      </c>
      <c r="J125" s="15"/>
      <c r="K125" s="32">
        <v>7.9260999999999999</v>
      </c>
      <c r="L125" s="40">
        <f t="shared" si="28"/>
        <v>0.17441199145633579</v>
      </c>
      <c r="M125" s="42"/>
      <c r="N125" s="26"/>
    </row>
    <row r="126" spans="1:14" s="28" customFormat="1" ht="21" hidden="1" customHeight="1" x14ac:dyDescent="0.2">
      <c r="A126" s="65" t="s">
        <v>65</v>
      </c>
      <c r="B126" s="25">
        <v>7.9080000000000004</v>
      </c>
      <c r="C126" s="40">
        <f t="shared" si="25"/>
        <v>0.15070731120427894</v>
      </c>
      <c r="D126" s="17"/>
      <c r="E126" s="32">
        <v>7.9279999999999999</v>
      </c>
      <c r="F126" s="40">
        <f t="shared" si="26"/>
        <v>0.15032654968987202</v>
      </c>
      <c r="G126" s="57"/>
      <c r="H126" s="60">
        <v>7.9080000000000004</v>
      </c>
      <c r="I126" s="40">
        <f t="shared" si="27"/>
        <v>0.15070731120427894</v>
      </c>
      <c r="J126" s="15"/>
      <c r="K126" s="32">
        <v>7.9379999999999997</v>
      </c>
      <c r="L126" s="40">
        <f t="shared" si="28"/>
        <v>0.15013688951690529</v>
      </c>
      <c r="M126" s="42"/>
      <c r="N126" s="26"/>
    </row>
    <row r="127" spans="1:14" s="28" customFormat="1" ht="21" hidden="1" customHeight="1" x14ac:dyDescent="0.2">
      <c r="A127" s="65" t="s">
        <v>66</v>
      </c>
      <c r="B127" s="25">
        <v>7.9215999999999998</v>
      </c>
      <c r="C127" s="40">
        <f t="shared" si="25"/>
        <v>0.17197774405663946</v>
      </c>
      <c r="D127" s="17"/>
      <c r="E127" s="32">
        <v>7.9416000000000002</v>
      </c>
      <c r="F127" s="40">
        <f t="shared" si="26"/>
        <v>0.17154389505549261</v>
      </c>
      <c r="G127" s="57"/>
      <c r="H127" s="60">
        <v>7.9215999999999998</v>
      </c>
      <c r="I127" s="40">
        <f t="shared" si="27"/>
        <v>0.17197774405663946</v>
      </c>
      <c r="J127" s="15"/>
      <c r="K127" s="32">
        <v>7.9516</v>
      </c>
      <c r="L127" s="40">
        <f t="shared" si="28"/>
        <v>0.17132779037540846</v>
      </c>
      <c r="M127" s="42"/>
      <c r="N127" s="26"/>
    </row>
    <row r="128" spans="1:14" s="28" customFormat="1" ht="21" hidden="1" customHeight="1" x14ac:dyDescent="0.2">
      <c r="A128" s="65" t="s">
        <v>14</v>
      </c>
      <c r="B128" s="25">
        <v>7.9444999999999997</v>
      </c>
      <c r="C128" s="40">
        <f>+(B128/B127-1)*100</f>
        <v>0.28908301353260946</v>
      </c>
      <c r="D128" s="17"/>
      <c r="E128" s="32">
        <v>7.9645000000000001</v>
      </c>
      <c r="F128" s="40">
        <f>+(E128/E127-1)*100</f>
        <v>0.28835499143748944</v>
      </c>
      <c r="G128" s="57"/>
      <c r="H128" s="60">
        <v>7.9444999999999997</v>
      </c>
      <c r="I128" s="40">
        <f>+(H128/H127-1)*100</f>
        <v>0.28908301353260946</v>
      </c>
      <c r="J128" s="15"/>
      <c r="K128" s="32">
        <v>7.9744999999999999</v>
      </c>
      <c r="L128" s="40">
        <f>+(K128/K127-1)*100</f>
        <v>0.28799235374012966</v>
      </c>
      <c r="M128" s="42"/>
      <c r="N128" s="26"/>
    </row>
    <row r="129" spans="1:14" s="28" customFormat="1" ht="21" hidden="1" customHeight="1" x14ac:dyDescent="0.2">
      <c r="A129" s="65" t="s">
        <v>15</v>
      </c>
      <c r="B129" s="25">
        <v>7.9720000000000004</v>
      </c>
      <c r="C129" s="40">
        <f>+(B129/B128-1)*100</f>
        <v>0.34615142551450706</v>
      </c>
      <c r="D129" s="17"/>
      <c r="E129" s="32">
        <v>7.992</v>
      </c>
      <c r="F129" s="40">
        <f>+(E129/E128-1)*100</f>
        <v>0.34528218971687785</v>
      </c>
      <c r="G129" s="57"/>
      <c r="H129" s="60">
        <v>7.9720000000000004</v>
      </c>
      <c r="I129" s="40">
        <f>+(H129/H128-1)*100</f>
        <v>0.34615142551450706</v>
      </c>
      <c r="J129" s="15"/>
      <c r="K129" s="32">
        <v>8.0020000000000007</v>
      </c>
      <c r="L129" s="40">
        <f>+(K129/K128-1)*100</f>
        <v>0.34484920684683118</v>
      </c>
      <c r="M129" s="42"/>
      <c r="N129" s="26"/>
    </row>
    <row r="130" spans="1:14" s="28" customFormat="1" ht="21" hidden="1" customHeight="1" x14ac:dyDescent="0.2">
      <c r="A130" s="65" t="s">
        <v>16</v>
      </c>
      <c r="B130" s="25">
        <v>7.9965000000000002</v>
      </c>
      <c r="C130" s="40">
        <f>+(B130/B129-1)*100</f>
        <v>0.30732563973907556</v>
      </c>
      <c r="D130" s="17"/>
      <c r="E130" s="32">
        <v>8.0165000000000006</v>
      </c>
      <c r="F130" s="40">
        <f>+(E130/E129-1)*100</f>
        <v>0.30655655655655867</v>
      </c>
      <c r="G130" s="57"/>
      <c r="H130" s="60">
        <v>7.9965000000000002</v>
      </c>
      <c r="I130" s="40">
        <f>+(H130/H129-1)*100</f>
        <v>0.30732563973907556</v>
      </c>
      <c r="J130" s="15"/>
      <c r="K130" s="32">
        <v>8.0265000000000004</v>
      </c>
      <c r="L130" s="40">
        <f>+(K130/K129-1)*100</f>
        <v>0.30617345663583873</v>
      </c>
      <c r="M130" s="42"/>
      <c r="N130" s="26"/>
    </row>
    <row r="131" spans="1:14" s="28" customFormat="1" ht="21" hidden="1" customHeight="1" x14ac:dyDescent="0.2">
      <c r="A131" s="65" t="s">
        <v>17</v>
      </c>
      <c r="B131" s="25">
        <v>8.0173000000000005</v>
      </c>
      <c r="C131" s="40">
        <f>+(B131/B130-1)*100</f>
        <v>0.26011379978740923</v>
      </c>
      <c r="D131" s="17"/>
      <c r="E131" s="32">
        <v>8.0373000000000001</v>
      </c>
      <c r="F131" s="40">
        <f>+(E131/E130-1)*100</f>
        <v>0.25946485373915529</v>
      </c>
      <c r="G131" s="57"/>
      <c r="H131" s="60">
        <v>8.0173000000000005</v>
      </c>
      <c r="I131" s="40">
        <f>+(H131/H130-1)*100</f>
        <v>0.26011379978740923</v>
      </c>
      <c r="J131" s="15"/>
      <c r="K131" s="32">
        <v>8.0472999999999999</v>
      </c>
      <c r="L131" s="40">
        <f>+(K131/K130-1)*100</f>
        <v>0.25914159347162347</v>
      </c>
      <c r="M131" s="42"/>
      <c r="N131" s="26"/>
    </row>
    <row r="132" spans="1:14" s="28" customFormat="1" ht="21" hidden="1" customHeight="1" x14ac:dyDescent="0.2">
      <c r="A132" s="65" t="s">
        <v>18</v>
      </c>
      <c r="B132" s="25">
        <v>8.0297000000000001</v>
      </c>
      <c r="C132" s="40">
        <f>+(B132/B131-1)*100</f>
        <v>0.1546655357788751</v>
      </c>
      <c r="D132" s="17"/>
      <c r="E132" s="32">
        <v>8.0496999999999996</v>
      </c>
      <c r="F132" s="40">
        <f>+(E132/E131-1)*100</f>
        <v>0.15428066639293636</v>
      </c>
      <c r="G132" s="57"/>
      <c r="H132" s="25">
        <v>8.0297000000000001</v>
      </c>
      <c r="I132" s="40">
        <f>+(H132/H131-1)*100</f>
        <v>0.1546655357788751</v>
      </c>
      <c r="J132" s="17"/>
      <c r="K132" s="32">
        <v>8.0596999999999994</v>
      </c>
      <c r="L132" s="40">
        <f>+(K132/K131-1)*100</f>
        <v>0.15408894908850446</v>
      </c>
      <c r="M132" s="42"/>
      <c r="N132" s="26"/>
    </row>
    <row r="133" spans="1:14" s="28" customFormat="1" ht="21" hidden="1" customHeight="1" x14ac:dyDescent="0.2">
      <c r="A133" s="64">
        <v>2004</v>
      </c>
      <c r="B133" s="25">
        <f>+AVERAGE(B121:B132)</f>
        <v>7.9262666666666668</v>
      </c>
      <c r="C133" s="20">
        <f>+((B133/B119)-1)*100</f>
        <v>3.6226168427933025</v>
      </c>
      <c r="D133" s="17"/>
      <c r="E133" s="32">
        <f>+AVERAGE(E121:E132)</f>
        <v>7.9462666666666673</v>
      </c>
      <c r="F133" s="20">
        <f>+((E133/E119)-1)*100</f>
        <v>3.6131696186026296</v>
      </c>
      <c r="G133" s="54"/>
      <c r="H133" s="32">
        <f>+AVERAGE(H121:H132)</f>
        <v>7.9262666666666668</v>
      </c>
      <c r="I133" s="20">
        <f>+((H133/H119)-1)*100</f>
        <v>3.6226168427933025</v>
      </c>
      <c r="J133" s="15"/>
      <c r="K133" s="32">
        <f>+AVERAGE(K121:K132)</f>
        <v>7.956266666666667</v>
      </c>
      <c r="L133" s="20">
        <f>+((K133/K119)-1)*100</f>
        <v>3.608464460119376</v>
      </c>
      <c r="M133" s="42"/>
      <c r="N133" s="26"/>
    </row>
    <row r="134" spans="1:14" s="28" customFormat="1" ht="21" hidden="1" customHeight="1" x14ac:dyDescent="0.25">
      <c r="A134" s="64">
        <v>2005</v>
      </c>
      <c r="B134" s="34"/>
      <c r="C134" s="35"/>
      <c r="D134" s="37"/>
      <c r="E134" s="38"/>
      <c r="F134" s="35"/>
      <c r="G134" s="56"/>
      <c r="H134" s="38"/>
      <c r="I134" s="35"/>
      <c r="J134" s="26"/>
      <c r="K134" s="38"/>
      <c r="L134" s="35"/>
      <c r="M134" s="45"/>
      <c r="N134" s="26"/>
    </row>
    <row r="135" spans="1:14" s="28" customFormat="1" ht="21" hidden="1" customHeight="1" x14ac:dyDescent="0.2">
      <c r="A135" s="65" t="s">
        <v>52</v>
      </c>
      <c r="B135" s="25">
        <v>8.0455000000000005</v>
      </c>
      <c r="C135" s="40">
        <f>+(B135/B132-1)*100</f>
        <v>0.19676949325628801</v>
      </c>
      <c r="D135" s="17"/>
      <c r="E135" s="32">
        <v>8.0655000000000001</v>
      </c>
      <c r="F135" s="40">
        <f>+(E135/E132-1)*100</f>
        <v>0.19628060673069214</v>
      </c>
      <c r="G135" s="57"/>
      <c r="H135" s="60">
        <v>8.0455000000000005</v>
      </c>
      <c r="I135" s="40">
        <f>+(H135/H132-1)*100</f>
        <v>0.19676949325628801</v>
      </c>
      <c r="J135" s="15"/>
      <c r="K135" s="32">
        <v>8.0754999999999999</v>
      </c>
      <c r="L135" s="40">
        <f>+(K135/K132-1)*100</f>
        <v>0.19603707334019393</v>
      </c>
      <c r="M135" s="42"/>
      <c r="N135" s="26"/>
    </row>
    <row r="136" spans="1:14" s="28" customFormat="1" ht="21" hidden="1" customHeight="1" x14ac:dyDescent="0.2">
      <c r="A136" s="65" t="s">
        <v>53</v>
      </c>
      <c r="B136" s="25">
        <v>8.0542999999999996</v>
      </c>
      <c r="C136" s="40">
        <f t="shared" ref="C136:C141" si="29">+(B136/B135-1)*100</f>
        <v>0.10937791311911305</v>
      </c>
      <c r="D136" s="17"/>
      <c r="E136" s="32">
        <v>8.0742999999999991</v>
      </c>
      <c r="F136" s="40">
        <f t="shared" ref="F136:F141" si="30">+(E136/E135-1)*100</f>
        <v>0.10910668898393983</v>
      </c>
      <c r="G136" s="57"/>
      <c r="H136" s="60">
        <v>8.0542999999999996</v>
      </c>
      <c r="I136" s="40">
        <f t="shared" ref="I136:I141" si="31">+(H136/H135-1)*100</f>
        <v>0.10937791311911305</v>
      </c>
      <c r="J136" s="15"/>
      <c r="K136" s="32">
        <v>8.0843000000000007</v>
      </c>
      <c r="L136" s="40">
        <f t="shared" ref="L136:L141" si="32">+(K136/K135-1)*100</f>
        <v>0.10897158070708457</v>
      </c>
      <c r="M136" s="42"/>
      <c r="N136" s="26"/>
    </row>
    <row r="137" spans="1:14" s="28" customFormat="1" ht="21" hidden="1" customHeight="1" x14ac:dyDescent="0.2">
      <c r="A137" s="65" t="s">
        <v>62</v>
      </c>
      <c r="B137" s="25">
        <v>8.0719354838709734</v>
      </c>
      <c r="C137" s="40">
        <f t="shared" si="29"/>
        <v>0.2189573752029883</v>
      </c>
      <c r="D137" s="17"/>
      <c r="E137" s="32">
        <v>8.0919354838709658</v>
      </c>
      <c r="F137" s="40">
        <f t="shared" si="30"/>
        <v>0.21841501889905413</v>
      </c>
      <c r="G137" s="57"/>
      <c r="H137" s="60">
        <v>8.0719354838709734</v>
      </c>
      <c r="I137" s="40">
        <f t="shared" si="31"/>
        <v>0.2189573752029883</v>
      </c>
      <c r="J137" s="15"/>
      <c r="K137" s="32">
        <v>8.1019354838709745</v>
      </c>
      <c r="L137" s="40">
        <f t="shared" si="32"/>
        <v>0.21814484706126347</v>
      </c>
      <c r="M137" s="42"/>
      <c r="N137" s="26"/>
    </row>
    <row r="138" spans="1:14" s="28" customFormat="1" ht="21" hidden="1" customHeight="1" x14ac:dyDescent="0.2">
      <c r="A138" s="65" t="s">
        <v>63</v>
      </c>
      <c r="B138" s="25">
        <v>8.08</v>
      </c>
      <c r="C138" s="40">
        <f t="shared" si="29"/>
        <v>9.9908084562128074E-2</v>
      </c>
      <c r="D138" s="17"/>
      <c r="E138" s="32">
        <v>8.1</v>
      </c>
      <c r="F138" s="40">
        <f t="shared" si="30"/>
        <v>9.9661152082930471E-2</v>
      </c>
      <c r="G138" s="57"/>
      <c r="H138" s="60">
        <v>8.08</v>
      </c>
      <c r="I138" s="40">
        <f t="shared" si="31"/>
        <v>9.9908084562128074E-2</v>
      </c>
      <c r="J138" s="15"/>
      <c r="K138" s="32">
        <v>8.11</v>
      </c>
      <c r="L138" s="40">
        <f t="shared" si="32"/>
        <v>9.9538143016308922E-2</v>
      </c>
      <c r="M138" s="42"/>
      <c r="N138" s="26"/>
    </row>
    <row r="139" spans="1:14" s="28" customFormat="1" ht="21" hidden="1" customHeight="1" x14ac:dyDescent="0.2">
      <c r="A139" s="65" t="s">
        <v>42</v>
      </c>
      <c r="B139" s="25">
        <v>8.08</v>
      </c>
      <c r="C139" s="40">
        <f t="shared" si="29"/>
        <v>0</v>
      </c>
      <c r="D139" s="17"/>
      <c r="E139" s="32">
        <v>8.1</v>
      </c>
      <c r="F139" s="40">
        <f t="shared" si="30"/>
        <v>0</v>
      </c>
      <c r="G139" s="57"/>
      <c r="H139" s="60">
        <v>8.08</v>
      </c>
      <c r="I139" s="40">
        <f t="shared" si="31"/>
        <v>0</v>
      </c>
      <c r="J139" s="15"/>
      <c r="K139" s="32">
        <v>8.11</v>
      </c>
      <c r="L139" s="40">
        <f t="shared" si="32"/>
        <v>0</v>
      </c>
      <c r="M139" s="42"/>
      <c r="N139" s="26"/>
    </row>
    <row r="140" spans="1:14" s="28" customFormat="1" ht="21" hidden="1" customHeight="1" x14ac:dyDescent="0.2">
      <c r="A140" s="65" t="s">
        <v>65</v>
      </c>
      <c r="B140" s="25">
        <v>8.08</v>
      </c>
      <c r="C140" s="40">
        <f t="shared" si="29"/>
        <v>0</v>
      </c>
      <c r="D140" s="17"/>
      <c r="E140" s="32">
        <v>8.1</v>
      </c>
      <c r="F140" s="40">
        <f t="shared" si="30"/>
        <v>0</v>
      </c>
      <c r="G140" s="57"/>
      <c r="H140" s="60">
        <v>8.0803272088312426</v>
      </c>
      <c r="I140" s="40">
        <f t="shared" si="31"/>
        <v>4.0496142480472841E-3</v>
      </c>
      <c r="J140" s="15"/>
      <c r="K140" s="32">
        <v>8.1125884488472657</v>
      </c>
      <c r="L140" s="40">
        <f t="shared" si="32"/>
        <v>3.1916755206728986E-2</v>
      </c>
      <c r="M140" s="42"/>
      <c r="N140" s="26"/>
    </row>
    <row r="141" spans="1:14" s="28" customFormat="1" ht="21" hidden="1" customHeight="1" x14ac:dyDescent="0.2">
      <c r="A141" s="65" t="s">
        <v>66</v>
      </c>
      <c r="B141" s="25">
        <v>8.0632000000000001</v>
      </c>
      <c r="C141" s="40">
        <f t="shared" si="29"/>
        <v>-0.20792079207920811</v>
      </c>
      <c r="D141" s="17"/>
      <c r="E141" s="32">
        <v>8.0947999999999993</v>
      </c>
      <c r="F141" s="40">
        <f t="shared" si="30"/>
        <v>-6.4197530864196217E-2</v>
      </c>
      <c r="G141" s="57"/>
      <c r="H141" s="60">
        <v>8.0620091335493544</v>
      </c>
      <c r="I141" s="40">
        <f t="shared" si="31"/>
        <v>-0.22669967203640118</v>
      </c>
      <c r="J141" s="15"/>
      <c r="K141" s="32">
        <v>8.1033529391063794</v>
      </c>
      <c r="L141" s="40">
        <f t="shared" si="32"/>
        <v>-0.11384171401174203</v>
      </c>
      <c r="M141" s="42"/>
      <c r="N141" s="26"/>
    </row>
    <row r="142" spans="1:14" s="28" customFormat="1" ht="21" hidden="1" customHeight="1" x14ac:dyDescent="0.2">
      <c r="A142" s="65" t="s">
        <v>68</v>
      </c>
      <c r="B142" s="25">
        <v>8.0299999999999994</v>
      </c>
      <c r="C142" s="40">
        <f>+(B142/B141-1)*100</f>
        <v>-0.41174719714258678</v>
      </c>
      <c r="D142" s="17"/>
      <c r="E142" s="32">
        <v>8.09</v>
      </c>
      <c r="F142" s="40">
        <f>+(E142/E141-1)*100</f>
        <v>-5.9297326678853235E-2</v>
      </c>
      <c r="G142" s="57"/>
      <c r="H142" s="60">
        <v>8.021145608859845</v>
      </c>
      <c r="I142" s="40">
        <f>+(H142/H141-1)*100</f>
        <v>-0.50686527406003101</v>
      </c>
      <c r="J142" s="15"/>
      <c r="K142" s="32">
        <v>8.0779439955790888</v>
      </c>
      <c r="L142" s="40">
        <f>+(K142/K141-1)*100</f>
        <v>-0.31356086447460463</v>
      </c>
      <c r="M142" s="42"/>
      <c r="N142" s="26"/>
    </row>
    <row r="143" spans="1:14" s="28" customFormat="1" ht="21" hidden="1" customHeight="1" x14ac:dyDescent="0.2">
      <c r="A143" s="65" t="s">
        <v>69</v>
      </c>
      <c r="B143" s="25">
        <v>8.0239999999999991</v>
      </c>
      <c r="C143" s="40">
        <f>+(B143/B142-1)*100</f>
        <v>-7.4719800747202747E-2</v>
      </c>
      <c r="D143" s="17"/>
      <c r="E143" s="32">
        <v>8.0839999999999996</v>
      </c>
      <c r="F143" s="40">
        <f>+(E143/E142-1)*100</f>
        <v>-7.4165636588385819E-2</v>
      </c>
      <c r="G143" s="57"/>
      <c r="H143" s="60">
        <v>8.0083060799429706</v>
      </c>
      <c r="I143" s="40">
        <f>+(H143/H142-1)*100</f>
        <v>-0.16007101158582726</v>
      </c>
      <c r="J143" s="15"/>
      <c r="K143" s="32">
        <v>8.0672067335325526</v>
      </c>
      <c r="L143" s="40">
        <f>+(K143/K142-1)*100</f>
        <v>-0.13292072899258045</v>
      </c>
      <c r="M143" s="42"/>
      <c r="N143" s="26"/>
    </row>
    <row r="144" spans="1:14" s="28" customFormat="1" ht="21" hidden="1" customHeight="1" x14ac:dyDescent="0.2">
      <c r="A144" s="65" t="s">
        <v>70</v>
      </c>
      <c r="B144" s="25">
        <v>8.0160999999999998</v>
      </c>
      <c r="C144" s="40">
        <f>+(B144/B143-1)*100</f>
        <v>-9.8454636091716008E-2</v>
      </c>
      <c r="D144" s="17"/>
      <c r="E144" s="32">
        <v>8.08</v>
      </c>
      <c r="F144" s="40">
        <f>+(E144/E143-1)*100</f>
        <v>-4.9480455220185515E-2</v>
      </c>
      <c r="G144" s="57"/>
      <c r="H144" s="60">
        <v>8.0033683698076281</v>
      </c>
      <c r="I144" s="40">
        <f>+(H144/H143-1)*100</f>
        <v>-6.1657360321298871E-2</v>
      </c>
      <c r="J144" s="15"/>
      <c r="K144" s="32">
        <v>8.0601020713674956</v>
      </c>
      <c r="L144" s="40">
        <f>+(K144/K143-1)*100</f>
        <v>-8.806842814037541E-2</v>
      </c>
      <c r="M144" s="42"/>
      <c r="N144" s="26"/>
    </row>
    <row r="145" spans="1:14" s="28" customFormat="1" ht="21" hidden="1" customHeight="1" x14ac:dyDescent="0.2">
      <c r="A145" s="65" t="s">
        <v>17</v>
      </c>
      <c r="B145" s="25">
        <v>8</v>
      </c>
      <c r="C145" s="40">
        <f>+(B145/B144-1)*100</f>
        <v>-0.20084579783186118</v>
      </c>
      <c r="D145" s="17"/>
      <c r="E145" s="32">
        <v>8.08</v>
      </c>
      <c r="F145" s="40">
        <f>+(E145/E144-1)*100</f>
        <v>0</v>
      </c>
      <c r="G145" s="57"/>
      <c r="H145" s="60">
        <v>7.9903000000000004</v>
      </c>
      <c r="I145" s="40">
        <f>+(H145/H144-1)*100</f>
        <v>-0.16328587169531783</v>
      </c>
      <c r="J145" s="15"/>
      <c r="K145" s="32">
        <v>8.0525145817256885</v>
      </c>
      <c r="L145" s="40">
        <f>+(K145/K144-1)*100</f>
        <v>-9.4136396470223538E-2</v>
      </c>
      <c r="M145" s="42"/>
      <c r="N145" s="26"/>
    </row>
    <row r="146" spans="1:14" s="28" customFormat="1" ht="21" hidden="1" customHeight="1" x14ac:dyDescent="0.2">
      <c r="A146" s="65" t="s">
        <v>18</v>
      </c>
      <c r="B146" s="25">
        <v>8</v>
      </c>
      <c r="C146" s="40">
        <f>+(B146/B145-1)*100</f>
        <v>0</v>
      </c>
      <c r="D146" s="17"/>
      <c r="E146" s="32">
        <v>8.08</v>
      </c>
      <c r="F146" s="40">
        <f>+(E146/E145-1)*100</f>
        <v>0</v>
      </c>
      <c r="G146" s="57"/>
      <c r="H146" s="60">
        <v>7.976</v>
      </c>
      <c r="I146" s="40">
        <f>+(H146/H145-1)*100</f>
        <v>-0.17896699748445322</v>
      </c>
      <c r="J146" s="15"/>
      <c r="K146" s="32">
        <v>8.0580999999999996</v>
      </c>
      <c r="L146" s="40">
        <f>+(K146/K145-1)*100</f>
        <v>6.9362411177587013E-2</v>
      </c>
      <c r="M146" s="42"/>
      <c r="N146" s="26"/>
    </row>
    <row r="147" spans="1:14" s="28" customFormat="1" ht="21" customHeight="1" x14ac:dyDescent="0.2">
      <c r="A147" s="64">
        <v>2005</v>
      </c>
      <c r="B147" s="25">
        <f>+AVERAGE(B135:B146)</f>
        <v>8.0454196236559135</v>
      </c>
      <c r="C147" s="20">
        <f>+((B147/B133)-1)*100</f>
        <v>1.5032670738966747</v>
      </c>
      <c r="D147" s="17"/>
      <c r="E147" s="32">
        <f>+AVERAGE(E135:E146)</f>
        <v>8.0867112903225813</v>
      </c>
      <c r="F147" s="20">
        <f>+((E147/E133)-1)*100</f>
        <v>1.7674290273325122</v>
      </c>
      <c r="G147" s="54"/>
      <c r="H147" s="32">
        <f>+AVERAGE(H135:H146)</f>
        <v>8.0394326570718349</v>
      </c>
      <c r="I147" s="20">
        <f>+((H147/H133)-1)*100</f>
        <v>1.4277338268352757</v>
      </c>
      <c r="J147" s="15"/>
      <c r="K147" s="32">
        <f>+AVERAGE(K135:K146)</f>
        <v>8.08446202116912</v>
      </c>
      <c r="L147" s="20">
        <f>+((K147/K133)-1)*100</f>
        <v>1.6112500984857281</v>
      </c>
      <c r="M147" s="42"/>
      <c r="N147" s="26"/>
    </row>
    <row r="148" spans="1:14" s="28" customFormat="1" ht="21" hidden="1" customHeight="1" x14ac:dyDescent="0.25">
      <c r="A148" s="64">
        <v>2006</v>
      </c>
      <c r="B148" s="34"/>
      <c r="C148" s="35"/>
      <c r="D148" s="37"/>
      <c r="E148" s="38"/>
      <c r="F148" s="35"/>
      <c r="G148" s="56"/>
      <c r="H148" s="38"/>
      <c r="I148" s="35"/>
      <c r="J148" s="26"/>
      <c r="K148" s="38"/>
      <c r="L148" s="35"/>
      <c r="M148" s="45"/>
      <c r="N148" s="26"/>
    </row>
    <row r="149" spans="1:14" s="28" customFormat="1" ht="21" hidden="1" customHeight="1" x14ac:dyDescent="0.2">
      <c r="A149" s="65" t="s">
        <v>52</v>
      </c>
      <c r="B149" s="25">
        <v>8</v>
      </c>
      <c r="C149" s="40">
        <f>+(B149/B146-1)*100</f>
        <v>0</v>
      </c>
      <c r="D149" s="17"/>
      <c r="E149" s="32">
        <v>8.08</v>
      </c>
      <c r="F149" s="40">
        <f>+(E149/E146-1)*100</f>
        <v>0</v>
      </c>
      <c r="G149" s="57"/>
      <c r="H149" s="60">
        <v>7.9828000000000001</v>
      </c>
      <c r="I149" s="40">
        <f>+(H149/H146-1)*100</f>
        <v>8.5255767301917196E-2</v>
      </c>
      <c r="J149" s="15"/>
      <c r="K149" s="32">
        <v>8.0606000000000009</v>
      </c>
      <c r="L149" s="40">
        <f>+(K149/K146-1)*100</f>
        <v>3.1024683237990125E-2</v>
      </c>
      <c r="M149" s="42"/>
      <c r="N149" s="26"/>
    </row>
    <row r="150" spans="1:14" s="28" customFormat="1" ht="21" hidden="1" customHeight="1" x14ac:dyDescent="0.2">
      <c r="A150" s="65" t="s">
        <v>53</v>
      </c>
      <c r="B150" s="25">
        <v>7.993571428571431</v>
      </c>
      <c r="C150" s="40">
        <f t="shared" ref="C150:C156" si="33">+(B150/B149-1)*100</f>
        <v>-8.0357142857112596E-2</v>
      </c>
      <c r="D150" s="17"/>
      <c r="E150" s="32">
        <v>8.0736000000000008</v>
      </c>
      <c r="F150" s="40">
        <f t="shared" ref="F150:F156" si="34">+(E150/E149-1)*100</f>
        <v>-7.9207920792068176E-2</v>
      </c>
      <c r="G150" s="57"/>
      <c r="H150" s="60">
        <v>7.9763000000000002</v>
      </c>
      <c r="I150" s="40">
        <f t="shared" ref="I150:I156" si="35">+(H150/H149-1)*100</f>
        <v>-8.14250638873526E-2</v>
      </c>
      <c r="J150" s="15"/>
      <c r="K150" s="32">
        <v>8.0554000000000006</v>
      </c>
      <c r="L150" s="40">
        <f t="shared" ref="L150:L156" si="36">+(K150/K149-1)*100</f>
        <v>-6.4511326700245064E-2</v>
      </c>
      <c r="M150" s="42"/>
      <c r="N150" s="26"/>
    </row>
    <row r="151" spans="1:14" s="28" customFormat="1" ht="21" hidden="1" customHeight="1" x14ac:dyDescent="0.2">
      <c r="A151" s="65" t="s">
        <v>62</v>
      </c>
      <c r="B151" s="25">
        <v>7.9743000000000004</v>
      </c>
      <c r="C151" s="40">
        <f t="shared" si="33"/>
        <v>-0.24108658743635658</v>
      </c>
      <c r="D151" s="17"/>
      <c r="E151" s="32">
        <v>8.07</v>
      </c>
      <c r="F151" s="40">
        <f t="shared" si="34"/>
        <v>-4.4589774078485078E-2</v>
      </c>
      <c r="G151" s="57"/>
      <c r="H151" s="60">
        <v>7.960403576389159</v>
      </c>
      <c r="I151" s="40">
        <f t="shared" si="35"/>
        <v>-0.19929570867245339</v>
      </c>
      <c r="J151" s="15"/>
      <c r="K151" s="32">
        <v>8.0480846510051016</v>
      </c>
      <c r="L151" s="40">
        <f t="shared" si="36"/>
        <v>-9.0812982532195718E-2</v>
      </c>
      <c r="M151" s="42"/>
      <c r="N151" s="26"/>
    </row>
    <row r="152" spans="1:14" s="28" customFormat="1" ht="21" hidden="1" customHeight="1" x14ac:dyDescent="0.2">
      <c r="A152" s="65" t="s">
        <v>63</v>
      </c>
      <c r="B152" s="25">
        <v>7.9688999999999997</v>
      </c>
      <c r="C152" s="40">
        <f t="shared" si="33"/>
        <v>-6.7717542605627568E-2</v>
      </c>
      <c r="D152" s="17"/>
      <c r="E152" s="32">
        <v>8.0690000000000008</v>
      </c>
      <c r="F152" s="40">
        <f t="shared" si="34"/>
        <v>-1.2391573729853E-2</v>
      </c>
      <c r="G152" s="57"/>
      <c r="H152" s="60">
        <v>7.9536559841877947</v>
      </c>
      <c r="I152" s="40">
        <f t="shared" si="35"/>
        <v>-8.4764448644003565E-2</v>
      </c>
      <c r="J152" s="15"/>
      <c r="K152" s="32">
        <v>8.0452356156948195</v>
      </c>
      <c r="L152" s="40">
        <f t="shared" si="36"/>
        <v>-3.5400165801269257E-2</v>
      </c>
      <c r="M152" s="42"/>
      <c r="N152" s="26"/>
    </row>
    <row r="153" spans="1:14" s="28" customFormat="1" ht="21" hidden="1" customHeight="1" x14ac:dyDescent="0.2">
      <c r="A153" s="65" t="s">
        <v>64</v>
      </c>
      <c r="B153" s="25">
        <v>7.96</v>
      </c>
      <c r="C153" s="40">
        <f t="shared" si="33"/>
        <v>-0.111684172219495</v>
      </c>
      <c r="D153" s="17"/>
      <c r="E153" s="32">
        <v>8.06</v>
      </c>
      <c r="F153" s="40">
        <f t="shared" si="34"/>
        <v>-0.11153798488040545</v>
      </c>
      <c r="G153" s="57"/>
      <c r="H153" s="60">
        <v>7.9446543408285848</v>
      </c>
      <c r="I153" s="40">
        <f t="shared" si="35"/>
        <v>-0.11317617177691863</v>
      </c>
      <c r="J153" s="15"/>
      <c r="K153" s="32">
        <v>8.0256645741235122</v>
      </c>
      <c r="L153" s="40">
        <f t="shared" si="36"/>
        <v>-0.24326250350117373</v>
      </c>
      <c r="M153" s="42"/>
      <c r="N153" s="26"/>
    </row>
    <row r="154" spans="1:14" s="28" customFormat="1" ht="21" hidden="1" customHeight="1" x14ac:dyDescent="0.2">
      <c r="A154" s="65" t="s">
        <v>65</v>
      </c>
      <c r="B154" s="25">
        <v>7.96</v>
      </c>
      <c r="C154" s="40">
        <f t="shared" si="33"/>
        <v>0</v>
      </c>
      <c r="D154" s="17"/>
      <c r="E154" s="32">
        <v>8.06</v>
      </c>
      <c r="F154" s="40">
        <f t="shared" si="34"/>
        <v>0</v>
      </c>
      <c r="G154" s="57"/>
      <c r="H154" s="60">
        <v>7.9448999999999996</v>
      </c>
      <c r="I154" s="40">
        <f t="shared" si="35"/>
        <v>3.092131650750396E-3</v>
      </c>
      <c r="J154" s="15"/>
      <c r="K154" s="32">
        <v>8.0298999999999996</v>
      </c>
      <c r="L154" s="40">
        <f t="shared" si="36"/>
        <v>5.2773522209537127E-2</v>
      </c>
      <c r="M154" s="42"/>
      <c r="N154" s="26"/>
    </row>
    <row r="155" spans="1:14" s="28" customFormat="1" ht="21" hidden="1" customHeight="1" x14ac:dyDescent="0.2">
      <c r="A155" s="65" t="s">
        <v>66</v>
      </c>
      <c r="B155" s="25">
        <v>7.96</v>
      </c>
      <c r="C155" s="40">
        <f t="shared" si="33"/>
        <v>0</v>
      </c>
      <c r="D155" s="17"/>
      <c r="E155" s="32">
        <v>8.06</v>
      </c>
      <c r="F155" s="40">
        <f t="shared" si="34"/>
        <v>0</v>
      </c>
      <c r="G155" s="57"/>
      <c r="H155" s="60">
        <v>7.9436415143817971</v>
      </c>
      <c r="I155" s="40">
        <f t="shared" si="35"/>
        <v>-1.5840169394232273E-2</v>
      </c>
      <c r="J155" s="15"/>
      <c r="K155" s="60">
        <v>8.0332878113542669</v>
      </c>
      <c r="L155" s="40">
        <f t="shared" si="36"/>
        <v>4.2189956964189257E-2</v>
      </c>
      <c r="M155" s="42"/>
      <c r="N155" s="26"/>
    </row>
    <row r="156" spans="1:14" s="28" customFormat="1" ht="21" hidden="1" customHeight="1" x14ac:dyDescent="0.2">
      <c r="A156" s="65" t="s">
        <v>14</v>
      </c>
      <c r="B156" s="25">
        <v>7.9554545454545424</v>
      </c>
      <c r="C156" s="40">
        <f t="shared" si="33"/>
        <v>-5.7103700319816042E-2</v>
      </c>
      <c r="D156" s="17"/>
      <c r="E156" s="32">
        <v>8.0558064516129075</v>
      </c>
      <c r="F156" s="40">
        <f t="shared" si="34"/>
        <v>-5.202913631628947E-2</v>
      </c>
      <c r="G156" s="57"/>
      <c r="H156" s="60">
        <v>7.9391560346035135</v>
      </c>
      <c r="I156" s="40">
        <f t="shared" si="35"/>
        <v>-5.6466291563672666E-2</v>
      </c>
      <c r="J156" s="15"/>
      <c r="K156" s="60">
        <v>8.0169662665899342</v>
      </c>
      <c r="L156" s="40">
        <f t="shared" si="36"/>
        <v>-0.20317390771514843</v>
      </c>
      <c r="M156" s="42"/>
      <c r="N156" s="26"/>
    </row>
    <row r="157" spans="1:14" s="28" customFormat="1" ht="21" hidden="1" customHeight="1" x14ac:dyDescent="0.2">
      <c r="A157" s="65" t="s">
        <v>15</v>
      </c>
      <c r="B157" s="25">
        <v>7.95</v>
      </c>
      <c r="C157" s="40">
        <f>+(B157/B156-1)*100</f>
        <v>-6.8563592732218126E-2</v>
      </c>
      <c r="D157" s="17"/>
      <c r="E157" s="32">
        <v>8.0500000000000007</v>
      </c>
      <c r="F157" s="40">
        <f>+(E157/E156-1)*100</f>
        <v>-7.207784407163853E-2</v>
      </c>
      <c r="G157" s="57"/>
      <c r="H157" s="60">
        <v>7.9348061751033097</v>
      </c>
      <c r="I157" s="40">
        <f>+(H157/H156-1)*100</f>
        <v>-5.4789948468636496E-2</v>
      </c>
      <c r="J157" s="15"/>
      <c r="K157" s="60">
        <v>8.0102314013354015</v>
      </c>
      <c r="L157" s="40">
        <f>+(K157/K156-1)*100</f>
        <v>-8.4007653650730596E-2</v>
      </c>
      <c r="M157" s="42"/>
      <c r="N157" s="26"/>
    </row>
    <row r="158" spans="1:14" s="28" customFormat="1" ht="21" hidden="1" customHeight="1" x14ac:dyDescent="0.2">
      <c r="A158" s="65" t="s">
        <v>16</v>
      </c>
      <c r="B158" s="25">
        <v>7.95</v>
      </c>
      <c r="C158" s="40">
        <f>+(B158/B157-1)*100</f>
        <v>0</v>
      </c>
      <c r="D158" s="17"/>
      <c r="E158" s="32">
        <v>8.0500000000000007</v>
      </c>
      <c r="F158" s="40">
        <f>+(E158/E157-1)*100</f>
        <v>0</v>
      </c>
      <c r="G158" s="57"/>
      <c r="H158" s="60">
        <v>7.934210206300131</v>
      </c>
      <c r="I158" s="40">
        <f>+(H158/H157-1)*100</f>
        <v>-7.5108174040661169E-3</v>
      </c>
      <c r="J158" s="15"/>
      <c r="K158" s="60">
        <v>8.0107714944406911</v>
      </c>
      <c r="L158" s="40">
        <f>+(K158/K157-1)*100</f>
        <v>6.7425406112375796E-3</v>
      </c>
      <c r="M158" s="42"/>
      <c r="N158" s="26"/>
    </row>
    <row r="159" spans="1:14" s="28" customFormat="1" ht="21" hidden="1" customHeight="1" x14ac:dyDescent="0.2">
      <c r="A159" s="65" t="s">
        <v>17</v>
      </c>
      <c r="B159" s="25">
        <v>7.95</v>
      </c>
      <c r="C159" s="40">
        <f>+(B159/B158-1)*100</f>
        <v>0</v>
      </c>
      <c r="D159" s="17"/>
      <c r="E159" s="32">
        <v>8.0500000000000007</v>
      </c>
      <c r="F159" s="40">
        <f>+(E159/E158-1)*100</f>
        <v>0</v>
      </c>
      <c r="G159" s="57"/>
      <c r="H159" s="3">
        <v>7.9359638522879052</v>
      </c>
      <c r="I159" s="40">
        <f>+(H159/H158-1)*100</f>
        <v>2.2102338382490316E-2</v>
      </c>
      <c r="J159" s="15"/>
      <c r="K159" s="3">
        <v>8.0134437012696491</v>
      </c>
      <c r="L159" s="40">
        <f>+(K159/K158-1)*100</f>
        <v>3.3357671365519259E-2</v>
      </c>
      <c r="M159" s="42"/>
      <c r="N159" s="26"/>
    </row>
    <row r="160" spans="1:14" s="28" customFormat="1" ht="21" hidden="1" customHeight="1" x14ac:dyDescent="0.2">
      <c r="A160" s="65" t="s">
        <v>18</v>
      </c>
      <c r="B160" s="25">
        <v>7.9380000000000024</v>
      </c>
      <c r="C160" s="40">
        <f>+(B160/B159-1)*100</f>
        <v>-0.15094339622638842</v>
      </c>
      <c r="D160" s="17"/>
      <c r="E160" s="32">
        <v>8.0383999999999993</v>
      </c>
      <c r="F160" s="40">
        <f>+(E160/E159-1)*100</f>
        <v>-0.14409937888200108</v>
      </c>
      <c r="G160" s="57"/>
      <c r="H160" s="3">
        <v>7.9218903347094036</v>
      </c>
      <c r="I160" s="40">
        <f>+(H160/H159-1)*100</f>
        <v>-0.17733847885967879</v>
      </c>
      <c r="J160" s="15"/>
      <c r="K160" s="3">
        <v>8.0000239404017641</v>
      </c>
      <c r="L160" s="40">
        <f>+(K160/K159-1)*100</f>
        <v>-0.16746559117597482</v>
      </c>
      <c r="M160" s="42"/>
      <c r="N160" s="26"/>
    </row>
    <row r="161" spans="1:14" s="28" customFormat="1" ht="21" customHeight="1" x14ac:dyDescent="0.2">
      <c r="A161" s="64">
        <v>2006</v>
      </c>
      <c r="B161" s="25">
        <f>+AVERAGE(B149:B160)</f>
        <v>7.9633521645021652</v>
      </c>
      <c r="C161" s="20">
        <f>+((B161/B147)-1)*100</f>
        <v>-1.0200519425045962</v>
      </c>
      <c r="D161" s="17"/>
      <c r="E161" s="32">
        <f>+AVERAGE(E149:E160)</f>
        <v>8.059733870967742</v>
      </c>
      <c r="F161" s="20">
        <f>+((E161/E147)-1)*100</f>
        <v>-0.33360186095827693</v>
      </c>
      <c r="G161" s="54"/>
      <c r="H161" s="32">
        <f>+AVERAGE(H149:H160)</f>
        <v>7.9476985015659656</v>
      </c>
      <c r="I161" s="20">
        <f>+((H161/H147)-1)*100</f>
        <v>-1.1410526018297618</v>
      </c>
      <c r="J161" s="15"/>
      <c r="K161" s="32">
        <f>+AVERAGE(K149:K160)</f>
        <v>8.0291341213512606</v>
      </c>
      <c r="L161" s="20">
        <f>+((K161/K147)-1)*100</f>
        <v>-0.68437330366551974</v>
      </c>
      <c r="M161" s="42"/>
      <c r="N161" s="26"/>
    </row>
    <row r="162" spans="1:14" s="28" customFormat="1" ht="21" hidden="1" customHeight="1" x14ac:dyDescent="0.25">
      <c r="A162" s="64">
        <v>2007</v>
      </c>
      <c r="B162" s="38"/>
      <c r="C162" s="35"/>
      <c r="D162" s="37"/>
      <c r="E162" s="38"/>
      <c r="F162" s="35"/>
      <c r="G162" s="56"/>
      <c r="H162" s="38"/>
      <c r="I162" s="35"/>
      <c r="J162" s="26"/>
      <c r="K162" s="38"/>
      <c r="L162" s="35"/>
      <c r="M162" s="45"/>
      <c r="N162" s="26"/>
    </row>
    <row r="163" spans="1:14" s="28" customFormat="1" ht="21" hidden="1" customHeight="1" x14ac:dyDescent="0.2">
      <c r="A163" s="65" t="s">
        <v>52</v>
      </c>
      <c r="B163" s="32">
        <v>7.9154838709677398</v>
      </c>
      <c r="C163" s="40">
        <f>+(B163/B160-1)*100</f>
        <v>-0.28364989962538223</v>
      </c>
      <c r="D163" s="17"/>
      <c r="E163" s="32">
        <v>8.0154838709677367</v>
      </c>
      <c r="F163" s="40">
        <f>+(E163/E160-1)*100</f>
        <v>-0.28508321347858745</v>
      </c>
      <c r="G163" s="57"/>
      <c r="H163" s="60">
        <v>7.9017316065767025</v>
      </c>
      <c r="I163" s="40">
        <f>+(H163/H160-1)*100</f>
        <v>-0.25446865938520968</v>
      </c>
      <c r="J163" s="15"/>
      <c r="K163" s="32">
        <v>7.9811782830021212</v>
      </c>
      <c r="L163" s="40">
        <f>+(K163/K160-1)*100</f>
        <v>-0.23557001254044252</v>
      </c>
      <c r="M163" s="42"/>
      <c r="N163" s="26"/>
    </row>
    <row r="164" spans="1:14" s="28" customFormat="1" ht="21" hidden="1" customHeight="1" x14ac:dyDescent="0.2">
      <c r="A164" s="65" t="s">
        <v>53</v>
      </c>
      <c r="B164" s="32">
        <v>7.9050000000000002</v>
      </c>
      <c r="C164" s="40">
        <f t="shared" ref="C164:C170" si="37">+(B164/B163-1)*100</f>
        <v>-0.13244763224383727</v>
      </c>
      <c r="D164" s="17"/>
      <c r="E164" s="32">
        <v>8.0050000000000008</v>
      </c>
      <c r="F164" s="40">
        <f t="shared" ref="F164:F170" si="38">+(E164/E163-1)*100</f>
        <v>-0.13079523502890211</v>
      </c>
      <c r="G164" s="57"/>
      <c r="H164" s="60">
        <v>7.8872195203188253</v>
      </c>
      <c r="I164" s="40">
        <f t="shared" ref="I164:I170" si="39">+(H164/H163-1)*100</f>
        <v>-0.18365703848759463</v>
      </c>
      <c r="J164" s="15"/>
      <c r="K164" s="32">
        <v>7.9834783546217354</v>
      </c>
      <c r="L164" s="40">
        <f t="shared" ref="L164:L170" si="40">+(K164/K163-1)*100</f>
        <v>2.8818697416044259E-2</v>
      </c>
      <c r="M164" s="42"/>
      <c r="N164" s="26"/>
    </row>
    <row r="165" spans="1:14" s="28" customFormat="1" ht="21" hidden="1" customHeight="1" x14ac:dyDescent="0.2">
      <c r="A165" s="65" t="s">
        <v>62</v>
      </c>
      <c r="B165" s="32">
        <v>7.8899999999999935</v>
      </c>
      <c r="C165" s="40">
        <f t="shared" si="37"/>
        <v>-0.18975332068319473</v>
      </c>
      <c r="D165" s="40"/>
      <c r="E165" s="32">
        <v>7.99</v>
      </c>
      <c r="F165" s="40">
        <f t="shared" si="38"/>
        <v>-0.18738288569645212</v>
      </c>
      <c r="G165" s="57"/>
      <c r="H165" s="3">
        <v>7.8731126350651914</v>
      </c>
      <c r="I165" s="40">
        <f t="shared" si="39"/>
        <v>-0.1788575202869902</v>
      </c>
      <c r="J165" s="15"/>
      <c r="K165" s="3">
        <v>7.9534585846607602</v>
      </c>
      <c r="L165" s="40">
        <f t="shared" si="40"/>
        <v>-0.37602369077128772</v>
      </c>
      <c r="M165" s="42"/>
      <c r="N165" s="26"/>
    </row>
    <row r="166" spans="1:14" s="28" customFormat="1" ht="21" hidden="1" customHeight="1" x14ac:dyDescent="0.2">
      <c r="A166" s="65" t="s">
        <v>63</v>
      </c>
      <c r="B166" s="3">
        <v>7.8899999999999944</v>
      </c>
      <c r="C166" s="40">
        <f t="shared" si="37"/>
        <v>2.2204460492503131E-14</v>
      </c>
      <c r="D166" s="17"/>
      <c r="E166" s="3">
        <v>7.99</v>
      </c>
      <c r="F166" s="40">
        <f t="shared" si="38"/>
        <v>0</v>
      </c>
      <c r="G166" s="57"/>
      <c r="H166" s="3">
        <v>7.8730149255346493</v>
      </c>
      <c r="I166" s="40">
        <f t="shared" si="39"/>
        <v>-1.2410533809292801E-3</v>
      </c>
      <c r="J166" s="15"/>
      <c r="K166" s="3">
        <v>7.9568474535039648</v>
      </c>
      <c r="L166" s="40">
        <f t="shared" si="40"/>
        <v>4.2608744449124103E-2</v>
      </c>
      <c r="M166" s="42"/>
      <c r="N166" s="26"/>
    </row>
    <row r="167" spans="1:14" s="28" customFormat="1" ht="21" hidden="1" customHeight="1" x14ac:dyDescent="0.2">
      <c r="A167" s="65" t="s">
        <v>64</v>
      </c>
      <c r="B167" s="32">
        <v>7.8770967741935509</v>
      </c>
      <c r="C167" s="40">
        <f t="shared" si="37"/>
        <v>-0.16353898360511598</v>
      </c>
      <c r="D167" s="17"/>
      <c r="E167" s="32">
        <v>7.9770967741935479</v>
      </c>
      <c r="F167" s="40">
        <f t="shared" si="38"/>
        <v>-0.16149218781542629</v>
      </c>
      <c r="G167" s="57"/>
      <c r="H167" s="60">
        <v>7.8588103894546935</v>
      </c>
      <c r="I167" s="40">
        <f t="shared" si="39"/>
        <v>-0.180420540470283</v>
      </c>
      <c r="J167" s="15"/>
      <c r="K167" s="32">
        <v>7.9448890676275195</v>
      </c>
      <c r="L167" s="40">
        <f t="shared" si="40"/>
        <v>-0.15029050068289251</v>
      </c>
      <c r="M167" s="42"/>
      <c r="N167" s="26"/>
    </row>
    <row r="168" spans="1:14" s="28" customFormat="1" ht="21" hidden="1" customHeight="1" x14ac:dyDescent="0.2">
      <c r="A168" s="65" t="s">
        <v>65</v>
      </c>
      <c r="B168" s="32">
        <v>7.86</v>
      </c>
      <c r="C168" s="40">
        <f t="shared" si="37"/>
        <v>-0.2170441050002303</v>
      </c>
      <c r="D168" s="17"/>
      <c r="E168" s="32">
        <v>7.9599999999999946</v>
      </c>
      <c r="F168" s="40">
        <f t="shared" si="38"/>
        <v>-0.21432326418381331</v>
      </c>
      <c r="G168" s="57"/>
      <c r="H168" s="60">
        <v>7.8417076420813805</v>
      </c>
      <c r="I168" s="40">
        <f t="shared" si="39"/>
        <v>-0.21762514332018812</v>
      </c>
      <c r="J168" s="15"/>
      <c r="K168" s="32">
        <v>7.914229287015714</v>
      </c>
      <c r="L168" s="40">
        <f t="shared" si="40"/>
        <v>-0.38590571058736423</v>
      </c>
      <c r="M168" s="42"/>
      <c r="N168" s="26"/>
    </row>
    <row r="169" spans="1:14" s="28" customFormat="1" ht="21" hidden="1" customHeight="1" x14ac:dyDescent="0.2">
      <c r="A169" s="65" t="s">
        <v>66</v>
      </c>
      <c r="B169" s="32">
        <v>7.81</v>
      </c>
      <c r="C169" s="40">
        <f t="shared" si="37"/>
        <v>-0.63613231552164251</v>
      </c>
      <c r="D169" s="17"/>
      <c r="E169" s="32">
        <v>7.91</v>
      </c>
      <c r="F169" s="40">
        <f t="shared" si="38"/>
        <v>-0.62814070351752127</v>
      </c>
      <c r="G169" s="57"/>
      <c r="H169" s="3">
        <v>7.7892824188978631</v>
      </c>
      <c r="I169" s="40">
        <f t="shared" si="39"/>
        <v>-0.66854345477234123</v>
      </c>
      <c r="J169" s="15"/>
      <c r="K169" s="3">
        <v>7.8818573471430131</v>
      </c>
      <c r="L169" s="40">
        <f t="shared" si="40"/>
        <v>-0.40903464757852115</v>
      </c>
      <c r="M169" s="42"/>
      <c r="N169" s="26"/>
    </row>
    <row r="170" spans="1:14" s="28" customFormat="1" ht="21" hidden="1" customHeight="1" x14ac:dyDescent="0.2">
      <c r="A170" s="65" t="s">
        <v>14</v>
      </c>
      <c r="B170" s="32">
        <v>7.7377419354838697</v>
      </c>
      <c r="C170" s="40">
        <f t="shared" si="37"/>
        <v>-0.92519928957912612</v>
      </c>
      <c r="D170" s="17"/>
      <c r="E170" s="32">
        <v>7.8377419354838747</v>
      </c>
      <c r="F170" s="40">
        <f t="shared" si="38"/>
        <v>-0.91350271196113386</v>
      </c>
      <c r="G170" s="57"/>
      <c r="H170" s="60">
        <v>7.7158067597754103</v>
      </c>
      <c r="I170" s="40">
        <f t="shared" si="39"/>
        <v>-0.94329175874007243</v>
      </c>
      <c r="J170" s="15"/>
      <c r="K170" s="60">
        <v>7.8023914045076594</v>
      </c>
      <c r="L170" s="40">
        <f t="shared" si="40"/>
        <v>-1.0082134087869288</v>
      </c>
      <c r="M170" s="42"/>
      <c r="N170" s="26"/>
    </row>
    <row r="171" spans="1:14" s="28" customFormat="1" ht="21" hidden="1" customHeight="1" x14ac:dyDescent="0.2">
      <c r="A171" s="65" t="s">
        <v>15</v>
      </c>
      <c r="B171" s="32">
        <v>7.71</v>
      </c>
      <c r="C171" s="40">
        <f>+(B171/B170-1)*100</f>
        <v>-0.3585275357485096</v>
      </c>
      <c r="D171" s="17"/>
      <c r="E171" s="32">
        <v>7.81</v>
      </c>
      <c r="F171" s="40">
        <f>+(E171/E170-1)*100</f>
        <v>-0.35395316294197787</v>
      </c>
      <c r="G171" s="57"/>
      <c r="H171" s="60">
        <v>7.6884750877972836</v>
      </c>
      <c r="I171" s="40">
        <f>+(H171/H170-1)*100</f>
        <v>-0.35422960720860042</v>
      </c>
      <c r="J171" s="15"/>
      <c r="K171" s="60">
        <v>7.768312816693995</v>
      </c>
      <c r="L171" s="40">
        <f>+(K171/K170-1)*100</f>
        <v>-0.43677106218967809</v>
      </c>
      <c r="M171" s="42"/>
      <c r="N171" s="26"/>
    </row>
    <row r="172" spans="1:14" s="28" customFormat="1" ht="21" hidden="1" customHeight="1" x14ac:dyDescent="0.2">
      <c r="A172" s="65" t="s">
        <v>16</v>
      </c>
      <c r="B172" s="32">
        <v>7.6983870967741899</v>
      </c>
      <c r="C172" s="40">
        <f>+(B172/B171-1)*100</f>
        <v>-0.15062131291582181</v>
      </c>
      <c r="D172" s="17"/>
      <c r="E172" s="32">
        <v>7.7983870967741939</v>
      </c>
      <c r="F172" s="40">
        <f>+(E172/E171-1)*100</f>
        <v>-0.14869274296805957</v>
      </c>
      <c r="G172" s="57"/>
      <c r="H172" s="60">
        <v>7.6754190349369766</v>
      </c>
      <c r="I172" s="40">
        <f>+(H172/H171-1)*100</f>
        <v>-0.16981329471990048</v>
      </c>
      <c r="J172" s="15"/>
      <c r="K172" s="60">
        <v>7.7566008738998944</v>
      </c>
      <c r="L172" s="40">
        <f>+(K172/K171-1)*100</f>
        <v>-0.15076559184037386</v>
      </c>
      <c r="M172" s="42"/>
      <c r="N172" s="26"/>
    </row>
    <row r="173" spans="1:14" s="28" customFormat="1" ht="21" hidden="1" customHeight="1" x14ac:dyDescent="0.2">
      <c r="A173" s="65" t="s">
        <v>17</v>
      </c>
      <c r="B173" s="32">
        <v>7.6533333333333342</v>
      </c>
      <c r="C173" s="40">
        <f>+(B173/B172-1)*100</f>
        <v>-0.58523639918982573</v>
      </c>
      <c r="D173" s="17"/>
      <c r="E173" s="32">
        <v>7.7533333333333294</v>
      </c>
      <c r="F173" s="40">
        <f>+(E173/E172-1)*100</f>
        <v>-0.57773181661501249</v>
      </c>
      <c r="G173" s="57"/>
      <c r="H173" s="60">
        <v>7.6301180267285087</v>
      </c>
      <c r="I173" s="40">
        <f>+(H173/H172-1)*100</f>
        <v>-0.59020892543152348</v>
      </c>
      <c r="J173" s="15"/>
      <c r="K173" s="60">
        <v>7.7094975843129339</v>
      </c>
      <c r="L173" s="40">
        <f>+(K173/K172-1)*100</f>
        <v>-0.60726715674462861</v>
      </c>
      <c r="M173" s="42"/>
      <c r="N173" s="26"/>
    </row>
    <row r="174" spans="1:14" s="28" customFormat="1" ht="21" hidden="1" customHeight="1" x14ac:dyDescent="0.2">
      <c r="A174" s="65" t="s">
        <v>18</v>
      </c>
      <c r="B174" s="32">
        <v>7.5945161290322591</v>
      </c>
      <c r="C174" s="40">
        <f>+(B174/B173-1)*100</f>
        <v>-0.76851747780150026</v>
      </c>
      <c r="D174" s="17"/>
      <c r="E174" s="32">
        <v>7.6945161290322552</v>
      </c>
      <c r="F174" s="40">
        <f>+(E174/E173-1)*100</f>
        <v>-0.75860538651428833</v>
      </c>
      <c r="G174" s="57"/>
      <c r="H174" s="3">
        <v>7.5784927274276566</v>
      </c>
      <c r="I174" s="40">
        <f>+(H174/H173-1)*100</f>
        <v>-0.67659896111708084</v>
      </c>
      <c r="J174" s="15"/>
      <c r="K174" s="3">
        <v>7.6561648649981873</v>
      </c>
      <c r="L174" s="40">
        <f>+(K174/K173-1)*100</f>
        <v>-0.69177944128637758</v>
      </c>
      <c r="M174" s="42"/>
      <c r="N174" s="26"/>
    </row>
    <row r="175" spans="1:14" s="28" customFormat="1" ht="21" customHeight="1" x14ac:dyDescent="0.2">
      <c r="A175" s="64">
        <v>2007</v>
      </c>
      <c r="B175" s="32">
        <f>+AVERAGE(B163:B174)</f>
        <v>7.7951299283154105</v>
      </c>
      <c r="C175" s="20">
        <f>+((B175/B161)-1)*100</f>
        <v>-2.1124550655517993</v>
      </c>
      <c r="D175" s="17"/>
      <c r="E175" s="32">
        <f>+AVERAGE(E163:E174)</f>
        <v>7.8951299283154119</v>
      </c>
      <c r="F175" s="20">
        <f>+((E175/E161)-1)*100</f>
        <v>-2.0422999727727431</v>
      </c>
      <c r="G175" s="54"/>
      <c r="H175" s="32">
        <f>+AVERAGE(H163:H174)</f>
        <v>7.7760992312162633</v>
      </c>
      <c r="I175" s="20">
        <f>+((H175/H161)-1)*100</f>
        <v>-2.1591064421466299</v>
      </c>
      <c r="J175" s="15"/>
      <c r="K175" s="32">
        <f>+AVERAGE(K163:K174)</f>
        <v>7.8590754934989588</v>
      </c>
      <c r="L175" s="20">
        <f>+((K175/K161)-1)*100</f>
        <v>-2.1180195184444361</v>
      </c>
      <c r="M175" s="42"/>
      <c r="N175" s="26"/>
    </row>
    <row r="176" spans="1:14" s="28" customFormat="1" ht="21" hidden="1" customHeight="1" x14ac:dyDescent="0.25">
      <c r="A176" s="67">
        <v>2008</v>
      </c>
      <c r="B176" s="38"/>
      <c r="C176" s="35"/>
      <c r="D176" s="37"/>
      <c r="E176" s="38"/>
      <c r="F176" s="35"/>
      <c r="G176" s="56"/>
      <c r="H176" s="38"/>
      <c r="I176" s="35"/>
      <c r="J176" s="26"/>
      <c r="K176" s="38"/>
      <c r="L176" s="35"/>
      <c r="M176" s="42"/>
      <c r="N176" s="26"/>
    </row>
    <row r="177" spans="1:14" s="28" customFormat="1" ht="21" hidden="1" customHeight="1" x14ac:dyDescent="0.2">
      <c r="A177" s="65" t="s">
        <v>52</v>
      </c>
      <c r="B177" s="32">
        <v>7.5532258064516151</v>
      </c>
      <c r="C177" s="40">
        <f>+(B177/B174-1)*100</f>
        <v>-0.54368602132267574</v>
      </c>
      <c r="D177" s="17"/>
      <c r="E177" s="32">
        <v>7.6532258064516148</v>
      </c>
      <c r="F177" s="40">
        <f>+(E177/E174-1)*100</f>
        <v>-0.53662013163956468</v>
      </c>
      <c r="G177" s="57"/>
      <c r="H177" s="60">
        <v>7.533872708583397</v>
      </c>
      <c r="I177" s="40">
        <f>+(H177/H174-1)*100</f>
        <v>-0.58877167860533763</v>
      </c>
      <c r="J177" s="15"/>
      <c r="K177" s="32">
        <v>7.6129271525367246</v>
      </c>
      <c r="L177" s="40">
        <f>+(K177/K174-1)*100</f>
        <v>-0.56474374865062016</v>
      </c>
      <c r="M177" s="42"/>
      <c r="N177" s="26"/>
    </row>
    <row r="178" spans="1:14" s="28" customFormat="1" ht="21" hidden="1" customHeight="1" x14ac:dyDescent="0.2">
      <c r="A178" s="65" t="s">
        <v>53</v>
      </c>
      <c r="B178" s="32">
        <v>7.494827586206898</v>
      </c>
      <c r="C178" s="40">
        <f t="shared" ref="C178:C188" si="41">+(B178/B177-1)*100</f>
        <v>-0.77315602288542395</v>
      </c>
      <c r="D178" s="17"/>
      <c r="E178" s="32">
        <v>7.5948275862068986</v>
      </c>
      <c r="F178" s="40">
        <f t="shared" ref="F178:F188" si="42">+(E178/E177-1)*100</f>
        <v>-0.76305366810798247</v>
      </c>
      <c r="G178" s="57"/>
      <c r="H178" s="60">
        <v>7.4679534000135721</v>
      </c>
      <c r="I178" s="40">
        <f t="shared" ref="I178:I188" si="43">+(H178/H177-1)*100</f>
        <v>-0.87497242281148191</v>
      </c>
      <c r="J178" s="15"/>
      <c r="K178" s="32">
        <v>7.5660404493291917</v>
      </c>
      <c r="L178" s="40">
        <f t="shared" ref="L178:L188" si="44">+(K178/K177-1)*100</f>
        <v>-0.61588272510804121</v>
      </c>
      <c r="M178" s="42"/>
      <c r="N178" s="26"/>
    </row>
    <row r="179" spans="1:14" s="28" customFormat="1" ht="21" hidden="1" customHeight="1" x14ac:dyDescent="0.2">
      <c r="A179" s="65" t="s">
        <v>62</v>
      </c>
      <c r="B179" s="32">
        <v>7.4516129032258043</v>
      </c>
      <c r="C179" s="40">
        <f t="shared" si="41"/>
        <v>-0.5765934237182968</v>
      </c>
      <c r="D179" s="40"/>
      <c r="E179" s="32">
        <v>7.5516129032258066</v>
      </c>
      <c r="F179" s="40">
        <f t="shared" si="42"/>
        <v>-0.56900150122664028</v>
      </c>
      <c r="G179" s="57"/>
      <c r="H179" s="3">
        <v>7.4228448312295123</v>
      </c>
      <c r="I179" s="40">
        <f t="shared" si="43"/>
        <v>-0.60402852519109151</v>
      </c>
      <c r="J179" s="15"/>
      <c r="K179" s="3">
        <v>7.5242316064826076</v>
      </c>
      <c r="L179" s="40">
        <f t="shared" si="44"/>
        <v>-0.55258550527959027</v>
      </c>
      <c r="M179" s="42"/>
      <c r="N179" s="26"/>
    </row>
    <row r="180" spans="1:14" s="28" customFormat="1" ht="21" hidden="1" customHeight="1" x14ac:dyDescent="0.2">
      <c r="A180" s="65" t="s">
        <v>63</v>
      </c>
      <c r="B180" s="3">
        <v>7.3540000000000045</v>
      </c>
      <c r="C180" s="40">
        <f t="shared" si="41"/>
        <v>-1.3099567099566167</v>
      </c>
      <c r="D180" s="17"/>
      <c r="E180" s="3">
        <v>7.4540000000000033</v>
      </c>
      <c r="F180" s="40">
        <f t="shared" si="42"/>
        <v>-1.2926099957282777</v>
      </c>
      <c r="G180" s="57"/>
      <c r="H180" s="3">
        <v>7.3258794096551592</v>
      </c>
      <c r="I180" s="40">
        <f t="shared" si="43"/>
        <v>-1.3063107713958799</v>
      </c>
      <c r="J180" s="15"/>
      <c r="K180" s="3">
        <v>7.4153839361000857</v>
      </c>
      <c r="L180" s="40">
        <f t="shared" si="44"/>
        <v>-1.4466283877910269</v>
      </c>
      <c r="M180" s="42"/>
      <c r="N180" s="26"/>
    </row>
    <row r="181" spans="1:14" s="28" customFormat="1" ht="18" hidden="1" customHeight="1" x14ac:dyDescent="0.2">
      <c r="A181" s="65" t="s">
        <v>64</v>
      </c>
      <c r="B181" s="32">
        <v>7.2482758620689669</v>
      </c>
      <c r="C181" s="40">
        <f t="shared" si="41"/>
        <v>-1.4376412555213158</v>
      </c>
      <c r="D181" s="17"/>
      <c r="E181" s="32">
        <v>7.3482758620689674</v>
      </c>
      <c r="F181" s="40">
        <f t="shared" si="42"/>
        <v>-1.4183544128123948</v>
      </c>
      <c r="G181" s="57"/>
      <c r="H181" s="60">
        <v>7.215201468488476</v>
      </c>
      <c r="I181" s="40">
        <f t="shared" si="43"/>
        <v>-1.510780276028223</v>
      </c>
      <c r="J181" s="15"/>
      <c r="K181" s="32">
        <v>7.3178580897353607</v>
      </c>
      <c r="L181" s="40">
        <f t="shared" si="44"/>
        <v>-1.3151826959349022</v>
      </c>
      <c r="M181" s="42"/>
      <c r="N181" s="26"/>
    </row>
    <row r="182" spans="1:14" s="28" customFormat="1" ht="18" hidden="1" customHeight="1" x14ac:dyDescent="0.2">
      <c r="A182" s="65" t="s">
        <v>65</v>
      </c>
      <c r="B182" s="32">
        <v>7.0787096774193499</v>
      </c>
      <c r="C182" s="40">
        <f t="shared" si="41"/>
        <v>-2.3394002639576139</v>
      </c>
      <c r="D182" s="17"/>
      <c r="E182" s="32">
        <v>7.1787096774193504</v>
      </c>
      <c r="F182" s="40">
        <f t="shared" si="42"/>
        <v>-2.307564220947389</v>
      </c>
      <c r="G182" s="57"/>
      <c r="H182" s="60">
        <v>7.1376773158632192</v>
      </c>
      <c r="I182" s="40">
        <f t="shared" si="43"/>
        <v>-1.0744558272396731</v>
      </c>
      <c r="J182" s="15"/>
      <c r="K182" s="32">
        <v>7.2338465332405555</v>
      </c>
      <c r="L182" s="40">
        <f t="shared" si="44"/>
        <v>-1.1480347864718299</v>
      </c>
      <c r="M182" s="42"/>
      <c r="N182" s="26"/>
    </row>
    <row r="183" spans="1:14" s="28" customFormat="1" ht="19.5" hidden="1" customHeight="1" x14ac:dyDescent="0.2">
      <c r="A183" s="65" t="s">
        <v>66</v>
      </c>
      <c r="B183" s="3">
        <v>7.0787096774193499</v>
      </c>
      <c r="C183" s="40">
        <f t="shared" si="41"/>
        <v>0</v>
      </c>
      <c r="D183" s="17"/>
      <c r="E183" s="3">
        <v>7.1787096774193504</v>
      </c>
      <c r="F183" s="40">
        <f t="shared" si="42"/>
        <v>0</v>
      </c>
      <c r="G183" s="57"/>
      <c r="H183" s="3">
        <v>7.0436249537711104</v>
      </c>
      <c r="I183" s="40">
        <f t="shared" si="43"/>
        <v>-1.3176886251649478</v>
      </c>
      <c r="J183" s="15"/>
      <c r="K183" s="32">
        <v>7.1435749121245333</v>
      </c>
      <c r="L183" s="40">
        <f t="shared" si="44"/>
        <v>-1.2479062239046823</v>
      </c>
      <c r="M183" s="42"/>
      <c r="N183" s="26"/>
    </row>
    <row r="184" spans="1:14" s="28" customFormat="1" ht="19.5" hidden="1" customHeight="1" x14ac:dyDescent="0.2">
      <c r="A184" s="65" t="s">
        <v>14</v>
      </c>
      <c r="B184" s="3">
        <v>7.0199999999999987</v>
      </c>
      <c r="C184" s="40">
        <f t="shared" si="41"/>
        <v>-0.82938388625587445</v>
      </c>
      <c r="D184" s="17"/>
      <c r="E184" s="32">
        <v>7.107096774193554</v>
      </c>
      <c r="F184" s="40">
        <f t="shared" si="42"/>
        <v>-0.99757346993785134</v>
      </c>
      <c r="G184" s="57"/>
      <c r="H184" s="3">
        <v>6.9908363425569382</v>
      </c>
      <c r="I184" s="40">
        <f t="shared" si="43"/>
        <v>-0.74945232832008823</v>
      </c>
      <c r="J184" s="15"/>
      <c r="K184" s="32">
        <v>7.0635682209974071</v>
      </c>
      <c r="L184" s="40">
        <f t="shared" si="44"/>
        <v>-1.1199811314546948</v>
      </c>
      <c r="M184" s="42"/>
      <c r="N184" s="26"/>
    </row>
    <row r="185" spans="1:14" s="28" customFormat="1" ht="15.75" hidden="1" customHeight="1" x14ac:dyDescent="0.2">
      <c r="A185" s="65" t="s">
        <v>15</v>
      </c>
      <c r="B185" s="3">
        <v>6.99</v>
      </c>
      <c r="C185" s="40">
        <f t="shared" si="41"/>
        <v>-0.42735042735040363</v>
      </c>
      <c r="D185" s="17"/>
      <c r="E185" s="32">
        <v>7.09</v>
      </c>
      <c r="F185" s="40">
        <f t="shared" si="42"/>
        <v>-0.24055918663770104</v>
      </c>
      <c r="G185" s="57"/>
      <c r="H185" s="3">
        <v>6.9720233850073683</v>
      </c>
      <c r="I185" s="40">
        <f t="shared" si="43"/>
        <v>-0.26910882514936674</v>
      </c>
      <c r="J185" s="15"/>
      <c r="K185" s="32">
        <v>7.084720281558754</v>
      </c>
      <c r="L185" s="40">
        <f t="shared" si="44"/>
        <v>0.29945290962816173</v>
      </c>
      <c r="M185" s="42"/>
      <c r="N185" s="26"/>
    </row>
    <row r="186" spans="1:14" s="28" customFormat="1" ht="19.5" hidden="1" customHeight="1" x14ac:dyDescent="0.2">
      <c r="A186" s="65" t="s">
        <v>16</v>
      </c>
      <c r="B186" s="3">
        <v>6.9719354838709666</v>
      </c>
      <c r="C186" s="40">
        <f t="shared" si="41"/>
        <v>-0.25843370713924951</v>
      </c>
      <c r="D186" s="17"/>
      <c r="E186" s="32">
        <v>7.0719354838709627</v>
      </c>
      <c r="F186" s="40">
        <f t="shared" si="42"/>
        <v>-0.25478866190461469</v>
      </c>
      <c r="G186" s="57"/>
      <c r="H186" s="3">
        <v>6.9612661913447997</v>
      </c>
      <c r="I186" s="40">
        <f t="shared" si="43"/>
        <v>-0.15429084311020524</v>
      </c>
      <c r="J186" s="15"/>
      <c r="K186" s="32">
        <v>7.0848980008378497</v>
      </c>
      <c r="L186" s="40">
        <f t="shared" si="44"/>
        <v>2.5084868849223341E-3</v>
      </c>
      <c r="M186" s="42"/>
      <c r="N186" s="26"/>
    </row>
    <row r="187" spans="1:14" s="28" customFormat="1" ht="19.5" hidden="1" customHeight="1" x14ac:dyDescent="0.2">
      <c r="A187" s="65" t="s">
        <v>17</v>
      </c>
      <c r="B187" s="3">
        <v>6.97</v>
      </c>
      <c r="C187" s="40">
        <f t="shared" si="41"/>
        <v>-2.7761069726539578E-2</v>
      </c>
      <c r="D187" s="17"/>
      <c r="E187" s="32">
        <v>7.07</v>
      </c>
      <c r="F187" s="40">
        <f t="shared" si="42"/>
        <v>-2.7368517082437815E-2</v>
      </c>
      <c r="G187" s="57"/>
      <c r="H187" s="3">
        <v>6.9686630379584447</v>
      </c>
      <c r="I187" s="40">
        <f t="shared" si="43"/>
        <v>0.10625720106554049</v>
      </c>
      <c r="J187" s="15"/>
      <c r="K187" s="32">
        <v>7.0879385056988733</v>
      </c>
      <c r="L187" s="40">
        <f t="shared" si="44"/>
        <v>4.2915294767320589E-2</v>
      </c>
      <c r="M187" s="42"/>
      <c r="N187" s="26"/>
    </row>
    <row r="188" spans="1:14" s="28" customFormat="1" ht="19.5" hidden="1" customHeight="1" x14ac:dyDescent="0.2">
      <c r="A188" s="65" t="s">
        <v>18</v>
      </c>
      <c r="B188" s="3">
        <v>6.97</v>
      </c>
      <c r="C188" s="40">
        <f t="shared" si="41"/>
        <v>0</v>
      </c>
      <c r="D188" s="17"/>
      <c r="E188" s="32">
        <v>7.07</v>
      </c>
      <c r="F188" s="40">
        <f t="shared" si="42"/>
        <v>0</v>
      </c>
      <c r="G188" s="57"/>
      <c r="H188" s="3">
        <v>6.9814955795897014</v>
      </c>
      <c r="I188" s="40">
        <f t="shared" si="43"/>
        <v>0.18414639309374259</v>
      </c>
      <c r="J188" s="15"/>
      <c r="K188" s="32">
        <v>7.0912508432540315</v>
      </c>
      <c r="L188" s="40">
        <f t="shared" si="44"/>
        <v>4.6732030088780796E-2</v>
      </c>
      <c r="M188" s="42"/>
      <c r="N188" s="26"/>
    </row>
    <row r="189" spans="1:14" s="28" customFormat="1" ht="21" customHeight="1" x14ac:dyDescent="0.2">
      <c r="A189" s="67">
        <v>2008</v>
      </c>
      <c r="B189" s="32">
        <f>+AVERAGE(B177:B188)</f>
        <v>7.1817747497219111</v>
      </c>
      <c r="C189" s="20">
        <f>+((B189/B175)-1)*100</f>
        <v>-7.8684407345863239</v>
      </c>
      <c r="D189" s="17"/>
      <c r="E189" s="32">
        <f>+AVERAGE(E177:E188)</f>
        <v>7.2806994809047083</v>
      </c>
      <c r="F189" s="20">
        <f>+((E189/E175)-1)*100</f>
        <v>-7.7823981744377102</v>
      </c>
      <c r="G189" s="54"/>
      <c r="H189" s="32">
        <f>+AVERAGE(H177:H188)</f>
        <v>7.1684448853384763</v>
      </c>
      <c r="I189" s="20">
        <f>+((H189/H175)-1)*100</f>
        <v>-7.8143851796338648</v>
      </c>
      <c r="J189" s="15"/>
      <c r="K189" s="32">
        <f>+AVERAGE(K177:K188)</f>
        <v>7.268853210991332</v>
      </c>
      <c r="L189" s="20">
        <f>+((K189/K175)-1)*100</f>
        <v>-7.5100726923396977</v>
      </c>
      <c r="M189" s="42"/>
      <c r="N189" s="26"/>
    </row>
    <row r="190" spans="1:14" s="28" customFormat="1" ht="21" hidden="1" customHeight="1" x14ac:dyDescent="0.2">
      <c r="A190" s="67">
        <v>2009</v>
      </c>
      <c r="B190" s="32"/>
      <c r="C190" s="20"/>
      <c r="D190" s="17"/>
      <c r="E190" s="32"/>
      <c r="F190" s="20"/>
      <c r="G190" s="54"/>
      <c r="H190" s="32"/>
      <c r="I190" s="20"/>
      <c r="J190" s="15"/>
      <c r="K190" s="32"/>
      <c r="L190" s="20"/>
      <c r="M190" s="42"/>
      <c r="N190" s="26"/>
    </row>
    <row r="191" spans="1:14" s="28" customFormat="1" ht="21" hidden="1" customHeight="1" x14ac:dyDescent="0.2">
      <c r="A191" s="65" t="s">
        <v>52</v>
      </c>
      <c r="B191" s="32">
        <v>6.97</v>
      </c>
      <c r="C191" s="40">
        <f>+(B191/B188-1)*100</f>
        <v>0</v>
      </c>
      <c r="D191" s="17"/>
      <c r="E191" s="32">
        <v>7.07</v>
      </c>
      <c r="F191" s="40">
        <f>+(E191/E188-1)*100</f>
        <v>0</v>
      </c>
      <c r="G191" s="57"/>
      <c r="H191" s="60">
        <v>6.9815341641629223</v>
      </c>
      <c r="I191" s="40">
        <f>+(H191/H188-1)*100</f>
        <v>5.5266916352270101E-4</v>
      </c>
      <c r="J191" s="15"/>
      <c r="K191" s="32">
        <v>7.0829942659684946</v>
      </c>
      <c r="L191" s="40">
        <f>+(K191/K188-1)*100</f>
        <v>-0.11643329883600506</v>
      </c>
      <c r="M191" s="42"/>
      <c r="N191" s="26"/>
    </row>
    <row r="192" spans="1:14" s="28" customFormat="1" ht="21" hidden="1" customHeight="1" x14ac:dyDescent="0.2">
      <c r="A192" s="65" t="s">
        <v>53</v>
      </c>
      <c r="B192" s="32">
        <v>6.97</v>
      </c>
      <c r="C192" s="40">
        <f t="shared" ref="C192:C202" si="45">+(B192/B191-1)*100</f>
        <v>0</v>
      </c>
      <c r="D192" s="17"/>
      <c r="E192" s="32">
        <v>7.07</v>
      </c>
      <c r="F192" s="40">
        <f t="shared" ref="F192:F202" si="46">+(E192/E191-1)*100</f>
        <v>0</v>
      </c>
      <c r="G192" s="57"/>
      <c r="H192" s="60">
        <v>6.9805293956489098</v>
      </c>
      <c r="I192" s="40">
        <f t="shared" ref="I192:I202" si="47">+(H192/H191-1)*100</f>
        <v>-1.4391801148383454E-2</v>
      </c>
      <c r="J192" s="15"/>
      <c r="K192" s="32">
        <v>7.0838762173369005</v>
      </c>
      <c r="L192" s="40">
        <f t="shared" ref="L192:L202" si="48">+(K192/K191-1)*100</f>
        <v>1.2451674183089345E-2</v>
      </c>
      <c r="M192" s="42"/>
      <c r="N192" s="26"/>
    </row>
    <row r="193" spans="1:14" s="28" customFormat="1" ht="21" hidden="1" customHeight="1" x14ac:dyDescent="0.2">
      <c r="A193" s="65" t="s">
        <v>62</v>
      </c>
      <c r="B193" s="32">
        <v>6.97</v>
      </c>
      <c r="C193" s="40">
        <f t="shared" si="45"/>
        <v>0</v>
      </c>
      <c r="D193" s="40"/>
      <c r="E193" s="32">
        <v>7.07</v>
      </c>
      <c r="F193" s="40">
        <f t="shared" si="46"/>
        <v>0</v>
      </c>
      <c r="G193" s="57"/>
      <c r="H193" s="3">
        <v>6.9836934648322533</v>
      </c>
      <c r="I193" s="40">
        <f t="shared" si="47"/>
        <v>4.5327066243938674E-2</v>
      </c>
      <c r="J193" s="15"/>
      <c r="K193" s="3">
        <v>7.0831411487770515</v>
      </c>
      <c r="L193" s="40">
        <f t="shared" si="48"/>
        <v>-1.0376643200649127E-2</v>
      </c>
      <c r="M193" s="42"/>
      <c r="N193" s="26"/>
    </row>
    <row r="194" spans="1:14" s="28" customFormat="1" ht="21" hidden="1" customHeight="1" x14ac:dyDescent="0.2">
      <c r="A194" s="65" t="s">
        <v>63</v>
      </c>
      <c r="B194" s="32">
        <v>6.97</v>
      </c>
      <c r="C194" s="40">
        <f t="shared" si="45"/>
        <v>0</v>
      </c>
      <c r="D194" s="17"/>
      <c r="E194" s="32">
        <v>7.07</v>
      </c>
      <c r="F194" s="40">
        <f t="shared" si="46"/>
        <v>0</v>
      </c>
      <c r="G194" s="57"/>
      <c r="H194" s="3">
        <v>6.980972282309077</v>
      </c>
      <c r="I194" s="40">
        <f t="shared" si="47"/>
        <v>-3.8964804753804927E-2</v>
      </c>
      <c r="J194" s="15"/>
      <c r="K194" s="3">
        <v>7.0776900610858773</v>
      </c>
      <c r="L194" s="40">
        <f t="shared" si="48"/>
        <v>-7.6958620147160595E-2</v>
      </c>
      <c r="M194" s="42"/>
      <c r="N194" s="26"/>
    </row>
    <row r="195" spans="1:14" s="28" customFormat="1" ht="21" hidden="1" customHeight="1" x14ac:dyDescent="0.2">
      <c r="A195" s="65" t="s">
        <v>64</v>
      </c>
      <c r="B195" s="32">
        <v>6.97</v>
      </c>
      <c r="C195" s="40">
        <f t="shared" si="45"/>
        <v>0</v>
      </c>
      <c r="D195" s="17"/>
      <c r="E195" s="32">
        <v>7.07</v>
      </c>
      <c r="F195" s="40">
        <f t="shared" si="46"/>
        <v>0</v>
      </c>
      <c r="G195" s="57"/>
      <c r="H195" s="3">
        <v>6.9879920832907594</v>
      </c>
      <c r="I195" s="40">
        <f t="shared" si="47"/>
        <v>0.10055620761411088</v>
      </c>
      <c r="J195" s="15"/>
      <c r="K195" s="3">
        <v>7.0764816886208042</v>
      </c>
      <c r="L195" s="40">
        <f t="shared" si="48"/>
        <v>-1.7072977972243386E-2</v>
      </c>
      <c r="M195" s="42"/>
      <c r="N195" s="26"/>
    </row>
    <row r="196" spans="1:14" s="28" customFormat="1" ht="21" hidden="1" customHeight="1" x14ac:dyDescent="0.2">
      <c r="A196" s="65" t="s">
        <v>65</v>
      </c>
      <c r="B196" s="32">
        <v>6.97</v>
      </c>
      <c r="C196" s="40">
        <f t="shared" si="45"/>
        <v>0</v>
      </c>
      <c r="D196" s="17"/>
      <c r="E196" s="32">
        <v>7.07</v>
      </c>
      <c r="F196" s="40">
        <f t="shared" si="46"/>
        <v>0</v>
      </c>
      <c r="G196" s="57"/>
      <c r="H196" s="3">
        <v>6.9868975941047085</v>
      </c>
      <c r="I196" s="40">
        <f t="shared" si="47"/>
        <v>-1.5662427389806499E-2</v>
      </c>
      <c r="J196" s="15"/>
      <c r="K196" s="3">
        <v>7.0761904502043391</v>
      </c>
      <c r="L196" s="40">
        <f t="shared" si="48"/>
        <v>-4.1155821392635517E-3</v>
      </c>
      <c r="M196" s="42"/>
      <c r="N196" s="26"/>
    </row>
    <row r="197" spans="1:14" s="28" customFormat="1" ht="21" hidden="1" customHeight="1" x14ac:dyDescent="0.2">
      <c r="A197" s="65" t="s">
        <v>66</v>
      </c>
      <c r="B197" s="3">
        <v>6.97</v>
      </c>
      <c r="C197" s="40">
        <f t="shared" si="45"/>
        <v>0</v>
      </c>
      <c r="D197" s="17"/>
      <c r="E197" s="3">
        <v>7.07</v>
      </c>
      <c r="F197" s="40">
        <f t="shared" si="46"/>
        <v>0</v>
      </c>
      <c r="G197" s="57"/>
      <c r="H197" s="3">
        <v>6.9992687036382577</v>
      </c>
      <c r="I197" s="40">
        <f t="shared" si="47"/>
        <v>0.17706155510262001</v>
      </c>
      <c r="J197" s="15"/>
      <c r="K197" s="32">
        <v>7.0761876996115571</v>
      </c>
      <c r="L197" s="40">
        <f t="shared" si="48"/>
        <v>-3.8871095986436899E-5</v>
      </c>
      <c r="M197" s="42"/>
      <c r="N197" s="26"/>
    </row>
    <row r="198" spans="1:14" s="28" customFormat="1" ht="21" hidden="1" customHeight="1" x14ac:dyDescent="0.2">
      <c r="A198" s="65" t="s">
        <v>14</v>
      </c>
      <c r="B198" s="3">
        <v>6.97</v>
      </c>
      <c r="C198" s="40">
        <f t="shared" si="45"/>
        <v>0</v>
      </c>
      <c r="D198" s="17"/>
      <c r="E198" s="3">
        <v>7.07</v>
      </c>
      <c r="F198" s="40">
        <f t="shared" si="46"/>
        <v>0</v>
      </c>
      <c r="G198" s="57"/>
      <c r="H198" s="3">
        <v>6.9985764240645949</v>
      </c>
      <c r="I198" s="40">
        <f t="shared" si="47"/>
        <v>-9.8907414899374047E-3</v>
      </c>
      <c r="J198" s="15"/>
      <c r="K198" s="32">
        <v>7.0762987229195113</v>
      </c>
      <c r="L198" s="40">
        <f t="shared" si="48"/>
        <v>1.5689706472921117E-3</v>
      </c>
      <c r="M198" s="42"/>
      <c r="N198" s="26"/>
    </row>
    <row r="199" spans="1:14" s="28" customFormat="1" ht="21" hidden="1" customHeight="1" x14ac:dyDescent="0.2">
      <c r="A199" s="65" t="s">
        <v>15</v>
      </c>
      <c r="B199" s="3">
        <v>6.97</v>
      </c>
      <c r="C199" s="40">
        <f t="shared" si="45"/>
        <v>0</v>
      </c>
      <c r="D199" s="17"/>
      <c r="E199" s="3">
        <v>7.07</v>
      </c>
      <c r="F199" s="40">
        <f t="shared" si="46"/>
        <v>0</v>
      </c>
      <c r="G199" s="57"/>
      <c r="H199" s="3">
        <v>6.9962816224954816</v>
      </c>
      <c r="I199" s="40">
        <f t="shared" si="47"/>
        <v>-3.2789547903233629E-2</v>
      </c>
      <c r="J199" s="15"/>
      <c r="K199" s="32">
        <v>7.0757753905271521</v>
      </c>
      <c r="L199" s="40">
        <f t="shared" si="48"/>
        <v>-7.3955667058589469E-3</v>
      </c>
      <c r="M199" s="42"/>
      <c r="N199" s="26"/>
    </row>
    <row r="200" spans="1:14" s="28" customFormat="1" ht="21" hidden="1" customHeight="1" x14ac:dyDescent="0.2">
      <c r="A200" s="65" t="s">
        <v>16</v>
      </c>
      <c r="B200" s="3">
        <v>6.97</v>
      </c>
      <c r="C200" s="40">
        <f t="shared" si="45"/>
        <v>0</v>
      </c>
      <c r="D200" s="17"/>
      <c r="E200" s="3">
        <v>7.07</v>
      </c>
      <c r="F200" s="40">
        <f t="shared" si="46"/>
        <v>0</v>
      </c>
      <c r="G200" s="57"/>
      <c r="H200" s="3">
        <v>7.0017713878366674</v>
      </c>
      <c r="I200" s="40">
        <f>+(H200/H199-1)*100</f>
        <v>7.8466900525198113E-2</v>
      </c>
      <c r="J200" s="15"/>
      <c r="K200" s="32">
        <v>7.0754715409261406</v>
      </c>
      <c r="L200" s="40">
        <f>+(K200/K199-1)*100</f>
        <v>-4.2942233782317096E-3</v>
      </c>
      <c r="M200" s="42"/>
      <c r="N200" s="26"/>
    </row>
    <row r="201" spans="1:14" s="28" customFormat="1" ht="21" hidden="1" customHeight="1" x14ac:dyDescent="0.2">
      <c r="A201" s="65" t="s">
        <v>17</v>
      </c>
      <c r="B201" s="3">
        <v>6.97</v>
      </c>
      <c r="C201" s="40">
        <f t="shared" si="45"/>
        <v>0</v>
      </c>
      <c r="D201" s="17"/>
      <c r="E201" s="3">
        <v>7.07</v>
      </c>
      <c r="F201" s="40">
        <f t="shared" si="46"/>
        <v>0</v>
      </c>
      <c r="G201" s="57"/>
      <c r="H201" s="3">
        <v>7.008634888723372</v>
      </c>
      <c r="I201" s="40">
        <f>+(H201/H200-1)*100</f>
        <v>9.8025206858753933E-2</v>
      </c>
      <c r="J201" s="15"/>
      <c r="K201" s="32">
        <v>7.0763394750095987</v>
      </c>
      <c r="L201" s="40">
        <f>+(K201/K200-1)*100</f>
        <v>1.2266801985383324E-2</v>
      </c>
      <c r="M201" s="42"/>
      <c r="N201" s="26"/>
    </row>
    <row r="202" spans="1:14" s="28" customFormat="1" ht="21" hidden="1" customHeight="1" x14ac:dyDescent="0.2">
      <c r="A202" s="65" t="s">
        <v>18</v>
      </c>
      <c r="B202" s="3">
        <v>6.97</v>
      </c>
      <c r="C202" s="40">
        <f t="shared" si="45"/>
        <v>0</v>
      </c>
      <c r="D202" s="17"/>
      <c r="E202" s="3">
        <v>7.07</v>
      </c>
      <c r="F202" s="40">
        <f t="shared" si="46"/>
        <v>0</v>
      </c>
      <c r="G202" s="57"/>
      <c r="H202" s="3">
        <v>7.0112583317032762</v>
      </c>
      <c r="I202" s="40">
        <f t="shared" si="47"/>
        <v>3.7431582919600359E-2</v>
      </c>
      <c r="J202" s="15"/>
      <c r="K202" s="32">
        <v>7.0755009296333817</v>
      </c>
      <c r="L202" s="40">
        <f t="shared" si="48"/>
        <v>-1.1849987965928399E-2</v>
      </c>
      <c r="M202" s="42"/>
      <c r="N202" s="26"/>
    </row>
    <row r="203" spans="1:14" s="28" customFormat="1" ht="21" customHeight="1" x14ac:dyDescent="0.2">
      <c r="A203" s="67">
        <v>2009</v>
      </c>
      <c r="B203" s="32">
        <f>+AVERAGE(B191:B202)</f>
        <v>6.97</v>
      </c>
      <c r="C203" s="20">
        <f>+((B203/B189)-1)*100</f>
        <v>-2.9487801706689742</v>
      </c>
      <c r="D203" s="17"/>
      <c r="E203" s="32">
        <f>+AVERAGE(E191:E202)</f>
        <v>7.07</v>
      </c>
      <c r="F203" s="20">
        <f>+((E203/E189)-1)*100</f>
        <v>-2.8939455811535009</v>
      </c>
      <c r="G203" s="54"/>
      <c r="H203" s="32">
        <f>+AVERAGE(H191:H202)</f>
        <v>6.9931175285675238</v>
      </c>
      <c r="I203" s="20">
        <f>+((H203/H189)-1)*100</f>
        <v>-2.4458213681679775</v>
      </c>
      <c r="J203" s="15"/>
      <c r="K203" s="32">
        <f>+AVERAGE(K191:K202)</f>
        <v>7.0779956325517341</v>
      </c>
      <c r="L203" s="20">
        <f>+((K203/K189)-1)*100</f>
        <v>-2.625690365448563</v>
      </c>
      <c r="M203" s="42"/>
      <c r="N203" s="26"/>
    </row>
    <row r="204" spans="1:14" s="28" customFormat="1" ht="21" hidden="1" customHeight="1" x14ac:dyDescent="0.25">
      <c r="A204" s="67">
        <v>2010</v>
      </c>
      <c r="B204" s="38"/>
      <c r="C204" s="35"/>
      <c r="D204" s="37"/>
      <c r="E204" s="38"/>
      <c r="F204" s="35"/>
      <c r="G204" s="56"/>
      <c r="H204" s="38"/>
      <c r="I204" s="35"/>
      <c r="J204" s="26"/>
      <c r="K204" s="38"/>
      <c r="L204" s="35"/>
      <c r="M204" s="42"/>
      <c r="N204" s="26"/>
    </row>
    <row r="205" spans="1:14" s="28" customFormat="1" ht="18.75" hidden="1" customHeight="1" x14ac:dyDescent="0.2">
      <c r="A205" s="65" t="s">
        <v>52</v>
      </c>
      <c r="B205" s="32">
        <v>6.97</v>
      </c>
      <c r="C205" s="40">
        <f>+(B205/B202-1)*100</f>
        <v>0</v>
      </c>
      <c r="D205" s="17"/>
      <c r="E205" s="32">
        <v>7.07</v>
      </c>
      <c r="F205" s="40">
        <f>+(E205/E202-1)*100</f>
        <v>0</v>
      </c>
      <c r="G205" s="57"/>
      <c r="H205" s="60">
        <v>7.0275983638980186</v>
      </c>
      <c r="I205" s="40">
        <f>+(H205/H202-1)*100</f>
        <v>0.23305420256527487</v>
      </c>
      <c r="J205" s="15"/>
      <c r="K205" s="32">
        <v>7.0761896839411422</v>
      </c>
      <c r="L205" s="40">
        <f>+(K205/K202-1)*100</f>
        <v>9.734353999957257E-3</v>
      </c>
      <c r="M205" s="42"/>
      <c r="N205" s="26"/>
    </row>
    <row r="206" spans="1:14" s="28" customFormat="1" ht="21" hidden="1" customHeight="1" x14ac:dyDescent="0.2">
      <c r="A206" s="65" t="s">
        <v>53</v>
      </c>
      <c r="B206" s="32">
        <v>6.97</v>
      </c>
      <c r="C206" s="40">
        <f t="shared" ref="C206:C216" si="49">+(B206/B205-1)*100</f>
        <v>0</v>
      </c>
      <c r="D206" s="17"/>
      <c r="E206" s="32">
        <v>7.07</v>
      </c>
      <c r="F206" s="40">
        <f t="shared" ref="F206:F216" si="50">+(E206/E205-1)*100</f>
        <v>0</v>
      </c>
      <c r="G206" s="57"/>
      <c r="H206" s="60">
        <v>7.0172678340034178</v>
      </c>
      <c r="I206" s="40">
        <f t="shared" ref="I206:I213" si="51">+(H206/H205-1)*100</f>
        <v>-0.14699943507970881</v>
      </c>
      <c r="J206" s="15"/>
      <c r="K206" s="32">
        <v>7.0754233678639284</v>
      </c>
      <c r="L206" s="40">
        <f t="shared" ref="L206:L213" si="52">+(K206/K205-1)*100</f>
        <v>-1.082950163070473E-2</v>
      </c>
      <c r="M206" s="42"/>
      <c r="N206" s="26"/>
    </row>
    <row r="207" spans="1:14" s="28" customFormat="1" ht="21" hidden="1" customHeight="1" x14ac:dyDescent="0.2">
      <c r="A207" s="65" t="s">
        <v>62</v>
      </c>
      <c r="B207" s="32">
        <v>6.97</v>
      </c>
      <c r="C207" s="40">
        <f t="shared" si="49"/>
        <v>0</v>
      </c>
      <c r="D207" s="40"/>
      <c r="E207" s="32">
        <v>7.07</v>
      </c>
      <c r="F207" s="40">
        <f t="shared" si="50"/>
        <v>0</v>
      </c>
      <c r="G207" s="57"/>
      <c r="H207" s="3">
        <v>7.0317806611426601</v>
      </c>
      <c r="I207" s="40">
        <f t="shared" si="51"/>
        <v>0.20681592156019946</v>
      </c>
      <c r="J207" s="15"/>
      <c r="K207" s="3">
        <v>7.0752036811516721</v>
      </c>
      <c r="L207" s="40">
        <f t="shared" si="52"/>
        <v>-3.1049267419702709E-3</v>
      </c>
      <c r="M207" s="42"/>
      <c r="N207" s="26"/>
    </row>
    <row r="208" spans="1:14" s="28" customFormat="1" ht="21" hidden="1" customHeight="1" x14ac:dyDescent="0.2">
      <c r="A208" s="65" t="s">
        <v>63</v>
      </c>
      <c r="B208" s="32">
        <v>6.97</v>
      </c>
      <c r="C208" s="40">
        <f t="shared" si="49"/>
        <v>0</v>
      </c>
      <c r="D208" s="17"/>
      <c r="E208" s="32">
        <v>7.07</v>
      </c>
      <c r="F208" s="40">
        <f t="shared" si="50"/>
        <v>0</v>
      </c>
      <c r="G208" s="57"/>
      <c r="H208" s="3">
        <v>7.0301681385479009</v>
      </c>
      <c r="I208" s="40">
        <f t="shared" si="51"/>
        <v>-2.2931923967284273E-2</v>
      </c>
      <c r="J208" s="15"/>
      <c r="K208" s="3">
        <v>7.0701997125159552</v>
      </c>
      <c r="L208" s="40">
        <f t="shared" si="52"/>
        <v>-7.07254357785847E-2</v>
      </c>
      <c r="M208" s="42"/>
      <c r="N208" s="26"/>
    </row>
    <row r="209" spans="1:19" s="28" customFormat="1" ht="21" hidden="1" customHeight="1" x14ac:dyDescent="0.2">
      <c r="A209" s="65" t="s">
        <v>64</v>
      </c>
      <c r="B209" s="32">
        <v>6.97</v>
      </c>
      <c r="C209" s="40">
        <f t="shared" si="49"/>
        <v>0</v>
      </c>
      <c r="D209" s="17"/>
      <c r="E209" s="32">
        <v>7.07</v>
      </c>
      <c r="F209" s="40">
        <f t="shared" si="50"/>
        <v>0</v>
      </c>
      <c r="G209" s="57"/>
      <c r="H209" s="3">
        <v>7.0295660594069549</v>
      </c>
      <c r="I209" s="40">
        <f t="shared" si="51"/>
        <v>-8.5642210695402454E-3</v>
      </c>
      <c r="J209" s="15"/>
      <c r="K209" s="3">
        <v>7.0729084519167795</v>
      </c>
      <c r="L209" s="40">
        <f t="shared" si="52"/>
        <v>3.8312063463052937E-2</v>
      </c>
      <c r="M209" s="42"/>
      <c r="N209" s="26"/>
    </row>
    <row r="210" spans="1:19" s="28" customFormat="1" ht="21" hidden="1" customHeight="1" x14ac:dyDescent="0.2">
      <c r="A210" s="65" t="s">
        <v>65</v>
      </c>
      <c r="B210" s="32">
        <v>6.97</v>
      </c>
      <c r="C210" s="40">
        <f t="shared" si="49"/>
        <v>0</v>
      </c>
      <c r="D210" s="17"/>
      <c r="E210" s="32">
        <v>7.07</v>
      </c>
      <c r="F210" s="40">
        <f t="shared" si="50"/>
        <v>0</v>
      </c>
      <c r="G210" s="57"/>
      <c r="H210" s="3">
        <v>7.0307372638674908</v>
      </c>
      <c r="I210" s="40">
        <f t="shared" si="51"/>
        <v>1.6661120339978019E-2</v>
      </c>
      <c r="J210" s="15"/>
      <c r="K210" s="3">
        <v>7.0741688365680222</v>
      </c>
      <c r="L210" s="40">
        <f t="shared" si="52"/>
        <v>1.7819892054471431E-2</v>
      </c>
      <c r="M210" s="42"/>
      <c r="N210" s="26"/>
    </row>
    <row r="211" spans="1:19" s="28" customFormat="1" ht="21" hidden="1" customHeight="1" x14ac:dyDescent="0.2">
      <c r="A211" s="65" t="s">
        <v>66</v>
      </c>
      <c r="B211" s="3">
        <v>6.97</v>
      </c>
      <c r="C211" s="40">
        <f t="shared" si="49"/>
        <v>0</v>
      </c>
      <c r="D211" s="17"/>
      <c r="E211" s="3">
        <v>7.07</v>
      </c>
      <c r="F211" s="40">
        <f t="shared" si="50"/>
        <v>0</v>
      </c>
      <c r="G211" s="57"/>
      <c r="H211" s="3">
        <v>7.0347107713571297</v>
      </c>
      <c r="I211" s="40">
        <f t="shared" si="51"/>
        <v>5.6516227822367426E-2</v>
      </c>
      <c r="J211" s="15"/>
      <c r="K211" s="32">
        <v>7.0710176318445761</v>
      </c>
      <c r="L211" s="40">
        <f t="shared" si="52"/>
        <v>-4.4545229216985671E-2</v>
      </c>
      <c r="M211" s="42"/>
      <c r="N211" s="26"/>
    </row>
    <row r="212" spans="1:19" s="28" customFormat="1" ht="21" hidden="1" customHeight="1" x14ac:dyDescent="0.2">
      <c r="A212" s="65" t="s">
        <v>14</v>
      </c>
      <c r="B212" s="3">
        <v>6.97</v>
      </c>
      <c r="C212" s="40">
        <f t="shared" si="49"/>
        <v>0</v>
      </c>
      <c r="D212" s="17"/>
      <c r="E212" s="3">
        <v>7.07</v>
      </c>
      <c r="F212" s="40">
        <f t="shared" si="50"/>
        <v>0</v>
      </c>
      <c r="G212" s="57"/>
      <c r="H212" s="3">
        <v>7.0310424525384452</v>
      </c>
      <c r="I212" s="40">
        <f t="shared" si="51"/>
        <v>-5.2145979243678475E-2</v>
      </c>
      <c r="J212" s="15"/>
      <c r="K212" s="32">
        <v>7.0723599000983572</v>
      </c>
      <c r="L212" s="40">
        <f t="shared" si="52"/>
        <v>1.8982674399459221E-2</v>
      </c>
      <c r="M212" s="42"/>
      <c r="N212" s="26"/>
    </row>
    <row r="213" spans="1:19" s="28" customFormat="1" ht="21" hidden="1" customHeight="1" x14ac:dyDescent="0.2">
      <c r="A213" s="65" t="s">
        <v>15</v>
      </c>
      <c r="B213" s="3">
        <v>6.97</v>
      </c>
      <c r="C213" s="40">
        <f t="shared" si="49"/>
        <v>0</v>
      </c>
      <c r="D213" s="17"/>
      <c r="E213" s="3">
        <v>7.07</v>
      </c>
      <c r="F213" s="40">
        <f t="shared" si="50"/>
        <v>0</v>
      </c>
      <c r="G213" s="57"/>
      <c r="H213" s="3">
        <v>7.0346319873911636</v>
      </c>
      <c r="I213" s="40">
        <f t="shared" si="51"/>
        <v>5.1052669315376775E-2</v>
      </c>
      <c r="J213" s="15"/>
      <c r="K213" s="32">
        <v>7.0696600571131647</v>
      </c>
      <c r="L213" s="40">
        <f t="shared" si="52"/>
        <v>-3.8174570063309599E-2</v>
      </c>
      <c r="M213" s="42"/>
      <c r="N213" s="26"/>
    </row>
    <row r="214" spans="1:19" s="28" customFormat="1" ht="21" hidden="1" customHeight="1" x14ac:dyDescent="0.2">
      <c r="A214" s="65" t="s">
        <v>16</v>
      </c>
      <c r="B214" s="3">
        <v>6.97</v>
      </c>
      <c r="C214" s="40">
        <f t="shared" si="49"/>
        <v>0</v>
      </c>
      <c r="D214" s="17"/>
      <c r="E214" s="3">
        <v>7.07</v>
      </c>
      <c r="F214" s="40">
        <f t="shared" si="50"/>
        <v>0</v>
      </c>
      <c r="G214" s="57"/>
      <c r="H214" s="3">
        <v>7.0381529352131613</v>
      </c>
      <c r="I214" s="40">
        <f>+(H214/H213-1)*100</f>
        <v>5.0051627836511514E-2</v>
      </c>
      <c r="J214" s="15"/>
      <c r="K214" s="32">
        <v>7.0708919511120216</v>
      </c>
      <c r="L214" s="40">
        <f>+(K214/K213-1)*100</f>
        <v>1.7425081105804097E-2</v>
      </c>
      <c r="M214" s="42"/>
      <c r="N214" s="26"/>
    </row>
    <row r="215" spans="1:19" s="28" customFormat="1" ht="21" hidden="1" customHeight="1" x14ac:dyDescent="0.2">
      <c r="A215" s="65" t="s">
        <v>17</v>
      </c>
      <c r="B215" s="3">
        <v>6.9676666666666689</v>
      </c>
      <c r="C215" s="40">
        <f t="shared" si="49"/>
        <v>-3.347680535625841E-2</v>
      </c>
      <c r="D215" s="17"/>
      <c r="E215" s="3">
        <v>7.067666666666665</v>
      </c>
      <c r="F215" s="40">
        <f t="shared" si="50"/>
        <v>-3.3003300330058938E-2</v>
      </c>
      <c r="G215" s="57"/>
      <c r="H215" s="3">
        <v>7.0019896315416581</v>
      </c>
      <c r="I215" s="40">
        <f>+(H215/H214-1)*100</f>
        <v>-0.51381809978257031</v>
      </c>
      <c r="J215" s="15"/>
      <c r="K215" s="32">
        <v>7.0658580895747001</v>
      </c>
      <c r="L215" s="40">
        <f>+(K215/K214-1)*100</f>
        <v>-7.1191323133279472E-2</v>
      </c>
      <c r="M215" s="42"/>
      <c r="N215" s="26"/>
    </row>
    <row r="216" spans="1:19" s="28" customFormat="1" ht="21" hidden="1" customHeight="1" x14ac:dyDescent="0.2">
      <c r="A216" s="65" t="s">
        <v>18</v>
      </c>
      <c r="B216" s="3">
        <v>6.9477419354838705</v>
      </c>
      <c r="C216" s="40">
        <f t="shared" si="49"/>
        <v>-0.28595987919626253</v>
      </c>
      <c r="D216" s="17"/>
      <c r="E216" s="3">
        <v>7.0477419354838675</v>
      </c>
      <c r="F216" s="40">
        <f t="shared" si="50"/>
        <v>-0.28191384968350164</v>
      </c>
      <c r="G216" s="57"/>
      <c r="H216" s="3">
        <v>6.9414382778866219</v>
      </c>
      <c r="I216" s="40">
        <f t="shared" ref="I216" si="53">+(H216/H215-1)*100</f>
        <v>-0.86477354068438261</v>
      </c>
      <c r="J216" s="15"/>
      <c r="K216" s="32">
        <v>7.0344843879096555</v>
      </c>
      <c r="L216" s="40">
        <f t="shared" ref="L216" si="54">+(K216/K215-1)*100</f>
        <v>-0.44401828153518563</v>
      </c>
      <c r="M216" s="42"/>
      <c r="N216" s="26"/>
    </row>
    <row r="217" spans="1:19" s="28" customFormat="1" ht="21" customHeight="1" x14ac:dyDescent="0.2">
      <c r="A217" s="67">
        <v>2010</v>
      </c>
      <c r="B217" s="32">
        <f>+AVERAGE(B205:B216)</f>
        <v>6.9679507168458796</v>
      </c>
      <c r="C217" s="20">
        <f>+((B217/B203)-1)*100</f>
        <v>-2.9401479973023559E-2</v>
      </c>
      <c r="D217" s="17"/>
      <c r="E217" s="32">
        <f>+AVERAGE(E205:E216)</f>
        <v>7.0679507168458784</v>
      </c>
      <c r="F217" s="20">
        <f>+((E217/E203)-1)*100</f>
        <v>-2.8985617455756785E-2</v>
      </c>
      <c r="G217" s="54"/>
      <c r="H217" s="32">
        <f>+AVERAGE(H205:H216)</f>
        <v>7.020757031399552</v>
      </c>
      <c r="I217" s="20">
        <f>+((H217/H203)-1)*100</f>
        <v>0.39523864312474011</v>
      </c>
      <c r="J217" s="15"/>
      <c r="K217" s="32">
        <f>+AVERAGE(K205:K216)</f>
        <v>7.0690304793008307</v>
      </c>
      <c r="L217" s="20">
        <f>+((K217/K203)-1)*100</f>
        <v>-0.12666231679591133</v>
      </c>
      <c r="M217" s="42"/>
      <c r="N217" s="15"/>
    </row>
    <row r="218" spans="1:19" s="28" customFormat="1" ht="21" hidden="1" customHeight="1" x14ac:dyDescent="0.25">
      <c r="A218" s="67">
        <v>2011</v>
      </c>
      <c r="B218" s="38"/>
      <c r="C218" s="35"/>
      <c r="D218" s="37"/>
      <c r="E218" s="38"/>
      <c r="F218" s="35"/>
      <c r="G218" s="56"/>
      <c r="H218" s="38"/>
      <c r="I218" s="35"/>
      <c r="J218" s="26"/>
      <c r="K218" s="38"/>
      <c r="L218" s="35"/>
      <c r="M218" s="42"/>
      <c r="N218" s="26"/>
    </row>
    <row r="219" spans="1:19" s="28" customFormat="1" ht="21" hidden="1" customHeight="1" x14ac:dyDescent="0.2">
      <c r="A219" s="83" t="s">
        <v>52</v>
      </c>
      <c r="B219" s="32">
        <v>6.9399999999999986</v>
      </c>
      <c r="C219" s="40">
        <f>+(B219/B216-1)*100</f>
        <v>-0.11143095923485946</v>
      </c>
      <c r="D219" s="17"/>
      <c r="E219" s="32">
        <v>7.0399999999999983</v>
      </c>
      <c r="F219" s="40">
        <f>+(E219/E216-1)*100</f>
        <v>-0.10984987184179396</v>
      </c>
      <c r="G219" s="54"/>
      <c r="H219" s="32">
        <v>6.9616942492886427</v>
      </c>
      <c r="I219" s="40">
        <f>+(H219/H216-1)*100</f>
        <v>0.29181231023187593</v>
      </c>
      <c r="J219" s="15"/>
      <c r="K219" s="32">
        <v>7.0309955229390253</v>
      </c>
      <c r="L219" s="40">
        <f>+(K219/K216-1)*100</f>
        <v>-4.9596598389312074E-2</v>
      </c>
      <c r="M219" s="42"/>
      <c r="N219" s="26"/>
    </row>
    <row r="220" spans="1:19" s="28" customFormat="1" ht="21" hidden="1" customHeight="1" x14ac:dyDescent="0.2">
      <c r="A220" s="83" t="s">
        <v>53</v>
      </c>
      <c r="B220" s="32">
        <v>6.926428571428568</v>
      </c>
      <c r="C220" s="40">
        <f t="shared" ref="C220:C230" si="55">+(B220/B219-1)*100</f>
        <v>-0.19555372581312458</v>
      </c>
      <c r="D220" s="17"/>
      <c r="E220" s="32">
        <v>7.0264285714285748</v>
      </c>
      <c r="F220" s="40">
        <f t="shared" ref="F220:F230" si="56">+(E220/E219-1)*100</f>
        <v>-0.19277597402590496</v>
      </c>
      <c r="G220" s="56"/>
      <c r="H220" s="32">
        <v>6.9625820826004112</v>
      </c>
      <c r="I220" s="40">
        <f t="shared" ref="I220:I230" si="57">+(H220/H219-1)*100</f>
        <v>1.2753121294561964E-2</v>
      </c>
      <c r="J220" s="26"/>
      <c r="K220" s="32">
        <v>7.0240302045902698</v>
      </c>
      <c r="L220" s="40">
        <f t="shared" ref="L220:L230" si="58">+(K220/K219-1)*100</f>
        <v>-9.9065890826277592E-2</v>
      </c>
      <c r="M220" s="42"/>
      <c r="N220" s="26"/>
    </row>
    <row r="221" spans="1:19" s="28" customFormat="1" ht="21" hidden="1" customHeight="1" x14ac:dyDescent="0.2">
      <c r="A221" s="83" t="s">
        <v>62</v>
      </c>
      <c r="B221" s="32">
        <v>6.9070967741935521</v>
      </c>
      <c r="C221" s="40">
        <f t="shared" si="55"/>
        <v>-0.27910195038695074</v>
      </c>
      <c r="D221" s="37"/>
      <c r="E221" s="32">
        <v>7.0070967741935473</v>
      </c>
      <c r="F221" s="40">
        <f t="shared" si="56"/>
        <v>-0.275129776649774</v>
      </c>
      <c r="G221" s="56"/>
      <c r="H221" s="32">
        <v>6.9353240652758661</v>
      </c>
      <c r="I221" s="40">
        <f t="shared" si="57"/>
        <v>-0.39149294042311045</v>
      </c>
      <c r="J221" s="26"/>
      <c r="K221" s="32">
        <v>7.0024332226577695</v>
      </c>
      <c r="L221" s="40">
        <f t="shared" si="58"/>
        <v>-0.30747279415721529</v>
      </c>
      <c r="M221" s="42"/>
      <c r="N221" s="26"/>
      <c r="Q221" s="69"/>
      <c r="R221" s="69"/>
      <c r="S221" s="69"/>
    </row>
    <row r="222" spans="1:19" s="28" customFormat="1" ht="21" hidden="1" customHeight="1" x14ac:dyDescent="0.2">
      <c r="A222" s="83" t="s">
        <v>63</v>
      </c>
      <c r="B222" s="32">
        <v>6.8926666666666607</v>
      </c>
      <c r="C222" s="40">
        <f t="shared" si="55"/>
        <v>-0.20891711812704994</v>
      </c>
      <c r="D222" s="17"/>
      <c r="E222" s="32">
        <v>6.9926666666666684</v>
      </c>
      <c r="F222" s="40">
        <f t="shared" si="56"/>
        <v>-0.20593561059444321</v>
      </c>
      <c r="G222" s="56"/>
      <c r="H222" s="32">
        <v>6.9135467265660973</v>
      </c>
      <c r="I222" s="40">
        <f t="shared" si="57"/>
        <v>-0.31400607246032664</v>
      </c>
      <c r="J222" s="26"/>
      <c r="K222" s="32">
        <v>6.9827720592869458</v>
      </c>
      <c r="L222" s="40">
        <f t="shared" si="58"/>
        <v>-0.28077616373699543</v>
      </c>
      <c r="M222" s="42"/>
      <c r="N222" s="26"/>
      <c r="Q222" s="69"/>
      <c r="R222" s="69"/>
      <c r="S222" s="69"/>
    </row>
    <row r="223" spans="1:19" s="28" customFormat="1" ht="21" hidden="1" customHeight="1" x14ac:dyDescent="0.2">
      <c r="A223" s="83" t="s">
        <v>64</v>
      </c>
      <c r="B223" s="32">
        <v>6.89</v>
      </c>
      <c r="C223" s="40">
        <f t="shared" si="55"/>
        <v>-3.8688461166380694E-2</v>
      </c>
      <c r="D223" s="37"/>
      <c r="E223" s="32">
        <v>6.99</v>
      </c>
      <c r="F223" s="40">
        <f t="shared" si="56"/>
        <v>-3.8135189245902534E-2</v>
      </c>
      <c r="G223" s="56"/>
      <c r="H223" s="32">
        <v>6.8959283602739507</v>
      </c>
      <c r="I223" s="40">
        <f t="shared" si="57"/>
        <v>-0.25483831944674851</v>
      </c>
      <c r="J223" s="26"/>
      <c r="K223" s="32">
        <v>6.9770772795462204</v>
      </c>
      <c r="L223" s="40">
        <f t="shared" si="58"/>
        <v>-8.155471340570708E-2</v>
      </c>
      <c r="M223" s="42"/>
      <c r="N223" s="26"/>
      <c r="Q223" s="69"/>
      <c r="R223" s="69"/>
      <c r="S223" s="69"/>
    </row>
    <row r="224" spans="1:19" s="28" customFormat="1" ht="21" hidden="1" customHeight="1" x14ac:dyDescent="0.2">
      <c r="A224" s="83" t="s">
        <v>65</v>
      </c>
      <c r="B224" s="32">
        <v>6.8809999999999976</v>
      </c>
      <c r="C224" s="40">
        <f t="shared" si="55"/>
        <v>-0.13062409288827626</v>
      </c>
      <c r="D224" s="37"/>
      <c r="E224" s="32">
        <v>6.9809999999999972</v>
      </c>
      <c r="F224" s="40">
        <f t="shared" si="56"/>
        <v>-0.12875536480690952</v>
      </c>
      <c r="G224" s="56"/>
      <c r="H224" s="32">
        <v>6.8837985279602742</v>
      </c>
      <c r="I224" s="40">
        <f t="shared" si="57"/>
        <v>-0.1758984676168307</v>
      </c>
      <c r="J224" s="26"/>
      <c r="K224" s="32">
        <v>6.9630697460133373</v>
      </c>
      <c r="L224" s="40">
        <f t="shared" si="58"/>
        <v>-0.20076506209766309</v>
      </c>
      <c r="M224" s="42"/>
      <c r="N224" s="26"/>
    </row>
    <row r="225" spans="1:14" s="28" customFormat="1" ht="21" hidden="1" customHeight="1" x14ac:dyDescent="0.2">
      <c r="A225" s="83" t="s">
        <v>66</v>
      </c>
      <c r="B225" s="32">
        <v>6.8761290322580653</v>
      </c>
      <c r="C225" s="40">
        <f t="shared" si="55"/>
        <v>-7.0788660687870486E-2</v>
      </c>
      <c r="D225" s="17"/>
      <c r="E225" s="32">
        <v>6.9761290322580658</v>
      </c>
      <c r="F225" s="40">
        <f t="shared" si="56"/>
        <v>-6.9774641769537737E-2</v>
      </c>
      <c r="G225" s="56"/>
      <c r="H225" s="32">
        <v>6.8720159471561768</v>
      </c>
      <c r="I225" s="40">
        <f t="shared" si="57"/>
        <v>-0.1711639403192855</v>
      </c>
      <c r="J225" s="15"/>
      <c r="K225" s="32">
        <v>6.9538057674100653</v>
      </c>
      <c r="L225" s="40">
        <f t="shared" si="58"/>
        <v>-0.1330444608654946</v>
      </c>
      <c r="M225" s="42"/>
      <c r="N225" s="26"/>
    </row>
    <row r="226" spans="1:14" s="28" customFormat="1" ht="21" hidden="1" customHeight="1" x14ac:dyDescent="0.2">
      <c r="A226" s="83" t="s">
        <v>14</v>
      </c>
      <c r="B226" s="32">
        <v>6.8700000000000019</v>
      </c>
      <c r="C226" s="40">
        <f t="shared" si="55"/>
        <v>-8.9134922124212146E-2</v>
      </c>
      <c r="D226" s="37"/>
      <c r="E226" s="32">
        <v>6.97</v>
      </c>
      <c r="F226" s="40">
        <f t="shared" si="56"/>
        <v>-8.7857208915220752E-2</v>
      </c>
      <c r="G226" s="56"/>
      <c r="H226" s="32">
        <v>6.864706421210486</v>
      </c>
      <c r="I226" s="40">
        <f t="shared" si="57"/>
        <v>-0.10636654515790989</v>
      </c>
      <c r="J226" s="26"/>
      <c r="K226" s="32">
        <v>6.9354861711253228</v>
      </c>
      <c r="L226" s="40">
        <f t="shared" si="58"/>
        <v>-0.26344705183741768</v>
      </c>
      <c r="M226" s="42"/>
      <c r="N226" s="26"/>
    </row>
    <row r="227" spans="1:14" s="28" customFormat="1" ht="21" hidden="1" customHeight="1" x14ac:dyDescent="0.2">
      <c r="A227" s="83" t="s">
        <v>15</v>
      </c>
      <c r="B227" s="32">
        <v>6.8700000000000019</v>
      </c>
      <c r="C227" s="40">
        <f t="shared" si="55"/>
        <v>0</v>
      </c>
      <c r="D227" s="37"/>
      <c r="E227" s="32">
        <v>6.97</v>
      </c>
      <c r="F227" s="40">
        <f t="shared" si="56"/>
        <v>0</v>
      </c>
      <c r="G227" s="56"/>
      <c r="H227" s="32">
        <v>6.866020045077736</v>
      </c>
      <c r="I227" s="40">
        <f t="shared" si="57"/>
        <v>1.9135907446687916E-2</v>
      </c>
      <c r="J227" s="26"/>
      <c r="K227" s="32">
        <v>6.9387071200029169</v>
      </c>
      <c r="L227" s="40">
        <f t="shared" si="58"/>
        <v>4.6441573065258979E-2</v>
      </c>
      <c r="M227" s="42"/>
      <c r="N227" s="26"/>
    </row>
    <row r="228" spans="1:14" s="28" customFormat="1" ht="21" hidden="1" customHeight="1" x14ac:dyDescent="0.2">
      <c r="A228" s="83" t="s">
        <v>16</v>
      </c>
      <c r="B228" s="32">
        <v>6.87</v>
      </c>
      <c r="C228" s="40">
        <f t="shared" si="55"/>
        <v>-2.2204460492503131E-14</v>
      </c>
      <c r="D228" s="17"/>
      <c r="E228" s="32">
        <v>6.97</v>
      </c>
      <c r="F228" s="40">
        <f t="shared" si="56"/>
        <v>0</v>
      </c>
      <c r="G228" s="56"/>
      <c r="H228" s="32">
        <v>6.8661547216426637</v>
      </c>
      <c r="I228" s="40">
        <f t="shared" si="57"/>
        <v>1.9614939083201222E-3</v>
      </c>
      <c r="J228" s="26"/>
      <c r="K228" s="32">
        <v>6.9385212016960747</v>
      </c>
      <c r="L228" s="40">
        <f t="shared" si="58"/>
        <v>-2.6794373018890205E-3</v>
      </c>
      <c r="M228" s="42"/>
      <c r="N228" s="26"/>
    </row>
    <row r="229" spans="1:14" s="28" customFormat="1" ht="21" hidden="1" customHeight="1" x14ac:dyDescent="0.2">
      <c r="A229" s="83" t="s">
        <v>17</v>
      </c>
      <c r="B229" s="32">
        <v>6.8603333333333385</v>
      </c>
      <c r="C229" s="40">
        <f t="shared" si="55"/>
        <v>-0.14070839398342416</v>
      </c>
      <c r="D229" s="37"/>
      <c r="E229" s="32">
        <v>6.9603333333333346</v>
      </c>
      <c r="F229" s="40">
        <f t="shared" si="56"/>
        <v>-0.13868962219031333</v>
      </c>
      <c r="G229" s="56"/>
      <c r="H229" s="32">
        <v>6.8572902422563917</v>
      </c>
      <c r="I229" s="40">
        <f t="shared" si="57"/>
        <v>-0.12910398535486145</v>
      </c>
      <c r="J229" s="26"/>
      <c r="K229" s="32">
        <v>6.9243110641140664</v>
      </c>
      <c r="L229" s="40">
        <f t="shared" si="58"/>
        <v>-0.20480066528490992</v>
      </c>
      <c r="M229" s="42"/>
      <c r="N229" s="26"/>
    </row>
    <row r="230" spans="1:14" s="28" customFormat="1" ht="21" hidden="1" customHeight="1" x14ac:dyDescent="0.2">
      <c r="A230" s="83" t="s">
        <v>18</v>
      </c>
      <c r="B230" s="32">
        <v>6.86</v>
      </c>
      <c r="C230" s="40">
        <f t="shared" si="55"/>
        <v>-4.8588503960722562E-3</v>
      </c>
      <c r="D230" s="37"/>
      <c r="E230" s="32">
        <v>6.96</v>
      </c>
      <c r="F230" s="40">
        <f t="shared" si="56"/>
        <v>-4.7890426703833811E-3</v>
      </c>
      <c r="G230" s="56"/>
      <c r="H230" s="32">
        <v>6.8621176404174822</v>
      </c>
      <c r="I230" s="40">
        <f t="shared" si="57"/>
        <v>7.0398043404118482E-2</v>
      </c>
      <c r="J230" s="26"/>
      <c r="K230" s="32">
        <v>6.9305882281869042</v>
      </c>
      <c r="L230" s="40">
        <f t="shared" si="58"/>
        <v>9.0653987302369288E-2</v>
      </c>
      <c r="M230" s="42"/>
      <c r="N230" s="26"/>
    </row>
    <row r="231" spans="1:14" s="28" customFormat="1" ht="21" customHeight="1" x14ac:dyDescent="0.2">
      <c r="A231" s="67">
        <v>2011</v>
      </c>
      <c r="B231" s="32">
        <f>+AVERAGE(B219:B230)</f>
        <v>6.886971198156683</v>
      </c>
      <c r="C231" s="20">
        <f>+((B231/B217)-1)*100</f>
        <v>-1.1621712319723865</v>
      </c>
      <c r="D231" s="17"/>
      <c r="E231" s="32">
        <f>+AVERAGE(E219:E230)</f>
        <v>6.9869711981566818</v>
      </c>
      <c r="F231" s="20">
        <f>+((E231/E217)-1)*100</f>
        <v>-1.1457284004002588</v>
      </c>
      <c r="G231" s="54"/>
      <c r="H231" s="32">
        <f>+AVERAGE(H219:H230)</f>
        <v>6.8950982524771804</v>
      </c>
      <c r="I231" s="20">
        <f>+((H231/H217)-1)*100</f>
        <v>-1.7898180831550925</v>
      </c>
      <c r="J231" s="15"/>
      <c r="K231" s="32">
        <f>+AVERAGE(K219:K230)</f>
        <v>6.9668164656307434</v>
      </c>
      <c r="L231" s="20">
        <f>+((K231/K217)-1)*100</f>
        <v>-1.445941051879529</v>
      </c>
      <c r="M231" s="42"/>
      <c r="N231" s="26"/>
    </row>
    <row r="232" spans="1:14" s="28" customFormat="1" ht="21" hidden="1" customHeight="1" x14ac:dyDescent="0.25">
      <c r="A232" s="67">
        <v>2012</v>
      </c>
      <c r="B232" s="38"/>
      <c r="C232" s="35"/>
      <c r="D232" s="37"/>
      <c r="E232" s="38"/>
      <c r="F232" s="35"/>
      <c r="G232" s="56"/>
      <c r="H232" s="38"/>
      <c r="I232" s="35"/>
      <c r="J232" s="26"/>
      <c r="K232" s="38"/>
      <c r="L232" s="35"/>
      <c r="M232" s="42"/>
      <c r="N232" s="26"/>
    </row>
    <row r="233" spans="1:14" s="28" customFormat="1" ht="21" hidden="1" customHeight="1" x14ac:dyDescent="0.2">
      <c r="A233" s="83" t="s">
        <v>52</v>
      </c>
      <c r="B233" s="32">
        <v>6.86</v>
      </c>
      <c r="C233" s="40">
        <f>+(B233/B230-1)*100</f>
        <v>0</v>
      </c>
      <c r="D233" s="17"/>
      <c r="E233" s="32">
        <v>6.96</v>
      </c>
      <c r="F233" s="40">
        <f>+(E233/E230-1)*100</f>
        <v>0</v>
      </c>
      <c r="G233" s="54"/>
      <c r="H233" s="32">
        <v>6.8901565701161553</v>
      </c>
      <c r="I233" s="40">
        <f>+(H233/H230-1)*100</f>
        <v>0.40860461985561258</v>
      </c>
      <c r="J233" s="15"/>
      <c r="K233" s="32">
        <v>6.9513825617271472</v>
      </c>
      <c r="L233" s="40">
        <f>+(K233/K230-1)*100</f>
        <v>0.30003706547838682</v>
      </c>
      <c r="M233" s="42"/>
      <c r="N233" s="26"/>
    </row>
    <row r="234" spans="1:14" s="28" customFormat="1" ht="21" hidden="1" customHeight="1" x14ac:dyDescent="0.2">
      <c r="A234" s="83" t="s">
        <v>53</v>
      </c>
      <c r="B234" s="32">
        <v>6.86</v>
      </c>
      <c r="C234" s="40">
        <f t="shared" ref="C234:C244" si="59">+(B234/B233-1)*100</f>
        <v>0</v>
      </c>
      <c r="D234" s="17"/>
      <c r="E234" s="32">
        <v>6.96</v>
      </c>
      <c r="F234" s="40">
        <f t="shared" ref="F234:F244" si="60">+(E234/E233-1)*100</f>
        <v>0</v>
      </c>
      <c r="G234" s="56"/>
      <c r="H234" s="32">
        <v>6.8862579656576735</v>
      </c>
      <c r="I234" s="40">
        <f t="shared" ref="I234:I244" si="61">+(H234/H233-1)*100</f>
        <v>-5.6582233201940557E-2</v>
      </c>
      <c r="J234" s="26"/>
      <c r="K234" s="32">
        <v>6.950376010508716</v>
      </c>
      <c r="L234" s="40">
        <f t="shared" ref="L234:L244" si="62">+(K234/K233-1)*100</f>
        <v>-1.4479870867312172E-2</v>
      </c>
      <c r="M234" s="42"/>
      <c r="N234" s="26"/>
    </row>
    <row r="235" spans="1:14" s="28" customFormat="1" ht="21" hidden="1" customHeight="1" x14ac:dyDescent="0.2">
      <c r="A235" s="83" t="s">
        <v>62</v>
      </c>
      <c r="B235" s="32">
        <v>6.86</v>
      </c>
      <c r="C235" s="40">
        <f t="shared" si="59"/>
        <v>0</v>
      </c>
      <c r="D235" s="37"/>
      <c r="E235" s="32">
        <v>6.96</v>
      </c>
      <c r="F235" s="40">
        <f t="shared" si="60"/>
        <v>0</v>
      </c>
      <c r="G235" s="56"/>
      <c r="H235" s="32">
        <v>6.8967426252070574</v>
      </c>
      <c r="I235" s="40">
        <f t="shared" si="61"/>
        <v>0.15225481824341358</v>
      </c>
      <c r="J235" s="26"/>
      <c r="K235" s="32">
        <v>6.9586810051876551</v>
      </c>
      <c r="L235" s="40">
        <f t="shared" si="62"/>
        <v>0.11948986164751485</v>
      </c>
      <c r="M235" s="42"/>
      <c r="N235" s="26"/>
    </row>
    <row r="236" spans="1:14" s="28" customFormat="1" ht="21" hidden="1" customHeight="1" x14ac:dyDescent="0.2">
      <c r="A236" s="83" t="s">
        <v>63</v>
      </c>
      <c r="B236" s="32">
        <v>6.86</v>
      </c>
      <c r="C236" s="40">
        <f t="shared" si="59"/>
        <v>0</v>
      </c>
      <c r="D236" s="17"/>
      <c r="E236" s="32">
        <v>6.96</v>
      </c>
      <c r="F236" s="40">
        <f t="shared" si="60"/>
        <v>0</v>
      </c>
      <c r="G236" s="56"/>
      <c r="H236" s="32">
        <v>6.9016308303800544</v>
      </c>
      <c r="I236" s="40">
        <f t="shared" si="61"/>
        <v>7.0877013086301233E-2</v>
      </c>
      <c r="J236" s="26"/>
      <c r="K236" s="32">
        <v>6.9590281638120954</v>
      </c>
      <c r="L236" s="40">
        <f t="shared" si="62"/>
        <v>4.9888567126732397E-3</v>
      </c>
      <c r="M236" s="42"/>
      <c r="N236" s="26"/>
    </row>
    <row r="237" spans="1:14" s="28" customFormat="1" ht="21" hidden="1" customHeight="1" x14ac:dyDescent="0.2">
      <c r="A237" s="83" t="s">
        <v>64</v>
      </c>
      <c r="B237" s="32">
        <v>6.86</v>
      </c>
      <c r="C237" s="40">
        <f t="shared" si="59"/>
        <v>0</v>
      </c>
      <c r="D237" s="37"/>
      <c r="E237" s="32">
        <v>6.96</v>
      </c>
      <c r="F237" s="40">
        <f t="shared" si="60"/>
        <v>0</v>
      </c>
      <c r="G237" s="56"/>
      <c r="H237" s="32">
        <v>6.9104978492389186</v>
      </c>
      <c r="I237" s="40">
        <f t="shared" si="61"/>
        <v>0.1284771538319962</v>
      </c>
      <c r="J237" s="26"/>
      <c r="K237" s="32">
        <v>6.9601466448336353</v>
      </c>
      <c r="L237" s="40">
        <f t="shared" si="62"/>
        <v>1.6072373831677034E-2</v>
      </c>
      <c r="M237" s="42"/>
      <c r="N237" s="26"/>
    </row>
    <row r="238" spans="1:14" s="28" customFormat="1" ht="21" hidden="1" customHeight="1" x14ac:dyDescent="0.2">
      <c r="A238" s="83" t="s">
        <v>65</v>
      </c>
      <c r="B238" s="32">
        <v>6.86</v>
      </c>
      <c r="C238" s="40">
        <f t="shared" si="59"/>
        <v>0</v>
      </c>
      <c r="D238" s="37"/>
      <c r="E238" s="32">
        <v>6.96</v>
      </c>
      <c r="F238" s="40">
        <f t="shared" si="60"/>
        <v>0</v>
      </c>
      <c r="G238" s="56"/>
      <c r="H238" s="32">
        <v>6.9103826339372638</v>
      </c>
      <c r="I238" s="40">
        <f t="shared" si="61"/>
        <v>-1.6672503800552185E-3</v>
      </c>
      <c r="J238" s="26"/>
      <c r="K238" s="32">
        <v>6.9617193243059159</v>
      </c>
      <c r="L238" s="40">
        <f t="shared" si="62"/>
        <v>2.2595493349952811E-2</v>
      </c>
      <c r="M238" s="42"/>
      <c r="N238" s="26"/>
    </row>
    <row r="239" spans="1:14" s="28" customFormat="1" ht="21" hidden="1" customHeight="1" x14ac:dyDescent="0.2">
      <c r="A239" s="83" t="s">
        <v>66</v>
      </c>
      <c r="B239" s="32">
        <v>6.86</v>
      </c>
      <c r="C239" s="40">
        <f t="shared" si="59"/>
        <v>0</v>
      </c>
      <c r="D239" s="17"/>
      <c r="E239" s="32">
        <v>6.96</v>
      </c>
      <c r="F239" s="40">
        <f t="shared" si="60"/>
        <v>0</v>
      </c>
      <c r="G239" s="56"/>
      <c r="H239" s="32">
        <v>6.9129293370892686</v>
      </c>
      <c r="I239" s="40">
        <f t="shared" si="61"/>
        <v>3.6853287103055798E-2</v>
      </c>
      <c r="J239" s="15"/>
      <c r="K239" s="32">
        <v>6.9619290847504001</v>
      </c>
      <c r="L239" s="40">
        <f t="shared" si="62"/>
        <v>3.0130551766482938E-3</v>
      </c>
      <c r="M239" s="42"/>
      <c r="N239" s="26"/>
    </row>
    <row r="240" spans="1:14" s="28" customFormat="1" ht="21" hidden="1" customHeight="1" x14ac:dyDescent="0.2">
      <c r="A240" s="83" t="s">
        <v>14</v>
      </c>
      <c r="B240" s="32">
        <v>6.86</v>
      </c>
      <c r="C240" s="40">
        <f t="shared" si="59"/>
        <v>0</v>
      </c>
      <c r="D240" s="37"/>
      <c r="E240" s="32">
        <v>6.96</v>
      </c>
      <c r="F240" s="40">
        <f t="shared" si="60"/>
        <v>0</v>
      </c>
      <c r="G240" s="56"/>
      <c r="H240" s="32">
        <v>6.9188428310000001</v>
      </c>
      <c r="I240" s="40">
        <f t="shared" si="61"/>
        <v>8.5542519276216034E-2</v>
      </c>
      <c r="J240" s="26"/>
      <c r="K240" s="32">
        <v>6.9613183760000004</v>
      </c>
      <c r="L240" s="40">
        <f t="shared" si="62"/>
        <v>-8.7721196663337331E-3</v>
      </c>
      <c r="M240" s="42"/>
      <c r="N240" s="26"/>
    </row>
    <row r="241" spans="1:14" s="28" customFormat="1" ht="21" hidden="1" customHeight="1" x14ac:dyDescent="0.2">
      <c r="A241" s="83" t="s">
        <v>15</v>
      </c>
      <c r="B241" s="32">
        <v>6.86</v>
      </c>
      <c r="C241" s="40">
        <f t="shared" si="59"/>
        <v>0</v>
      </c>
      <c r="D241" s="37"/>
      <c r="E241" s="32">
        <v>6.96</v>
      </c>
      <c r="F241" s="40">
        <f t="shared" si="60"/>
        <v>0</v>
      </c>
      <c r="G241" s="56"/>
      <c r="H241" s="32">
        <v>6.9159083361998102</v>
      </c>
      <c r="I241" s="40">
        <f t="shared" si="61"/>
        <v>-4.2413086579184966E-2</v>
      </c>
      <c r="J241" s="26"/>
      <c r="K241" s="32">
        <v>6.9620759600674464</v>
      </c>
      <c r="L241" s="40">
        <f t="shared" si="62"/>
        <v>1.0882767121489501E-2</v>
      </c>
      <c r="M241" s="42"/>
      <c r="N241" s="26"/>
    </row>
    <row r="242" spans="1:14" s="28" customFormat="1" ht="21" hidden="1" customHeight="1" x14ac:dyDescent="0.2">
      <c r="A242" s="83" t="s">
        <v>16</v>
      </c>
      <c r="B242" s="32">
        <v>6.86</v>
      </c>
      <c r="C242" s="40">
        <f t="shared" si="59"/>
        <v>0</v>
      </c>
      <c r="D242" s="17"/>
      <c r="E242" s="32">
        <v>6.96</v>
      </c>
      <c r="F242" s="40">
        <f t="shared" si="60"/>
        <v>0</v>
      </c>
      <c r="G242" s="56"/>
      <c r="H242" s="32">
        <v>6.9252167609999997</v>
      </c>
      <c r="I242" s="40">
        <f t="shared" si="61"/>
        <v>0.13459439234420056</v>
      </c>
      <c r="J242" s="26"/>
      <c r="K242" s="32">
        <v>6.9629105510000002</v>
      </c>
      <c r="L242" s="40">
        <f t="shared" si="62"/>
        <v>1.1987673466085091E-2</v>
      </c>
      <c r="M242" s="42"/>
      <c r="N242" s="26"/>
    </row>
    <row r="243" spans="1:14" s="28" customFormat="1" ht="21" hidden="1" customHeight="1" x14ac:dyDescent="0.2">
      <c r="A243" s="83" t="s">
        <v>17</v>
      </c>
      <c r="B243" s="32">
        <v>6.86</v>
      </c>
      <c r="C243" s="40">
        <f t="shared" si="59"/>
        <v>0</v>
      </c>
      <c r="D243" s="37"/>
      <c r="E243" s="32">
        <v>6.96</v>
      </c>
      <c r="F243" s="40">
        <f t="shared" si="60"/>
        <v>0</v>
      </c>
      <c r="G243" s="56"/>
      <c r="H243" s="32">
        <v>6.9260462860284004</v>
      </c>
      <c r="I243" s="40">
        <f t="shared" si="61"/>
        <v>1.1978325834838266E-2</v>
      </c>
      <c r="J243" s="26"/>
      <c r="K243" s="32">
        <v>6.9639830050007099</v>
      </c>
      <c r="L243" s="40">
        <f t="shared" si="62"/>
        <v>1.5402380841389451E-2</v>
      </c>
      <c r="M243" s="42"/>
      <c r="N243" s="26"/>
    </row>
    <row r="244" spans="1:14" s="28" customFormat="1" ht="21" hidden="1" customHeight="1" x14ac:dyDescent="0.2">
      <c r="A244" s="83" t="s">
        <v>18</v>
      </c>
      <c r="B244" s="32">
        <v>6.86</v>
      </c>
      <c r="C244" s="40">
        <f t="shared" si="59"/>
        <v>0</v>
      </c>
      <c r="D244" s="37"/>
      <c r="E244" s="32">
        <v>6.96</v>
      </c>
      <c r="F244" s="40">
        <f t="shared" si="60"/>
        <v>0</v>
      </c>
      <c r="G244" s="56"/>
      <c r="H244" s="32">
        <v>6.9007380814887584</v>
      </c>
      <c r="I244" s="40">
        <f t="shared" si="61"/>
        <v>-0.3654062288133253</v>
      </c>
      <c r="J244" s="26"/>
      <c r="K244" s="32">
        <v>6.9669400866275364</v>
      </c>
      <c r="L244" s="40">
        <f t="shared" si="62"/>
        <v>4.2462504930051992E-2</v>
      </c>
      <c r="M244" s="42"/>
      <c r="N244" s="26"/>
    </row>
    <row r="245" spans="1:14" s="28" customFormat="1" ht="21" customHeight="1" x14ac:dyDescent="0.2">
      <c r="A245" s="67">
        <v>2012</v>
      </c>
      <c r="B245" s="86">
        <f>+AVERAGE(B233:B244)</f>
        <v>6.86</v>
      </c>
      <c r="C245" s="20">
        <f>+((B245/B231)-1)*100</f>
        <v>-0.39162641138823506</v>
      </c>
      <c r="D245" s="84"/>
      <c r="E245" s="86">
        <f>+AVERAGE(E233:E244)</f>
        <v>6.9599999999999982</v>
      </c>
      <c r="F245" s="20">
        <f>+((E245/E231)-1)*100</f>
        <v>-0.38602131584282162</v>
      </c>
      <c r="G245" s="54"/>
      <c r="H245" s="86">
        <f>+AVERAGE(H233:H244)</f>
        <v>6.907945842278612</v>
      </c>
      <c r="I245" s="20">
        <f>+((H245/H231)-1)*100</f>
        <v>0.18632932165709715</v>
      </c>
      <c r="J245" s="15"/>
      <c r="K245" s="86">
        <f>+AVERAGE(K233:K244)</f>
        <v>6.9600408978184385</v>
      </c>
      <c r="L245" s="20">
        <f>+((K245/K231)-1)*100</f>
        <v>-9.7254863045848072E-2</v>
      </c>
      <c r="M245" s="42"/>
      <c r="N245" s="26"/>
    </row>
    <row r="246" spans="1:14" s="28" customFormat="1" ht="21" customHeight="1" x14ac:dyDescent="0.25">
      <c r="A246" s="67">
        <v>2013</v>
      </c>
      <c r="B246" s="38"/>
      <c r="C246" s="35"/>
      <c r="D246" s="37"/>
      <c r="E246" s="38"/>
      <c r="F246" s="35"/>
      <c r="G246" s="56"/>
      <c r="H246" s="38"/>
      <c r="I246" s="35"/>
      <c r="J246" s="26"/>
      <c r="K246" s="38"/>
      <c r="L246" s="35"/>
      <c r="M246" s="42"/>
      <c r="N246" s="26"/>
    </row>
    <row r="247" spans="1:14" s="28" customFormat="1" ht="21" customHeight="1" x14ac:dyDescent="0.2">
      <c r="A247" s="83" t="s">
        <v>52</v>
      </c>
      <c r="B247" s="32">
        <v>6.86</v>
      </c>
      <c r="C247" s="40">
        <f>+(B247/B244-1)*100</f>
        <v>0</v>
      </c>
      <c r="D247" s="17"/>
      <c r="E247" s="32">
        <v>6.96</v>
      </c>
      <c r="F247" s="40">
        <f>+(E247/E244-1)*100</f>
        <v>0</v>
      </c>
      <c r="G247" s="54"/>
      <c r="H247" s="32">
        <v>6.9084466496269181</v>
      </c>
      <c r="I247" s="40">
        <f>+(H247/H244-1)*100</f>
        <v>0.11170642976348066</v>
      </c>
      <c r="J247" s="15"/>
      <c r="K247" s="32">
        <v>6.9665030753461767</v>
      </c>
      <c r="L247" s="40">
        <f>+(K247/K244-1)*100</f>
        <v>-6.272643024418656E-3</v>
      </c>
      <c r="M247" s="42"/>
      <c r="N247" s="26"/>
    </row>
    <row r="248" spans="1:14" s="28" customFormat="1" ht="21" customHeight="1" x14ac:dyDescent="0.2">
      <c r="A248" s="83" t="s">
        <v>53</v>
      </c>
      <c r="B248" s="32">
        <v>6.86</v>
      </c>
      <c r="C248" s="40">
        <f t="shared" ref="C248:C258" si="63">+(B248/B247-1)*100</f>
        <v>0</v>
      </c>
      <c r="D248" s="17"/>
      <c r="E248" s="32">
        <v>6.96</v>
      </c>
      <c r="F248" s="40">
        <f t="shared" ref="F248:F258" si="64">+(E248/E247-1)*100</f>
        <v>0</v>
      </c>
      <c r="G248" s="56"/>
      <c r="H248" s="32">
        <v>6.8994383250735929</v>
      </c>
      <c r="I248" s="40">
        <f t="shared" ref="I248:I258" si="65">+(H248/H247-1)*100</f>
        <v>-0.13039580400916462</v>
      </c>
      <c r="J248" s="26"/>
      <c r="K248" s="32">
        <v>6.966493010796456</v>
      </c>
      <c r="L248" s="40">
        <f t="shared" ref="L248:L258" si="66">+(K248/K247-1)*100</f>
        <v>-1.4447061332800715E-4</v>
      </c>
      <c r="M248" s="42"/>
      <c r="N248" s="26"/>
    </row>
    <row r="249" spans="1:14" s="28" customFormat="1" ht="21" customHeight="1" x14ac:dyDescent="0.2">
      <c r="A249" s="83" t="s">
        <v>62</v>
      </c>
      <c r="B249" s="32">
        <v>6.86</v>
      </c>
      <c r="C249" s="40">
        <f t="shared" si="63"/>
        <v>0</v>
      </c>
      <c r="D249" s="37"/>
      <c r="E249" s="32">
        <v>6.96</v>
      </c>
      <c r="F249" s="40">
        <f t="shared" si="64"/>
        <v>0</v>
      </c>
      <c r="G249" s="56"/>
      <c r="H249" s="32">
        <v>6.8928371816805702</v>
      </c>
      <c r="I249" s="40">
        <f t="shared" si="65"/>
        <v>-9.5676533103183914E-2</v>
      </c>
      <c r="J249" s="26"/>
      <c r="K249" s="32">
        <v>6.967675221404745</v>
      </c>
      <c r="L249" s="40">
        <f t="shared" si="66"/>
        <v>1.6969953267120808E-2</v>
      </c>
      <c r="M249" s="42"/>
      <c r="N249" s="26"/>
    </row>
    <row r="250" spans="1:14" s="28" customFormat="1" ht="21" customHeight="1" x14ac:dyDescent="0.2">
      <c r="A250" s="83" t="s">
        <v>63</v>
      </c>
      <c r="B250" s="32">
        <v>6.86</v>
      </c>
      <c r="C250" s="40">
        <f t="shared" si="63"/>
        <v>0</v>
      </c>
      <c r="D250" s="17"/>
      <c r="E250" s="32">
        <v>6.96</v>
      </c>
      <c r="F250" s="40">
        <f t="shared" si="64"/>
        <v>0</v>
      </c>
      <c r="G250" s="56"/>
      <c r="H250" s="32">
        <v>6.9016108908707183</v>
      </c>
      <c r="I250" s="40">
        <f t="shared" si="65"/>
        <v>0.12728734132101405</v>
      </c>
      <c r="J250" s="26"/>
      <c r="K250" s="32">
        <v>6.9677893111108213</v>
      </c>
      <c r="L250" s="40">
        <f t="shared" si="66"/>
        <v>1.6374142371988754E-3</v>
      </c>
      <c r="M250" s="42"/>
      <c r="N250" s="26"/>
    </row>
    <row r="251" spans="1:14" s="28" customFormat="1" ht="21" customHeight="1" x14ac:dyDescent="0.2">
      <c r="A251" s="83" t="s">
        <v>64</v>
      </c>
      <c r="B251" s="32">
        <v>6.86</v>
      </c>
      <c r="C251" s="40">
        <f t="shared" si="63"/>
        <v>0</v>
      </c>
      <c r="D251" s="37"/>
      <c r="E251" s="32">
        <v>6.96</v>
      </c>
      <c r="F251" s="40">
        <f t="shared" si="64"/>
        <v>0</v>
      </c>
      <c r="G251" s="56"/>
      <c r="H251" s="32">
        <v>6.8936731863131246</v>
      </c>
      <c r="I251" s="40">
        <f t="shared" si="65"/>
        <v>-0.11501234542349303</v>
      </c>
      <c r="J251" s="26"/>
      <c r="K251" s="32">
        <v>6.9678713475396901</v>
      </c>
      <c r="L251" s="40">
        <f t="shared" si="66"/>
        <v>1.1773666683367878E-3</v>
      </c>
      <c r="M251" s="42"/>
      <c r="N251" s="26"/>
    </row>
    <row r="252" spans="1:14" s="28" customFormat="1" ht="21" customHeight="1" x14ac:dyDescent="0.2">
      <c r="A252" s="83" t="s">
        <v>65</v>
      </c>
      <c r="B252" s="32">
        <v>6.86</v>
      </c>
      <c r="C252" s="40">
        <f>+(B252/B251-1)*100</f>
        <v>0</v>
      </c>
      <c r="D252" s="37"/>
      <c r="E252" s="32">
        <v>6.96</v>
      </c>
      <c r="F252" s="40">
        <f t="shared" si="64"/>
        <v>0</v>
      </c>
      <c r="G252" s="56"/>
      <c r="H252" s="32">
        <v>6.8986733557683992</v>
      </c>
      <c r="I252" s="40">
        <f t="shared" si="65"/>
        <v>7.2532731392049854E-2</v>
      </c>
      <c r="J252" s="26"/>
      <c r="K252" s="32">
        <v>6.9679146552388342</v>
      </c>
      <c r="L252" s="40">
        <f t="shared" si="66"/>
        <v>6.215341384008255E-4</v>
      </c>
      <c r="M252" s="42"/>
      <c r="N252" s="26"/>
    </row>
    <row r="253" spans="1:14" s="28" customFormat="1" ht="21" customHeight="1" x14ac:dyDescent="0.2">
      <c r="A253" s="83" t="s">
        <v>66</v>
      </c>
      <c r="B253" s="32">
        <v>6.86</v>
      </c>
      <c r="C253" s="40">
        <f>+(B253/B252-1)*100</f>
        <v>0</v>
      </c>
      <c r="D253" s="17"/>
      <c r="E253" s="32">
        <v>6.96</v>
      </c>
      <c r="F253" s="40">
        <f t="shared" si="64"/>
        <v>0</v>
      </c>
      <c r="G253" s="56"/>
      <c r="H253" s="32">
        <v>6.900771431176083</v>
      </c>
      <c r="I253" s="40">
        <f t="shared" si="65"/>
        <v>3.0412737340723695E-2</v>
      </c>
      <c r="J253" s="15"/>
      <c r="K253" s="32">
        <v>6.9678637281177815</v>
      </c>
      <c r="L253" s="40">
        <f t="shared" si="66"/>
        <v>-7.308803791739038E-4</v>
      </c>
      <c r="M253" s="42"/>
      <c r="N253" s="26"/>
    </row>
    <row r="254" spans="1:14" s="28" customFormat="1" ht="21" customHeight="1" x14ac:dyDescent="0.2">
      <c r="A254" s="83" t="s">
        <v>14</v>
      </c>
      <c r="B254" s="32">
        <v>6.86</v>
      </c>
      <c r="C254" s="40">
        <f>+(B254/B253-1)*100</f>
        <v>0</v>
      </c>
      <c r="D254" s="37"/>
      <c r="E254" s="32">
        <v>6.96</v>
      </c>
      <c r="F254" s="40">
        <f t="shared" si="64"/>
        <v>0</v>
      </c>
      <c r="G254" s="56"/>
      <c r="H254" s="32">
        <v>6.89344438</v>
      </c>
      <c r="I254" s="40">
        <f t="shared" si="65"/>
        <v>-0.10617727668795762</v>
      </c>
      <c r="J254" s="26"/>
      <c r="K254" s="32">
        <v>6.9678479329999998</v>
      </c>
      <c r="L254" s="40">
        <f t="shared" si="66"/>
        <v>-2.2668522804414337E-4</v>
      </c>
      <c r="M254" s="42"/>
      <c r="N254" s="26"/>
    </row>
    <row r="255" spans="1:14" s="28" customFormat="1" ht="21" customHeight="1" x14ac:dyDescent="0.2">
      <c r="A255" s="83" t="s">
        <v>15</v>
      </c>
      <c r="B255" s="32">
        <v>6.86</v>
      </c>
      <c r="C255" s="40">
        <f t="shared" si="63"/>
        <v>0</v>
      </c>
      <c r="D255" s="37"/>
      <c r="E255" s="32">
        <v>6.96</v>
      </c>
      <c r="F255" s="40">
        <f t="shared" si="64"/>
        <v>0</v>
      </c>
      <c r="G255" s="56"/>
      <c r="H255" s="32">
        <v>6.8982343717841061</v>
      </c>
      <c r="I255" s="40">
        <f t="shared" si="65"/>
        <v>6.9486188907297297E-2</v>
      </c>
      <c r="J255" s="26"/>
      <c r="K255" s="32">
        <v>6.9679665003910163</v>
      </c>
      <c r="L255" s="40">
        <f t="shared" si="66"/>
        <v>1.7016357440224894E-3</v>
      </c>
      <c r="M255" s="42"/>
      <c r="N255" s="26"/>
    </row>
    <row r="256" spans="1:14" s="28" customFormat="1" ht="21" customHeight="1" x14ac:dyDescent="0.2">
      <c r="A256" s="83" t="s">
        <v>16</v>
      </c>
      <c r="B256" s="32">
        <v>6.86</v>
      </c>
      <c r="C256" s="40">
        <f t="shared" si="63"/>
        <v>0</v>
      </c>
      <c r="D256" s="17"/>
      <c r="E256" s="32">
        <v>6.96</v>
      </c>
      <c r="F256" s="40">
        <f t="shared" si="64"/>
        <v>0</v>
      </c>
      <c r="G256" s="56"/>
      <c r="H256" s="32">
        <v>6.9069794108028244</v>
      </c>
      <c r="I256" s="40">
        <f t="shared" si="65"/>
        <v>0.12677213541030241</v>
      </c>
      <c r="J256" s="26"/>
      <c r="K256" s="32">
        <v>6.9685044266703846</v>
      </c>
      <c r="L256" s="40">
        <f t="shared" si="66"/>
        <v>7.7199894594537355E-3</v>
      </c>
      <c r="M256" s="42"/>
      <c r="N256" s="26"/>
    </row>
    <row r="257" spans="1:14" s="28" customFormat="1" ht="21" customHeight="1" x14ac:dyDescent="0.2">
      <c r="A257" s="83" t="s">
        <v>17</v>
      </c>
      <c r="B257" s="32">
        <v>6.86</v>
      </c>
      <c r="C257" s="40">
        <f t="shared" si="63"/>
        <v>0</v>
      </c>
      <c r="D257" s="37"/>
      <c r="E257" s="32">
        <v>6.96</v>
      </c>
      <c r="F257" s="40">
        <f t="shared" si="64"/>
        <v>0</v>
      </c>
      <c r="G257" s="56"/>
      <c r="H257" s="32">
        <v>6.9051076541832455</v>
      </c>
      <c r="I257" s="40">
        <f t="shared" si="65"/>
        <v>-2.7099496150972957E-2</v>
      </c>
      <c r="J257" s="26"/>
      <c r="K257" s="32">
        <v>6.9687900453416205</v>
      </c>
      <c r="L257" s="40">
        <f t="shared" si="66"/>
        <v>4.0987083274712788E-3</v>
      </c>
      <c r="M257" s="42"/>
      <c r="N257" s="26"/>
    </row>
    <row r="258" spans="1:14" s="28" customFormat="1" ht="21" customHeight="1" x14ac:dyDescent="0.2">
      <c r="A258" s="83" t="s">
        <v>18</v>
      </c>
      <c r="B258" s="32">
        <v>6.86</v>
      </c>
      <c r="C258" s="40">
        <f t="shared" si="63"/>
        <v>0</v>
      </c>
      <c r="D258" s="37"/>
      <c r="E258" s="32">
        <v>6.96</v>
      </c>
      <c r="F258" s="40">
        <f t="shared" si="64"/>
        <v>0</v>
      </c>
      <c r="G258" s="56"/>
      <c r="H258" s="32">
        <v>6.9217750311911823</v>
      </c>
      <c r="I258" s="40">
        <f t="shared" si="65"/>
        <v>0.24137751129542639</v>
      </c>
      <c r="J258" s="26"/>
      <c r="K258" s="32">
        <v>6.9685493789900006</v>
      </c>
      <c r="L258" s="40">
        <f t="shared" si="66"/>
        <v>-3.4534883394998772E-3</v>
      </c>
      <c r="M258" s="42"/>
      <c r="N258" s="26"/>
    </row>
    <row r="259" spans="1:14" s="28" customFormat="1" ht="21" customHeight="1" x14ac:dyDescent="0.25">
      <c r="A259" s="68" t="s">
        <v>72</v>
      </c>
      <c r="B259" s="38">
        <f>+AVERAGE(B247:B258)</f>
        <v>6.86</v>
      </c>
      <c r="C259" s="35">
        <f>+((B259/B245)-1)*100</f>
        <v>0</v>
      </c>
      <c r="D259" s="37"/>
      <c r="E259" s="38">
        <f>+AVERAGE(E247:E258)</f>
        <v>6.9599999999999982</v>
      </c>
      <c r="F259" s="35">
        <f>+((E259/E245)-1)*100</f>
        <v>0</v>
      </c>
      <c r="G259" s="56"/>
      <c r="H259" s="38">
        <f>+AVERAGE(H247:H258)</f>
        <v>6.901749322372563</v>
      </c>
      <c r="I259" s="35">
        <f>+((H259/H245)-1)*100</f>
        <v>-8.9701338828174215E-2</v>
      </c>
      <c r="J259" s="26"/>
      <c r="K259" s="38">
        <f>+AVERAGE(K247:K258)</f>
        <v>6.9678140528289605</v>
      </c>
      <c r="L259" s="35">
        <f>+((K259/K245)-1)*100</f>
        <v>0.11168260538467756</v>
      </c>
      <c r="M259" s="42"/>
      <c r="N259" s="26"/>
    </row>
    <row r="260" spans="1:14" s="28" customFormat="1" ht="21" customHeight="1" x14ac:dyDescent="0.25">
      <c r="A260" s="67">
        <v>2014</v>
      </c>
      <c r="B260" s="38"/>
      <c r="C260" s="35"/>
      <c r="D260" s="37"/>
      <c r="E260" s="38"/>
      <c r="F260" s="35"/>
      <c r="G260" s="56"/>
      <c r="H260" s="38"/>
      <c r="I260" s="35"/>
      <c r="J260" s="26"/>
      <c r="K260" s="38"/>
      <c r="L260" s="35"/>
      <c r="M260" s="42"/>
      <c r="N260" s="26"/>
    </row>
    <row r="261" spans="1:14" s="28" customFormat="1" ht="21" customHeight="1" x14ac:dyDescent="0.2">
      <c r="A261" s="83" t="s">
        <v>52</v>
      </c>
      <c r="B261" s="32">
        <v>6.86</v>
      </c>
      <c r="C261" s="40">
        <f>+(B261/B258-1)*100</f>
        <v>0</v>
      </c>
      <c r="D261" s="17"/>
      <c r="E261" s="32">
        <v>6.96</v>
      </c>
      <c r="F261" s="40">
        <f>+(E261/E258-1)*100</f>
        <v>0</v>
      </c>
      <c r="G261" s="54"/>
      <c r="H261" s="32">
        <v>6.9162326209319636</v>
      </c>
      <c r="I261" s="40">
        <f>+(H261/H258-1)*100</f>
        <v>-8.0072094719108033E-2</v>
      </c>
      <c r="J261" s="15"/>
      <c r="K261" s="32">
        <v>6.9694313363844129</v>
      </c>
      <c r="L261" s="40">
        <f>+(K261/K258-1)*100</f>
        <v>1.2656255218224111E-2</v>
      </c>
      <c r="M261" s="42"/>
      <c r="N261" s="26"/>
    </row>
    <row r="262" spans="1:14" s="28" customFormat="1" ht="21" customHeight="1" x14ac:dyDescent="0.2">
      <c r="A262" s="83" t="s">
        <v>53</v>
      </c>
      <c r="B262" s="32">
        <v>6.86</v>
      </c>
      <c r="C262" s="40">
        <f t="shared" ref="C262:C265" si="67">+(B262/B261-1)*100</f>
        <v>0</v>
      </c>
      <c r="D262" s="17"/>
      <c r="E262" s="32">
        <v>6.96</v>
      </c>
      <c r="F262" s="40">
        <f t="shared" ref="F262:F272" si="68">+(E262/E261-1)*100</f>
        <v>0</v>
      </c>
      <c r="G262" s="56"/>
      <c r="H262" s="32">
        <v>6.9229559086317822</v>
      </c>
      <c r="I262" s="40">
        <f t="shared" ref="I262:I272" si="69">+(H262/H261-1)*100</f>
        <v>9.7210259809221711E-2</v>
      </c>
      <c r="J262" s="26"/>
      <c r="K262" s="32">
        <v>6.9691168808970412</v>
      </c>
      <c r="L262" s="40">
        <f t="shared" ref="L262:L272" si="70">+(K262/K261-1)*100</f>
        <v>-4.5119246060987273E-3</v>
      </c>
      <c r="M262" s="42"/>
      <c r="N262" s="26"/>
    </row>
    <row r="263" spans="1:14" s="28" customFormat="1" ht="21" customHeight="1" x14ac:dyDescent="0.2">
      <c r="A263" s="83" t="s">
        <v>62</v>
      </c>
      <c r="B263" s="32">
        <v>6.86</v>
      </c>
      <c r="C263" s="40">
        <f t="shared" si="67"/>
        <v>0</v>
      </c>
      <c r="D263" s="37"/>
      <c r="E263" s="32">
        <v>6.96</v>
      </c>
      <c r="F263" s="40">
        <f t="shared" si="68"/>
        <v>0</v>
      </c>
      <c r="G263" s="56"/>
      <c r="H263" s="32">
        <v>6.9204341937356286</v>
      </c>
      <c r="I263" s="40">
        <f t="shared" si="69"/>
        <v>-3.642540743339362E-2</v>
      </c>
      <c r="J263" s="26"/>
      <c r="K263" s="32">
        <v>6.969140575611303</v>
      </c>
      <c r="L263" s="40">
        <f t="shared" si="70"/>
        <v>3.3999593731515176E-4</v>
      </c>
      <c r="M263" s="42"/>
      <c r="N263" s="26"/>
    </row>
    <row r="264" spans="1:14" s="28" customFormat="1" ht="21" customHeight="1" x14ac:dyDescent="0.2">
      <c r="A264" s="83" t="s">
        <v>63</v>
      </c>
      <c r="B264" s="32">
        <v>6.86</v>
      </c>
      <c r="C264" s="40">
        <f t="shared" si="67"/>
        <v>0</v>
      </c>
      <c r="D264" s="17"/>
      <c r="E264" s="32">
        <v>6.96</v>
      </c>
      <c r="F264" s="40">
        <f t="shared" si="68"/>
        <v>0</v>
      </c>
      <c r="G264" s="56"/>
      <c r="H264" s="32">
        <v>6.9094804300000003</v>
      </c>
      <c r="I264" s="40">
        <f t="shared" si="69"/>
        <v>-0.1582814521311926</v>
      </c>
      <c r="J264" s="26"/>
      <c r="K264" s="32">
        <v>6.9689265010000003</v>
      </c>
      <c r="L264" s="40">
        <f t="shared" si="70"/>
        <v>-3.0717505118516009E-3</v>
      </c>
      <c r="M264" s="42"/>
      <c r="N264" s="26"/>
    </row>
    <row r="265" spans="1:14" s="28" customFormat="1" ht="21" customHeight="1" x14ac:dyDescent="0.2">
      <c r="A265" s="83" t="s">
        <v>64</v>
      </c>
      <c r="B265" s="32">
        <v>6.86</v>
      </c>
      <c r="C265" s="40">
        <f t="shared" si="67"/>
        <v>0</v>
      </c>
      <c r="D265" s="37"/>
      <c r="E265" s="32">
        <v>6.96</v>
      </c>
      <c r="F265" s="40">
        <f t="shared" si="68"/>
        <v>0</v>
      </c>
      <c r="G265" s="56"/>
      <c r="H265" s="32">
        <v>6.8996482130769827</v>
      </c>
      <c r="I265" s="40">
        <f t="shared" si="69"/>
        <v>-0.14230038021857405</v>
      </c>
      <c r="J265" s="26"/>
      <c r="K265" s="32">
        <v>6.968942228548018</v>
      </c>
      <c r="L265" s="40">
        <f t="shared" si="70"/>
        <v>2.2568107176379471E-4</v>
      </c>
      <c r="M265" s="42"/>
      <c r="N265" s="26"/>
    </row>
    <row r="266" spans="1:14" s="28" customFormat="1" ht="21" customHeight="1" x14ac:dyDescent="0.2">
      <c r="A266" s="83" t="s">
        <v>65</v>
      </c>
      <c r="B266" s="32">
        <v>6.86</v>
      </c>
      <c r="C266" s="40">
        <f>+(B266/B265-1)*100</f>
        <v>0</v>
      </c>
      <c r="D266" s="37"/>
      <c r="E266" s="32">
        <v>6.96</v>
      </c>
      <c r="F266" s="40">
        <f t="shared" si="68"/>
        <v>0</v>
      </c>
      <c r="G266" s="56"/>
      <c r="H266" s="32">
        <v>6.9013504619347712</v>
      </c>
      <c r="I266" s="40">
        <f t="shared" si="69"/>
        <v>2.4671531145048498E-2</v>
      </c>
      <c r="J266" s="26"/>
      <c r="K266" s="32">
        <v>6.9683561827886953</v>
      </c>
      <c r="L266" s="40">
        <f t="shared" si="70"/>
        <v>-8.4093932781081904E-3</v>
      </c>
      <c r="M266" s="42"/>
      <c r="N266" s="26"/>
    </row>
    <row r="267" spans="1:14" s="28" customFormat="1" ht="21" customHeight="1" x14ac:dyDescent="0.2">
      <c r="A267" s="83" t="s">
        <v>66</v>
      </c>
      <c r="B267" s="32">
        <v>6.86</v>
      </c>
      <c r="C267" s="40">
        <f>+(B267/B266-1)*100</f>
        <v>0</v>
      </c>
      <c r="D267" s="17"/>
      <c r="E267" s="32">
        <v>6.96</v>
      </c>
      <c r="F267" s="40">
        <f t="shared" si="68"/>
        <v>0</v>
      </c>
      <c r="G267" s="56"/>
      <c r="H267" s="32">
        <v>6.8841488170421039</v>
      </c>
      <c r="I267" s="40">
        <f t="shared" si="69"/>
        <v>-0.24925041827024152</v>
      </c>
      <c r="J267" s="15"/>
      <c r="K267" s="32">
        <v>6.9693748211380706</v>
      </c>
      <c r="L267" s="40">
        <f t="shared" si="70"/>
        <v>1.4618058013327051E-2</v>
      </c>
      <c r="M267" s="42"/>
      <c r="N267" s="26"/>
    </row>
    <row r="268" spans="1:14" s="28" customFormat="1" ht="21" customHeight="1" x14ac:dyDescent="0.2">
      <c r="A268" s="83" t="s">
        <v>14</v>
      </c>
      <c r="B268" s="32">
        <v>6.86</v>
      </c>
      <c r="C268" s="40">
        <f>+(B268/B267-1)*100</f>
        <v>0</v>
      </c>
      <c r="D268" s="37"/>
      <c r="E268" s="32">
        <v>6.96</v>
      </c>
      <c r="F268" s="40">
        <f t="shared" si="68"/>
        <v>0</v>
      </c>
      <c r="G268" s="56"/>
      <c r="H268" s="32">
        <v>6.8835977001684565</v>
      </c>
      <c r="I268" s="40">
        <f t="shared" si="69"/>
        <v>-8.0055920970711902E-3</v>
      </c>
      <c r="J268" s="26"/>
      <c r="K268" s="32">
        <v>6.9695127637494814</v>
      </c>
      <c r="L268" s="40">
        <f t="shared" si="70"/>
        <v>1.9792680828745191E-3</v>
      </c>
      <c r="M268" s="42"/>
      <c r="N268" s="26"/>
    </row>
    <row r="269" spans="1:14" s="28" customFormat="1" ht="21" customHeight="1" x14ac:dyDescent="0.2">
      <c r="A269" s="83" t="s">
        <v>15</v>
      </c>
      <c r="B269" s="32">
        <v>6.86</v>
      </c>
      <c r="C269" s="40">
        <f t="shared" ref="C269:C272" si="71">+(B269/B268-1)*100</f>
        <v>0</v>
      </c>
      <c r="D269" s="37"/>
      <c r="E269" s="32">
        <v>6.96</v>
      </c>
      <c r="F269" s="40">
        <f t="shared" si="68"/>
        <v>0</v>
      </c>
      <c r="G269" s="56"/>
      <c r="H269" s="32">
        <v>6.8913026608691972</v>
      </c>
      <c r="I269" s="40">
        <f t="shared" si="69"/>
        <v>0.11193217611413786</v>
      </c>
      <c r="J269" s="26"/>
      <c r="K269" s="32">
        <v>6.9682734653457672</v>
      </c>
      <c r="L269" s="40">
        <f t="shared" si="70"/>
        <v>-1.7781707928854473E-2</v>
      </c>
      <c r="M269" s="42"/>
      <c r="N269" s="26"/>
    </row>
    <row r="270" spans="1:14" s="28" customFormat="1" ht="21" customHeight="1" x14ac:dyDescent="0.2">
      <c r="A270" s="83" t="s">
        <v>16</v>
      </c>
      <c r="B270" s="32">
        <v>6.86</v>
      </c>
      <c r="C270" s="40">
        <f t="shared" si="71"/>
        <v>0</v>
      </c>
      <c r="D270" s="17"/>
      <c r="E270" s="32">
        <v>6.96</v>
      </c>
      <c r="F270" s="40">
        <f t="shared" si="68"/>
        <v>0</v>
      </c>
      <c r="G270" s="56"/>
      <c r="H270" s="32">
        <v>6.8899821159826331</v>
      </c>
      <c r="I270" s="40">
        <f t="shared" si="69"/>
        <v>-1.9162485694645959E-2</v>
      </c>
      <c r="J270" s="26"/>
      <c r="K270" s="32">
        <v>6.9691321299075044</v>
      </c>
      <c r="L270" s="40">
        <f t="shared" si="70"/>
        <v>1.2322486567262203E-2</v>
      </c>
      <c r="M270" s="42"/>
      <c r="N270" s="26"/>
    </row>
    <row r="271" spans="1:14" s="28" customFormat="1" ht="21" customHeight="1" x14ac:dyDescent="0.2">
      <c r="A271" s="83" t="s">
        <v>17</v>
      </c>
      <c r="B271" s="32">
        <v>6.86</v>
      </c>
      <c r="C271" s="40">
        <f t="shared" si="71"/>
        <v>0</v>
      </c>
      <c r="D271" s="37"/>
      <c r="E271" s="32">
        <v>6.96</v>
      </c>
      <c r="F271" s="40">
        <f t="shared" si="68"/>
        <v>0</v>
      </c>
      <c r="G271" s="56"/>
      <c r="H271" s="32">
        <v>6.9013720206799274</v>
      </c>
      <c r="I271" s="40">
        <f t="shared" si="69"/>
        <v>0.16531109233031138</v>
      </c>
      <c r="J271" s="26"/>
      <c r="K271" s="32">
        <v>6.9691530881286585</v>
      </c>
      <c r="L271" s="40">
        <f t="shared" si="70"/>
        <v>3.0072928398627852E-4</v>
      </c>
      <c r="M271" s="42"/>
      <c r="N271" s="26"/>
    </row>
    <row r="272" spans="1:14" s="28" customFormat="1" ht="21" customHeight="1" x14ac:dyDescent="0.2">
      <c r="A272" s="83" t="s">
        <v>18</v>
      </c>
      <c r="B272" s="32">
        <v>6.86</v>
      </c>
      <c r="C272" s="40">
        <f t="shared" si="71"/>
        <v>0</v>
      </c>
      <c r="D272" s="37"/>
      <c r="E272" s="32">
        <v>6.96</v>
      </c>
      <c r="F272" s="40">
        <f t="shared" si="68"/>
        <v>0</v>
      </c>
      <c r="G272" s="56"/>
      <c r="H272" s="32">
        <v>6.9100742489184874</v>
      </c>
      <c r="I272" s="40">
        <f t="shared" si="69"/>
        <v>0.12609417681708202</v>
      </c>
      <c r="J272" s="26"/>
      <c r="K272" s="32">
        <v>6.9695576428725863</v>
      </c>
      <c r="L272" s="40">
        <f t="shared" si="70"/>
        <v>5.8049340976085162E-3</v>
      </c>
      <c r="M272" s="42"/>
      <c r="N272" s="26"/>
    </row>
    <row r="273" spans="1:14" s="28" customFormat="1" ht="21" customHeight="1" x14ac:dyDescent="0.25">
      <c r="A273" s="68" t="s">
        <v>72</v>
      </c>
      <c r="B273" s="38">
        <f>+AVERAGE(B261:B272)</f>
        <v>6.86</v>
      </c>
      <c r="C273" s="35">
        <f>+((B273/B259)-1)*100</f>
        <v>0</v>
      </c>
      <c r="D273" s="37"/>
      <c r="E273" s="38">
        <f>+AVERAGE(E261:E272)</f>
        <v>6.9599999999999982</v>
      </c>
      <c r="F273" s="35">
        <f>+((E273/E259)-1)*100</f>
        <v>0</v>
      </c>
      <c r="G273" s="56"/>
      <c r="H273" s="38">
        <f>+AVERAGE(H261:H272)</f>
        <v>6.9025482826643279</v>
      </c>
      <c r="I273" s="35">
        <f>+((H273/H259)-1)*100</f>
        <v>1.1576199807405985E-2</v>
      </c>
      <c r="J273" s="26"/>
      <c r="K273" s="38">
        <f>+AVERAGE(K261:K272)</f>
        <v>6.9690764680309618</v>
      </c>
      <c r="L273" s="35">
        <f>+((K273/K259)-1)*100</f>
        <v>1.8117808432172033E-2</v>
      </c>
      <c r="M273" s="42"/>
      <c r="N273" s="26"/>
    </row>
    <row r="274" spans="1:14" s="28" customFormat="1" ht="21" customHeight="1" x14ac:dyDescent="0.25">
      <c r="A274" s="67">
        <v>2015</v>
      </c>
      <c r="B274" s="38"/>
      <c r="C274" s="35"/>
      <c r="D274" s="37"/>
      <c r="E274" s="38"/>
      <c r="F274" s="35"/>
      <c r="G274" s="56"/>
      <c r="H274" s="38"/>
      <c r="I274" s="35"/>
      <c r="J274" s="26"/>
      <c r="K274" s="38"/>
      <c r="L274" s="35"/>
      <c r="M274" s="42"/>
      <c r="N274" s="26"/>
    </row>
    <row r="275" spans="1:14" s="28" customFormat="1" ht="21" customHeight="1" x14ac:dyDescent="0.2">
      <c r="A275" s="83" t="s">
        <v>52</v>
      </c>
      <c r="B275" s="32">
        <v>6.86</v>
      </c>
      <c r="C275" s="40">
        <f>+(B275/B272-1)*100</f>
        <v>0</v>
      </c>
      <c r="D275" s="17"/>
      <c r="E275" s="32">
        <v>6.96</v>
      </c>
      <c r="F275" s="40">
        <f>+(E275/E272-1)*100</f>
        <v>0</v>
      </c>
      <c r="G275" s="54"/>
      <c r="H275" s="32">
        <v>6.9081443485928187</v>
      </c>
      <c r="I275" s="40">
        <f>+(H275/H272-1)*100</f>
        <v>-2.7928792892073506E-2</v>
      </c>
      <c r="J275" s="15"/>
      <c r="K275" s="32">
        <v>6.9688537459573521</v>
      </c>
      <c r="L275" s="40">
        <f>+(K275/K272-1)*100</f>
        <v>-1.0099592417522896E-2</v>
      </c>
      <c r="M275" s="42"/>
      <c r="N275" s="26"/>
    </row>
    <row r="276" spans="1:14" s="28" customFormat="1" ht="21" customHeight="1" x14ac:dyDescent="0.2">
      <c r="A276" s="89" t="s">
        <v>53</v>
      </c>
      <c r="B276" s="86">
        <v>6.86</v>
      </c>
      <c r="C276" s="87">
        <f>+(B276/B275-1)*100</f>
        <v>0</v>
      </c>
      <c r="D276" s="84"/>
      <c r="E276" s="86">
        <v>6.96</v>
      </c>
      <c r="F276" s="87">
        <f>+(E276/E275-1)*100</f>
        <v>0</v>
      </c>
      <c r="G276" s="88"/>
      <c r="H276" s="86">
        <v>6.9206646665224234</v>
      </c>
      <c r="I276" s="87">
        <f>+(H276/H275-1)*100</f>
        <v>0.18123995819738781</v>
      </c>
      <c r="J276" s="85"/>
      <c r="K276" s="86">
        <v>6.969231625116306</v>
      </c>
      <c r="L276" s="87">
        <f>+(K276/K275-1)*100</f>
        <v>5.4224004797598369E-3</v>
      </c>
      <c r="M276" s="42"/>
      <c r="N276" s="26"/>
    </row>
    <row r="277" spans="1:14" s="28" customFormat="1" ht="21" customHeight="1" x14ac:dyDescent="0.2">
      <c r="A277" s="83" t="s">
        <v>62</v>
      </c>
      <c r="B277" s="32">
        <v>6.86</v>
      </c>
      <c r="C277" s="40">
        <f t="shared" ref="C277:C279" si="72">+(B277/B276-1)*100</f>
        <v>0</v>
      </c>
      <c r="D277" s="37"/>
      <c r="E277" s="32">
        <v>6.96</v>
      </c>
      <c r="F277" s="40">
        <f t="shared" ref="F277:F286" si="73">+(E277/E276-1)*100</f>
        <v>0</v>
      </c>
      <c r="G277" s="56"/>
      <c r="H277" s="32">
        <v>6.9161524326371318</v>
      </c>
      <c r="I277" s="40">
        <f t="shared" ref="I277:I286" si="74">+(H277/H276-1)*100</f>
        <v>-6.5199429573847834E-2</v>
      </c>
      <c r="J277" s="26"/>
      <c r="K277" s="32">
        <v>6.9695474393217856</v>
      </c>
      <c r="L277" s="40">
        <f t="shared" ref="L277:L286" si="75">+(K277/K276-1)*100</f>
        <v>4.5315498532261245E-3</v>
      </c>
      <c r="M277" s="42"/>
      <c r="N277" s="26"/>
    </row>
    <row r="278" spans="1:14" s="28" customFormat="1" ht="21" customHeight="1" x14ac:dyDescent="0.2">
      <c r="A278" s="83" t="s">
        <v>63</v>
      </c>
      <c r="B278" s="86">
        <v>6.86</v>
      </c>
      <c r="C278" s="40">
        <f t="shared" si="72"/>
        <v>0</v>
      </c>
      <c r="D278" s="17"/>
      <c r="E278" s="86">
        <v>6.96</v>
      </c>
      <c r="F278" s="40">
        <f t="shared" si="73"/>
        <v>0</v>
      </c>
      <c r="G278" s="56"/>
      <c r="H278" s="3">
        <v>6.9322730947237332</v>
      </c>
      <c r="I278" s="40">
        <f t="shared" si="74"/>
        <v>0.23308714265071195</v>
      </c>
      <c r="J278" s="26"/>
      <c r="K278" s="3">
        <v>6.9696651513882646</v>
      </c>
      <c r="L278" s="40">
        <f t="shared" si="75"/>
        <v>1.6889484934834442E-3</v>
      </c>
      <c r="M278" s="42"/>
      <c r="N278" s="26"/>
    </row>
    <row r="279" spans="1:14" s="28" customFormat="1" ht="21" customHeight="1" x14ac:dyDescent="0.2">
      <c r="A279" s="83" t="s">
        <v>64</v>
      </c>
      <c r="B279" s="86">
        <v>6.86</v>
      </c>
      <c r="C279" s="40">
        <f t="shared" si="72"/>
        <v>0</v>
      </c>
      <c r="D279" s="37"/>
      <c r="E279" s="86">
        <v>6.96</v>
      </c>
      <c r="F279" s="40">
        <f t="shared" si="73"/>
        <v>0</v>
      </c>
      <c r="G279" s="56"/>
      <c r="H279" s="32">
        <v>6.9166052892341305</v>
      </c>
      <c r="I279" s="40">
        <f t="shared" si="74"/>
        <v>-0.22601252540854766</v>
      </c>
      <c r="J279" s="26"/>
      <c r="K279" s="32">
        <v>6.9693958436064705</v>
      </c>
      <c r="L279" s="40">
        <f t="shared" si="75"/>
        <v>-3.8639988571120831E-3</v>
      </c>
      <c r="M279" s="42"/>
      <c r="N279" s="26"/>
    </row>
    <row r="280" spans="1:14" s="28" customFormat="1" ht="21" customHeight="1" x14ac:dyDescent="0.2">
      <c r="A280" s="83" t="s">
        <v>65</v>
      </c>
      <c r="B280" s="86">
        <v>6.86</v>
      </c>
      <c r="C280" s="40">
        <f>+(B280/B279-1)*100</f>
        <v>0</v>
      </c>
      <c r="D280" s="37"/>
      <c r="E280" s="86">
        <v>6.96</v>
      </c>
      <c r="F280" s="40">
        <f t="shared" si="73"/>
        <v>0</v>
      </c>
      <c r="G280" s="56"/>
      <c r="H280" s="32">
        <v>6.9177233617956331</v>
      </c>
      <c r="I280" s="40">
        <f t="shared" si="74"/>
        <v>1.6165047949789901E-2</v>
      </c>
      <c r="J280" s="26"/>
      <c r="K280" s="32">
        <v>6.9696563563258094</v>
      </c>
      <c r="L280" s="40">
        <f t="shared" si="75"/>
        <v>3.7379526889314008E-3</v>
      </c>
      <c r="M280" s="42"/>
      <c r="N280" s="26"/>
    </row>
    <row r="281" spans="1:14" s="28" customFormat="1" ht="21" customHeight="1" x14ac:dyDescent="0.2">
      <c r="A281" s="83" t="s">
        <v>66</v>
      </c>
      <c r="B281" s="86">
        <v>6.86</v>
      </c>
      <c r="C281" s="40">
        <f>+(B281/B280-1)*100</f>
        <v>0</v>
      </c>
      <c r="D281" s="17"/>
      <c r="E281" s="86">
        <v>6.96</v>
      </c>
      <c r="F281" s="40">
        <f t="shared" si="73"/>
        <v>0</v>
      </c>
      <c r="G281" s="56"/>
      <c r="H281" s="32">
        <v>6.9096987335362172</v>
      </c>
      <c r="I281" s="40">
        <f t="shared" si="74"/>
        <v>-0.11600099974701239</v>
      </c>
      <c r="J281" s="15"/>
      <c r="K281" s="32">
        <v>6.9697433893190635</v>
      </c>
      <c r="L281" s="40">
        <f t="shared" si="75"/>
        <v>1.2487415276263292E-3</v>
      </c>
      <c r="M281" s="42"/>
      <c r="N281" s="26"/>
    </row>
    <row r="282" spans="1:14" s="28" customFormat="1" ht="21" customHeight="1" x14ac:dyDescent="0.2">
      <c r="A282" s="83" t="s">
        <v>14</v>
      </c>
      <c r="B282" s="86">
        <v>6.86</v>
      </c>
      <c r="C282" s="40">
        <f>+(B282/B281-1)*100</f>
        <v>0</v>
      </c>
      <c r="D282" s="37"/>
      <c r="E282" s="86">
        <v>6.96</v>
      </c>
      <c r="F282" s="40">
        <f t="shared" si="73"/>
        <v>0</v>
      </c>
      <c r="G282" s="56"/>
      <c r="H282" s="32">
        <v>6.9106431000505708</v>
      </c>
      <c r="I282" s="40">
        <f t="shared" si="74"/>
        <v>1.3667260336114317E-2</v>
      </c>
      <c r="J282" s="26"/>
      <c r="K282" s="32">
        <v>6.9694059408441316</v>
      </c>
      <c r="L282" s="40">
        <f t="shared" si="75"/>
        <v>-4.8416197854450616E-3</v>
      </c>
      <c r="M282" s="42"/>
      <c r="N282" s="26"/>
    </row>
    <row r="283" spans="1:14" s="28" customFormat="1" ht="21" customHeight="1" x14ac:dyDescent="0.2">
      <c r="A283" s="83" t="s">
        <v>15</v>
      </c>
      <c r="B283" s="86">
        <v>6.86</v>
      </c>
      <c r="C283" s="40">
        <f t="shared" ref="C283:C286" si="76">+(B283/B282-1)*100</f>
        <v>0</v>
      </c>
      <c r="D283" s="37"/>
      <c r="E283" s="86">
        <v>6.96</v>
      </c>
      <c r="F283" s="40">
        <f t="shared" si="73"/>
        <v>0</v>
      </c>
      <c r="G283" s="56"/>
      <c r="H283" s="32">
        <v>6.9283715968903348</v>
      </c>
      <c r="I283" s="40">
        <f t="shared" si="74"/>
        <v>0.25653903092801578</v>
      </c>
      <c r="J283" s="26"/>
      <c r="K283" s="32">
        <v>6.9692386476783454</v>
      </c>
      <c r="L283" s="40">
        <f t="shared" si="75"/>
        <v>-2.4003934798177973E-3</v>
      </c>
      <c r="M283" s="42"/>
      <c r="N283" s="26"/>
    </row>
    <row r="284" spans="1:14" s="28" customFormat="1" ht="21" customHeight="1" x14ac:dyDescent="0.2">
      <c r="A284" s="83" t="s">
        <v>16</v>
      </c>
      <c r="B284" s="32">
        <v>6.86</v>
      </c>
      <c r="C284" s="87">
        <f t="shared" si="76"/>
        <v>0</v>
      </c>
      <c r="D284" s="17"/>
      <c r="E284" s="32">
        <v>6.96</v>
      </c>
      <c r="F284" s="40">
        <f t="shared" si="73"/>
        <v>0</v>
      </c>
      <c r="G284" s="56"/>
      <c r="H284" s="32">
        <v>6.9287267022621899</v>
      </c>
      <c r="I284" s="40">
        <f t="shared" si="74"/>
        <v>5.1253799957073909E-3</v>
      </c>
      <c r="J284" s="26"/>
      <c r="K284" s="32">
        <v>6.9687785766784884</v>
      </c>
      <c r="L284" s="40">
        <f t="shared" si="75"/>
        <v>-6.6014528001590023E-3</v>
      </c>
      <c r="M284" s="42"/>
      <c r="N284" s="26"/>
    </row>
    <row r="285" spans="1:14" s="28" customFormat="1" ht="21" customHeight="1" x14ac:dyDescent="0.2">
      <c r="A285" s="83" t="s">
        <v>17</v>
      </c>
      <c r="B285" s="86">
        <v>6.86</v>
      </c>
      <c r="C285" s="87">
        <f t="shared" si="76"/>
        <v>0</v>
      </c>
      <c r="D285" s="37"/>
      <c r="E285" s="86">
        <v>6.96</v>
      </c>
      <c r="F285" s="40">
        <f t="shared" si="73"/>
        <v>0</v>
      </c>
      <c r="G285" s="56"/>
      <c r="H285" s="32">
        <v>6.9133717981343432</v>
      </c>
      <c r="I285" s="40">
        <f t="shared" si="74"/>
        <v>-0.22161220650878111</v>
      </c>
      <c r="J285" s="26"/>
      <c r="K285" s="32">
        <v>6.9694298973991788</v>
      </c>
      <c r="L285" s="40">
        <f t="shared" si="75"/>
        <v>9.3462679797262638E-3</v>
      </c>
      <c r="M285" s="42"/>
      <c r="N285" s="26"/>
    </row>
    <row r="286" spans="1:14" s="28" customFormat="1" ht="21" customHeight="1" x14ac:dyDescent="0.2">
      <c r="A286" s="83" t="s">
        <v>18</v>
      </c>
      <c r="B286" s="86">
        <v>6.86</v>
      </c>
      <c r="C286" s="87">
        <f t="shared" si="76"/>
        <v>0</v>
      </c>
      <c r="D286" s="37"/>
      <c r="E286" s="86">
        <v>6.96</v>
      </c>
      <c r="F286" s="40">
        <f t="shared" si="73"/>
        <v>0</v>
      </c>
      <c r="G286" s="56"/>
      <c r="H286" s="32">
        <v>6.9289765482785972</v>
      </c>
      <c r="I286" s="40">
        <f t="shared" si="74"/>
        <v>0.22571837013691809</v>
      </c>
      <c r="J286" s="26"/>
      <c r="K286" s="32">
        <v>6.9682128046856278</v>
      </c>
      <c r="L286" s="40">
        <f t="shared" si="75"/>
        <v>-1.7463303763276539E-2</v>
      </c>
      <c r="M286" s="42"/>
      <c r="N286" s="26"/>
    </row>
    <row r="287" spans="1:14" s="28" customFormat="1" ht="21" customHeight="1" x14ac:dyDescent="0.25">
      <c r="A287" s="68" t="s">
        <v>72</v>
      </c>
      <c r="B287" s="38">
        <f>+AVERAGE(B275:B286)</f>
        <v>6.86</v>
      </c>
      <c r="C287" s="35">
        <f>+((B287/B273)-1)*100</f>
        <v>0</v>
      </c>
      <c r="D287" s="37"/>
      <c r="E287" s="38">
        <f>+AVERAGE(E275:E286)</f>
        <v>6.9599999999999982</v>
      </c>
      <c r="F287" s="35">
        <f>+((E287/E273)-1)*100</f>
        <v>0</v>
      </c>
      <c r="G287" s="56"/>
      <c r="H287" s="38">
        <f>+AVERAGE(H275:H286)</f>
        <v>6.9192793060548441</v>
      </c>
      <c r="I287" s="35">
        <f>+((H287/H273)-1)*100</f>
        <v>0.24238908161693384</v>
      </c>
      <c r="J287" s="26"/>
      <c r="K287" s="38">
        <f>+AVERAGE(K275:K286)</f>
        <v>6.9692632848600695</v>
      </c>
      <c r="L287" s="35">
        <f>+((K287/K273)-1)*100</f>
        <v>2.680654028752727E-3</v>
      </c>
      <c r="M287" s="42"/>
      <c r="N287" s="26"/>
    </row>
    <row r="288" spans="1:14" ht="4.5" customHeight="1" thickBot="1" x14ac:dyDescent="0.25">
      <c r="A288" s="66"/>
      <c r="B288" s="48"/>
      <c r="C288" s="46"/>
      <c r="D288" s="47"/>
      <c r="E288" s="48"/>
      <c r="F288" s="46"/>
      <c r="G288" s="58"/>
      <c r="H288" s="48"/>
      <c r="I288" s="46"/>
      <c r="J288" s="47"/>
      <c r="K288" s="48"/>
      <c r="L288" s="46"/>
      <c r="M288" s="49"/>
      <c r="N288" s="15"/>
    </row>
    <row r="289" spans="1:25" ht="21.75" customHeight="1" x14ac:dyDescent="0.2">
      <c r="A289" s="51" t="s">
        <v>21</v>
      </c>
      <c r="B289" s="51" t="s">
        <v>56</v>
      </c>
      <c r="C289" s="15"/>
      <c r="D289" s="15"/>
      <c r="E289" s="15"/>
      <c r="F289" s="15"/>
      <c r="G289" s="15"/>
      <c r="H289" s="15"/>
      <c r="I289" s="15"/>
      <c r="J289" s="15"/>
      <c r="K289" s="15"/>
      <c r="L289" s="50"/>
      <c r="M289" s="15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" customHeight="1" x14ac:dyDescent="0.2">
      <c r="A290" s="50" t="s">
        <v>22</v>
      </c>
      <c r="B290" s="50" t="s">
        <v>51</v>
      </c>
      <c r="C290" s="2"/>
      <c r="E290" s="2"/>
      <c r="F290" s="2"/>
      <c r="H290" s="2"/>
      <c r="I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" customHeight="1" x14ac:dyDescent="0.2">
      <c r="A291" s="50" t="s">
        <v>23</v>
      </c>
      <c r="B291" s="50" t="s">
        <v>67</v>
      </c>
      <c r="C291" s="2"/>
      <c r="E291" s="2"/>
      <c r="F291" s="2"/>
      <c r="H291" s="2"/>
      <c r="I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" hidden="1" customHeight="1" x14ac:dyDescent="0.2">
      <c r="A292" s="1"/>
      <c r="B292" s="1" t="s">
        <v>50</v>
      </c>
      <c r="C292" s="2"/>
      <c r="E292" s="2"/>
      <c r="F292" s="2"/>
      <c r="H292" s="2"/>
      <c r="I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" customHeight="1" x14ac:dyDescent="0.2">
      <c r="B293" s="50" t="s">
        <v>71</v>
      </c>
      <c r="C293" s="2"/>
      <c r="E293" s="2"/>
      <c r="F293" s="2"/>
      <c r="H293" s="2"/>
      <c r="I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 customHeight="1" x14ac:dyDescent="0.2">
      <c r="A294" s="1"/>
      <c r="B294" s="50"/>
      <c r="L294" s="50"/>
    </row>
    <row r="295" spans="1:25" ht="20.100000000000001" customHeight="1" x14ac:dyDescent="0.2">
      <c r="B295" s="50"/>
    </row>
    <row r="304" spans="1:25" ht="20.100000000000001" customHeight="1" x14ac:dyDescent="0.2">
      <c r="A304" s="50"/>
    </row>
  </sheetData>
  <mergeCells count="11">
    <mergeCell ref="L8:M8"/>
    <mergeCell ref="I8:J8"/>
    <mergeCell ref="F8:G8"/>
    <mergeCell ref="C8:D8"/>
    <mergeCell ref="A3:M3"/>
    <mergeCell ref="L7:M7"/>
    <mergeCell ref="B5:G6"/>
    <mergeCell ref="H5:M6"/>
    <mergeCell ref="F7:G7"/>
    <mergeCell ref="C7:D7"/>
    <mergeCell ref="I7:J7"/>
  </mergeCells>
  <phoneticPr fontId="0" type="noConversion"/>
  <printOptions horizontalCentered="1" verticalCentered="1"/>
  <pageMargins left="0.55118110236220474" right="0.74803149606299213" top="0.55118110236220474" bottom="1.0236220472440944" header="0.31496062992125984" footer="0.23622047244094491"/>
  <pageSetup paperSize="122" scale="4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33</vt:lpstr>
      <vt:lpstr>'33'!A_impresión_IM</vt:lpstr>
      <vt:lpstr>'33'!Área_de_impresión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G. Oropeza Grágeda</dc:creator>
  <cp:lastModifiedBy>Valued Acer Customer</cp:lastModifiedBy>
  <cp:lastPrinted>2016-03-14T15:12:51Z</cp:lastPrinted>
  <dcterms:created xsi:type="dcterms:W3CDTF">1998-09-21T18:33:42Z</dcterms:created>
  <dcterms:modified xsi:type="dcterms:W3CDTF">2016-03-14T15:13:33Z</dcterms:modified>
</cp:coreProperties>
</file>